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2.xml" ContentType="application/vnd.openxmlformats-officedocument.drawing+xml"/>
  <Override PartName="/xl/tables/table6.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tables/table7.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Course Pemrograman\DataCamp\Excel Courses\Data Analysys for Excel\Datasets+and+Workbooks\Datasets\"/>
    </mc:Choice>
  </mc:AlternateContent>
  <xr:revisionPtr revIDLastSave="0" documentId="13_ncr:1_{A3F4995F-48C1-4CEB-8096-D21AD4043BF7}" xr6:coauthVersionLast="47" xr6:coauthVersionMax="47" xr10:uidLastSave="{00000000-0000-0000-0000-000000000000}"/>
  <bookViews>
    <workbookView xWindow="-120" yWindow="-120" windowWidth="20730" windowHeight="11310" firstSheet="2" activeTab="5" xr2:uid="{38735238-0B5C-964C-A829-70AFED0819BF}"/>
  </bookViews>
  <sheets>
    <sheet name="PivotTable" sheetId="12" r:id="rId1"/>
    <sheet name="Account Sales History" sheetId="11" r:id="rId2"/>
    <sheet name="Sales Trend" sheetId="14" r:id="rId3"/>
    <sheet name="Scenario Summary" sheetId="17" r:id="rId4"/>
    <sheet name="Scenario Analysis" sheetId="15" r:id="rId5"/>
    <sheet name="Forecasting" sheetId="18" r:id="rId6"/>
    <sheet name="Forecast Sheet" sheetId="22" r:id="rId7"/>
  </sheets>
  <definedNames>
    <definedName name="_xlnm._FilterDatabase" localSheetId="1" hidden="1">'Account Sales History'!$A$1:$V$9385</definedName>
    <definedName name="NativeTimeline_Sales_Month">#N/A</definedName>
    <definedName name="Slicer_Subscription_Type">#N/A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2" i="22" l="1"/>
  <c r="H36" i="22"/>
  <c r="H35" i="22"/>
  <c r="H33" i="22"/>
  <c r="H37" i="22"/>
  <c r="H34" i="22"/>
  <c r="H27" i="22"/>
  <c r="H31" i="22"/>
  <c r="H29" i="22"/>
  <c r="H30" i="22"/>
  <c r="H28" i="22"/>
  <c r="G34" i="22"/>
  <c r="G35" i="22"/>
  <c r="G32" i="22"/>
  <c r="G36" i="22"/>
  <c r="G33" i="22"/>
  <c r="G37" i="22"/>
  <c r="G27" i="22"/>
  <c r="G28" i="22"/>
  <c r="G30" i="22"/>
  <c r="G29" i="22"/>
  <c r="G31" i="22"/>
  <c r="F32" i="22"/>
  <c r="F36" i="22"/>
  <c r="F34" i="22"/>
  <c r="F33" i="22"/>
  <c r="F37" i="22"/>
  <c r="F35" i="22"/>
  <c r="F27" i="22"/>
  <c r="F31" i="22"/>
  <c r="F28" i="22"/>
  <c r="F29" i="22"/>
  <c r="F30" i="22"/>
  <c r="F26" i="22"/>
  <c r="C32" i="22"/>
  <c r="C36" i="22"/>
  <c r="C33" i="22"/>
  <c r="C37" i="22"/>
  <c r="C34" i="22"/>
  <c r="C35" i="22"/>
  <c r="F25" i="22" l="1"/>
  <c r="H25" i="22" s="1"/>
  <c r="D35" i="22"/>
  <c r="E37" i="22"/>
  <c r="E36" i="22"/>
  <c r="E35" i="22"/>
  <c r="D37" i="22"/>
  <c r="D36" i="22"/>
  <c r="D34" i="22"/>
  <c r="E33" i="22"/>
  <c r="E32" i="22"/>
  <c r="E34" i="22"/>
  <c r="D33" i="22"/>
  <c r="D32" i="22"/>
  <c r="E26" i="22"/>
  <c r="C27" i="22"/>
  <c r="C28" i="22"/>
  <c r="C30" i="22"/>
  <c r="C31" i="22"/>
  <c r="C29" i="22"/>
  <c r="C26" i="22"/>
  <c r="G26" i="22"/>
  <c r="H26" i="22"/>
  <c r="G25" i="22" l="1"/>
  <c r="D26" i="22"/>
  <c r="E31" i="22"/>
  <c r="E28" i="22"/>
  <c r="D31" i="22"/>
  <c r="D28" i="22"/>
  <c r="E29" i="22"/>
  <c r="D30" i="22"/>
  <c r="D27" i="22"/>
  <c r="D29" i="22"/>
  <c r="E30" i="22"/>
  <c r="E27" i="22"/>
  <c r="D6" i="18" l="1"/>
  <c r="D7" i="18"/>
  <c r="D8" i="18"/>
  <c r="D9" i="18"/>
  <c r="D10" i="18"/>
  <c r="D11" i="18"/>
  <c r="D12" i="18"/>
  <c r="D13" i="18"/>
  <c r="D14" i="18"/>
  <c r="D15" i="18"/>
  <c r="D16" i="18"/>
  <c r="D17" i="18"/>
  <c r="D18" i="18"/>
  <c r="D19" i="18"/>
  <c r="D20" i="18"/>
  <c r="D21" i="18"/>
  <c r="D22" i="18"/>
  <c r="D23" i="18"/>
  <c r="D24" i="18"/>
  <c r="D25" i="18"/>
  <c r="D26" i="18"/>
  <c r="D5" i="18"/>
  <c r="B3" i="18" l="1"/>
  <c r="B4" i="18"/>
  <c r="C7" i="18" s="1"/>
  <c r="B5" i="18"/>
  <c r="C8" i="18" s="1"/>
  <c r="B6" i="18"/>
  <c r="B7" i="18"/>
  <c r="B8" i="18"/>
  <c r="C11" i="18" s="1"/>
  <c r="B9" i="18"/>
  <c r="C12" i="18" s="1"/>
  <c r="B10" i="18"/>
  <c r="B11" i="18"/>
  <c r="B12" i="18"/>
  <c r="C15" i="18" s="1"/>
  <c r="B13" i="18"/>
  <c r="C16" i="18" s="1"/>
  <c r="B14" i="18"/>
  <c r="B15" i="18"/>
  <c r="B16" i="18"/>
  <c r="C19" i="18" s="1"/>
  <c r="B17" i="18"/>
  <c r="C20" i="18" s="1"/>
  <c r="B18" i="18"/>
  <c r="B19" i="18"/>
  <c r="B20" i="18"/>
  <c r="C23" i="18" s="1"/>
  <c r="B21" i="18"/>
  <c r="C24" i="18" s="1"/>
  <c r="B22" i="18"/>
  <c r="B23" i="18"/>
  <c r="B24" i="18"/>
  <c r="C25" i="18" s="1"/>
  <c r="B25" i="18"/>
  <c r="C26" i="18" s="1"/>
  <c r="B26" i="18"/>
  <c r="B2" i="18"/>
  <c r="C5" i="18" s="1"/>
  <c r="C22" i="18" l="1"/>
  <c r="C18" i="18"/>
  <c r="C14" i="18"/>
  <c r="C10" i="18"/>
  <c r="C6" i="18"/>
  <c r="C21" i="18"/>
  <c r="C17" i="18"/>
  <c r="C13" i="18"/>
  <c r="C9" i="18"/>
  <c r="I10" i="17"/>
  <c r="C15" i="15"/>
  <c r="E15" i="15" s="1"/>
  <c r="C16" i="15"/>
  <c r="E16" i="15" s="1"/>
  <c r="C14" i="15"/>
  <c r="E14" i="15" s="1"/>
  <c r="A21" i="15" s="1"/>
  <c r="A10" i="15"/>
  <c r="C10" i="15" s="1"/>
  <c r="B3" i="15"/>
  <c r="B4" i="15"/>
  <c r="B5" i="15"/>
  <c r="B2" i="15"/>
  <c r="E17" i="15" l="1"/>
  <c r="D3" i="15" l="1"/>
  <c r="D5" i="15"/>
  <c r="D4" i="15"/>
  <c r="D2" i="15" l="1"/>
  <c r="D6" i="15" s="1"/>
  <c r="M3" i="14"/>
  <c r="M4" i="14"/>
  <c r="M5" i="14"/>
  <c r="M6" i="14"/>
  <c r="M7" i="14"/>
  <c r="M8" i="14"/>
  <c r="M9" i="14"/>
  <c r="M10" i="14"/>
  <c r="M11" i="14"/>
  <c r="M12" i="14"/>
  <c r="M13" i="14"/>
  <c r="M2" i="14"/>
  <c r="L3" i="14"/>
  <c r="L4" i="14"/>
  <c r="L5" i="14"/>
  <c r="L6" i="14"/>
  <c r="L7" i="14"/>
  <c r="L8" i="14"/>
  <c r="L9" i="14"/>
  <c r="L10" i="14"/>
  <c r="L11" i="14"/>
  <c r="L12" i="14"/>
  <c r="L13" i="14"/>
  <c r="L2" i="14"/>
  <c r="K3" i="14"/>
  <c r="K4" i="14"/>
  <c r="K5" i="14"/>
  <c r="K6" i="14"/>
  <c r="K7" i="14"/>
  <c r="K8" i="14"/>
  <c r="K9" i="14"/>
  <c r="K10" i="14"/>
  <c r="K11" i="14"/>
  <c r="K12" i="14"/>
  <c r="K13" i="14"/>
  <c r="K2" i="14"/>
  <c r="J3" i="14"/>
  <c r="J4" i="14"/>
  <c r="J5" i="14"/>
  <c r="J6" i="14"/>
  <c r="J7" i="14"/>
  <c r="J8" i="14"/>
  <c r="J9" i="14"/>
  <c r="J10" i="14"/>
  <c r="J11" i="14"/>
  <c r="J12" i="14"/>
  <c r="J13" i="14"/>
  <c r="J2" i="14"/>
  <c r="I3" i="14"/>
  <c r="I4" i="14"/>
  <c r="I5" i="14"/>
  <c r="I6" i="14"/>
  <c r="I7" i="14"/>
  <c r="I8" i="14"/>
  <c r="I9" i="14"/>
  <c r="I10" i="14"/>
  <c r="I11" i="14"/>
  <c r="I12" i="14"/>
  <c r="I13" i="14"/>
  <c r="I2" i="14"/>
  <c r="H2" i="14"/>
  <c r="H3" i="14"/>
  <c r="H4" i="14"/>
  <c r="H5" i="14"/>
  <c r="H6" i="14"/>
  <c r="H7" i="14"/>
  <c r="H8" i="14"/>
  <c r="H9" i="14"/>
  <c r="H10" i="14"/>
  <c r="H11" i="14"/>
  <c r="H12" i="14"/>
  <c r="H13" i="14"/>
  <c r="F3" i="14"/>
  <c r="F4" i="14"/>
  <c r="F5" i="14"/>
  <c r="F6" i="14"/>
  <c r="F7" i="14"/>
  <c r="F8" i="14"/>
  <c r="F9" i="14"/>
  <c r="F10" i="14"/>
  <c r="F11" i="14"/>
  <c r="F12" i="14"/>
  <c r="F13" i="14"/>
  <c r="F2" i="14"/>
  <c r="E3" i="14"/>
  <c r="D2" i="14"/>
  <c r="C2" i="14"/>
  <c r="B2" i="14"/>
  <c r="E4" i="14"/>
  <c r="G4" i="14" s="1"/>
  <c r="E5" i="14"/>
  <c r="G5" i="14" s="1"/>
  <c r="E6" i="14"/>
  <c r="G6" i="14" s="1"/>
  <c r="E7" i="14"/>
  <c r="G7" i="14" s="1"/>
  <c r="E8" i="14"/>
  <c r="G8" i="14" s="1"/>
  <c r="E9" i="14"/>
  <c r="G9" i="14" s="1"/>
  <c r="E10" i="14"/>
  <c r="G10" i="14" s="1"/>
  <c r="E11" i="14"/>
  <c r="G11" i="14" s="1"/>
  <c r="E12" i="14"/>
  <c r="G12" i="14" s="1"/>
  <c r="E13" i="14"/>
  <c r="G13" i="14" s="1"/>
  <c r="E2" i="14"/>
  <c r="G2" i="14" s="1"/>
  <c r="G3" i="14" l="1"/>
  <c r="D3" i="14" l="1"/>
  <c r="D4" i="14"/>
  <c r="D5" i="14"/>
  <c r="D6" i="14"/>
  <c r="D7" i="14"/>
  <c r="D8" i="14"/>
  <c r="D9" i="14"/>
  <c r="D10" i="14"/>
  <c r="D11" i="14"/>
  <c r="D12" i="14"/>
  <c r="D13" i="14"/>
  <c r="C3" i="14"/>
  <c r="C4" i="14"/>
  <c r="C5" i="14"/>
  <c r="C6" i="14"/>
  <c r="C7" i="14"/>
  <c r="C8" i="14"/>
  <c r="C9" i="14"/>
  <c r="C10" i="14"/>
  <c r="C11" i="14"/>
  <c r="C12" i="14"/>
  <c r="C13" i="14"/>
  <c r="B3" i="14"/>
  <c r="B4" i="14"/>
  <c r="B5" i="14"/>
  <c r="B6" i="14"/>
  <c r="B7" i="14"/>
  <c r="B8" i="14"/>
  <c r="B9" i="14"/>
  <c r="B10" i="14"/>
  <c r="B11" i="14"/>
  <c r="B12" i="14"/>
  <c r="B13" i="14"/>
  <c r="K2222" i="11" l="1" a="1"/>
  <c r="K2222" i="11" s="1"/>
  <c r="J2220" i="11"/>
  <c r="K2220" i="11" s="1" a="1"/>
  <c r="K2220" i="11" s="1"/>
  <c r="J2219" i="11"/>
  <c r="K2219" i="11" s="1" a="1"/>
  <c r="K2219" i="11" s="1"/>
  <c r="J2218" i="11"/>
  <c r="K2218" i="11" s="1" a="1"/>
  <c r="K2218" i="11" s="1"/>
  <c r="J2217" i="11"/>
  <c r="K2217" i="11" s="1" a="1"/>
  <c r="K2217" i="11" s="1"/>
  <c r="J2215" i="11"/>
  <c r="K2215" i="11" s="1" a="1"/>
  <c r="K2215" i="11" s="1"/>
  <c r="J2214" i="11"/>
  <c r="K2214" i="11" s="1" a="1"/>
  <c r="K2214" i="11" s="1"/>
  <c r="J2213" i="11"/>
  <c r="K2213" i="11" s="1" a="1"/>
  <c r="K2213" i="11" s="1"/>
  <c r="J2212" i="11"/>
  <c r="K2212" i="11" s="1" a="1"/>
  <c r="K2212" i="11" s="1"/>
  <c r="J2210" i="11"/>
  <c r="K2210" i="11" s="1" a="1"/>
  <c r="K2210" i="11" s="1"/>
  <c r="J2209" i="11"/>
  <c r="K2209" i="11" s="1" a="1"/>
  <c r="K2209" i="11" s="1"/>
  <c r="J2208" i="11"/>
  <c r="K2208" i="11" s="1" a="1"/>
  <c r="K2208" i="11" s="1"/>
  <c r="J2207" i="11"/>
  <c r="K2207" i="11" s="1" a="1"/>
  <c r="K2207" i="11" s="1"/>
  <c r="J2206" i="11"/>
  <c r="K2206" i="11" s="1" a="1"/>
  <c r="K2206" i="11" s="1"/>
  <c r="J2205" i="11"/>
  <c r="K2205" i="11" s="1" a="1"/>
  <c r="K2205" i="11" s="1"/>
  <c r="J2204" i="11"/>
  <c r="K2204" i="11" s="1" a="1"/>
  <c r="K2204" i="11" s="1"/>
  <c r="J2202" i="11"/>
  <c r="K2202" i="11" s="1" a="1"/>
  <c r="K2202" i="11" s="1"/>
  <c r="J2201" i="11"/>
  <c r="K2201" i="11" s="1" a="1"/>
  <c r="K2201" i="11" s="1"/>
  <c r="J2200" i="11"/>
  <c r="K2200" i="11" s="1" a="1"/>
  <c r="K2200" i="11" s="1"/>
  <c r="J2199" i="11"/>
  <c r="K2199" i="11" s="1" a="1"/>
  <c r="K2199" i="11" s="1"/>
  <c r="J2198" i="11"/>
  <c r="K2198" i="11" s="1" a="1"/>
  <c r="K2198" i="11" s="1"/>
  <c r="J2197" i="11"/>
  <c r="K2197" i="11" s="1" a="1"/>
  <c r="K2197" i="11" s="1"/>
  <c r="J2196" i="11"/>
  <c r="K2196" i="11" s="1" a="1"/>
  <c r="K2196" i="11" s="1"/>
  <c r="J2195" i="11"/>
  <c r="K2195" i="11" s="1" a="1"/>
  <c r="K2195" i="11" s="1"/>
  <c r="J2194" i="11"/>
  <c r="K2194" i="11" s="1" a="1"/>
  <c r="K2194" i="11" s="1"/>
  <c r="J2193" i="11"/>
  <c r="K2193" i="11" s="1" a="1"/>
  <c r="K2193" i="11" s="1"/>
  <c r="J2192" i="11"/>
  <c r="K2192" i="11" s="1" a="1"/>
  <c r="K2192" i="11" s="1"/>
  <c r="J2191" i="11"/>
  <c r="K2191" i="11" s="1" a="1"/>
  <c r="K2191" i="11" s="1"/>
  <c r="J2190" i="11"/>
  <c r="K2190" i="11" s="1" a="1"/>
  <c r="K2190" i="11" s="1"/>
  <c r="J2189" i="11"/>
  <c r="K2189" i="11" s="1" a="1"/>
  <c r="K2189" i="11" s="1"/>
  <c r="J2188" i="11"/>
  <c r="K2188" i="11" s="1" a="1"/>
  <c r="K2188" i="11" s="1"/>
  <c r="J2186" i="11"/>
  <c r="K2186" i="11" s="1" a="1"/>
  <c r="K2186" i="11" s="1"/>
  <c r="J2185" i="11"/>
  <c r="K2185" i="11" s="1" a="1"/>
  <c r="K2185" i="11" s="1"/>
  <c r="J2184" i="11"/>
  <c r="K2184" i="11" s="1" a="1"/>
  <c r="K2184" i="11" s="1"/>
  <c r="J2183" i="11"/>
  <c r="K2183" i="11" s="1" a="1"/>
  <c r="K2183" i="11" s="1"/>
  <c r="J2182" i="11"/>
  <c r="K2182" i="11" s="1" a="1"/>
  <c r="K2182" i="11" s="1"/>
  <c r="J2181" i="11"/>
  <c r="K2181" i="11" s="1" a="1"/>
  <c r="K2181" i="11" s="1"/>
  <c r="J2180" i="11"/>
  <c r="K2180" i="11" s="1" a="1"/>
  <c r="K2180" i="11" s="1"/>
  <c r="J2179" i="11"/>
  <c r="K2179" i="11" s="1" a="1"/>
  <c r="K2179" i="11" s="1"/>
  <c r="J2178" i="11"/>
  <c r="K2178" i="11" s="1" a="1"/>
  <c r="K2178" i="11" s="1"/>
  <c r="J2177" i="11"/>
  <c r="K2177" i="11" s="1" a="1"/>
  <c r="K2177" i="11" s="1"/>
  <c r="J2176" i="11"/>
  <c r="K2176" i="11" s="1" a="1"/>
  <c r="K2176" i="11" s="1"/>
  <c r="J2175" i="11"/>
  <c r="K2175" i="11" s="1" a="1"/>
  <c r="K2175" i="11" s="1"/>
  <c r="J2174" i="11"/>
  <c r="K2174" i="11" s="1" a="1"/>
  <c r="K2174" i="11" s="1"/>
  <c r="J2173" i="11"/>
  <c r="K2173" i="11" s="1" a="1"/>
  <c r="K2173" i="11" s="1"/>
  <c r="J2172" i="11"/>
  <c r="K2172" i="11" s="1" a="1"/>
  <c r="K2172" i="11" s="1"/>
  <c r="J2171" i="11"/>
  <c r="K2171" i="11" s="1" a="1"/>
  <c r="K2171" i="11" s="1"/>
  <c r="J2170" i="11"/>
  <c r="K2170" i="11" s="1" a="1"/>
  <c r="K2170" i="11" s="1"/>
  <c r="J2169" i="11"/>
  <c r="K2169" i="11" s="1" a="1"/>
  <c r="K2169" i="11" s="1"/>
  <c r="J2168" i="11"/>
  <c r="K2168" i="11" s="1" a="1"/>
  <c r="K2168" i="11" s="1"/>
  <c r="J2166" i="11"/>
  <c r="K2166" i="11" s="1" a="1"/>
  <c r="K2166" i="11" s="1"/>
  <c r="J2165" i="11"/>
  <c r="K2165" i="11" s="1" a="1"/>
  <c r="K2165" i="11" s="1"/>
  <c r="J2164" i="11"/>
  <c r="K2164" i="11" s="1" a="1"/>
  <c r="K2164" i="11" s="1"/>
  <c r="J2163" i="11"/>
  <c r="K2163" i="11" s="1" a="1"/>
  <c r="K2163" i="11" s="1"/>
  <c r="J2162" i="11"/>
  <c r="K2162" i="11" s="1" a="1"/>
  <c r="K2162" i="11" s="1"/>
  <c r="J2161" i="11"/>
  <c r="K2161" i="11" s="1" a="1"/>
  <c r="K2161" i="11" s="1"/>
  <c r="J2160" i="11"/>
  <c r="K2160" i="11" s="1" a="1"/>
  <c r="K2160" i="11" s="1"/>
  <c r="J2159" i="11"/>
  <c r="K2159" i="11" s="1" a="1"/>
  <c r="K2159" i="11" s="1"/>
  <c r="J2158" i="11"/>
  <c r="K2158" i="11" s="1" a="1"/>
  <c r="K2158" i="11" s="1"/>
  <c r="J2157" i="11"/>
  <c r="K2157" i="11" s="1" a="1"/>
  <c r="K2157" i="11" s="1"/>
  <c r="J2156" i="11"/>
  <c r="K2156" i="11" s="1" a="1"/>
  <c r="K2156" i="11" s="1"/>
  <c r="J2155" i="11"/>
  <c r="K2155" i="11" s="1" a="1"/>
  <c r="K2155" i="11" s="1"/>
  <c r="J2154" i="11"/>
  <c r="K2154" i="11" s="1" a="1"/>
  <c r="K2154" i="11" s="1"/>
  <c r="J2153" i="11"/>
  <c r="K2153" i="11" s="1" a="1"/>
  <c r="K2153" i="11" s="1"/>
  <c r="J2152" i="11"/>
  <c r="K2152" i="11" s="1" a="1"/>
  <c r="K2152" i="11" s="1"/>
  <c r="J2150" i="11"/>
  <c r="K2150" i="11" s="1" a="1"/>
  <c r="K2150" i="11" s="1"/>
  <c r="J2149" i="11"/>
  <c r="K2149" i="11" s="1" a="1"/>
  <c r="K2149" i="11" s="1"/>
  <c r="J2148" i="11"/>
  <c r="K2148" i="11" s="1" a="1"/>
  <c r="K2148" i="11" s="1"/>
  <c r="J2147" i="11"/>
  <c r="K2147" i="11" s="1" a="1"/>
  <c r="K2147" i="11" s="1"/>
  <c r="J2146" i="11"/>
  <c r="K2146" i="11" s="1" a="1"/>
  <c r="K2146" i="11" s="1"/>
  <c r="J2145" i="11"/>
  <c r="K2145" i="11" s="1" a="1"/>
  <c r="K2145" i="11" s="1"/>
  <c r="J2144" i="11"/>
  <c r="K2144" i="11" s="1" a="1"/>
  <c r="K2144" i="11" s="1"/>
  <c r="J2143" i="11"/>
  <c r="K2143" i="11" s="1" a="1"/>
  <c r="K2143" i="11" s="1"/>
  <c r="J2142" i="11"/>
  <c r="K2142" i="11" s="1" a="1"/>
  <c r="K2142" i="11" s="1"/>
  <c r="J2141" i="11"/>
  <c r="K2141" i="11" s="1" a="1"/>
  <c r="K2141" i="11" s="1"/>
  <c r="J2140" i="11"/>
  <c r="K2140" i="11" s="1" a="1"/>
  <c r="K2140" i="11" s="1"/>
  <c r="J2139" i="11"/>
  <c r="K2139" i="11" s="1" a="1"/>
  <c r="K2139" i="11" s="1"/>
  <c r="J2138" i="11"/>
  <c r="K2138" i="11" s="1" a="1"/>
  <c r="K2138" i="11" s="1"/>
  <c r="J2137" i="11"/>
  <c r="K2137" i="11" s="1" a="1"/>
  <c r="K2137" i="11" s="1"/>
  <c r="J2136" i="11"/>
  <c r="K2136" i="11" s="1" a="1"/>
  <c r="K2136" i="11" s="1"/>
  <c r="J2135" i="11"/>
  <c r="K2135" i="11" s="1" a="1"/>
  <c r="K2135" i="11" s="1"/>
  <c r="J2134" i="11"/>
  <c r="K2134" i="11" s="1" a="1"/>
  <c r="K2134" i="11" s="1"/>
  <c r="J2133" i="11"/>
  <c r="K2133" i="11" s="1" a="1"/>
  <c r="K2133" i="11" s="1"/>
  <c r="J2132" i="11"/>
  <c r="K2132" i="11" s="1" a="1"/>
  <c r="K2132" i="11" s="1"/>
  <c r="J2131" i="11"/>
  <c r="K2131" i="11" s="1" a="1"/>
  <c r="K2131" i="11" s="1"/>
  <c r="J2130" i="11"/>
  <c r="K2130" i="11" s="1" a="1"/>
  <c r="K2130" i="11" s="1"/>
  <c r="J2129" i="11"/>
  <c r="K2129" i="11" s="1" a="1"/>
  <c r="K2129" i="11" s="1"/>
  <c r="J2128" i="11"/>
  <c r="K2128" i="11" s="1" a="1"/>
  <c r="K2128" i="11" s="1"/>
  <c r="J2127" i="11"/>
  <c r="K2127" i="11" s="1" a="1"/>
  <c r="K2127" i="11" s="1"/>
  <c r="J2126" i="11"/>
  <c r="K2126" i="11" s="1" a="1"/>
  <c r="K2126" i="11" s="1"/>
  <c r="J2125" i="11"/>
  <c r="K2125" i="11" s="1" a="1"/>
  <c r="K2125" i="11" s="1"/>
  <c r="J2124" i="11"/>
  <c r="K2124" i="11" s="1" a="1"/>
  <c r="K2124" i="11" s="1"/>
  <c r="J2123" i="11"/>
  <c r="K2123" i="11" s="1" a="1"/>
  <c r="K2123" i="11" s="1"/>
  <c r="J2122" i="11"/>
  <c r="K2122" i="11" s="1" a="1"/>
  <c r="K2122" i="11" s="1"/>
  <c r="J2121" i="11"/>
  <c r="K2121" i="11" s="1" a="1"/>
  <c r="K2121" i="11" s="1"/>
  <c r="J2120" i="11"/>
  <c r="K2120" i="11" s="1" a="1"/>
  <c r="K2120" i="11" s="1"/>
  <c r="J2119" i="11"/>
  <c r="K2119" i="11" s="1" a="1"/>
  <c r="K2119" i="11" s="1"/>
  <c r="J2118" i="11"/>
  <c r="K2118" i="11" s="1" a="1"/>
  <c r="K2118" i="11" s="1"/>
  <c r="J2117" i="11"/>
  <c r="K2117" i="11" s="1" a="1"/>
  <c r="K2117" i="11" s="1"/>
  <c r="J2116" i="11"/>
  <c r="K2116" i="11" s="1" a="1"/>
  <c r="K2116" i="11" s="1"/>
  <c r="J2115" i="11"/>
  <c r="K2115" i="11" s="1" a="1"/>
  <c r="K2115" i="11" s="1"/>
  <c r="J2114" i="11"/>
  <c r="K2114" i="11" s="1" a="1"/>
  <c r="K2114" i="11" s="1"/>
  <c r="J2113" i="11"/>
  <c r="K2113" i="11" s="1" a="1"/>
  <c r="K2113" i="11" s="1"/>
  <c r="J2112" i="11"/>
  <c r="K2112" i="11" s="1" a="1"/>
  <c r="K2112" i="11" s="1"/>
  <c r="J2111" i="11"/>
  <c r="K2111" i="11" s="1" a="1"/>
  <c r="K2111" i="11" s="1"/>
  <c r="J2109" i="11"/>
  <c r="K2109" i="11" s="1" a="1"/>
  <c r="K2109" i="11" s="1"/>
  <c r="J2108" i="11"/>
  <c r="K2108" i="11" s="1" a="1"/>
  <c r="K2108" i="11" s="1"/>
  <c r="J2107" i="11"/>
  <c r="K2107" i="11" s="1" a="1"/>
  <c r="K2107" i="11" s="1"/>
  <c r="J2106" i="11"/>
  <c r="K2106" i="11" s="1" a="1"/>
  <c r="K2106" i="11" s="1"/>
  <c r="J2105" i="11"/>
  <c r="K2105" i="11" s="1" a="1"/>
  <c r="K2105" i="11" s="1"/>
  <c r="J2104" i="11"/>
  <c r="K2104" i="11" s="1" a="1"/>
  <c r="K2104" i="11" s="1"/>
  <c r="J2103" i="11"/>
  <c r="K2103" i="11" s="1" a="1"/>
  <c r="K2103" i="11" s="1"/>
  <c r="J2102" i="11"/>
  <c r="K2102" i="11" s="1" a="1"/>
  <c r="K2102" i="11" s="1"/>
  <c r="J2101" i="11"/>
  <c r="K2101" i="11" s="1" a="1"/>
  <c r="K2101" i="11" s="1"/>
  <c r="J2100" i="11"/>
  <c r="K2100" i="11" s="1" a="1"/>
  <c r="K2100" i="11" s="1"/>
  <c r="J2099" i="11"/>
  <c r="K2099" i="11" s="1" a="1"/>
  <c r="K2099" i="11" s="1"/>
  <c r="J2097" i="11"/>
  <c r="K2097" i="11" s="1" a="1"/>
  <c r="K2097" i="11" s="1"/>
  <c r="J2096" i="11"/>
  <c r="K2096" i="11" s="1" a="1"/>
  <c r="K2096" i="11" s="1"/>
  <c r="J2095" i="11"/>
  <c r="K2095" i="11" s="1" a="1"/>
  <c r="K2095" i="11" s="1"/>
  <c r="J2094" i="11"/>
  <c r="K2094" i="11" s="1" a="1"/>
  <c r="K2094" i="11" s="1"/>
  <c r="J2093" i="11"/>
  <c r="K2093" i="11" s="1" a="1"/>
  <c r="K2093" i="11" s="1"/>
  <c r="J2092" i="11"/>
  <c r="K2092" i="11" s="1" a="1"/>
  <c r="K2092" i="11" s="1"/>
  <c r="J2091" i="11"/>
  <c r="K2091" i="11" s="1" a="1"/>
  <c r="K2091" i="11" s="1"/>
  <c r="J2087" i="11"/>
  <c r="K2087" i="11" s="1" a="1"/>
  <c r="K2087" i="11" s="1"/>
  <c r="J2085" i="11"/>
  <c r="K2085" i="11" s="1" a="1"/>
  <c r="K2085" i="11" s="1"/>
  <c r="J2084" i="11"/>
  <c r="K2084" i="11" s="1" a="1"/>
  <c r="K2084" i="11" s="1"/>
  <c r="J2083" i="11"/>
  <c r="K2083" i="11" s="1" a="1"/>
  <c r="K2083" i="11" s="1"/>
  <c r="J2082" i="11"/>
  <c r="K2082" i="11" s="1" a="1"/>
  <c r="K2082" i="11" s="1"/>
  <c r="J2081" i="11"/>
  <c r="K2081" i="11" s="1" a="1"/>
  <c r="K2081" i="11" s="1"/>
  <c r="J2080" i="11"/>
  <c r="K2080" i="11" s="1" a="1"/>
  <c r="K2080" i="11" s="1"/>
  <c r="J2079" i="11"/>
  <c r="K2079" i="11" s="1" a="1"/>
  <c r="K2079" i="11" s="1"/>
  <c r="J2077" i="11"/>
  <c r="K2077" i="11" s="1" a="1"/>
  <c r="K2077" i="11" s="1"/>
  <c r="J2076" i="11"/>
  <c r="K2076" i="11" s="1" a="1"/>
  <c r="K2076" i="11" s="1"/>
  <c r="J2074" i="11"/>
  <c r="K2074" i="11" s="1" a="1"/>
  <c r="K2074" i="11" s="1"/>
  <c r="J2073" i="11"/>
  <c r="K2073" i="11" s="1" a="1"/>
  <c r="K2073" i="11" s="1"/>
  <c r="J2072" i="11"/>
  <c r="K2072" i="11" s="1" a="1"/>
  <c r="K2072" i="11" s="1"/>
  <c r="J2071" i="11"/>
  <c r="K2071" i="11" s="1" a="1"/>
  <c r="K2071" i="11" s="1"/>
  <c r="J2070" i="11"/>
  <c r="K2070" i="11" s="1" a="1"/>
  <c r="K2070" i="11" s="1"/>
  <c r="J2068" i="11"/>
  <c r="K2068" i="11" s="1" a="1"/>
  <c r="K2068" i="11" s="1"/>
  <c r="J2067" i="11"/>
  <c r="K2067" i="11" s="1" a="1"/>
  <c r="K2067" i="11" s="1"/>
  <c r="J2066" i="11"/>
  <c r="K2066" i="11" s="1" a="1"/>
  <c r="K2066" i="11" s="1"/>
  <c r="J2065" i="11"/>
  <c r="K2065" i="11" s="1" a="1"/>
  <c r="K2065" i="11" s="1"/>
  <c r="J2064" i="11"/>
  <c r="K2064" i="11" s="1" a="1"/>
  <c r="K2064" i="11" s="1"/>
  <c r="J2063" i="11"/>
  <c r="K2063" i="11" s="1" a="1"/>
  <c r="K2063" i="11" s="1"/>
  <c r="J2062" i="11"/>
  <c r="K2062" i="11" s="1" a="1"/>
  <c r="K2062" i="11" s="1"/>
  <c r="J2061" i="11"/>
  <c r="K2061" i="11" s="1" a="1"/>
  <c r="K2061" i="11" s="1"/>
  <c r="J2058" i="11"/>
  <c r="K2058" i="11" s="1" a="1"/>
  <c r="K2058" i="11" s="1"/>
  <c r="J2056" i="11"/>
  <c r="K2056" i="11" s="1" a="1"/>
  <c r="K2056" i="11" s="1"/>
  <c r="J2055" i="11"/>
  <c r="K2055" i="11" s="1" a="1"/>
  <c r="K2055" i="11" s="1"/>
  <c r="J2054" i="11"/>
  <c r="K2054" i="11" s="1" a="1"/>
  <c r="K2054" i="11" s="1"/>
  <c r="J2053" i="11"/>
  <c r="K2053" i="11" s="1" a="1"/>
  <c r="K2053" i="11" s="1"/>
  <c r="J2052" i="11"/>
  <c r="K2052" i="11" s="1" a="1"/>
  <c r="K2052" i="11" s="1"/>
  <c r="J2051" i="11"/>
  <c r="K2051" i="11" s="1" a="1"/>
  <c r="K2051" i="11" s="1"/>
  <c r="J2050" i="11"/>
  <c r="K2050" i="11" s="1" a="1"/>
  <c r="K2050" i="11" s="1"/>
  <c r="J2049" i="11"/>
  <c r="K2049" i="11" s="1" a="1"/>
  <c r="K2049" i="11" s="1"/>
  <c r="J2046" i="11"/>
  <c r="K2046" i="11" s="1" a="1"/>
  <c r="K2046" i="11" s="1"/>
  <c r="J2043" i="11"/>
  <c r="K2043" i="11" s="1" a="1"/>
  <c r="K2043" i="11" s="1"/>
  <c r="J2042" i="11"/>
  <c r="K2042" i="11" s="1" a="1"/>
  <c r="K2042" i="11" s="1"/>
  <c r="J2041" i="11"/>
  <c r="K2041" i="11" s="1" a="1"/>
  <c r="K2041" i="11" s="1"/>
  <c r="J2040" i="11"/>
  <c r="K2040" i="11" s="1" a="1"/>
  <c r="K2040" i="11" s="1"/>
  <c r="J2039" i="11"/>
  <c r="K2039" i="11" s="1" a="1"/>
  <c r="K2039" i="11" s="1"/>
  <c r="J2037" i="11"/>
  <c r="K2037" i="11" s="1" a="1"/>
  <c r="K2037" i="11" s="1"/>
  <c r="J2036" i="11"/>
  <c r="K2036" i="11" s="1" a="1"/>
  <c r="K2036" i="11" s="1"/>
  <c r="J2035" i="11"/>
  <c r="K2035" i="11" s="1" a="1"/>
  <c r="K2035" i="11" s="1"/>
  <c r="J2034" i="11"/>
  <c r="K2034" i="11" s="1" a="1"/>
  <c r="K2034" i="11" s="1"/>
  <c r="J2033" i="11"/>
  <c r="K2033" i="11" s="1" a="1"/>
  <c r="K2033" i="11" s="1"/>
  <c r="J2032" i="11"/>
  <c r="K2032" i="11" s="1" a="1"/>
  <c r="K2032" i="11" s="1"/>
  <c r="J2031" i="11"/>
  <c r="K2031" i="11" s="1" a="1"/>
  <c r="K2031" i="11" s="1"/>
  <c r="J2030" i="11"/>
  <c r="K2030" i="11" s="1" a="1"/>
  <c r="K2030" i="11" s="1"/>
  <c r="J2029" i="11"/>
  <c r="K2029" i="11" s="1" a="1"/>
  <c r="K2029" i="11" s="1"/>
  <c r="J2028" i="11"/>
  <c r="K2028" i="11" s="1" a="1"/>
  <c r="K2028" i="11" s="1"/>
  <c r="J2027" i="11"/>
  <c r="K2027" i="11" s="1" a="1"/>
  <c r="K2027" i="11" s="1"/>
  <c r="J2026" i="11"/>
  <c r="K2026" i="11" s="1" a="1"/>
  <c r="K2026" i="11" s="1"/>
  <c r="J2025" i="11"/>
  <c r="K2025" i="11" s="1" a="1"/>
  <c r="K2025" i="11" s="1"/>
  <c r="J2024" i="11"/>
  <c r="K2024" i="11" s="1" a="1"/>
  <c r="K2024" i="11" s="1"/>
  <c r="J2023" i="11"/>
  <c r="K2023" i="11" s="1" a="1"/>
  <c r="K2023" i="11" s="1"/>
  <c r="J2022" i="11"/>
  <c r="K2022" i="11" s="1" a="1"/>
  <c r="K2022" i="11" s="1"/>
  <c r="J2021" i="11"/>
  <c r="K2021" i="11" s="1" a="1"/>
  <c r="K2021" i="11" s="1"/>
  <c r="J2020" i="11"/>
  <c r="K2020" i="11" s="1" a="1"/>
  <c r="K2020" i="11" s="1"/>
  <c r="J2019" i="11"/>
  <c r="K2019" i="11" s="1" a="1"/>
  <c r="K2019" i="11" s="1"/>
  <c r="J2018" i="11"/>
  <c r="K2018" i="11" s="1" a="1"/>
  <c r="K2018" i="11" s="1"/>
  <c r="J2017" i="11"/>
  <c r="K2017" i="11" s="1" a="1"/>
  <c r="K2017" i="11" s="1"/>
  <c r="J2016" i="11"/>
  <c r="K2016" i="11" s="1" a="1"/>
  <c r="K2016" i="11" s="1"/>
  <c r="J2015" i="11"/>
  <c r="K2015" i="11" s="1" a="1"/>
  <c r="K2015" i="11" s="1"/>
  <c r="J2014" i="11"/>
  <c r="K2014" i="11" s="1" a="1"/>
  <c r="K2014" i="11" s="1"/>
  <c r="J2013" i="11"/>
  <c r="K2013" i="11" s="1" a="1"/>
  <c r="K2013" i="11" s="1"/>
  <c r="J2012" i="11"/>
  <c r="K2012" i="11" s="1" a="1"/>
  <c r="K2012" i="11" s="1"/>
  <c r="J2011" i="11"/>
  <c r="K2011" i="11" s="1" a="1"/>
  <c r="K2011" i="11" s="1"/>
  <c r="J2010" i="11"/>
  <c r="K2010" i="11" s="1" a="1"/>
  <c r="K2010" i="11" s="1"/>
  <c r="J1993" i="11"/>
  <c r="K1993" i="11" s="1" a="1"/>
  <c r="K1993" i="11" s="1"/>
  <c r="J1992" i="11"/>
  <c r="K1992" i="11" s="1" a="1"/>
  <c r="K1992" i="11" s="1"/>
  <c r="J1990" i="11"/>
  <c r="K1990" i="11" s="1" a="1"/>
  <c r="K1990" i="11" s="1"/>
  <c r="J1988" i="11"/>
  <c r="K1988" i="11" s="1" a="1"/>
  <c r="K1988" i="11" s="1"/>
  <c r="J1986" i="11"/>
  <c r="K1986" i="11" s="1" a="1"/>
  <c r="K1986" i="11" s="1"/>
  <c r="J1984" i="11"/>
  <c r="K1984" i="11" s="1" a="1"/>
  <c r="K1984" i="11" s="1"/>
  <c r="J1982" i="11"/>
  <c r="K1982" i="11" s="1" a="1"/>
  <c r="K1982" i="11" s="1"/>
  <c r="J1981" i="11"/>
  <c r="K1981" i="11" s="1" a="1"/>
  <c r="K1981" i="11" s="1"/>
  <c r="J1979" i="11"/>
  <c r="K1979" i="11" s="1" a="1"/>
  <c r="K1979" i="11" s="1"/>
  <c r="J1977" i="11"/>
  <c r="K1977" i="11" s="1" a="1"/>
  <c r="K1977" i="11" s="1"/>
  <c r="J1975" i="11"/>
  <c r="K1975" i="11" s="1" a="1"/>
  <c r="K1975" i="11" s="1"/>
  <c r="J1973" i="11"/>
  <c r="K1973" i="11" s="1" a="1"/>
  <c r="K1973" i="11" s="1"/>
  <c r="J1971" i="11"/>
  <c r="K1971" i="11" s="1" a="1"/>
  <c r="K1971" i="11" s="1"/>
  <c r="J1970" i="11"/>
  <c r="K1970" i="11" s="1" a="1"/>
  <c r="K1970" i="11" s="1"/>
  <c r="J1968" i="11"/>
  <c r="K1968" i="11" s="1" a="1"/>
  <c r="K1968" i="11" s="1"/>
  <c r="J1967" i="11"/>
  <c r="K1967" i="11" s="1" a="1"/>
  <c r="K1967" i="11" s="1"/>
  <c r="J1966" i="11"/>
  <c r="K1966" i="11" s="1" a="1"/>
  <c r="K1966" i="11" s="1"/>
  <c r="J1965" i="11"/>
  <c r="K1965" i="11" s="1" a="1"/>
  <c r="K1965" i="11" s="1"/>
  <c r="J1964" i="11"/>
  <c r="K1964" i="11" s="1" a="1"/>
  <c r="K1964" i="11" s="1"/>
  <c r="J1963" i="11"/>
  <c r="K1963" i="11" s="1" a="1"/>
  <c r="K1963" i="11" s="1"/>
  <c r="J1962" i="11"/>
  <c r="K1962" i="11" s="1" a="1"/>
  <c r="K1962" i="11" s="1"/>
  <c r="J1961" i="11"/>
  <c r="K1961" i="11" s="1" a="1"/>
  <c r="K1961" i="11" s="1"/>
  <c r="J1960" i="11"/>
  <c r="K1960" i="11" s="1" a="1"/>
  <c r="K1960" i="11" s="1"/>
  <c r="J1958" i="11"/>
  <c r="K1958" i="11" s="1" a="1"/>
  <c r="K1958" i="11" s="1"/>
  <c r="J1957" i="11"/>
  <c r="K1957" i="11" s="1" a="1"/>
  <c r="K1957" i="11" s="1"/>
  <c r="J1956" i="11"/>
  <c r="K1956" i="11" s="1" a="1"/>
  <c r="K1956" i="11" s="1"/>
  <c r="J1954" i="11"/>
  <c r="K1954" i="11" s="1" a="1"/>
  <c r="K1954" i="11" s="1"/>
  <c r="J1953" i="11"/>
  <c r="K1953" i="11" s="1" a="1"/>
  <c r="K1953" i="11" s="1"/>
  <c r="J1952" i="11"/>
  <c r="K1952" i="11" s="1" a="1"/>
  <c r="K1952" i="11" s="1"/>
  <c r="J1950" i="11"/>
  <c r="K1950" i="11" s="1" a="1"/>
  <c r="K1950" i="11" s="1"/>
  <c r="J1949" i="11"/>
  <c r="K1949" i="11" s="1" a="1"/>
  <c r="K1949" i="11" s="1"/>
  <c r="J1948" i="11"/>
  <c r="K1948" i="11" s="1" a="1"/>
  <c r="K1948" i="11" s="1"/>
  <c r="J1947" i="11"/>
  <c r="K1947" i="11" s="1" a="1"/>
  <c r="K1947" i="11" s="1"/>
  <c r="J1946" i="11"/>
  <c r="K1946" i="11" s="1" a="1"/>
  <c r="K1946" i="11" s="1"/>
  <c r="J1945" i="11"/>
  <c r="K1945" i="11" s="1" a="1"/>
  <c r="K1945" i="11" s="1"/>
  <c r="J1944" i="11"/>
  <c r="K1944" i="11" s="1" a="1"/>
  <c r="K1944" i="11" s="1"/>
  <c r="J1943" i="11"/>
  <c r="K1943" i="11" s="1" a="1"/>
  <c r="K1943" i="11" s="1"/>
  <c r="J1942" i="11"/>
  <c r="K1942" i="11" s="1" a="1"/>
  <c r="K1942" i="11" s="1"/>
  <c r="J1941" i="11"/>
  <c r="K1941" i="11" s="1" a="1"/>
  <c r="K1941" i="11" s="1"/>
  <c r="J1940" i="11"/>
  <c r="K1940" i="11" s="1" a="1"/>
  <c r="K1940" i="11" s="1"/>
  <c r="J1939" i="11"/>
  <c r="K1939" i="11" s="1" a="1"/>
  <c r="K1939" i="11" s="1"/>
  <c r="J1938" i="11"/>
  <c r="K1938" i="11" s="1" a="1"/>
  <c r="K1938" i="11" s="1"/>
  <c r="J1937" i="11"/>
  <c r="K1937" i="11" s="1" a="1"/>
  <c r="K1937" i="11" s="1"/>
  <c r="J1936" i="11"/>
  <c r="K1936" i="11" s="1" a="1"/>
  <c r="K1936" i="11" s="1"/>
  <c r="J1935" i="11"/>
  <c r="K1935" i="11" s="1" a="1"/>
  <c r="K1935" i="11" s="1"/>
  <c r="J1934" i="11"/>
  <c r="K1934" i="11" s="1" a="1"/>
  <c r="K1934" i="11" s="1"/>
  <c r="J1933" i="11"/>
  <c r="K1933" i="11" s="1" a="1"/>
  <c r="K1933" i="11" s="1"/>
  <c r="J1932" i="11"/>
  <c r="K1932" i="11" s="1" a="1"/>
  <c r="K1932" i="11" s="1"/>
  <c r="J1931" i="11"/>
  <c r="K1931" i="11" s="1" a="1"/>
  <c r="K1931" i="11" s="1"/>
  <c r="J1930" i="11"/>
  <c r="K1930" i="11" s="1" a="1"/>
  <c r="K1930" i="11" s="1"/>
  <c r="J1929" i="11"/>
  <c r="K1929" i="11" s="1" a="1"/>
  <c r="K1929" i="11" s="1"/>
  <c r="J1928" i="11"/>
  <c r="K1928" i="11" s="1" a="1"/>
  <c r="K1928" i="11" s="1"/>
  <c r="J1927" i="11"/>
  <c r="K1927" i="11" s="1" a="1"/>
  <c r="K1927" i="11" s="1"/>
  <c r="J1926" i="11"/>
  <c r="K1926" i="11" s="1" a="1"/>
  <c r="K1926" i="11" s="1"/>
  <c r="J1925" i="11"/>
  <c r="K1925" i="11" s="1" a="1"/>
  <c r="K1925" i="11" s="1"/>
  <c r="J1924" i="11"/>
  <c r="K1924" i="11" s="1" a="1"/>
  <c r="K1924" i="11" s="1"/>
  <c r="J1923" i="11"/>
  <c r="K1923" i="11" s="1" a="1"/>
  <c r="K1923" i="11" s="1"/>
  <c r="J1922" i="11"/>
  <c r="K1922" i="11" s="1" a="1"/>
  <c r="K1922" i="11" s="1"/>
  <c r="J1921" i="11"/>
  <c r="K1921" i="11" s="1" a="1"/>
  <c r="K1921" i="11" s="1"/>
  <c r="J1920" i="11"/>
  <c r="K1920" i="11" s="1" a="1"/>
  <c r="K1920" i="11" s="1"/>
  <c r="J1919" i="11"/>
  <c r="K1919" i="11" s="1" a="1"/>
  <c r="K1919" i="11" s="1"/>
  <c r="J1918" i="11"/>
  <c r="K1918" i="11" s="1" a="1"/>
  <c r="K1918" i="11" s="1"/>
  <c r="J1917" i="11"/>
  <c r="K1917" i="11" s="1" a="1"/>
  <c r="K1917" i="11" s="1"/>
  <c r="J1916" i="11"/>
  <c r="K1916" i="11" s="1" a="1"/>
  <c r="K1916" i="11" s="1"/>
  <c r="J1914" i="11"/>
  <c r="K1914" i="11" s="1" a="1"/>
  <c r="K1914" i="11" s="1"/>
  <c r="J1913" i="11"/>
  <c r="K1913" i="11" s="1" a="1"/>
  <c r="K1913" i="11" s="1"/>
  <c r="J1912" i="11"/>
  <c r="K1912" i="11" s="1" a="1"/>
  <c r="K1912" i="11" s="1"/>
  <c r="J1911" i="11"/>
  <c r="K1911" i="11" s="1" a="1"/>
  <c r="K1911" i="11" s="1"/>
  <c r="J1910" i="11"/>
  <c r="K1910" i="11" s="1" a="1"/>
  <c r="K1910" i="11" s="1"/>
  <c r="J1909" i="11"/>
  <c r="K1909" i="11" s="1" a="1"/>
  <c r="K1909" i="11" s="1"/>
  <c r="J1908" i="11"/>
  <c r="K1908" i="11" s="1" a="1"/>
  <c r="K1908" i="11" s="1"/>
  <c r="J1907" i="11"/>
  <c r="K1907" i="11" s="1" a="1"/>
  <c r="K1907" i="11" s="1"/>
  <c r="J1905" i="11"/>
  <c r="K1905" i="11" s="1" a="1"/>
  <c r="K1905" i="11" s="1"/>
  <c r="J1904" i="11"/>
  <c r="K1904" i="11" s="1" a="1"/>
  <c r="K1904" i="11" s="1"/>
  <c r="J1903" i="11"/>
  <c r="K1903" i="11" s="1" a="1"/>
  <c r="K1903" i="11" s="1"/>
  <c r="J1902" i="11"/>
  <c r="K1902" i="11" s="1" a="1"/>
  <c r="K1902" i="11" s="1"/>
  <c r="J1901" i="11"/>
  <c r="K1901" i="11" s="1" a="1"/>
  <c r="K1901" i="11" s="1"/>
  <c r="J1900" i="11"/>
  <c r="K1900" i="11" s="1" a="1"/>
  <c r="K1900" i="11" s="1"/>
  <c r="J1899" i="11"/>
  <c r="K1899" i="11" s="1" a="1"/>
  <c r="K1899" i="11" s="1"/>
  <c r="J1898" i="11"/>
  <c r="K1898" i="11" s="1" a="1"/>
  <c r="K1898" i="11" s="1"/>
  <c r="J1896" i="11"/>
  <c r="K1896" i="11" s="1" a="1"/>
  <c r="K1896" i="11" s="1"/>
  <c r="J1895" i="11"/>
  <c r="K1895" i="11" s="1" a="1"/>
  <c r="K1895" i="11" s="1"/>
  <c r="J1894" i="11"/>
  <c r="K1894" i="11" s="1" a="1"/>
  <c r="K1894" i="11" s="1"/>
  <c r="J1893" i="11"/>
  <c r="K1893" i="11" s="1" a="1"/>
  <c r="K1893" i="11" s="1"/>
  <c r="J1892" i="11"/>
  <c r="K1892" i="11" s="1" a="1"/>
  <c r="K1892" i="11" s="1"/>
  <c r="J1891" i="11"/>
  <c r="K1891" i="11" s="1" a="1"/>
  <c r="K1891" i="11" s="1"/>
  <c r="J1889" i="11"/>
  <c r="K1889" i="11" s="1" a="1"/>
  <c r="K1889" i="11" s="1"/>
  <c r="J1888" i="11"/>
  <c r="K1888" i="11" s="1" a="1"/>
  <c r="K1888" i="11" s="1"/>
  <c r="J1887" i="11"/>
  <c r="K1887" i="11" s="1" a="1"/>
  <c r="K1887" i="11" s="1"/>
  <c r="J1886" i="11"/>
  <c r="K1886" i="11" s="1" a="1"/>
  <c r="K1886" i="11" s="1"/>
  <c r="J1885" i="11"/>
  <c r="K1885" i="11" s="1" a="1"/>
  <c r="K1885" i="11" s="1"/>
  <c r="J1884" i="11"/>
  <c r="K1884" i="11" s="1" a="1"/>
  <c r="K1884" i="11" s="1"/>
  <c r="J1883" i="11"/>
  <c r="K1883" i="11" s="1" a="1"/>
  <c r="K1883" i="11" s="1"/>
  <c r="J1882" i="11"/>
  <c r="K1882" i="11" s="1" a="1"/>
  <c r="K1882" i="11" s="1"/>
  <c r="J1880" i="11"/>
  <c r="K1880" i="11" s="1" a="1"/>
  <c r="K1880" i="11" s="1"/>
  <c r="J1879" i="11"/>
  <c r="K1879" i="11" s="1" a="1"/>
  <c r="K1879" i="11" s="1"/>
  <c r="J1878" i="11"/>
  <c r="K1878" i="11" s="1" a="1"/>
  <c r="K1878" i="11" s="1"/>
  <c r="J1877" i="11"/>
  <c r="K1877" i="11" s="1" a="1"/>
  <c r="K1877" i="11" s="1"/>
  <c r="J1876" i="11"/>
  <c r="K1876" i="11" s="1" a="1"/>
  <c r="K1876" i="11" s="1"/>
  <c r="J1875" i="11"/>
  <c r="K1875" i="11" s="1" a="1"/>
  <c r="K1875" i="11" s="1"/>
  <c r="J1874" i="11"/>
  <c r="K1874" i="11" s="1" a="1"/>
  <c r="K1874" i="11" s="1"/>
  <c r="J1872" i="11"/>
  <c r="K1872" i="11" s="1" a="1"/>
  <c r="K1872" i="11" s="1"/>
  <c r="J1871" i="11"/>
  <c r="K1871" i="11" s="1" a="1"/>
  <c r="K1871" i="11" s="1"/>
  <c r="J1870" i="11"/>
  <c r="K1870" i="11" s="1" a="1"/>
  <c r="K1870" i="11" s="1"/>
  <c r="J1869" i="11"/>
  <c r="K1869" i="11" s="1" a="1"/>
  <c r="K1869" i="11" s="1"/>
  <c r="J1868" i="11"/>
  <c r="K1868" i="11" s="1" a="1"/>
  <c r="K1868" i="11" s="1"/>
  <c r="J1867" i="11"/>
  <c r="K1867" i="11" s="1" a="1"/>
  <c r="K1867" i="11" s="1"/>
  <c r="J1866" i="11"/>
  <c r="K1866" i="11" s="1" a="1"/>
  <c r="K1866" i="11" s="1"/>
  <c r="J1865" i="11"/>
  <c r="K1865" i="11" s="1" a="1"/>
  <c r="K1865" i="11" s="1"/>
  <c r="J1864" i="11"/>
  <c r="K1864" i="11" s="1" a="1"/>
  <c r="K1864" i="11" s="1"/>
  <c r="J1863" i="11"/>
  <c r="K1863" i="11" s="1" a="1"/>
  <c r="K1863" i="11" s="1"/>
  <c r="J1862" i="11"/>
  <c r="K1862" i="11" s="1" a="1"/>
  <c r="K1862" i="11" s="1"/>
  <c r="J1861" i="11"/>
  <c r="K1861" i="11" s="1" a="1"/>
  <c r="K1861" i="11" s="1"/>
  <c r="J1860" i="11"/>
  <c r="K1860" i="11" s="1" a="1"/>
  <c r="K1860" i="11" s="1"/>
  <c r="J1859" i="11"/>
  <c r="K1859" i="11" s="1" a="1"/>
  <c r="K1859" i="11" s="1"/>
  <c r="J1858" i="11"/>
  <c r="K1858" i="11" s="1" a="1"/>
  <c r="K1858" i="11" s="1"/>
  <c r="J1857" i="11"/>
  <c r="K1857" i="11" s="1" a="1"/>
  <c r="K1857" i="11" s="1"/>
  <c r="J1856" i="11"/>
  <c r="K1856" i="11" s="1" a="1"/>
  <c r="K1856" i="11" s="1"/>
  <c r="J1855" i="11"/>
  <c r="K1855" i="11" s="1" a="1"/>
  <c r="K1855" i="11" s="1"/>
  <c r="J1854" i="11"/>
  <c r="K1854" i="11" s="1" a="1"/>
  <c r="K1854" i="11" s="1"/>
  <c r="J1853" i="11"/>
  <c r="K1853" i="11" s="1" a="1"/>
  <c r="K1853" i="11" s="1"/>
  <c r="J1852" i="11"/>
  <c r="K1852" i="11" s="1" a="1"/>
  <c r="K1852" i="11" s="1"/>
  <c r="J1851" i="11"/>
  <c r="K1851" i="11" s="1" a="1"/>
  <c r="K1851" i="11" s="1"/>
  <c r="J1850" i="11"/>
  <c r="K1850" i="11" s="1" a="1"/>
  <c r="K1850" i="11" s="1"/>
  <c r="J1849" i="11"/>
  <c r="K1849" i="11" s="1" a="1"/>
  <c r="K1849" i="11" s="1"/>
  <c r="J1848" i="11"/>
  <c r="K1848" i="11" s="1" a="1"/>
  <c r="K1848" i="11" s="1"/>
  <c r="J1847" i="11"/>
  <c r="K1847" i="11" s="1" a="1"/>
  <c r="K1847" i="11" s="1"/>
  <c r="J1846" i="11"/>
  <c r="K1846" i="11" s="1" a="1"/>
  <c r="K1846" i="11" s="1"/>
  <c r="J1845" i="11"/>
  <c r="K1845" i="11" s="1" a="1"/>
  <c r="K1845" i="11" s="1"/>
  <c r="J1844" i="11"/>
  <c r="K1844" i="11" s="1" a="1"/>
  <c r="K1844" i="11" s="1"/>
  <c r="J1843" i="11"/>
  <c r="K1843" i="11" s="1" a="1"/>
  <c r="K1843" i="11" s="1"/>
  <c r="J1841" i="11"/>
  <c r="K1841" i="11" s="1" a="1"/>
  <c r="K1841" i="11" s="1"/>
  <c r="J1840" i="11"/>
  <c r="K1840" i="11" s="1" a="1"/>
  <c r="K1840" i="11" s="1"/>
  <c r="J1839" i="11"/>
  <c r="K1839" i="11" s="1" a="1"/>
  <c r="K1839" i="11" s="1"/>
  <c r="J1838" i="11"/>
  <c r="K1838" i="11" s="1" a="1"/>
  <c r="K1838" i="11" s="1"/>
  <c r="J1837" i="11"/>
  <c r="K1837" i="11" s="1" a="1"/>
  <c r="K1837" i="11" s="1"/>
  <c r="J1836" i="11"/>
  <c r="K1836" i="11" s="1" a="1"/>
  <c r="K1836" i="11" s="1"/>
  <c r="J1835" i="11"/>
  <c r="K1835" i="11" s="1" a="1"/>
  <c r="K1835" i="11" s="1"/>
  <c r="J1834" i="11"/>
  <c r="K1834" i="11" s="1" a="1"/>
  <c r="K1834" i="11" s="1"/>
  <c r="J1833" i="11"/>
  <c r="K1833" i="11" s="1" a="1"/>
  <c r="K1833" i="11" s="1"/>
  <c r="J1832" i="11"/>
  <c r="K1832" i="11" s="1" a="1"/>
  <c r="K1832" i="11" s="1"/>
  <c r="J1831" i="11"/>
  <c r="K1831" i="11" s="1" a="1"/>
  <c r="K1831" i="11" s="1"/>
  <c r="J1830" i="11"/>
  <c r="K1830" i="11" s="1" a="1"/>
  <c r="K1830" i="11" s="1"/>
  <c r="J1829" i="11"/>
  <c r="K1829" i="11" s="1" a="1"/>
  <c r="K1829" i="11" s="1"/>
  <c r="J1828" i="11"/>
  <c r="K1828" i="11" s="1" a="1"/>
  <c r="K1828" i="11" s="1"/>
  <c r="J1827" i="11"/>
  <c r="K1827" i="11" s="1" a="1"/>
  <c r="K1827" i="11" s="1"/>
  <c r="J1826" i="11"/>
  <c r="K1826" i="11" s="1" a="1"/>
  <c r="K1826" i="11" s="1"/>
  <c r="J1825" i="11"/>
  <c r="K1825" i="11" s="1" a="1"/>
  <c r="K1825" i="11" s="1"/>
  <c r="J1824" i="11"/>
  <c r="K1824" i="11" s="1" a="1"/>
  <c r="K1824" i="11" s="1"/>
  <c r="J1823" i="11"/>
  <c r="K1823" i="11" s="1" a="1"/>
  <c r="K1823" i="11" s="1"/>
  <c r="J1822" i="11"/>
  <c r="K1822" i="11" s="1" a="1"/>
  <c r="K1822" i="11" s="1"/>
  <c r="J1821" i="11"/>
  <c r="K1821" i="11" s="1" a="1"/>
  <c r="K1821" i="11" s="1"/>
  <c r="J1820" i="11"/>
  <c r="K1820" i="11" s="1" a="1"/>
  <c r="K1820" i="11" s="1"/>
  <c r="J1819" i="11"/>
  <c r="K1819" i="11" s="1" a="1"/>
  <c r="K1819" i="11" s="1"/>
  <c r="J1818" i="11"/>
  <c r="K1818" i="11" s="1" a="1"/>
  <c r="K1818" i="11" s="1"/>
  <c r="J1817" i="11"/>
  <c r="K1817" i="11" s="1" a="1"/>
  <c r="K1817" i="11" s="1"/>
  <c r="J1816" i="11"/>
  <c r="K1816" i="11" s="1" a="1"/>
  <c r="K1816" i="11" s="1"/>
  <c r="J1815" i="11"/>
  <c r="K1815" i="11" s="1" a="1"/>
  <c r="K1815" i="11" s="1"/>
  <c r="J1814" i="11"/>
  <c r="K1814" i="11" s="1" a="1"/>
  <c r="K1814" i="11" s="1"/>
  <c r="J1813" i="11"/>
  <c r="K1813" i="11" s="1" a="1"/>
  <c r="K1813" i="11" s="1"/>
  <c r="J1812" i="11"/>
  <c r="K1812" i="11" s="1" a="1"/>
  <c r="K1812" i="11" s="1"/>
  <c r="J1811" i="11"/>
  <c r="K1811" i="11" s="1" a="1"/>
  <c r="K1811" i="11" s="1"/>
  <c r="J1810" i="11"/>
  <c r="K1810" i="11" s="1" a="1"/>
  <c r="K1810" i="11" s="1"/>
  <c r="J1809" i="11"/>
  <c r="K1809" i="11" s="1" a="1"/>
  <c r="K1809" i="11" s="1"/>
  <c r="J1808" i="11"/>
  <c r="K1808" i="11" s="1" a="1"/>
  <c r="K1808" i="11" s="1"/>
  <c r="J1807" i="11"/>
  <c r="K1807" i="11" s="1" a="1"/>
  <c r="K1807" i="11" s="1"/>
  <c r="J1806" i="11"/>
  <c r="K1806" i="11" s="1" a="1"/>
  <c r="K1806" i="11" s="1"/>
  <c r="J1805" i="11"/>
  <c r="K1805" i="11" s="1" a="1"/>
  <c r="K1805" i="11" s="1"/>
  <c r="J1804" i="11"/>
  <c r="K1804" i="11" s="1" a="1"/>
  <c r="K1804" i="11" s="1"/>
  <c r="J1803" i="11"/>
  <c r="K1803" i="11" s="1" a="1"/>
  <c r="K1803" i="11" s="1"/>
  <c r="J1802" i="11"/>
  <c r="K1802" i="11" s="1" a="1"/>
  <c r="K1802" i="11" s="1"/>
  <c r="J1801" i="11"/>
  <c r="K1801" i="11" s="1" a="1"/>
  <c r="K1801" i="11" s="1"/>
  <c r="J1800" i="11"/>
  <c r="K1800" i="11" s="1" a="1"/>
  <c r="K1800" i="11" s="1"/>
  <c r="J1799" i="11"/>
  <c r="K1799" i="11" s="1" a="1"/>
  <c r="K1799" i="11" s="1"/>
  <c r="J1798" i="11"/>
  <c r="K1798" i="11" s="1" a="1"/>
  <c r="K1798" i="11" s="1"/>
  <c r="J1797" i="11"/>
  <c r="K1797" i="11" s="1" a="1"/>
  <c r="K1797" i="11" s="1"/>
  <c r="J1796" i="11"/>
  <c r="K1796" i="11" s="1" a="1"/>
  <c r="K1796" i="11" s="1"/>
  <c r="J1795" i="11"/>
  <c r="K1795" i="11" s="1" a="1"/>
  <c r="K1795" i="11" s="1"/>
  <c r="J1794" i="11"/>
  <c r="K1794" i="11" s="1" a="1"/>
  <c r="K1794" i="11" s="1"/>
  <c r="J1793" i="11"/>
  <c r="K1793" i="11" s="1" a="1"/>
  <c r="K1793" i="11" s="1"/>
  <c r="J1792" i="11"/>
  <c r="K1792" i="11" s="1" a="1"/>
  <c r="K1792" i="11" s="1"/>
  <c r="J1791" i="11"/>
  <c r="K1791" i="11" s="1" a="1"/>
  <c r="K1791" i="11" s="1"/>
  <c r="J1790" i="11"/>
  <c r="K1790" i="11" s="1" a="1"/>
  <c r="K1790" i="11" s="1"/>
  <c r="J1789" i="11"/>
  <c r="K1789" i="11" s="1" a="1"/>
  <c r="K1789" i="11" s="1"/>
  <c r="J1788" i="11"/>
  <c r="K1788" i="11" s="1" a="1"/>
  <c r="K1788" i="11" s="1"/>
  <c r="J1787" i="11"/>
  <c r="K1787" i="11" s="1" a="1"/>
  <c r="K1787" i="11" s="1"/>
  <c r="J1786" i="11"/>
  <c r="K1786" i="11" s="1" a="1"/>
  <c r="K1786" i="11" s="1"/>
  <c r="J1785" i="11"/>
  <c r="K1785" i="11" s="1" a="1"/>
  <c r="K1785" i="11" s="1"/>
  <c r="J1784" i="11"/>
  <c r="K1784" i="11" s="1" a="1"/>
  <c r="K1784" i="11" s="1"/>
  <c r="J1783" i="11"/>
  <c r="K1783" i="11" s="1" a="1"/>
  <c r="K1783" i="11" s="1"/>
  <c r="J1782" i="11"/>
  <c r="K1782" i="11" s="1" a="1"/>
  <c r="K1782" i="11" s="1"/>
  <c r="J1781" i="11"/>
  <c r="K1781" i="11" s="1" a="1"/>
  <c r="K1781" i="11" s="1"/>
  <c r="J1780" i="11"/>
  <c r="K1780" i="11" s="1" a="1"/>
  <c r="K1780" i="11" s="1"/>
  <c r="J1779" i="11"/>
  <c r="K1779" i="11" s="1" a="1"/>
  <c r="K1779" i="11" s="1"/>
  <c r="J1778" i="11"/>
  <c r="K1778" i="11" s="1" a="1"/>
  <c r="K1778" i="11" s="1"/>
  <c r="J1777" i="11"/>
  <c r="K1777" i="11" s="1" a="1"/>
  <c r="K1777" i="11" s="1"/>
  <c r="J1776" i="11"/>
  <c r="K1776" i="11" s="1" a="1"/>
  <c r="K1776" i="11" s="1"/>
  <c r="J1775" i="11"/>
  <c r="K1775" i="11" s="1" a="1"/>
  <c r="K1775" i="11" s="1"/>
  <c r="J1774" i="11"/>
  <c r="K1774" i="11" s="1" a="1"/>
  <c r="K1774" i="11" s="1"/>
  <c r="J1773" i="11"/>
  <c r="K1773" i="11" s="1" a="1"/>
  <c r="K1773" i="11" s="1"/>
  <c r="J1772" i="11"/>
  <c r="K1772" i="11" s="1" a="1"/>
  <c r="K1772" i="11" s="1"/>
  <c r="J1771" i="11"/>
  <c r="K1771" i="11" s="1" a="1"/>
  <c r="K1771" i="11" s="1"/>
  <c r="J1770" i="11"/>
  <c r="K1770" i="11" s="1" a="1"/>
  <c r="K1770" i="11" s="1"/>
  <c r="J1769" i="11"/>
  <c r="K1769" i="11" s="1" a="1"/>
  <c r="K1769" i="11" s="1"/>
  <c r="J1768" i="11"/>
  <c r="K1768" i="11" s="1" a="1"/>
  <c r="K1768" i="11" s="1"/>
  <c r="J1767" i="11"/>
  <c r="K1767" i="11" s="1" a="1"/>
  <c r="K1767" i="11" s="1"/>
  <c r="J1766" i="11"/>
  <c r="K1766" i="11" s="1" a="1"/>
  <c r="K1766" i="11" s="1"/>
  <c r="J1765" i="11"/>
  <c r="K1765" i="11" s="1" a="1"/>
  <c r="K1765" i="11" s="1"/>
  <c r="J1764" i="11"/>
  <c r="K1764" i="11" s="1" a="1"/>
  <c r="K1764" i="11" s="1"/>
  <c r="J1763" i="11"/>
  <c r="K1763" i="11" s="1" a="1"/>
  <c r="K1763" i="11" s="1"/>
  <c r="J1762" i="11"/>
  <c r="K1762" i="11" s="1" a="1"/>
  <c r="K1762" i="11" s="1"/>
  <c r="J1761" i="11"/>
  <c r="K1761" i="11" s="1" a="1"/>
  <c r="K1761" i="11" s="1"/>
  <c r="J1760" i="11"/>
  <c r="K1760" i="11" s="1" a="1"/>
  <c r="K1760" i="11" s="1"/>
  <c r="J1759" i="11"/>
  <c r="K1759" i="11" s="1" a="1"/>
  <c r="K1759" i="11" s="1"/>
  <c r="J1758" i="11"/>
  <c r="K1758" i="11" s="1" a="1"/>
  <c r="K1758" i="11" s="1"/>
  <c r="J1757" i="11"/>
  <c r="K1757" i="11" s="1" a="1"/>
  <c r="K1757" i="11" s="1"/>
  <c r="J1756" i="11"/>
  <c r="K1756" i="11" s="1" a="1"/>
  <c r="K1756" i="11" s="1"/>
  <c r="J1755" i="11"/>
  <c r="K1755" i="11" s="1" a="1"/>
  <c r="K1755" i="11" s="1"/>
  <c r="J1754" i="11"/>
  <c r="K1754" i="11" s="1" a="1"/>
  <c r="K1754" i="11" s="1"/>
  <c r="J1753" i="11"/>
  <c r="K1753" i="11" s="1" a="1"/>
  <c r="K1753" i="11" s="1"/>
  <c r="J1752" i="11"/>
  <c r="K1752" i="11" s="1" a="1"/>
  <c r="K1752" i="11" s="1"/>
  <c r="J1751" i="11"/>
  <c r="K1751" i="11" s="1" a="1"/>
  <c r="K1751" i="11" s="1"/>
  <c r="J1750" i="11"/>
  <c r="K1750" i="11" s="1" a="1"/>
  <c r="K1750" i="11" s="1"/>
  <c r="J1749" i="11"/>
  <c r="K1749" i="11" s="1" a="1"/>
  <c r="K1749" i="11" s="1"/>
  <c r="J1748" i="11"/>
  <c r="K1748" i="11" s="1" a="1"/>
  <c r="K1748" i="11" s="1"/>
  <c r="J1747" i="11"/>
  <c r="K1747" i="11" s="1" a="1"/>
  <c r="K1747" i="11" s="1"/>
  <c r="J1746" i="11"/>
  <c r="K1746" i="11" s="1" a="1"/>
  <c r="K1746" i="11" s="1"/>
  <c r="J1745" i="11"/>
  <c r="K1745" i="11" s="1" a="1"/>
  <c r="K1745" i="11" s="1"/>
  <c r="J1744" i="11"/>
  <c r="K1744" i="11" s="1" a="1"/>
  <c r="K1744" i="11" s="1"/>
  <c r="J1743" i="11"/>
  <c r="K1743" i="11" s="1" a="1"/>
  <c r="K1743" i="11" s="1"/>
  <c r="J1742" i="11"/>
  <c r="K1742" i="11" s="1" a="1"/>
  <c r="K1742" i="11" s="1"/>
  <c r="J1741" i="11"/>
  <c r="K1741" i="11" s="1" a="1"/>
  <c r="K1741" i="11" s="1"/>
  <c r="J1740" i="11"/>
  <c r="K1740" i="11" s="1" a="1"/>
  <c r="K1740" i="11" s="1"/>
  <c r="J1739" i="11"/>
  <c r="K1739" i="11" s="1" a="1"/>
  <c r="K1739" i="11" s="1"/>
  <c r="J1738" i="11"/>
  <c r="K1738" i="11" s="1" a="1"/>
  <c r="K1738" i="11" s="1"/>
  <c r="J1737" i="11"/>
  <c r="K1737" i="11" s="1" a="1"/>
  <c r="K1737" i="11" s="1"/>
  <c r="J1736" i="11"/>
  <c r="K1736" i="11" s="1" a="1"/>
  <c r="K1736" i="11" s="1"/>
  <c r="J1735" i="11"/>
  <c r="K1735" i="11" s="1" a="1"/>
  <c r="K1735" i="11" s="1"/>
  <c r="J1734" i="11"/>
  <c r="K1734" i="11" s="1" a="1"/>
  <c r="K1734" i="11" s="1"/>
  <c r="J1733" i="11"/>
  <c r="K1733" i="11" s="1" a="1"/>
  <c r="K1733" i="11" s="1"/>
  <c r="J1732" i="11"/>
  <c r="K1732" i="11" s="1" a="1"/>
  <c r="K1732" i="11" s="1"/>
  <c r="J1731" i="11"/>
  <c r="K1731" i="11" s="1" a="1"/>
  <c r="K1731" i="11" s="1"/>
  <c r="J1730" i="11"/>
  <c r="K1730" i="11" s="1" a="1"/>
  <c r="K1730" i="11" s="1"/>
  <c r="J1729" i="11"/>
  <c r="K1729" i="11" s="1" a="1"/>
  <c r="K1729" i="11" s="1"/>
  <c r="J1728" i="11"/>
  <c r="K1728" i="11" s="1" a="1"/>
  <c r="K1728" i="11" s="1"/>
  <c r="J1727" i="11"/>
  <c r="K1727" i="11" s="1" a="1"/>
  <c r="K1727" i="11" s="1"/>
  <c r="J1726" i="11"/>
  <c r="K1726" i="11" s="1" a="1"/>
  <c r="K1726" i="11" s="1"/>
  <c r="J1725" i="11"/>
  <c r="K1725" i="11" s="1" a="1"/>
  <c r="K1725" i="11" s="1"/>
  <c r="J1724" i="11"/>
  <c r="K1724" i="11" s="1" a="1"/>
  <c r="K1724" i="11" s="1"/>
  <c r="J1723" i="11"/>
  <c r="K1723" i="11" s="1" a="1"/>
  <c r="K1723" i="11" s="1"/>
  <c r="J1722" i="11"/>
  <c r="K1722" i="11" s="1" a="1"/>
  <c r="K1722" i="11" s="1"/>
  <c r="J1721" i="11"/>
  <c r="K1721" i="11" s="1" a="1"/>
  <c r="K1721" i="11" s="1"/>
  <c r="J1720" i="11"/>
  <c r="K1720" i="11" s="1" a="1"/>
  <c r="K1720" i="11" s="1"/>
  <c r="J1719" i="11"/>
  <c r="K1719" i="11" s="1" a="1"/>
  <c r="K1719" i="11" s="1"/>
  <c r="J1718" i="11"/>
  <c r="K1718" i="11" s="1" a="1"/>
  <c r="K1718" i="11" s="1"/>
  <c r="J1717" i="11"/>
  <c r="K1717" i="11" s="1" a="1"/>
  <c r="K1717" i="11" s="1"/>
  <c r="J1716" i="11"/>
  <c r="K1716" i="11" s="1" a="1"/>
  <c r="K1716" i="11" s="1"/>
  <c r="J1714" i="11"/>
  <c r="K1714" i="11" s="1" a="1"/>
  <c r="K1714" i="11" s="1"/>
  <c r="J1713" i="11"/>
  <c r="K1713" i="11" s="1" a="1"/>
  <c r="K1713" i="11" s="1"/>
  <c r="J1712" i="11"/>
  <c r="K1712" i="11" s="1" a="1"/>
  <c r="K1712" i="11" s="1"/>
  <c r="J1711" i="11"/>
  <c r="K1711" i="11" s="1" a="1"/>
  <c r="K1711" i="11" s="1"/>
  <c r="J1710" i="11"/>
  <c r="K1710" i="11" s="1" a="1"/>
  <c r="K1710" i="11" s="1"/>
  <c r="J1709" i="11"/>
  <c r="K1709" i="11" s="1" a="1"/>
  <c r="K1709" i="11" s="1"/>
  <c r="J1708" i="11"/>
  <c r="K1708" i="11" s="1" a="1"/>
  <c r="K1708" i="11" s="1"/>
  <c r="J1707" i="11"/>
  <c r="K1707" i="11" s="1" a="1"/>
  <c r="K1707" i="11" s="1"/>
  <c r="J1706" i="11"/>
  <c r="K1706" i="11" s="1" a="1"/>
  <c r="K1706" i="11" s="1"/>
  <c r="J1705" i="11"/>
  <c r="K1705" i="11" s="1" a="1"/>
  <c r="K1705" i="11" s="1"/>
  <c r="J1704" i="11"/>
  <c r="K1704" i="11" s="1" a="1"/>
  <c r="K1704" i="11" s="1"/>
  <c r="J1703" i="11"/>
  <c r="K1703" i="11" s="1" a="1"/>
  <c r="K1703" i="11" s="1"/>
  <c r="J1702" i="11"/>
  <c r="K1702" i="11" s="1" a="1"/>
  <c r="K1702" i="11" s="1"/>
  <c r="J1700" i="11"/>
  <c r="K1700" i="11" s="1" a="1"/>
  <c r="K1700" i="11" s="1"/>
  <c r="J1699" i="11"/>
  <c r="K1699" i="11" s="1" a="1"/>
  <c r="K1699" i="11" s="1"/>
  <c r="J1698" i="11"/>
  <c r="K1698" i="11" s="1" a="1"/>
  <c r="K1698" i="11" s="1"/>
  <c r="J1697" i="11"/>
  <c r="K1697" i="11" s="1" a="1"/>
  <c r="K1697" i="11" s="1"/>
  <c r="J1696" i="11"/>
  <c r="K1696" i="11" s="1" a="1"/>
  <c r="K1696" i="11" s="1"/>
  <c r="J1695" i="11"/>
  <c r="K1695" i="11" s="1" a="1"/>
  <c r="K1695" i="11" s="1"/>
  <c r="J1694" i="11"/>
  <c r="K1694" i="11" s="1" a="1"/>
  <c r="K1694" i="11" s="1"/>
  <c r="J1693" i="11"/>
  <c r="K1693" i="11" s="1" a="1"/>
  <c r="K1693" i="11" s="1"/>
  <c r="J1692" i="11"/>
  <c r="K1692" i="11" s="1" a="1"/>
  <c r="K1692" i="11" s="1"/>
  <c r="J1691" i="11"/>
  <c r="K1691" i="11" s="1" a="1"/>
  <c r="K1691" i="11" s="1"/>
  <c r="J1690" i="11"/>
  <c r="K1690" i="11" s="1" a="1"/>
  <c r="K1690" i="11" s="1"/>
  <c r="J1689" i="11"/>
  <c r="K1689" i="11" s="1" a="1"/>
  <c r="K1689" i="11" s="1"/>
  <c r="J1688" i="11"/>
  <c r="K1688" i="11" s="1" a="1"/>
  <c r="K1688" i="11" s="1"/>
  <c r="J1687" i="11"/>
  <c r="K1687" i="11" s="1" a="1"/>
  <c r="K1687" i="11" s="1"/>
  <c r="J1686" i="11"/>
  <c r="K1686" i="11" s="1" a="1"/>
  <c r="K1686" i="11" s="1"/>
  <c r="J1685" i="11"/>
  <c r="K1685" i="11" s="1" a="1"/>
  <c r="K1685" i="11" s="1"/>
  <c r="J1684" i="11"/>
  <c r="K1684" i="11" s="1" a="1"/>
  <c r="K1684" i="11" s="1"/>
  <c r="J1683" i="11"/>
  <c r="K1683" i="11" s="1" a="1"/>
  <c r="K1683" i="11" s="1"/>
  <c r="J1682" i="11"/>
  <c r="K1682" i="11" s="1" a="1"/>
  <c r="K1682" i="11" s="1"/>
  <c r="J1681" i="11"/>
  <c r="K1681" i="11" s="1" a="1"/>
  <c r="K1681" i="11" s="1"/>
  <c r="J1680" i="11"/>
  <c r="K1680" i="11" s="1" a="1"/>
  <c r="K1680" i="11" s="1"/>
  <c r="J1679" i="11"/>
  <c r="K1679" i="11" s="1" a="1"/>
  <c r="K1679" i="11" s="1"/>
  <c r="J1678" i="11"/>
  <c r="K1678" i="11" s="1" a="1"/>
  <c r="K1678" i="11" s="1"/>
  <c r="J1677" i="11"/>
  <c r="K1677" i="11" s="1" a="1"/>
  <c r="K1677" i="11" s="1"/>
  <c r="J1676" i="11"/>
  <c r="K1676" i="11" s="1" a="1"/>
  <c r="K1676" i="11" s="1"/>
  <c r="J1675" i="11"/>
  <c r="K1675" i="11" s="1" a="1"/>
  <c r="K1675" i="11" s="1"/>
  <c r="J1674" i="11"/>
  <c r="K1674" i="11" s="1" a="1"/>
  <c r="K1674" i="11" s="1"/>
  <c r="J1673" i="11"/>
  <c r="K1673" i="11" s="1" a="1"/>
  <c r="K1673" i="11" s="1"/>
  <c r="J1672" i="11"/>
  <c r="K1672" i="11" s="1" a="1"/>
  <c r="K1672" i="11" s="1"/>
  <c r="J1671" i="11"/>
  <c r="K1671" i="11" s="1" a="1"/>
  <c r="K1671" i="11" s="1"/>
  <c r="J1670" i="11"/>
  <c r="K1670" i="11" s="1" a="1"/>
  <c r="K1670" i="11" s="1"/>
  <c r="J1669" i="11"/>
  <c r="K1669" i="11" s="1" a="1"/>
  <c r="K1669" i="11" s="1"/>
  <c r="J1668" i="11"/>
  <c r="K1668" i="11" s="1" a="1"/>
  <c r="K1668" i="11" s="1"/>
  <c r="J1667" i="11"/>
  <c r="K1667" i="11" s="1" a="1"/>
  <c r="K1667" i="11" s="1"/>
  <c r="J1666" i="11"/>
  <c r="K1666" i="11" s="1" a="1"/>
  <c r="K1666" i="11" s="1"/>
  <c r="J1665" i="11"/>
  <c r="K1665" i="11" s="1" a="1"/>
  <c r="K1665" i="11" s="1"/>
  <c r="J1664" i="11"/>
  <c r="K1664" i="11" s="1" a="1"/>
  <c r="K1664" i="11" s="1"/>
  <c r="J1663" i="11"/>
  <c r="K1663" i="11" s="1" a="1"/>
  <c r="K1663" i="11" s="1"/>
  <c r="J1662" i="11"/>
  <c r="K1662" i="11" s="1" a="1"/>
  <c r="K1662" i="11" s="1"/>
  <c r="J1661" i="11"/>
  <c r="K1661" i="11" s="1" a="1"/>
  <c r="K1661" i="11" s="1"/>
  <c r="J1660" i="11"/>
  <c r="K1660" i="11" s="1" a="1"/>
  <c r="K1660" i="11" s="1"/>
  <c r="J1659" i="11"/>
  <c r="K1659" i="11" s="1" a="1"/>
  <c r="K1659" i="11" s="1"/>
  <c r="J1658" i="11"/>
  <c r="K1658" i="11" s="1" a="1"/>
  <c r="K1658" i="11" s="1"/>
  <c r="J1657" i="11"/>
  <c r="K1657" i="11" s="1" a="1"/>
  <c r="K1657" i="11" s="1"/>
  <c r="J1656" i="11"/>
  <c r="K1656" i="11" s="1" a="1"/>
  <c r="K1656" i="11" s="1"/>
  <c r="J1655" i="11"/>
  <c r="K1655" i="11" s="1" a="1"/>
  <c r="K1655" i="11" s="1"/>
  <c r="J1654" i="11"/>
  <c r="K1654" i="11" s="1" a="1"/>
  <c r="K1654" i="11" s="1"/>
  <c r="J1653" i="11"/>
  <c r="K1653" i="11" s="1" a="1"/>
  <c r="K1653" i="11" s="1"/>
  <c r="J1651" i="11"/>
  <c r="K1651" i="11" s="1" a="1"/>
  <c r="K1651" i="11" s="1"/>
  <c r="J1650" i="11"/>
  <c r="K1650" i="11" s="1" a="1"/>
  <c r="K1650" i="11" s="1"/>
  <c r="J1649" i="11"/>
  <c r="K1649" i="11" s="1" a="1"/>
  <c r="K1649" i="11" s="1"/>
  <c r="J1647" i="11"/>
  <c r="K1647" i="11" s="1" a="1"/>
  <c r="K1647" i="11" s="1"/>
  <c r="J1646" i="11"/>
  <c r="K1646" i="11" s="1" a="1"/>
  <c r="K1646" i="11" s="1"/>
  <c r="J1645" i="11"/>
  <c r="K1645" i="11" s="1" a="1"/>
  <c r="K1645" i="11" s="1"/>
  <c r="J1643" i="11"/>
  <c r="K1643" i="11" s="1" a="1"/>
  <c r="K1643" i="11" s="1"/>
  <c r="J1642" i="11"/>
  <c r="K1642" i="11" s="1" a="1"/>
  <c r="K1642" i="11" s="1"/>
  <c r="J1641" i="11"/>
  <c r="K1641" i="11" s="1" a="1"/>
  <c r="K1641" i="11" s="1"/>
  <c r="J1640" i="11"/>
  <c r="K1640" i="11" s="1" a="1"/>
  <c r="K1640" i="11" s="1"/>
  <c r="J1639" i="11"/>
  <c r="K1639" i="11" s="1" a="1"/>
  <c r="K1639" i="11" s="1"/>
  <c r="J1638" i="11"/>
  <c r="K1638" i="11" s="1" a="1"/>
  <c r="K1638" i="11" s="1"/>
  <c r="J1637" i="11"/>
  <c r="K1637" i="11" s="1" a="1"/>
  <c r="K1637" i="11" s="1"/>
  <c r="J1636" i="11"/>
  <c r="K1636" i="11" s="1" a="1"/>
  <c r="K1636" i="11" s="1"/>
  <c r="J1635" i="11"/>
  <c r="K1635" i="11" s="1" a="1"/>
  <c r="K1635" i="11" s="1"/>
  <c r="J1634" i="11"/>
  <c r="K1634" i="11" s="1" a="1"/>
  <c r="K1634" i="11" s="1"/>
  <c r="J1633" i="11"/>
  <c r="K1633" i="11" s="1" a="1"/>
  <c r="K1633" i="11" s="1"/>
  <c r="J1631" i="11"/>
  <c r="K1631" i="11" s="1" a="1"/>
  <c r="K1631" i="11" s="1"/>
  <c r="J1630" i="11"/>
  <c r="K1630" i="11" s="1" a="1"/>
  <c r="K1630" i="11" s="1"/>
  <c r="J1629" i="11"/>
  <c r="K1629" i="11" s="1" a="1"/>
  <c r="K1629" i="11" s="1"/>
  <c r="J1628" i="11"/>
  <c r="K1628" i="11" s="1" a="1"/>
  <c r="K1628" i="11" s="1"/>
  <c r="J1627" i="11"/>
  <c r="K1627" i="11" s="1" a="1"/>
  <c r="K1627" i="11" s="1"/>
  <c r="J1626" i="11"/>
  <c r="K1626" i="11" s="1" a="1"/>
  <c r="K1626" i="11" s="1"/>
  <c r="J1625" i="11"/>
  <c r="K1625" i="11" s="1" a="1"/>
  <c r="K1625" i="11" s="1"/>
  <c r="J1624" i="11"/>
  <c r="K1624" i="11" s="1" a="1"/>
  <c r="K1624" i="11" s="1"/>
  <c r="J1623" i="11"/>
  <c r="K1623" i="11" s="1" a="1"/>
  <c r="K1623" i="11" s="1"/>
  <c r="J1622" i="11"/>
  <c r="K1622" i="11" s="1" a="1"/>
  <c r="K1622" i="11" s="1"/>
  <c r="J1621" i="11"/>
  <c r="K1621" i="11" s="1" a="1"/>
  <c r="K1621" i="11" s="1"/>
  <c r="J1620" i="11"/>
  <c r="K1620" i="11" s="1" a="1"/>
  <c r="K1620" i="11" s="1"/>
  <c r="J1619" i="11"/>
  <c r="K1619" i="11" s="1" a="1"/>
  <c r="K1619" i="11" s="1"/>
  <c r="J1618" i="11"/>
  <c r="K1618" i="11" s="1" a="1"/>
  <c r="K1618" i="11" s="1"/>
  <c r="J1617" i="11"/>
  <c r="K1617" i="11" s="1" a="1"/>
  <c r="K1617" i="11" s="1"/>
  <c r="J1616" i="11"/>
  <c r="K1616" i="11" s="1" a="1"/>
  <c r="K1616" i="11" s="1"/>
  <c r="J1615" i="11"/>
  <c r="K1615" i="11" s="1" a="1"/>
  <c r="K1615" i="11" s="1"/>
  <c r="J1614" i="11"/>
  <c r="K1614" i="11" s="1" a="1"/>
  <c r="K1614" i="11" s="1"/>
  <c r="J1613" i="11"/>
  <c r="K1613" i="11" s="1" a="1"/>
  <c r="K1613" i="11" s="1"/>
  <c r="J1612" i="11"/>
  <c r="K1612" i="11" s="1" a="1"/>
  <c r="K1612" i="11" s="1"/>
  <c r="J1611" i="11"/>
  <c r="K1611" i="11" s="1" a="1"/>
  <c r="K1611" i="11" s="1"/>
  <c r="J1610" i="11"/>
  <c r="K1610" i="11" s="1" a="1"/>
  <c r="K1610" i="11" s="1"/>
  <c r="J1609" i="11"/>
  <c r="K1609" i="11" s="1" a="1"/>
  <c r="K1609" i="11" s="1"/>
  <c r="J1608" i="11"/>
  <c r="K1608" i="11" s="1" a="1"/>
  <c r="K1608" i="11" s="1"/>
  <c r="J1607" i="11"/>
  <c r="K1607" i="11" s="1" a="1"/>
  <c r="K1607" i="11" s="1"/>
  <c r="J1606" i="11"/>
  <c r="K1606" i="11" s="1" a="1"/>
  <c r="K1606" i="11" s="1"/>
  <c r="J1605" i="11"/>
  <c r="K1605" i="11" s="1" a="1"/>
  <c r="K1605" i="11" s="1"/>
  <c r="J1604" i="11"/>
  <c r="K1604" i="11" s="1" a="1"/>
  <c r="K1604" i="11" s="1"/>
  <c r="J1603" i="11"/>
  <c r="K1603" i="11" s="1" a="1"/>
  <c r="K1603" i="11" s="1"/>
  <c r="J1602" i="11"/>
  <c r="K1602" i="11" s="1" a="1"/>
  <c r="K1602" i="11" s="1"/>
  <c r="J1601" i="11"/>
  <c r="K1601" i="11" s="1" a="1"/>
  <c r="K1601" i="11" s="1"/>
  <c r="J1599" i="11"/>
  <c r="K1599" i="11" s="1" a="1"/>
  <c r="K1599" i="11" s="1"/>
  <c r="J1598" i="11"/>
  <c r="K1598" i="11" s="1" a="1"/>
  <c r="K1598" i="11" s="1"/>
  <c r="J1597" i="11"/>
  <c r="K1597" i="11" s="1" a="1"/>
  <c r="K1597" i="11" s="1"/>
  <c r="J1596" i="11"/>
  <c r="K1596" i="11" s="1" a="1"/>
  <c r="K1596" i="11" s="1"/>
  <c r="J1595" i="11"/>
  <c r="K1595" i="11" s="1" a="1"/>
  <c r="K1595" i="11" s="1"/>
  <c r="J1594" i="11"/>
  <c r="K1594" i="11" s="1" a="1"/>
  <c r="K1594" i="11" s="1"/>
  <c r="J1593" i="11"/>
  <c r="K1593" i="11" s="1" a="1"/>
  <c r="K1593" i="11" s="1"/>
  <c r="J1592" i="11"/>
  <c r="K1592" i="11" s="1" a="1"/>
  <c r="K1592" i="11" s="1"/>
  <c r="J1591" i="11"/>
  <c r="K1591" i="11" s="1" a="1"/>
  <c r="K1591" i="11" s="1"/>
  <c r="J1590" i="11"/>
  <c r="K1590" i="11" s="1" a="1"/>
  <c r="K1590" i="11" s="1"/>
  <c r="J1589" i="11"/>
  <c r="K1589" i="11" s="1" a="1"/>
  <c r="K1589" i="11" s="1"/>
  <c r="J1588" i="11"/>
  <c r="K1588" i="11" s="1" a="1"/>
  <c r="K1588" i="11" s="1"/>
  <c r="J1587" i="11"/>
  <c r="K1587" i="11" s="1" a="1"/>
  <c r="K1587" i="11" s="1"/>
  <c r="J1586" i="11"/>
  <c r="K1586" i="11" s="1" a="1"/>
  <c r="K1586" i="11" s="1"/>
  <c r="J1585" i="11"/>
  <c r="K1585" i="11" s="1" a="1"/>
  <c r="K1585" i="11" s="1"/>
  <c r="J1584" i="11"/>
  <c r="K1584" i="11" s="1" a="1"/>
  <c r="K1584" i="11" s="1"/>
  <c r="J1583" i="11"/>
  <c r="K1583" i="11" s="1" a="1"/>
  <c r="K1583" i="11" s="1"/>
  <c r="J1582" i="11"/>
  <c r="K1582" i="11" s="1" a="1"/>
  <c r="K1582" i="11" s="1"/>
  <c r="J1581" i="11"/>
  <c r="K1581" i="11" s="1" a="1"/>
  <c r="K1581" i="11" s="1"/>
  <c r="J1580" i="11"/>
  <c r="K1580" i="11" s="1" a="1"/>
  <c r="K1580" i="11" s="1"/>
  <c r="J1579" i="11"/>
  <c r="K1579" i="11" s="1" a="1"/>
  <c r="K1579" i="11" s="1"/>
  <c r="J1578" i="11"/>
  <c r="K1578" i="11" s="1" a="1"/>
  <c r="K1578" i="11" s="1"/>
  <c r="J1577" i="11"/>
  <c r="K1577" i="11" s="1" a="1"/>
  <c r="K1577" i="11" s="1"/>
  <c r="J1576" i="11"/>
  <c r="K1576" i="11" s="1" a="1"/>
  <c r="K1576" i="11" s="1"/>
  <c r="J1575" i="11"/>
  <c r="K1575" i="11" s="1" a="1"/>
  <c r="K1575" i="11" s="1"/>
  <c r="J1574" i="11"/>
  <c r="K1574" i="11" s="1" a="1"/>
  <c r="K1574" i="11" s="1"/>
  <c r="J1571" i="11"/>
  <c r="K1571" i="11" s="1" a="1"/>
  <c r="K1571" i="11" s="1"/>
  <c r="J1569" i="11"/>
  <c r="K1569" i="11" s="1" a="1"/>
  <c r="K1569" i="11" s="1"/>
  <c r="J1567" i="11"/>
  <c r="K1567" i="11" s="1" a="1"/>
  <c r="K1567" i="11" s="1"/>
  <c r="J1565" i="11"/>
  <c r="K1565" i="11" s="1" a="1"/>
  <c r="K1565" i="11" s="1"/>
  <c r="J1564" i="11"/>
  <c r="K1564" i="11" s="1" a="1"/>
  <c r="K1564" i="11" s="1"/>
  <c r="J1563" i="11"/>
  <c r="K1563" i="11" s="1" a="1"/>
  <c r="K1563" i="11" s="1"/>
  <c r="J1562" i="11"/>
  <c r="K1562" i="11" s="1" a="1"/>
  <c r="K1562" i="11" s="1"/>
  <c r="J1561" i="11"/>
  <c r="K1561" i="11" s="1" a="1"/>
  <c r="K1561" i="11" s="1"/>
  <c r="J1560" i="11"/>
  <c r="K1560" i="11" s="1" a="1"/>
  <c r="K1560" i="11" s="1"/>
  <c r="J1559" i="11"/>
  <c r="K1559" i="11" s="1" a="1"/>
  <c r="K1559" i="11" s="1"/>
  <c r="J1558" i="11"/>
  <c r="K1558" i="11" s="1" a="1"/>
  <c r="K1558" i="11" s="1"/>
  <c r="J1557" i="11"/>
  <c r="K1557" i="11" s="1" a="1"/>
  <c r="K1557" i="11" s="1"/>
  <c r="J1556" i="11"/>
  <c r="K1556" i="11" s="1" a="1"/>
  <c r="K1556" i="11" s="1"/>
  <c r="J1555" i="11"/>
  <c r="K1555" i="11" s="1" a="1"/>
  <c r="K1555" i="11" s="1"/>
  <c r="J1554" i="11"/>
  <c r="K1554" i="11" s="1" a="1"/>
  <c r="K1554" i="11" s="1"/>
  <c r="J1553" i="11"/>
  <c r="K1553" i="11" s="1" a="1"/>
  <c r="K1553" i="11" s="1"/>
  <c r="J1552" i="11"/>
  <c r="K1552" i="11" s="1" a="1"/>
  <c r="K1552" i="11" s="1"/>
  <c r="J1551" i="11"/>
  <c r="K1551" i="11" s="1" a="1"/>
  <c r="K1551" i="11" s="1"/>
  <c r="J1550" i="11"/>
  <c r="K1550" i="11" s="1" a="1"/>
  <c r="K1550" i="11" s="1"/>
  <c r="J1549" i="11"/>
  <c r="K1549" i="11" s="1" a="1"/>
  <c r="K1549" i="11" s="1"/>
  <c r="J1547" i="11"/>
  <c r="K1547" i="11" s="1" a="1"/>
  <c r="K1547" i="11" s="1"/>
  <c r="J1546" i="11"/>
  <c r="K1546" i="11" s="1" a="1"/>
  <c r="K1546" i="11" s="1"/>
  <c r="J1535" i="11"/>
  <c r="K1535" i="11" s="1" a="1"/>
  <c r="K1535" i="11" s="1"/>
  <c r="J1533" i="11"/>
  <c r="K1533" i="11" s="1" a="1"/>
  <c r="K1533" i="11" s="1"/>
  <c r="J1532" i="11"/>
  <c r="K1532" i="11" s="1" a="1"/>
  <c r="K1532" i="11" s="1"/>
  <c r="J1531" i="11"/>
  <c r="K1531" i="11" s="1" a="1"/>
  <c r="K1531" i="11" s="1"/>
  <c r="J1530" i="11"/>
  <c r="K1530" i="11" s="1" a="1"/>
  <c r="K1530" i="11" s="1"/>
  <c r="J1529" i="11"/>
  <c r="K1529" i="11" s="1" a="1"/>
  <c r="K1529" i="11" s="1"/>
  <c r="J1527" i="11"/>
  <c r="K1527" i="11" s="1" a="1"/>
  <c r="K1527" i="11" s="1"/>
  <c r="J1526" i="11"/>
  <c r="K1526" i="11" s="1" a="1"/>
  <c r="K1526" i="11" s="1"/>
  <c r="J1525" i="11"/>
  <c r="K1525" i="11" s="1" a="1"/>
  <c r="K1525" i="11" s="1"/>
  <c r="J1524" i="11"/>
  <c r="K1524" i="11" s="1" a="1"/>
  <c r="K1524" i="11" s="1"/>
  <c r="J1523" i="11"/>
  <c r="K1523" i="11" s="1" a="1"/>
  <c r="K1523" i="11" s="1"/>
  <c r="J1522" i="11"/>
  <c r="K1522" i="11" s="1" a="1"/>
  <c r="K1522" i="11" s="1"/>
  <c r="J1521" i="11"/>
  <c r="K1521" i="11" s="1" a="1"/>
  <c r="K1521" i="11" s="1"/>
  <c r="J1520" i="11"/>
  <c r="K1520" i="11" s="1" a="1"/>
  <c r="K1520" i="11" s="1"/>
  <c r="J1519" i="11"/>
  <c r="K1519" i="11" s="1" a="1"/>
  <c r="K1519" i="11" s="1"/>
  <c r="J1518" i="11"/>
  <c r="K1518" i="11" s="1" a="1"/>
  <c r="K1518" i="11" s="1"/>
  <c r="J1517" i="11"/>
  <c r="K1517" i="11" s="1" a="1"/>
  <c r="K1517" i="11" s="1"/>
  <c r="J1516" i="11"/>
  <c r="K1516" i="11" s="1" a="1"/>
  <c r="K1516" i="11" s="1"/>
  <c r="J1515" i="11"/>
  <c r="K1515" i="11" s="1" a="1"/>
  <c r="K1515" i="11" s="1"/>
  <c r="J1514" i="11"/>
  <c r="K1514" i="11" s="1" a="1"/>
  <c r="K1514" i="11" s="1"/>
  <c r="J1513" i="11"/>
  <c r="K1513" i="11" s="1" a="1"/>
  <c r="K1513" i="11" s="1"/>
  <c r="J1512" i="11"/>
  <c r="K1512" i="11" s="1" a="1"/>
  <c r="K1512" i="11" s="1"/>
  <c r="J1511" i="11"/>
  <c r="K1511" i="11" s="1" a="1"/>
  <c r="K1511" i="11" s="1"/>
  <c r="J1510" i="11"/>
  <c r="K1510" i="11" s="1" a="1"/>
  <c r="K1510" i="11" s="1"/>
  <c r="J1509" i="11"/>
  <c r="K1509" i="11" s="1" a="1"/>
  <c r="K1509" i="11" s="1"/>
  <c r="J1508" i="11"/>
  <c r="K1508" i="11" s="1" a="1"/>
  <c r="K1508" i="11" s="1"/>
  <c r="J1507" i="11"/>
  <c r="K1507" i="11" s="1" a="1"/>
  <c r="K1507" i="11" s="1"/>
  <c r="J1506" i="11"/>
  <c r="K1506" i="11" s="1" a="1"/>
  <c r="K1506" i="11" s="1"/>
  <c r="J1505" i="11"/>
  <c r="K1505" i="11" s="1" a="1"/>
  <c r="K1505" i="11" s="1"/>
  <c r="J1504" i="11"/>
  <c r="K1504" i="11" s="1" a="1"/>
  <c r="K1504" i="11" s="1"/>
  <c r="J1503" i="11"/>
  <c r="K1503" i="11" s="1" a="1"/>
  <c r="K1503" i="11" s="1"/>
  <c r="J1502" i="11"/>
  <c r="K1502" i="11" s="1" a="1"/>
  <c r="K1502" i="11" s="1"/>
  <c r="J1501" i="11"/>
  <c r="K1501" i="11" s="1" a="1"/>
  <c r="K1501" i="11" s="1"/>
  <c r="J1494" i="11"/>
  <c r="K1494" i="11" s="1" a="1"/>
  <c r="K1494" i="11" s="1"/>
  <c r="J1493" i="11"/>
  <c r="K1493" i="11" s="1" a="1"/>
  <c r="K1493" i="11" s="1"/>
  <c r="J1492" i="11"/>
  <c r="K1492" i="11" s="1" a="1"/>
  <c r="K1492" i="11" s="1"/>
  <c r="J1491" i="11"/>
  <c r="K1491" i="11" s="1" a="1"/>
  <c r="K1491" i="11" s="1"/>
  <c r="J1490" i="11"/>
  <c r="K1490" i="11" s="1" a="1"/>
  <c r="K1490" i="11" s="1"/>
  <c r="J1489" i="11"/>
  <c r="K1489" i="11" s="1" a="1"/>
  <c r="K1489" i="11" s="1"/>
  <c r="J1488" i="11"/>
  <c r="K1488" i="11" s="1" a="1"/>
  <c r="K1488" i="11" s="1"/>
  <c r="J1486" i="11"/>
  <c r="K1486" i="11" s="1" a="1"/>
  <c r="K1486" i="11" s="1"/>
  <c r="J1485" i="11"/>
  <c r="K1485" i="11" s="1" a="1"/>
  <c r="K1485" i="11" s="1"/>
  <c r="J1484" i="11"/>
  <c r="K1484" i="11" s="1" a="1"/>
  <c r="K1484" i="11" s="1"/>
  <c r="J1483" i="11"/>
  <c r="K1483" i="11" s="1" a="1"/>
  <c r="K1483" i="11" s="1"/>
  <c r="J1482" i="11"/>
  <c r="K1482" i="11" s="1" a="1"/>
  <c r="K1482" i="11" s="1"/>
  <c r="J1481" i="11"/>
  <c r="K1481" i="11" s="1" a="1"/>
  <c r="K1481" i="11" s="1"/>
  <c r="J1480" i="11"/>
  <c r="K1480" i="11" s="1" a="1"/>
  <c r="K1480" i="11" s="1"/>
  <c r="J1479" i="11"/>
  <c r="K1479" i="11" s="1" a="1"/>
  <c r="K1479" i="11" s="1"/>
  <c r="J1478" i="11"/>
  <c r="K1478" i="11" s="1" a="1"/>
  <c r="K1478" i="11" s="1"/>
  <c r="J1477" i="11"/>
  <c r="K1477" i="11" s="1" a="1"/>
  <c r="K1477" i="11" s="1"/>
  <c r="J1476" i="11"/>
  <c r="K1476" i="11" s="1" a="1"/>
  <c r="K1476" i="11" s="1"/>
  <c r="J1475" i="11"/>
  <c r="K1475" i="11" s="1" a="1"/>
  <c r="K1475" i="11" s="1"/>
  <c r="J1474" i="11"/>
  <c r="K1474" i="11" s="1" a="1"/>
  <c r="K1474" i="11" s="1"/>
  <c r="J1473" i="11"/>
  <c r="K1473" i="11" s="1" a="1"/>
  <c r="K1473" i="11" s="1"/>
  <c r="J1472" i="11"/>
  <c r="K1472" i="11" s="1" a="1"/>
  <c r="K1472" i="11" s="1"/>
  <c r="J1471" i="11"/>
  <c r="K1471" i="11" s="1" a="1"/>
  <c r="K1471" i="11" s="1"/>
  <c r="J1470" i="11"/>
  <c r="K1470" i="11" s="1" a="1"/>
  <c r="K1470" i="11" s="1"/>
  <c r="J1469" i="11"/>
  <c r="K1469" i="11" s="1" a="1"/>
  <c r="K1469" i="11" s="1"/>
  <c r="J1468" i="11"/>
  <c r="K1468" i="11" s="1" a="1"/>
  <c r="K1468" i="11" s="1"/>
  <c r="J1467" i="11"/>
  <c r="K1467" i="11" s="1" a="1"/>
  <c r="K1467" i="11" s="1"/>
  <c r="J1466" i="11"/>
  <c r="K1466" i="11" s="1" a="1"/>
  <c r="K1466" i="11" s="1"/>
  <c r="J1465" i="11"/>
  <c r="K1465" i="11" s="1" a="1"/>
  <c r="K1465" i="11" s="1"/>
  <c r="J1464" i="11"/>
  <c r="K1464" i="11" s="1" a="1"/>
  <c r="K1464" i="11" s="1"/>
  <c r="J1463" i="11"/>
  <c r="K1463" i="11" s="1" a="1"/>
  <c r="K1463" i="11" s="1"/>
  <c r="J1462" i="11"/>
  <c r="K1462" i="11" s="1" a="1"/>
  <c r="K1462" i="11" s="1"/>
  <c r="J1461" i="11"/>
  <c r="K1461" i="11" s="1" a="1"/>
  <c r="K1461" i="11" s="1"/>
  <c r="J1460" i="11"/>
  <c r="K1460" i="11" s="1" a="1"/>
  <c r="K1460" i="11" s="1"/>
  <c r="J1459" i="11"/>
  <c r="K1459" i="11" s="1" a="1"/>
  <c r="K1459" i="11" s="1"/>
  <c r="J1458" i="11"/>
  <c r="K1458" i="11" s="1" a="1"/>
  <c r="K1458" i="11" s="1"/>
  <c r="J1457" i="11"/>
  <c r="K1457" i="11" s="1" a="1"/>
  <c r="K1457" i="11" s="1"/>
  <c r="J1454" i="11"/>
  <c r="K1454" i="11" s="1" a="1"/>
  <c r="K1454" i="11" s="1"/>
  <c r="J1452" i="11"/>
  <c r="K1452" i="11" s="1" a="1"/>
  <c r="K1452" i="11" s="1"/>
  <c r="J1450" i="11"/>
  <c r="K1450" i="11" s="1" a="1"/>
  <c r="K1450" i="11" s="1"/>
  <c r="J1449" i="11"/>
  <c r="K1449" i="11" s="1" a="1"/>
  <c r="K1449" i="11" s="1"/>
  <c r="J1448" i="11"/>
  <c r="K1448" i="11" s="1" a="1"/>
  <c r="K1448" i="11" s="1"/>
  <c r="J1447" i="11"/>
  <c r="K1447" i="11" s="1" a="1"/>
  <c r="K1447" i="11" s="1"/>
  <c r="J1446" i="11"/>
  <c r="K1446" i="11" s="1" a="1"/>
  <c r="K1446" i="11" s="1"/>
  <c r="J1445" i="11"/>
  <c r="K1445" i="11" s="1" a="1"/>
  <c r="K1445" i="11" s="1"/>
  <c r="J1444" i="11"/>
  <c r="K1444" i="11" s="1" a="1"/>
  <c r="K1444" i="11" s="1"/>
  <c r="J1443" i="11"/>
  <c r="K1443" i="11" s="1" a="1"/>
  <c r="K1443" i="11" s="1"/>
  <c r="J1442" i="11"/>
  <c r="K1442" i="11" s="1" a="1"/>
  <c r="K1442" i="11" s="1"/>
  <c r="J1441" i="11"/>
  <c r="K1441" i="11" s="1" a="1"/>
  <c r="K1441" i="11" s="1"/>
  <c r="J1440" i="11"/>
  <c r="K1440" i="11" s="1" a="1"/>
  <c r="K1440" i="11" s="1"/>
  <c r="J1439" i="11"/>
  <c r="K1439" i="11" s="1" a="1"/>
  <c r="K1439" i="11" s="1"/>
  <c r="J1438" i="11"/>
  <c r="K1438" i="11" s="1" a="1"/>
  <c r="K1438" i="11" s="1"/>
  <c r="J1437" i="11"/>
  <c r="K1437" i="11" s="1" a="1"/>
  <c r="K1437" i="11" s="1"/>
  <c r="J1436" i="11"/>
  <c r="K1436" i="11" s="1" a="1"/>
  <c r="K1436" i="11" s="1"/>
  <c r="J1435" i="11"/>
  <c r="K1435" i="11" s="1" a="1"/>
  <c r="K1435" i="11" s="1"/>
  <c r="J1434" i="11"/>
  <c r="K1434" i="11" s="1" a="1"/>
  <c r="K1434" i="11" s="1"/>
  <c r="J1433" i="11"/>
  <c r="K1433" i="11" s="1" a="1"/>
  <c r="K1433" i="11" s="1"/>
  <c r="J1432" i="11"/>
  <c r="K1432" i="11" s="1" a="1"/>
  <c r="K1432" i="11" s="1"/>
  <c r="J1431" i="11"/>
  <c r="K1431" i="11" s="1" a="1"/>
  <c r="K1431" i="11" s="1"/>
  <c r="J1430" i="11"/>
  <c r="K1430" i="11" s="1" a="1"/>
  <c r="K1430" i="11" s="1"/>
  <c r="J1429" i="11"/>
  <c r="K1429" i="11" s="1" a="1"/>
  <c r="K1429" i="11" s="1"/>
  <c r="J1428" i="11"/>
  <c r="K1428" i="11" s="1" a="1"/>
  <c r="K1428" i="11" s="1"/>
  <c r="J1427" i="11"/>
  <c r="K1427" i="11" s="1" a="1"/>
  <c r="K1427" i="11" s="1"/>
  <c r="J1426" i="11"/>
  <c r="K1426" i="11" s="1" a="1"/>
  <c r="K1426" i="11" s="1"/>
  <c r="J1425" i="11"/>
  <c r="K1425" i="11" s="1" a="1"/>
  <c r="K1425" i="11" s="1"/>
  <c r="J1424" i="11"/>
  <c r="K1424" i="11" s="1" a="1"/>
  <c r="K1424" i="11" s="1"/>
  <c r="J1423" i="11"/>
  <c r="K1423" i="11" s="1" a="1"/>
  <c r="K1423" i="11" s="1"/>
  <c r="J1422" i="11"/>
  <c r="K1422" i="11" s="1" a="1"/>
  <c r="K1422" i="11" s="1"/>
  <c r="J1420" i="11"/>
  <c r="K1420" i="11" s="1" a="1"/>
  <c r="K1420" i="11" s="1"/>
  <c r="J1419" i="11"/>
  <c r="K1419" i="11" s="1" a="1"/>
  <c r="K1419" i="11" s="1"/>
  <c r="J1418" i="11"/>
  <c r="K1418" i="11" s="1" a="1"/>
  <c r="K1418" i="11" s="1"/>
  <c r="J1417" i="11"/>
  <c r="K1417" i="11" s="1" a="1"/>
  <c r="K1417" i="11" s="1"/>
  <c r="J1416" i="11"/>
  <c r="K1416" i="11" s="1" a="1"/>
  <c r="K1416" i="11" s="1"/>
  <c r="J1415" i="11"/>
  <c r="K1415" i="11" s="1" a="1"/>
  <c r="K1415" i="11" s="1"/>
  <c r="J1414" i="11"/>
  <c r="K1414" i="11" s="1" a="1"/>
  <c r="K1414" i="11" s="1"/>
  <c r="J1413" i="11"/>
  <c r="K1413" i="11" s="1" a="1"/>
  <c r="K1413" i="11" s="1"/>
  <c r="J1412" i="11"/>
  <c r="K1412" i="11" s="1" a="1"/>
  <c r="K1412" i="11" s="1"/>
  <c r="J1411" i="11"/>
  <c r="K1411" i="11" s="1" a="1"/>
  <c r="K1411" i="11" s="1"/>
  <c r="J1410" i="11"/>
  <c r="K1410" i="11" s="1" a="1"/>
  <c r="K1410" i="11" s="1"/>
  <c r="J1409" i="11"/>
  <c r="K1409" i="11" s="1" a="1"/>
  <c r="K1409" i="11" s="1"/>
  <c r="J1408" i="11"/>
  <c r="K1408" i="11" s="1" a="1"/>
  <c r="K1408" i="11" s="1"/>
  <c r="J1407" i="11"/>
  <c r="K1407" i="11" s="1" a="1"/>
  <c r="K1407" i="11" s="1"/>
  <c r="J1406" i="11"/>
  <c r="K1406" i="11" s="1" a="1"/>
  <c r="K1406" i="11" s="1"/>
  <c r="J1405" i="11"/>
  <c r="K1405" i="11" s="1" a="1"/>
  <c r="K1405" i="11" s="1"/>
  <c r="J1404" i="11"/>
  <c r="K1404" i="11" s="1" a="1"/>
  <c r="K1404" i="11" s="1"/>
  <c r="J1403" i="11"/>
  <c r="K1403" i="11" s="1" a="1"/>
  <c r="K1403" i="11" s="1"/>
  <c r="J1398" i="11"/>
  <c r="K1398" i="11" s="1" a="1"/>
  <c r="K1398" i="11" s="1"/>
  <c r="J1396" i="11"/>
  <c r="K1396" i="11" s="1" a="1"/>
  <c r="K1396" i="11" s="1"/>
  <c r="J1395" i="11"/>
  <c r="K1395" i="11" s="1" a="1"/>
  <c r="K1395" i="11" s="1"/>
  <c r="J1392" i="11"/>
  <c r="K1392" i="11" s="1" a="1"/>
  <c r="K1392" i="11" s="1"/>
  <c r="J1391" i="11"/>
  <c r="K1391" i="11" s="1" a="1"/>
  <c r="K1391" i="11" s="1"/>
  <c r="J1390" i="11"/>
  <c r="K1390" i="11" s="1" a="1"/>
  <c r="K1390" i="11" s="1"/>
  <c r="J1389" i="11"/>
  <c r="K1389" i="11" s="1" a="1"/>
  <c r="K1389" i="11" s="1"/>
  <c r="J1388" i="11"/>
  <c r="K1388" i="11" s="1" a="1"/>
  <c r="K1388" i="11" s="1"/>
  <c r="J1387" i="11"/>
  <c r="K1387" i="11" s="1" a="1"/>
  <c r="K1387" i="11" s="1"/>
  <c r="J1386" i="11"/>
  <c r="K1386" i="11" s="1" a="1"/>
  <c r="K1386" i="11" s="1"/>
  <c r="J1385" i="11"/>
  <c r="K1385" i="11" s="1" a="1"/>
  <c r="K1385" i="11" s="1"/>
  <c r="J1383" i="11"/>
  <c r="K1383" i="11" s="1" a="1"/>
  <c r="K1383" i="11" s="1"/>
  <c r="J1382" i="11"/>
  <c r="K1382" i="11" s="1" a="1"/>
  <c r="K1382" i="11" s="1"/>
  <c r="J1381" i="11"/>
  <c r="K1381" i="11" s="1" a="1"/>
  <c r="K1381" i="11" s="1"/>
  <c r="J1380" i="11"/>
  <c r="K1380" i="11" s="1" a="1"/>
  <c r="K1380" i="11" s="1"/>
  <c r="J1379" i="11"/>
  <c r="K1379" i="11" s="1" a="1"/>
  <c r="K1379" i="11" s="1"/>
  <c r="J1378" i="11"/>
  <c r="K1378" i="11" s="1" a="1"/>
  <c r="K1378" i="11" s="1"/>
  <c r="J1377" i="11"/>
  <c r="K1377" i="11" s="1" a="1"/>
  <c r="K1377" i="11" s="1"/>
  <c r="J1376" i="11"/>
  <c r="K1376" i="11" s="1" a="1"/>
  <c r="K1376" i="11" s="1"/>
  <c r="J1374" i="11"/>
  <c r="K1374" i="11" s="1" a="1"/>
  <c r="K1374" i="11" s="1"/>
  <c r="J1373" i="11"/>
  <c r="K1373" i="11" s="1" a="1"/>
  <c r="K1373" i="11" s="1"/>
  <c r="J1372" i="11"/>
  <c r="K1372" i="11" s="1" a="1"/>
  <c r="K1372" i="11" s="1"/>
  <c r="J1371" i="11"/>
  <c r="K1371" i="11" s="1" a="1"/>
  <c r="K1371" i="11" s="1"/>
  <c r="J1370" i="11"/>
  <c r="K1370" i="11" s="1" a="1"/>
  <c r="K1370" i="11" s="1"/>
  <c r="J1369" i="11"/>
  <c r="K1369" i="11" s="1" a="1"/>
  <c r="K1369" i="11" s="1"/>
  <c r="J1368" i="11"/>
  <c r="K1368" i="11" s="1" a="1"/>
  <c r="K1368" i="11" s="1"/>
  <c r="J1367" i="11"/>
  <c r="K1367" i="11" s="1" a="1"/>
  <c r="K1367" i="11" s="1"/>
  <c r="J1366" i="11"/>
  <c r="K1366" i="11" s="1" a="1"/>
  <c r="K1366" i="11" s="1"/>
  <c r="J1365" i="11"/>
  <c r="K1365" i="11" s="1" a="1"/>
  <c r="K1365" i="11" s="1"/>
  <c r="J1363" i="11"/>
  <c r="K1363" i="11" s="1" a="1"/>
  <c r="K1363" i="11" s="1"/>
  <c r="J1362" i="11"/>
  <c r="K1362" i="11" s="1" a="1"/>
  <c r="K1362" i="11" s="1"/>
  <c r="J1361" i="11"/>
  <c r="K1361" i="11" s="1" a="1"/>
  <c r="K1361" i="11" s="1"/>
  <c r="J1360" i="11"/>
  <c r="K1360" i="11" s="1" a="1"/>
  <c r="K1360" i="11" s="1"/>
  <c r="J1359" i="11"/>
  <c r="K1359" i="11" s="1" a="1"/>
  <c r="K1359" i="11" s="1"/>
  <c r="J1358" i="11"/>
  <c r="K1358" i="11" s="1" a="1"/>
  <c r="K1358" i="11" s="1"/>
  <c r="J1357" i="11"/>
  <c r="K1357" i="11" s="1" a="1"/>
  <c r="K1357" i="11" s="1"/>
  <c r="J1356" i="11"/>
  <c r="K1356" i="11" s="1" a="1"/>
  <c r="K1356" i="11" s="1"/>
  <c r="J1355" i="11"/>
  <c r="K1355" i="11" s="1" a="1"/>
  <c r="K1355" i="11" s="1"/>
  <c r="J1354" i="11"/>
  <c r="K1354" i="11" s="1" a="1"/>
  <c r="K1354" i="11" s="1"/>
  <c r="J1353" i="11"/>
  <c r="K1353" i="11" s="1" a="1"/>
  <c r="K1353" i="11" s="1"/>
  <c r="J1352" i="11"/>
  <c r="K1352" i="11" s="1" a="1"/>
  <c r="K1352" i="11" s="1"/>
  <c r="J1351" i="11"/>
  <c r="K1351" i="11" s="1" a="1"/>
  <c r="K1351" i="11" s="1"/>
  <c r="J1350" i="11"/>
  <c r="K1350" i="11" s="1" a="1"/>
  <c r="K1350" i="11" s="1"/>
  <c r="J1349" i="11"/>
  <c r="K1349" i="11" s="1" a="1"/>
  <c r="K1349" i="11" s="1"/>
  <c r="J1347" i="11"/>
  <c r="K1347" i="11" s="1" a="1"/>
  <c r="K1347" i="11" s="1"/>
  <c r="J1346" i="11"/>
  <c r="K1346" i="11" s="1" a="1"/>
  <c r="K1346" i="11" s="1"/>
  <c r="J1345" i="11"/>
  <c r="K1345" i="11" s="1" a="1"/>
  <c r="K1345" i="11" s="1"/>
  <c r="J1344" i="11"/>
  <c r="K1344" i="11" s="1" a="1"/>
  <c r="K1344" i="11" s="1"/>
  <c r="J1343" i="11"/>
  <c r="K1343" i="11" s="1" a="1"/>
  <c r="K1343" i="11" s="1"/>
  <c r="J1342" i="11"/>
  <c r="K1342" i="11" s="1" a="1"/>
  <c r="K1342" i="11" s="1"/>
  <c r="J1341" i="11"/>
  <c r="K1341" i="11" s="1" a="1"/>
  <c r="K1341" i="11" s="1"/>
  <c r="J1340" i="11"/>
  <c r="K1340" i="11" s="1" a="1"/>
  <c r="K1340" i="11" s="1"/>
  <c r="J1337" i="11"/>
  <c r="K1337" i="11" s="1" a="1"/>
  <c r="K1337" i="11" s="1"/>
  <c r="J1336" i="11"/>
  <c r="K1336" i="11" s="1" a="1"/>
  <c r="K1336" i="11" s="1"/>
  <c r="J1335" i="11"/>
  <c r="K1335" i="11" s="1" a="1"/>
  <c r="K1335" i="11" s="1"/>
  <c r="J1334" i="11"/>
  <c r="K1334" i="11" s="1" a="1"/>
  <c r="K1334" i="11" s="1"/>
  <c r="J1333" i="11"/>
  <c r="K1333" i="11" s="1" a="1"/>
  <c r="K1333" i="11" s="1"/>
  <c r="J1332" i="11"/>
  <c r="K1332" i="11" s="1" a="1"/>
  <c r="K1332" i="11" s="1"/>
  <c r="J1331" i="11"/>
  <c r="K1331" i="11" s="1" a="1"/>
  <c r="K1331" i="11" s="1"/>
  <c r="J1330" i="11"/>
  <c r="K1330" i="11" s="1" a="1"/>
  <c r="K1330" i="11" s="1"/>
  <c r="J1329" i="11"/>
  <c r="K1329" i="11" s="1" a="1"/>
  <c r="K1329" i="11" s="1"/>
  <c r="J1328" i="11"/>
  <c r="K1328" i="11" s="1" a="1"/>
  <c r="K1328" i="11" s="1"/>
  <c r="J1327" i="11"/>
  <c r="K1327" i="11" s="1" a="1"/>
  <c r="K1327" i="11" s="1"/>
  <c r="J1325" i="11"/>
  <c r="K1325" i="11" s="1" a="1"/>
  <c r="K1325" i="11" s="1"/>
  <c r="J1323" i="11"/>
  <c r="K1323" i="11" s="1" a="1"/>
  <c r="K1323" i="11" s="1"/>
  <c r="J1322" i="11"/>
  <c r="K1322" i="11" s="1" a="1"/>
  <c r="K1322" i="11" s="1"/>
  <c r="J1321" i="11"/>
  <c r="K1321" i="11" s="1" a="1"/>
  <c r="K1321" i="11" s="1"/>
  <c r="J1320" i="11"/>
  <c r="K1320" i="11" s="1" a="1"/>
  <c r="K1320" i="11" s="1"/>
  <c r="J1319" i="11"/>
  <c r="K1319" i="11" s="1" a="1"/>
  <c r="K1319" i="11" s="1"/>
  <c r="J1318" i="11"/>
  <c r="K1318" i="11" s="1" a="1"/>
  <c r="K1318" i="11" s="1"/>
  <c r="J1317" i="11"/>
  <c r="K1317" i="11" s="1" a="1"/>
  <c r="K1317" i="11" s="1"/>
  <c r="J1316" i="11"/>
  <c r="K1316" i="11" s="1" a="1"/>
  <c r="K1316" i="11" s="1"/>
  <c r="J1315" i="11"/>
  <c r="K1315" i="11" s="1" a="1"/>
  <c r="K1315" i="11" s="1"/>
  <c r="J1314" i="11"/>
  <c r="K1314" i="11" s="1" a="1"/>
  <c r="K1314" i="11" s="1"/>
  <c r="J1313" i="11"/>
  <c r="K1313" i="11" s="1" a="1"/>
  <c r="K1313" i="11" s="1"/>
  <c r="J1312" i="11"/>
  <c r="K1312" i="11" s="1" a="1"/>
  <c r="K1312" i="11" s="1"/>
  <c r="J1311" i="11"/>
  <c r="K1311" i="11" s="1" a="1"/>
  <c r="K1311" i="11" s="1"/>
  <c r="J1310" i="11"/>
  <c r="K1310" i="11" s="1" a="1"/>
  <c r="K1310" i="11" s="1"/>
  <c r="J1309" i="11"/>
  <c r="K1309" i="11" s="1" a="1"/>
  <c r="K1309" i="11" s="1"/>
  <c r="J1308" i="11"/>
  <c r="K1308" i="11" s="1" a="1"/>
  <c r="K1308" i="11" s="1"/>
  <c r="J1307" i="11"/>
  <c r="K1307" i="11" s="1" a="1"/>
  <c r="K1307" i="11" s="1"/>
  <c r="J1304" i="11"/>
  <c r="K1304" i="11" s="1" a="1"/>
  <c r="K1304" i="11" s="1"/>
  <c r="J1303" i="11"/>
  <c r="K1303" i="11" s="1" a="1"/>
  <c r="K1303" i="11" s="1"/>
  <c r="J1302" i="11"/>
  <c r="K1302" i="11" s="1" a="1"/>
  <c r="K1302" i="11" s="1"/>
  <c r="J1300" i="11"/>
  <c r="K1300" i="11" s="1" a="1"/>
  <c r="K1300" i="11" s="1"/>
  <c r="J1299" i="11"/>
  <c r="K1299" i="11" s="1" a="1"/>
  <c r="K1299" i="11" s="1"/>
  <c r="J1298" i="11"/>
  <c r="K1298" i="11" s="1" a="1"/>
  <c r="K1298" i="11" s="1"/>
  <c r="J1297" i="11"/>
  <c r="K1297" i="11" s="1" a="1"/>
  <c r="K1297" i="11" s="1"/>
  <c r="J1296" i="11"/>
  <c r="K1296" i="11" s="1" a="1"/>
  <c r="K1296" i="11" s="1"/>
  <c r="J1295" i="11"/>
  <c r="K1295" i="11" s="1" a="1"/>
  <c r="K1295" i="11" s="1"/>
  <c r="J1294" i="11"/>
  <c r="K1294" i="11" s="1" a="1"/>
  <c r="K1294" i="11" s="1"/>
  <c r="J1293" i="11"/>
  <c r="K1293" i="11" s="1" a="1"/>
  <c r="K1293" i="11" s="1"/>
  <c r="J1292" i="11"/>
  <c r="K1292" i="11" s="1" a="1"/>
  <c r="K1292" i="11" s="1"/>
  <c r="J1291" i="11"/>
  <c r="K1291" i="11" s="1" a="1"/>
  <c r="K1291" i="11" s="1"/>
  <c r="J1290" i="11"/>
  <c r="K1290" i="11" s="1" a="1"/>
  <c r="K1290" i="11" s="1"/>
  <c r="J1289" i="11"/>
  <c r="K1289" i="11" s="1" a="1"/>
  <c r="K1289" i="11" s="1"/>
  <c r="J1288" i="11"/>
  <c r="K1288" i="11" s="1" a="1"/>
  <c r="K1288" i="11" s="1"/>
  <c r="J1287" i="11"/>
  <c r="K1287" i="11" s="1" a="1"/>
  <c r="K1287" i="11" s="1"/>
  <c r="J1286" i="11"/>
  <c r="K1286" i="11" s="1" a="1"/>
  <c r="K1286" i="11" s="1"/>
  <c r="J1285" i="11"/>
  <c r="K1285" i="11" s="1" a="1"/>
  <c r="K1285" i="11" s="1"/>
  <c r="J1281" i="11"/>
  <c r="K1281" i="11" s="1" a="1"/>
  <c r="K1281" i="11" s="1"/>
  <c r="J1280" i="11"/>
  <c r="K1280" i="11" s="1" a="1"/>
  <c r="K1280" i="11" s="1"/>
  <c r="J1279" i="11"/>
  <c r="K1279" i="11" s="1" a="1"/>
  <c r="K1279" i="11" s="1"/>
  <c r="J1278" i="11"/>
  <c r="K1278" i="11" s="1" a="1"/>
  <c r="K1278" i="11" s="1"/>
  <c r="J1276" i="11"/>
  <c r="K1276" i="11" s="1" a="1"/>
  <c r="K1276" i="11" s="1"/>
  <c r="J1274" i="11"/>
  <c r="K1274" i="11" s="1" a="1"/>
  <c r="K1274" i="11" s="1"/>
  <c r="J1272" i="11"/>
  <c r="K1272" i="11" s="1" a="1"/>
  <c r="K1272" i="11" s="1"/>
  <c r="J1271" i="11"/>
  <c r="K1271" i="11" s="1" a="1"/>
  <c r="K1271" i="11" s="1"/>
  <c r="J1270" i="11"/>
  <c r="K1270" i="11" s="1" a="1"/>
  <c r="K1270" i="11" s="1"/>
  <c r="J1269" i="11"/>
  <c r="K1269" i="11" s="1" a="1"/>
  <c r="K1269" i="11" s="1"/>
  <c r="J1268" i="11"/>
  <c r="K1268" i="11" s="1" a="1"/>
  <c r="K1268" i="11" s="1"/>
  <c r="J1267" i="11"/>
  <c r="K1267" i="11" s="1" a="1"/>
  <c r="K1267" i="11" s="1"/>
  <c r="J1266" i="11"/>
  <c r="K1266" i="11" s="1" a="1"/>
  <c r="K1266" i="11" s="1"/>
  <c r="J1265" i="11"/>
  <c r="K1265" i="11" s="1" a="1"/>
  <c r="K1265" i="11" s="1"/>
  <c r="J1264" i="11"/>
  <c r="K1264" i="11" s="1" a="1"/>
  <c r="K1264" i="11" s="1"/>
  <c r="J1263" i="11"/>
  <c r="K1263" i="11" s="1" a="1"/>
  <c r="K1263" i="11" s="1"/>
  <c r="J1262" i="11"/>
  <c r="K1262" i="11" s="1" a="1"/>
  <c r="K1262" i="11" s="1"/>
  <c r="J1261" i="11"/>
  <c r="K1261" i="11" s="1" a="1"/>
  <c r="K1261" i="11" s="1"/>
  <c r="J1260" i="11"/>
  <c r="K1260" i="11" s="1" a="1"/>
  <c r="K1260" i="11" s="1"/>
  <c r="J1259" i="11"/>
  <c r="K1259" i="11" s="1" a="1"/>
  <c r="K1259" i="11" s="1"/>
  <c r="J1258" i="11"/>
  <c r="K1258" i="11" s="1" a="1"/>
  <c r="K1258" i="11" s="1"/>
  <c r="J1256" i="11"/>
  <c r="K1256" i="11" s="1" a="1"/>
  <c r="K1256" i="11" s="1"/>
  <c r="J1255" i="11"/>
  <c r="K1255" i="11" s="1" a="1"/>
  <c r="K1255" i="11" s="1"/>
  <c r="J1254" i="11"/>
  <c r="K1254" i="11" s="1" a="1"/>
  <c r="K1254" i="11" s="1"/>
  <c r="J1253" i="11"/>
  <c r="K1253" i="11" s="1" a="1"/>
  <c r="K1253" i="11" s="1"/>
  <c r="J1252" i="11"/>
  <c r="K1252" i="11" s="1" a="1"/>
  <c r="K1252" i="11" s="1"/>
  <c r="J1251" i="11"/>
  <c r="K1251" i="11" s="1" a="1"/>
  <c r="K1251" i="11" s="1"/>
  <c r="J1250" i="11"/>
  <c r="K1250" i="11" s="1" a="1"/>
  <c r="K1250" i="11" s="1"/>
  <c r="J1249" i="11"/>
  <c r="K1249" i="11" s="1" a="1"/>
  <c r="K1249" i="11" s="1"/>
  <c r="J1248" i="11"/>
  <c r="K1248" i="11" s="1" a="1"/>
  <c r="K1248" i="11" s="1"/>
  <c r="J1247" i="11"/>
  <c r="K1247" i="11" s="1" a="1"/>
  <c r="K1247" i="11" s="1"/>
  <c r="J1246" i="11"/>
  <c r="K1246" i="11" s="1" a="1"/>
  <c r="K1246" i="11" s="1"/>
  <c r="J1245" i="11"/>
  <c r="K1245" i="11" s="1" a="1"/>
  <c r="K1245" i="11" s="1"/>
  <c r="J1244" i="11"/>
  <c r="K1244" i="11" s="1" a="1"/>
  <c r="K1244" i="11" s="1"/>
  <c r="J1243" i="11"/>
  <c r="K1243" i="11" s="1" a="1"/>
  <c r="K1243" i="11" s="1"/>
  <c r="J1242" i="11"/>
  <c r="K1242" i="11" s="1" a="1"/>
  <c r="K1242" i="11" s="1"/>
  <c r="J1241" i="11"/>
  <c r="K1241" i="11" s="1" a="1"/>
  <c r="K1241" i="11" s="1"/>
  <c r="J1240" i="11"/>
  <c r="K1240" i="11" s="1" a="1"/>
  <c r="K1240" i="11" s="1"/>
  <c r="J1239" i="11"/>
  <c r="K1239" i="11" s="1" a="1"/>
  <c r="K1239" i="11" s="1"/>
  <c r="J1238" i="11"/>
  <c r="K1238" i="11" s="1" a="1"/>
  <c r="K1238" i="11" s="1"/>
  <c r="J1237" i="11"/>
  <c r="K1237" i="11" s="1" a="1"/>
  <c r="K1237" i="11" s="1"/>
  <c r="J1236" i="11"/>
  <c r="K1236" i="11" s="1" a="1"/>
  <c r="K1236" i="11" s="1"/>
  <c r="J1235" i="11"/>
  <c r="K1235" i="11" s="1" a="1"/>
  <c r="K1235" i="11" s="1"/>
  <c r="J1234" i="11"/>
  <c r="K1234" i="11" s="1" a="1"/>
  <c r="K1234" i="11" s="1"/>
  <c r="J1231" i="11"/>
  <c r="K1231" i="11" s="1" a="1"/>
  <c r="K1231" i="11" s="1"/>
  <c r="J1230" i="11"/>
  <c r="K1230" i="11" s="1" a="1"/>
  <c r="K1230" i="11" s="1"/>
  <c r="J1229" i="11"/>
  <c r="K1229" i="11" s="1" a="1"/>
  <c r="K1229" i="11" s="1"/>
  <c r="J1228" i="11"/>
  <c r="K1228" i="11" s="1" a="1"/>
  <c r="K1228" i="11" s="1"/>
  <c r="J1227" i="11"/>
  <c r="K1227" i="11" s="1" a="1"/>
  <c r="K1227" i="11" s="1"/>
  <c r="J1226" i="11"/>
  <c r="K1226" i="11" s="1" a="1"/>
  <c r="K1226" i="11" s="1"/>
  <c r="J1225" i="11"/>
  <c r="K1225" i="11" s="1" a="1"/>
  <c r="K1225" i="11" s="1"/>
  <c r="J1224" i="11"/>
  <c r="K1224" i="11" s="1" a="1"/>
  <c r="K1224" i="11" s="1"/>
  <c r="J1223" i="11"/>
  <c r="K1223" i="11" s="1" a="1"/>
  <c r="K1223" i="11" s="1"/>
  <c r="J1222" i="11"/>
  <c r="K1222" i="11" s="1" a="1"/>
  <c r="K1222" i="11" s="1"/>
  <c r="J1221" i="11"/>
  <c r="K1221" i="11" s="1" a="1"/>
  <c r="K1221" i="11" s="1"/>
  <c r="J1220" i="11"/>
  <c r="K1220" i="11" s="1" a="1"/>
  <c r="K1220" i="11" s="1"/>
  <c r="J1219" i="11"/>
  <c r="K1219" i="11" s="1" a="1"/>
  <c r="K1219" i="11" s="1"/>
  <c r="J1218" i="11"/>
  <c r="K1218" i="11" s="1" a="1"/>
  <c r="K1218" i="11" s="1"/>
  <c r="J1217" i="11"/>
  <c r="K1217" i="11" s="1" a="1"/>
  <c r="K1217" i="11" s="1"/>
  <c r="J1216" i="11"/>
  <c r="K1216" i="11" s="1" a="1"/>
  <c r="K1216" i="11" s="1"/>
  <c r="J1215" i="11"/>
  <c r="K1215" i="11" s="1" a="1"/>
  <c r="K1215" i="11" s="1"/>
  <c r="J1214" i="11"/>
  <c r="K1214" i="11" s="1" a="1"/>
  <c r="K1214" i="11" s="1"/>
  <c r="J1213" i="11"/>
  <c r="K1213" i="11" s="1" a="1"/>
  <c r="K1213" i="11" s="1"/>
  <c r="J1212" i="11"/>
  <c r="K1212" i="11" s="1" a="1"/>
  <c r="K1212" i="11" s="1"/>
  <c r="J1211" i="11"/>
  <c r="K1211" i="11" s="1" a="1"/>
  <c r="K1211" i="11" s="1"/>
  <c r="J1210" i="11"/>
  <c r="K1210" i="11" s="1" a="1"/>
  <c r="K1210" i="11" s="1"/>
  <c r="J1209" i="11"/>
  <c r="K1209" i="11" s="1" a="1"/>
  <c r="K1209" i="11" s="1"/>
  <c r="J1208" i="11"/>
  <c r="K1208" i="11" s="1" a="1"/>
  <c r="K1208" i="11" s="1"/>
  <c r="J1207" i="11"/>
  <c r="K1207" i="11" s="1" a="1"/>
  <c r="K1207" i="11" s="1"/>
  <c r="J1204" i="11"/>
  <c r="K1204" i="11" s="1" a="1"/>
  <c r="K1204" i="11" s="1"/>
  <c r="J1203" i="11"/>
  <c r="K1203" i="11" s="1" a="1"/>
  <c r="K1203" i="11" s="1"/>
  <c r="J1202" i="11"/>
  <c r="K1202" i="11" s="1" a="1"/>
  <c r="K1202" i="11" s="1"/>
  <c r="J1201" i="11"/>
  <c r="K1201" i="11" s="1" a="1"/>
  <c r="K1201" i="11" s="1"/>
  <c r="J1200" i="11"/>
  <c r="K1200" i="11" s="1" a="1"/>
  <c r="K1200" i="11" s="1"/>
  <c r="J1198" i="11"/>
  <c r="K1198" i="11" s="1" a="1"/>
  <c r="K1198" i="11" s="1"/>
  <c r="J1197" i="11"/>
  <c r="K1197" i="11" s="1" a="1"/>
  <c r="K1197" i="11" s="1"/>
  <c r="J1196" i="11"/>
  <c r="K1196" i="11" s="1" a="1"/>
  <c r="K1196" i="11" s="1"/>
  <c r="J1195" i="11"/>
  <c r="K1195" i="11" s="1" a="1"/>
  <c r="K1195" i="11" s="1"/>
  <c r="J1194" i="11"/>
  <c r="K1194" i="11" s="1" a="1"/>
  <c r="K1194" i="11" s="1"/>
  <c r="J1193" i="11"/>
  <c r="K1193" i="11" s="1" a="1"/>
  <c r="K1193" i="11" s="1"/>
  <c r="J1192" i="11"/>
  <c r="K1192" i="11" s="1" a="1"/>
  <c r="K1192" i="11" s="1"/>
  <c r="J1191" i="11"/>
  <c r="K1191" i="11" s="1" a="1"/>
  <c r="K1191" i="11" s="1"/>
  <c r="J1190" i="11"/>
  <c r="K1190" i="11" s="1" a="1"/>
  <c r="K1190" i="11" s="1"/>
  <c r="J1189" i="11"/>
  <c r="K1189" i="11" s="1" a="1"/>
  <c r="K1189" i="11" s="1"/>
  <c r="J1188" i="11"/>
  <c r="K1188" i="11" s="1" a="1"/>
  <c r="K1188" i="11" s="1"/>
  <c r="J1187" i="11"/>
  <c r="K1187" i="11" s="1" a="1"/>
  <c r="K1187" i="11" s="1"/>
  <c r="J1186" i="11"/>
  <c r="K1186" i="11" s="1" a="1"/>
  <c r="K1186" i="11" s="1"/>
  <c r="J1185" i="11"/>
  <c r="K1185" i="11" s="1" a="1"/>
  <c r="K1185" i="11" s="1"/>
  <c r="J1184" i="11"/>
  <c r="K1184" i="11" s="1" a="1"/>
  <c r="K1184" i="11" s="1"/>
  <c r="J1183" i="11"/>
  <c r="K1183" i="11" s="1" a="1"/>
  <c r="K1183" i="11" s="1"/>
  <c r="J1181" i="11"/>
  <c r="K1181" i="11" s="1" a="1"/>
  <c r="K1181" i="11" s="1"/>
  <c r="J1180" i="11"/>
  <c r="K1180" i="11" s="1" a="1"/>
  <c r="K1180" i="11" s="1"/>
  <c r="J1179" i="11"/>
  <c r="K1179" i="11" s="1" a="1"/>
  <c r="K1179" i="11" s="1"/>
  <c r="J1178" i="11"/>
  <c r="K1178" i="11" s="1" a="1"/>
  <c r="K1178" i="11" s="1"/>
  <c r="J1177" i="11"/>
  <c r="K1177" i="11" s="1" a="1"/>
  <c r="K1177" i="11" s="1"/>
  <c r="J1176" i="11"/>
  <c r="K1176" i="11" s="1" a="1"/>
  <c r="K1176" i="11" s="1"/>
  <c r="J1175" i="11"/>
  <c r="K1175" i="11" s="1" a="1"/>
  <c r="K1175" i="11" s="1"/>
  <c r="J1173" i="11"/>
  <c r="K1173" i="11" s="1" a="1"/>
  <c r="K1173" i="11" s="1"/>
  <c r="J1172" i="11"/>
  <c r="K1172" i="11" s="1" a="1"/>
  <c r="K1172" i="11" s="1"/>
  <c r="J1171" i="11"/>
  <c r="K1171" i="11" s="1" a="1"/>
  <c r="K1171" i="11" s="1"/>
  <c r="J1170" i="11"/>
  <c r="K1170" i="11" s="1" a="1"/>
  <c r="K1170" i="11" s="1"/>
  <c r="J1168" i="11"/>
  <c r="K1168" i="11" s="1" a="1"/>
  <c r="K1168" i="11" s="1"/>
  <c r="J1166" i="11"/>
  <c r="K1166" i="11" s="1" a="1"/>
  <c r="K1166" i="11" s="1"/>
  <c r="J1165" i="11"/>
  <c r="K1165" i="11" s="1" a="1"/>
  <c r="K1165" i="11" s="1"/>
  <c r="J1164" i="11"/>
  <c r="K1164" i="11" s="1" a="1"/>
  <c r="K1164" i="11" s="1"/>
  <c r="J1163" i="11"/>
  <c r="K1163" i="11" s="1" a="1"/>
  <c r="K1163" i="11" s="1"/>
  <c r="J1162" i="11"/>
  <c r="K1162" i="11" s="1" a="1"/>
  <c r="K1162" i="11" s="1"/>
  <c r="J1161" i="11"/>
  <c r="K1161" i="11" s="1" a="1"/>
  <c r="K1161" i="11" s="1"/>
  <c r="J1160" i="11"/>
  <c r="K1160" i="11" s="1" a="1"/>
  <c r="K1160" i="11" s="1"/>
  <c r="J1159" i="11"/>
  <c r="K1159" i="11" s="1" a="1"/>
  <c r="K1159" i="11" s="1"/>
  <c r="J1158" i="11"/>
  <c r="K1158" i="11" s="1" a="1"/>
  <c r="K1158" i="11" s="1"/>
  <c r="J1157" i="11"/>
  <c r="K1157" i="11" s="1" a="1"/>
  <c r="K1157" i="11" s="1"/>
  <c r="J1156" i="11"/>
  <c r="K1156" i="11" s="1" a="1"/>
  <c r="K1156" i="11" s="1"/>
  <c r="J1155" i="11"/>
  <c r="K1155" i="11" s="1" a="1"/>
  <c r="K1155" i="11" s="1"/>
  <c r="J1153" i="11"/>
  <c r="K1153" i="11" s="1" a="1"/>
  <c r="K1153" i="11" s="1"/>
  <c r="J1152" i="11"/>
  <c r="K1152" i="11" s="1" a="1"/>
  <c r="K1152" i="11" s="1"/>
  <c r="J1151" i="11"/>
  <c r="K1151" i="11" s="1" a="1"/>
  <c r="K1151" i="11" s="1"/>
  <c r="J1150" i="11"/>
  <c r="K1150" i="11" s="1" a="1"/>
  <c r="K1150" i="11" s="1"/>
  <c r="J1149" i="11"/>
  <c r="K1149" i="11" s="1" a="1"/>
  <c r="K1149" i="11" s="1"/>
  <c r="J1148" i="11"/>
  <c r="K1148" i="11" s="1" a="1"/>
  <c r="K1148" i="11" s="1"/>
  <c r="J1147" i="11"/>
  <c r="K1147" i="11" s="1" a="1"/>
  <c r="K1147" i="11" s="1"/>
  <c r="J1146" i="11"/>
  <c r="K1146" i="11" s="1" a="1"/>
  <c r="K1146" i="11" s="1"/>
  <c r="J1145" i="11"/>
  <c r="K1145" i="11" s="1" a="1"/>
  <c r="K1145" i="11" s="1"/>
  <c r="J1144" i="11"/>
  <c r="K1144" i="11" s="1" a="1"/>
  <c r="K1144" i="11" s="1"/>
  <c r="J1140" i="11"/>
  <c r="K1140" i="11" s="1" a="1"/>
  <c r="K1140" i="11" s="1"/>
  <c r="J1139" i="11"/>
  <c r="K1139" i="11" s="1" a="1"/>
  <c r="K1139" i="11" s="1"/>
  <c r="J1138" i="11"/>
  <c r="K1138" i="11" s="1" a="1"/>
  <c r="K1138" i="11" s="1"/>
  <c r="J1137" i="11"/>
  <c r="K1137" i="11" s="1" a="1"/>
  <c r="K1137" i="11" s="1"/>
  <c r="J1136" i="11"/>
  <c r="K1136" i="11" s="1" a="1"/>
  <c r="K1136" i="11" s="1"/>
  <c r="J1131" i="11"/>
  <c r="K1131" i="11" s="1" a="1"/>
  <c r="K1131" i="11" s="1"/>
  <c r="J1130" i="11"/>
  <c r="K1130" i="11" s="1" a="1"/>
  <c r="K1130" i="11" s="1"/>
  <c r="J1129" i="11"/>
  <c r="K1129" i="11" s="1" a="1"/>
  <c r="K1129" i="11" s="1"/>
  <c r="J1128" i="11"/>
  <c r="K1128" i="11" s="1" a="1"/>
  <c r="K1128" i="11" s="1"/>
  <c r="J1127" i="11"/>
  <c r="K1127" i="11" s="1" a="1"/>
  <c r="K1127" i="11" s="1"/>
  <c r="J1126" i="11"/>
  <c r="K1126" i="11" s="1" a="1"/>
  <c r="K1126" i="11" s="1"/>
  <c r="J1125" i="11"/>
  <c r="K1125" i="11" s="1" a="1"/>
  <c r="K1125" i="11" s="1"/>
  <c r="J1124" i="11"/>
  <c r="K1124" i="11" s="1" a="1"/>
  <c r="K1124" i="11" s="1"/>
  <c r="J1122" i="11"/>
  <c r="K1122" i="11" s="1" a="1"/>
  <c r="K1122" i="11" s="1"/>
  <c r="J1121" i="11"/>
  <c r="K1121" i="11" s="1" a="1"/>
  <c r="K1121" i="11" s="1"/>
  <c r="J1120" i="11"/>
  <c r="K1120" i="11" s="1" a="1"/>
  <c r="K1120" i="11" s="1"/>
  <c r="J1119" i="11"/>
  <c r="K1119" i="11" s="1" a="1"/>
  <c r="K1119" i="11" s="1"/>
  <c r="J1118" i="11"/>
  <c r="K1118" i="11" s="1" a="1"/>
  <c r="K1118" i="11" s="1"/>
  <c r="J1117" i="11"/>
  <c r="K1117" i="11" s="1" a="1"/>
  <c r="K1117" i="11" s="1"/>
  <c r="J1115" i="11"/>
  <c r="K1115" i="11" s="1" a="1"/>
  <c r="K1115" i="11" s="1"/>
  <c r="J1114" i="11"/>
  <c r="K1114" i="11" s="1" a="1"/>
  <c r="K1114" i="11" s="1"/>
  <c r="J1113" i="11"/>
  <c r="K1113" i="11" s="1" a="1"/>
  <c r="K1113" i="11" s="1"/>
  <c r="J1112" i="11"/>
  <c r="K1112" i="11" s="1" a="1"/>
  <c r="K1112" i="11" s="1"/>
  <c r="J1110" i="11"/>
  <c r="K1110" i="11" s="1" a="1"/>
  <c r="K1110" i="11" s="1"/>
  <c r="J1109" i="11"/>
  <c r="K1109" i="11" s="1" a="1"/>
  <c r="K1109" i="11" s="1"/>
  <c r="J1108" i="11"/>
  <c r="K1108" i="11" s="1" a="1"/>
  <c r="K1108" i="11" s="1"/>
  <c r="J1107" i="11"/>
  <c r="K1107" i="11" s="1" a="1"/>
  <c r="K1107" i="11" s="1"/>
  <c r="J1106" i="11"/>
  <c r="K1106" i="11" s="1" a="1"/>
  <c r="K1106" i="11" s="1"/>
  <c r="J1105" i="11"/>
  <c r="K1105" i="11" s="1" a="1"/>
  <c r="K1105" i="11" s="1"/>
  <c r="J1104" i="11"/>
  <c r="K1104" i="11" s="1" a="1"/>
  <c r="K1104" i="11" s="1"/>
  <c r="J1103" i="11"/>
  <c r="K1103" i="11" s="1" a="1"/>
  <c r="K1103" i="11" s="1"/>
  <c r="J1101" i="11"/>
  <c r="K1101" i="11" s="1" a="1"/>
  <c r="K1101" i="11" s="1"/>
  <c r="J1100" i="11"/>
  <c r="K1100" i="11" s="1" a="1"/>
  <c r="K1100" i="11" s="1"/>
  <c r="J1099" i="11"/>
  <c r="K1099" i="11" s="1" a="1"/>
  <c r="K1099" i="11" s="1"/>
  <c r="J1098" i="11"/>
  <c r="K1098" i="11" s="1" a="1"/>
  <c r="K1098" i="11" s="1"/>
  <c r="J1097" i="11"/>
  <c r="K1097" i="11" s="1" a="1"/>
  <c r="K1097" i="11" s="1"/>
  <c r="J1096" i="11"/>
  <c r="K1096" i="11" s="1" a="1"/>
  <c r="K1096" i="11" s="1"/>
  <c r="J1095" i="11"/>
  <c r="K1095" i="11" s="1" a="1"/>
  <c r="K1095" i="11" s="1"/>
  <c r="J1094" i="11"/>
  <c r="K1094" i="11" s="1" a="1"/>
  <c r="K1094" i="11" s="1"/>
  <c r="J1093" i="11"/>
  <c r="K1093" i="11" s="1" a="1"/>
  <c r="K1093" i="11" s="1"/>
  <c r="J1092" i="11"/>
  <c r="K1092" i="11" s="1" a="1"/>
  <c r="K1092" i="11" s="1"/>
  <c r="J1091" i="11"/>
  <c r="K1091" i="11" s="1" a="1"/>
  <c r="K1091" i="11" s="1"/>
  <c r="J1090" i="11"/>
  <c r="K1090" i="11" s="1" a="1"/>
  <c r="K1090" i="11" s="1"/>
  <c r="J1087" i="11"/>
  <c r="K1087" i="11" s="1" a="1"/>
  <c r="K1087" i="11" s="1"/>
  <c r="J1086" i="11"/>
  <c r="K1086" i="11" s="1" a="1"/>
  <c r="K1086" i="11" s="1"/>
  <c r="J1085" i="11"/>
  <c r="K1085" i="11" s="1" a="1"/>
  <c r="K1085" i="11" s="1"/>
  <c r="J1084" i="11"/>
  <c r="K1084" i="11" s="1" a="1"/>
  <c r="K1084" i="11" s="1"/>
  <c r="J1082" i="11"/>
  <c r="K1082" i="11" s="1" a="1"/>
  <c r="K1082" i="11" s="1"/>
  <c r="J1081" i="11"/>
  <c r="K1081" i="11" s="1" a="1"/>
  <c r="K1081" i="11" s="1"/>
  <c r="J1080" i="11"/>
  <c r="K1080" i="11" s="1" a="1"/>
  <c r="K1080" i="11" s="1"/>
  <c r="J1079" i="11"/>
  <c r="K1079" i="11" s="1" a="1"/>
  <c r="K1079" i="11" s="1"/>
  <c r="J1078" i="11"/>
  <c r="K1078" i="11" s="1" a="1"/>
  <c r="K1078" i="11" s="1"/>
  <c r="J1077" i="11"/>
  <c r="K1077" i="11" s="1" a="1"/>
  <c r="K1077" i="11" s="1"/>
  <c r="J1076" i="11"/>
  <c r="K1076" i="11" s="1" a="1"/>
  <c r="K1076" i="11" s="1"/>
  <c r="J1075" i="11"/>
  <c r="K1075" i="11" s="1" a="1"/>
  <c r="K1075" i="11" s="1"/>
  <c r="J1074" i="11"/>
  <c r="K1074" i="11" s="1" a="1"/>
  <c r="K1074" i="11" s="1"/>
  <c r="J1073" i="11"/>
  <c r="K1073" i="11" s="1" a="1"/>
  <c r="K1073" i="11" s="1"/>
  <c r="J1072" i="11"/>
  <c r="K1072" i="11" s="1" a="1"/>
  <c r="K1072" i="11" s="1"/>
  <c r="J1071" i="11"/>
  <c r="K1071" i="11" s="1" a="1"/>
  <c r="K1071" i="11" s="1"/>
  <c r="J1070" i="11"/>
  <c r="K1070" i="11" s="1" a="1"/>
  <c r="K1070" i="11" s="1"/>
  <c r="J1069" i="11"/>
  <c r="K1069" i="11" s="1" a="1"/>
  <c r="K1069" i="11" s="1"/>
  <c r="J1068" i="11"/>
  <c r="K1068" i="11" s="1" a="1"/>
  <c r="K1068" i="11" s="1"/>
  <c r="J1067" i="11"/>
  <c r="K1067" i="11" s="1" a="1"/>
  <c r="K1067" i="11" s="1"/>
  <c r="J1066" i="11"/>
  <c r="K1066" i="11" s="1" a="1"/>
  <c r="K1066" i="11" s="1"/>
  <c r="J1065" i="11"/>
  <c r="K1065" i="11" s="1" a="1"/>
  <c r="K1065" i="11" s="1"/>
  <c r="J1064" i="11"/>
  <c r="K1064" i="11" s="1" a="1"/>
  <c r="K1064" i="11" s="1"/>
  <c r="J1063" i="11"/>
  <c r="K1063" i="11" s="1" a="1"/>
  <c r="K1063" i="11" s="1"/>
  <c r="J1061" i="11"/>
  <c r="K1061" i="11" s="1" a="1"/>
  <c r="K1061" i="11" s="1"/>
  <c r="J1060" i="11"/>
  <c r="K1060" i="11" s="1" a="1"/>
  <c r="K1060" i="11" s="1"/>
  <c r="J1059" i="11"/>
  <c r="K1059" i="11" s="1" a="1"/>
  <c r="K1059" i="11" s="1"/>
  <c r="J1058" i="11"/>
  <c r="K1058" i="11" s="1" a="1"/>
  <c r="K1058" i="11" s="1"/>
  <c r="J1056" i="11"/>
  <c r="K1056" i="11" s="1" a="1"/>
  <c r="K1056" i="11" s="1"/>
  <c r="J1055" i="11"/>
  <c r="K1055" i="11" s="1" a="1"/>
  <c r="K1055" i="11" s="1"/>
  <c r="J1054" i="11"/>
  <c r="K1054" i="11" s="1" a="1"/>
  <c r="K1054" i="11" s="1"/>
  <c r="J1053" i="11"/>
  <c r="K1053" i="11" s="1" a="1"/>
  <c r="K1053" i="11" s="1"/>
  <c r="J1051" i="11"/>
  <c r="K1051" i="11" s="1" a="1"/>
  <c r="K1051" i="11" s="1"/>
  <c r="J1050" i="11"/>
  <c r="K1050" i="11" s="1" a="1"/>
  <c r="K1050" i="11" s="1"/>
  <c r="J1049" i="11"/>
  <c r="K1049" i="11" s="1" a="1"/>
  <c r="K1049" i="11" s="1"/>
  <c r="J1048" i="11"/>
  <c r="K1048" i="11" s="1" a="1"/>
  <c r="K1048" i="11" s="1"/>
  <c r="J1047" i="11"/>
  <c r="K1047" i="11" s="1" a="1"/>
  <c r="K1047" i="11" s="1"/>
  <c r="J1046" i="11"/>
  <c r="K1046" i="11" s="1" a="1"/>
  <c r="K1046" i="11" s="1"/>
  <c r="J1044" i="11"/>
  <c r="K1044" i="11" s="1" a="1"/>
  <c r="K1044" i="11" s="1"/>
  <c r="J1043" i="11"/>
  <c r="K1043" i="11" s="1" a="1"/>
  <c r="K1043" i="11" s="1"/>
  <c r="J1042" i="11"/>
  <c r="K1042" i="11" s="1" a="1"/>
  <c r="K1042" i="11" s="1"/>
  <c r="J1041" i="11"/>
  <c r="K1041" i="11" s="1" a="1"/>
  <c r="K1041" i="11" s="1"/>
  <c r="J1040" i="11"/>
  <c r="K1040" i="11" s="1" a="1"/>
  <c r="K1040" i="11" s="1"/>
  <c r="J1039" i="11"/>
  <c r="K1039" i="11" s="1" a="1"/>
  <c r="K1039" i="11" s="1"/>
  <c r="J1038" i="11"/>
  <c r="K1038" i="11" s="1" a="1"/>
  <c r="K1038" i="11" s="1"/>
  <c r="J1037" i="11"/>
  <c r="K1037" i="11" s="1" a="1"/>
  <c r="K1037" i="11" s="1"/>
  <c r="J1036" i="11"/>
  <c r="K1036" i="11" s="1" a="1"/>
  <c r="K1036" i="11" s="1"/>
  <c r="J1035" i="11"/>
  <c r="K1035" i="11" s="1" a="1"/>
  <c r="K1035" i="11" s="1"/>
  <c r="J1034" i="11"/>
  <c r="K1034" i="11" s="1" a="1"/>
  <c r="K1034" i="11" s="1"/>
  <c r="J1033" i="11"/>
  <c r="K1033" i="11" s="1" a="1"/>
  <c r="K1033" i="11" s="1"/>
  <c r="J1031" i="11"/>
  <c r="K1031" i="11" s="1" a="1"/>
  <c r="K1031" i="11" s="1"/>
  <c r="J1030" i="11"/>
  <c r="K1030" i="11" s="1" a="1"/>
  <c r="K1030" i="11" s="1"/>
  <c r="J1029" i="11"/>
  <c r="K1029" i="11" s="1" a="1"/>
  <c r="K1029" i="11" s="1"/>
  <c r="J1028" i="11"/>
  <c r="K1028" i="11" s="1" a="1"/>
  <c r="K1028" i="11" s="1"/>
  <c r="J1027" i="11"/>
  <c r="K1027" i="11" s="1" a="1"/>
  <c r="K1027" i="11" s="1"/>
  <c r="J1026" i="11"/>
  <c r="K1026" i="11" s="1" a="1"/>
  <c r="K1026" i="11" s="1"/>
  <c r="J1025" i="11"/>
  <c r="K1025" i="11" s="1" a="1"/>
  <c r="K1025" i="11" s="1"/>
  <c r="J1024" i="11"/>
  <c r="K1024" i="11" s="1" a="1"/>
  <c r="K1024" i="11" s="1"/>
  <c r="J1022" i="11"/>
  <c r="K1022" i="11" s="1" a="1"/>
  <c r="K1022" i="11" s="1"/>
  <c r="J1021" i="11"/>
  <c r="K1021" i="11" s="1" a="1"/>
  <c r="K1021" i="11" s="1"/>
  <c r="J1020" i="11"/>
  <c r="K1020" i="11" s="1" a="1"/>
  <c r="K1020" i="11" s="1"/>
  <c r="J1019" i="11"/>
  <c r="K1019" i="11" s="1" a="1"/>
  <c r="K1019" i="11" s="1"/>
  <c r="J1018" i="11"/>
  <c r="K1018" i="11" s="1" a="1"/>
  <c r="K1018" i="11" s="1"/>
  <c r="J1017" i="11"/>
  <c r="K1017" i="11" s="1" a="1"/>
  <c r="K1017" i="11" s="1"/>
  <c r="J1016" i="11"/>
  <c r="K1016" i="11" s="1" a="1"/>
  <c r="K1016" i="11" s="1"/>
  <c r="J1015" i="11"/>
  <c r="K1015" i="11" s="1" a="1"/>
  <c r="K1015" i="11" s="1"/>
  <c r="J1014" i="11"/>
  <c r="K1014" i="11" s="1" a="1"/>
  <c r="K1014" i="11" s="1"/>
  <c r="J1013" i="11"/>
  <c r="K1013" i="11" s="1" a="1"/>
  <c r="K1013" i="11" s="1"/>
  <c r="J1012" i="11"/>
  <c r="K1012" i="11" s="1" a="1"/>
  <c r="K1012" i="11" s="1"/>
  <c r="J1011" i="11"/>
  <c r="K1011" i="11" s="1" a="1"/>
  <c r="K1011" i="11" s="1"/>
  <c r="J1010" i="11"/>
  <c r="K1010" i="11" s="1" a="1"/>
  <c r="K1010" i="11" s="1"/>
  <c r="J1009" i="11"/>
  <c r="K1009" i="11" s="1" a="1"/>
  <c r="K1009" i="11" s="1"/>
  <c r="J1008" i="11"/>
  <c r="K1008" i="11" s="1" a="1"/>
  <c r="K1008" i="11" s="1"/>
  <c r="J1007" i="11"/>
  <c r="K1007" i="11" s="1" a="1"/>
  <c r="K1007" i="11" s="1"/>
  <c r="J1006" i="11"/>
  <c r="K1006" i="11" s="1" a="1"/>
  <c r="K1006" i="11" s="1"/>
  <c r="J1004" i="11"/>
  <c r="K1004" i="11" s="1" a="1"/>
  <c r="K1004" i="11" s="1"/>
  <c r="J1003" i="11"/>
  <c r="K1003" i="11" s="1" a="1"/>
  <c r="K1003" i="11" s="1"/>
  <c r="J999" i="11"/>
  <c r="K999" i="11" s="1" a="1"/>
  <c r="K999" i="11" s="1"/>
  <c r="J997" i="11"/>
  <c r="K997" i="11" s="1" a="1"/>
  <c r="K997" i="11" s="1"/>
  <c r="J996" i="11"/>
  <c r="K996" i="11" s="1" a="1"/>
  <c r="K996" i="11" s="1"/>
  <c r="J995" i="11"/>
  <c r="K995" i="11" s="1" a="1"/>
  <c r="K995" i="11" s="1"/>
  <c r="J994" i="11"/>
  <c r="K994" i="11" s="1" a="1"/>
  <c r="K994" i="11" s="1"/>
  <c r="J992" i="11"/>
  <c r="K992" i="11" s="1" a="1"/>
  <c r="K992" i="11" s="1"/>
  <c r="J991" i="11"/>
  <c r="K991" i="11" s="1" a="1"/>
  <c r="K991" i="11" s="1"/>
  <c r="J990" i="11"/>
  <c r="K990" i="11" s="1" a="1"/>
  <c r="K990" i="11" s="1"/>
  <c r="J989" i="11"/>
  <c r="K989" i="11" s="1" a="1"/>
  <c r="K989" i="11" s="1"/>
  <c r="J988" i="11"/>
  <c r="K988" i="11" s="1" a="1"/>
  <c r="K988" i="11" s="1"/>
  <c r="J987" i="11"/>
  <c r="K987" i="11" s="1" a="1"/>
  <c r="K987" i="11" s="1"/>
  <c r="J986" i="11"/>
  <c r="K986" i="11" s="1" a="1"/>
  <c r="K986" i="11" s="1"/>
  <c r="J985" i="11"/>
  <c r="K985" i="11" s="1" a="1"/>
  <c r="K985" i="11" s="1"/>
  <c r="J984" i="11"/>
  <c r="K984" i="11" s="1" a="1"/>
  <c r="K984" i="11" s="1"/>
  <c r="J983" i="11"/>
  <c r="K983" i="11" s="1" a="1"/>
  <c r="K983" i="11" s="1"/>
  <c r="J982" i="11"/>
  <c r="K982" i="11" s="1" a="1"/>
  <c r="K982" i="11" s="1"/>
  <c r="J981" i="11"/>
  <c r="K981" i="11" s="1" a="1"/>
  <c r="K981" i="11" s="1"/>
  <c r="J980" i="11"/>
  <c r="K980" i="11" s="1" a="1"/>
  <c r="K980" i="11" s="1"/>
  <c r="J979" i="11"/>
  <c r="K979" i="11" s="1" a="1"/>
  <c r="K979" i="11" s="1"/>
  <c r="J978" i="11"/>
  <c r="K978" i="11" s="1" a="1"/>
  <c r="K978" i="11" s="1"/>
  <c r="J977" i="11"/>
  <c r="K977" i="11" s="1" a="1"/>
  <c r="K977" i="11" s="1"/>
  <c r="J976" i="11"/>
  <c r="K976" i="11" s="1" a="1"/>
  <c r="K976" i="11" s="1"/>
  <c r="J975" i="11"/>
  <c r="K975" i="11" s="1" a="1"/>
  <c r="K975" i="11" s="1"/>
  <c r="J974" i="11"/>
  <c r="K974" i="11" s="1" a="1"/>
  <c r="K974" i="11" s="1"/>
  <c r="J973" i="11"/>
  <c r="K973" i="11" s="1" a="1"/>
  <c r="K973" i="11" s="1"/>
  <c r="J972" i="11"/>
  <c r="K972" i="11" s="1" a="1"/>
  <c r="K972" i="11" s="1"/>
  <c r="J971" i="11"/>
  <c r="K971" i="11" s="1" a="1"/>
  <c r="K971" i="11" s="1"/>
  <c r="J970" i="11"/>
  <c r="K970" i="11" s="1" a="1"/>
  <c r="K970" i="11" s="1"/>
  <c r="J969" i="11"/>
  <c r="K969" i="11" s="1" a="1"/>
  <c r="K969" i="11" s="1"/>
  <c r="J967" i="11"/>
  <c r="K967" i="11" s="1" a="1"/>
  <c r="K967" i="11" s="1"/>
  <c r="J966" i="11"/>
  <c r="K966" i="11" s="1" a="1"/>
  <c r="K966" i="11" s="1"/>
  <c r="J962" i="11"/>
  <c r="K962" i="11" s="1" a="1"/>
  <c r="K962" i="11" s="1"/>
  <c r="J961" i="11"/>
  <c r="K961" i="11" s="1" a="1"/>
  <c r="K961" i="11" s="1"/>
  <c r="J960" i="11"/>
  <c r="K960" i="11" s="1" a="1"/>
  <c r="K960" i="11" s="1"/>
  <c r="J959" i="11"/>
  <c r="K959" i="11" s="1" a="1"/>
  <c r="K959" i="11" s="1"/>
  <c r="J958" i="11"/>
  <c r="K958" i="11" s="1" a="1"/>
  <c r="K958" i="11" s="1"/>
  <c r="J957" i="11"/>
  <c r="K957" i="11" s="1" a="1"/>
  <c r="K957" i="11" s="1"/>
  <c r="J956" i="11"/>
  <c r="K956" i="11" s="1" a="1"/>
  <c r="K956" i="11" s="1"/>
  <c r="J955" i="11"/>
  <c r="K955" i="11" s="1" a="1"/>
  <c r="K955" i="11" s="1"/>
  <c r="J954" i="11"/>
  <c r="K954" i="11" s="1" a="1"/>
  <c r="K954" i="11" s="1"/>
  <c r="J952" i="11"/>
  <c r="K952" i="11" s="1" a="1"/>
  <c r="K952" i="11" s="1"/>
  <c r="J951" i="11"/>
  <c r="K951" i="11" s="1" a="1"/>
  <c r="K951" i="11" s="1"/>
  <c r="J947" i="11"/>
  <c r="K947" i="11" s="1" a="1"/>
  <c r="K947" i="11" s="1"/>
  <c r="J946" i="11"/>
  <c r="K946" i="11" s="1" a="1"/>
  <c r="K946" i="11" s="1"/>
  <c r="J945" i="11"/>
  <c r="K945" i="11" s="1" a="1"/>
  <c r="K945" i="11" s="1"/>
  <c r="J943" i="11"/>
  <c r="K943" i="11" s="1" a="1"/>
  <c r="K943" i="11" s="1"/>
  <c r="J942" i="11"/>
  <c r="K942" i="11" s="1" a="1"/>
  <c r="K942" i="11" s="1"/>
  <c r="J941" i="11"/>
  <c r="K941" i="11" s="1" a="1"/>
  <c r="K941" i="11" s="1"/>
  <c r="J940" i="11"/>
  <c r="K940" i="11" s="1" a="1"/>
  <c r="K940" i="11" s="1"/>
  <c r="J939" i="11"/>
  <c r="K939" i="11" s="1" a="1"/>
  <c r="K939" i="11" s="1"/>
  <c r="J938" i="11"/>
  <c r="K938" i="11" s="1" a="1"/>
  <c r="K938" i="11" s="1"/>
  <c r="J937" i="11"/>
  <c r="K937" i="11" s="1" a="1"/>
  <c r="K937" i="11" s="1"/>
  <c r="J934" i="11"/>
  <c r="K934" i="11" s="1" a="1"/>
  <c r="K934" i="11" s="1"/>
  <c r="J933" i="11"/>
  <c r="K933" i="11" s="1" a="1"/>
  <c r="K933" i="11" s="1"/>
  <c r="J932" i="11"/>
  <c r="K932" i="11" s="1" a="1"/>
  <c r="K932" i="11" s="1"/>
  <c r="J931" i="11"/>
  <c r="K931" i="11" s="1" a="1"/>
  <c r="K931" i="11" s="1"/>
  <c r="J930" i="11"/>
  <c r="K930" i="11" s="1" a="1"/>
  <c r="K930" i="11" s="1"/>
  <c r="J929" i="11"/>
  <c r="K929" i="11" s="1" a="1"/>
  <c r="K929" i="11" s="1"/>
  <c r="J928" i="11"/>
  <c r="K928" i="11" s="1" a="1"/>
  <c r="K928" i="11" s="1"/>
  <c r="J927" i="11"/>
  <c r="K927" i="11" s="1" a="1"/>
  <c r="K927" i="11" s="1"/>
  <c r="J926" i="11"/>
  <c r="K926" i="11" s="1" a="1"/>
  <c r="K926" i="11" s="1"/>
  <c r="J925" i="11"/>
  <c r="K925" i="11" s="1" a="1"/>
  <c r="K925" i="11" s="1"/>
  <c r="J924" i="11"/>
  <c r="K924" i="11" s="1" a="1"/>
  <c r="K924" i="11" s="1"/>
  <c r="J923" i="11"/>
  <c r="K923" i="11" s="1" a="1"/>
  <c r="K923" i="11" s="1"/>
  <c r="J922" i="11"/>
  <c r="K922" i="11" s="1" a="1"/>
  <c r="K922" i="11" s="1"/>
  <c r="J921" i="11"/>
  <c r="K921" i="11" s="1" a="1"/>
  <c r="K921" i="11" s="1"/>
  <c r="J920" i="11"/>
  <c r="K920" i="11" s="1" a="1"/>
  <c r="K920" i="11" s="1"/>
  <c r="J919" i="11"/>
  <c r="K919" i="11" s="1" a="1"/>
  <c r="K919" i="11" s="1"/>
  <c r="J918" i="11"/>
  <c r="K918" i="11" s="1" a="1"/>
  <c r="K918" i="11" s="1"/>
  <c r="J916" i="11"/>
  <c r="K916" i="11" s="1" a="1"/>
  <c r="K916" i="11" s="1"/>
  <c r="J915" i="11"/>
  <c r="K915" i="11" s="1" a="1"/>
  <c r="K915" i="11" s="1"/>
  <c r="J914" i="11"/>
  <c r="K914" i="11" s="1" a="1"/>
  <c r="K914" i="11" s="1"/>
  <c r="J913" i="11"/>
  <c r="K913" i="11" s="1" a="1"/>
  <c r="K913" i="11" s="1"/>
  <c r="J912" i="11"/>
  <c r="K912" i="11" s="1" a="1"/>
  <c r="K912" i="11" s="1"/>
  <c r="J910" i="11"/>
  <c r="K910" i="11" s="1" a="1"/>
  <c r="K910" i="11" s="1"/>
  <c r="J909" i="11"/>
  <c r="K909" i="11" s="1" a="1"/>
  <c r="K909" i="11" s="1"/>
  <c r="J908" i="11"/>
  <c r="K908" i="11" s="1" a="1"/>
  <c r="K908" i="11" s="1"/>
  <c r="J907" i="11"/>
  <c r="K907" i="11" s="1" a="1"/>
  <c r="K907" i="11" s="1"/>
  <c r="J906" i="11"/>
  <c r="K906" i="11" s="1" a="1"/>
  <c r="K906" i="11" s="1"/>
  <c r="J905" i="11"/>
  <c r="K905" i="11" s="1" a="1"/>
  <c r="K905" i="11" s="1"/>
  <c r="J904" i="11"/>
  <c r="K904" i="11" s="1" a="1"/>
  <c r="K904" i="11" s="1"/>
  <c r="J903" i="11"/>
  <c r="K903" i="11" s="1" a="1"/>
  <c r="K903" i="11" s="1"/>
  <c r="J902" i="11"/>
  <c r="K902" i="11" s="1" a="1"/>
  <c r="K902" i="11" s="1"/>
  <c r="J901" i="11"/>
  <c r="K901" i="11" s="1" a="1"/>
  <c r="K901" i="11" s="1"/>
  <c r="J900" i="11"/>
  <c r="K900" i="11" s="1" a="1"/>
  <c r="K900" i="11" s="1"/>
  <c r="J899" i="11"/>
  <c r="K899" i="11" s="1" a="1"/>
  <c r="K899" i="11" s="1"/>
  <c r="J898" i="11"/>
  <c r="K898" i="11" s="1" a="1"/>
  <c r="K898" i="11" s="1"/>
  <c r="J897" i="11"/>
  <c r="K897" i="11" s="1" a="1"/>
  <c r="K897" i="11" s="1"/>
  <c r="J896" i="11"/>
  <c r="K896" i="11" s="1" a="1"/>
  <c r="K896" i="11" s="1"/>
  <c r="J895" i="11"/>
  <c r="K895" i="11" s="1" a="1"/>
  <c r="K895" i="11" s="1"/>
  <c r="J894" i="11"/>
  <c r="K894" i="11" s="1" a="1"/>
  <c r="K894" i="11" s="1"/>
  <c r="J893" i="11"/>
  <c r="K893" i="11" s="1" a="1"/>
  <c r="K893" i="11" s="1"/>
  <c r="J892" i="11"/>
  <c r="K892" i="11" s="1" a="1"/>
  <c r="K892" i="11" s="1"/>
  <c r="J891" i="11"/>
  <c r="K891" i="11" s="1" a="1"/>
  <c r="K891" i="11" s="1"/>
  <c r="J890" i="11"/>
  <c r="K890" i="11" s="1" a="1"/>
  <c r="K890" i="11" s="1"/>
  <c r="J889" i="11"/>
  <c r="K889" i="11" s="1" a="1"/>
  <c r="K889" i="11" s="1"/>
  <c r="J888" i="11"/>
  <c r="K888" i="11" s="1" a="1"/>
  <c r="K888" i="11" s="1"/>
  <c r="J887" i="11"/>
  <c r="K887" i="11" s="1" a="1"/>
  <c r="K887" i="11" s="1"/>
  <c r="J886" i="11"/>
  <c r="K886" i="11" s="1" a="1"/>
  <c r="K886" i="11" s="1"/>
  <c r="J885" i="11"/>
  <c r="K885" i="11" s="1" a="1"/>
  <c r="K885" i="11" s="1"/>
  <c r="J884" i="11"/>
  <c r="K884" i="11" s="1" a="1"/>
  <c r="K884" i="11" s="1"/>
  <c r="J883" i="11"/>
  <c r="K883" i="11" s="1" a="1"/>
  <c r="K883" i="11" s="1"/>
  <c r="J882" i="11"/>
  <c r="K882" i="11" s="1" a="1"/>
  <c r="K882" i="11" s="1"/>
  <c r="J881" i="11"/>
  <c r="K881" i="11" s="1" a="1"/>
  <c r="K881" i="11" s="1"/>
  <c r="J880" i="11"/>
  <c r="K880" i="11" s="1" a="1"/>
  <c r="K880" i="11" s="1"/>
  <c r="J879" i="11"/>
  <c r="K879" i="11" s="1" a="1"/>
  <c r="K879" i="11" s="1"/>
  <c r="J878" i="11"/>
  <c r="K878" i="11" s="1" a="1"/>
  <c r="K878" i="11" s="1"/>
  <c r="J877" i="11"/>
  <c r="K877" i="11" s="1" a="1"/>
  <c r="K877" i="11" s="1"/>
  <c r="J876" i="11"/>
  <c r="K876" i="11" s="1" a="1"/>
  <c r="K876" i="11" s="1"/>
  <c r="J875" i="11"/>
  <c r="K875" i="11" s="1" a="1"/>
  <c r="K875" i="11" s="1"/>
  <c r="J874" i="11"/>
  <c r="K874" i="11" s="1" a="1"/>
  <c r="K874" i="11" s="1"/>
  <c r="J873" i="11"/>
  <c r="K873" i="11" s="1" a="1"/>
  <c r="K873" i="11" s="1"/>
  <c r="J872" i="11"/>
  <c r="K872" i="11" s="1" a="1"/>
  <c r="K872" i="11" s="1"/>
  <c r="J871" i="11"/>
  <c r="K871" i="11" s="1" a="1"/>
  <c r="K871" i="11" s="1"/>
  <c r="J870" i="11"/>
  <c r="K870" i="11" s="1" a="1"/>
  <c r="K870" i="11" s="1"/>
  <c r="J869" i="11"/>
  <c r="K869" i="11" s="1" a="1"/>
  <c r="K869" i="11" s="1"/>
  <c r="J868" i="11"/>
  <c r="K868" i="11" s="1" a="1"/>
  <c r="K868" i="11" s="1"/>
  <c r="J867" i="11"/>
  <c r="K867" i="11" s="1" a="1"/>
  <c r="K867" i="11" s="1"/>
  <c r="J866" i="11"/>
  <c r="K866" i="11" s="1" a="1"/>
  <c r="K866" i="11" s="1"/>
  <c r="J865" i="11"/>
  <c r="K865" i="11" s="1" a="1"/>
  <c r="K865" i="11" s="1"/>
  <c r="J864" i="11"/>
  <c r="K864" i="11" s="1" a="1"/>
  <c r="K864" i="11" s="1"/>
  <c r="J862" i="11"/>
  <c r="K862" i="11" s="1" a="1"/>
  <c r="K862" i="11" s="1"/>
  <c r="J861" i="11"/>
  <c r="K861" i="11" s="1" a="1"/>
  <c r="K861" i="11" s="1"/>
  <c r="J860" i="11"/>
  <c r="K860" i="11" s="1" a="1"/>
  <c r="K860" i="11" s="1"/>
  <c r="J859" i="11"/>
  <c r="K859" i="11" s="1" a="1"/>
  <c r="K859" i="11" s="1"/>
  <c r="J858" i="11"/>
  <c r="K858" i="11" s="1" a="1"/>
  <c r="K858" i="11" s="1"/>
  <c r="J857" i="11"/>
  <c r="K857" i="11" s="1" a="1"/>
  <c r="K857" i="11" s="1"/>
  <c r="J856" i="11"/>
  <c r="K856" i="11" s="1" a="1"/>
  <c r="K856" i="11" s="1"/>
  <c r="J855" i="11"/>
  <c r="K855" i="11" s="1" a="1"/>
  <c r="K855" i="11" s="1"/>
  <c r="J854" i="11"/>
  <c r="K854" i="11" s="1" a="1"/>
  <c r="K854" i="11" s="1"/>
  <c r="J853" i="11"/>
  <c r="K853" i="11" s="1" a="1"/>
  <c r="K853" i="11" s="1"/>
  <c r="J852" i="11"/>
  <c r="K852" i="11" s="1" a="1"/>
  <c r="K852" i="11" s="1"/>
  <c r="J851" i="11"/>
  <c r="K851" i="11" s="1" a="1"/>
  <c r="K851" i="11" s="1"/>
  <c r="J850" i="11"/>
  <c r="K850" i="11" s="1" a="1"/>
  <c r="K850" i="11" s="1"/>
  <c r="J849" i="11"/>
  <c r="K849" i="11" s="1" a="1"/>
  <c r="K849" i="11" s="1"/>
  <c r="J848" i="11"/>
  <c r="K848" i="11" s="1" a="1"/>
  <c r="K848" i="11" s="1"/>
  <c r="J847" i="11"/>
  <c r="K847" i="11" s="1" a="1"/>
  <c r="K847" i="11" s="1"/>
  <c r="J845" i="11"/>
  <c r="K845" i="11" s="1" a="1"/>
  <c r="K845" i="11" s="1"/>
  <c r="J843" i="11"/>
  <c r="K843" i="11" s="1" a="1"/>
  <c r="K843" i="11" s="1"/>
  <c r="J842" i="11"/>
  <c r="K842" i="11" s="1" a="1"/>
  <c r="K842" i="11" s="1"/>
  <c r="J841" i="11"/>
  <c r="K841" i="11" s="1" a="1"/>
  <c r="K841" i="11" s="1"/>
  <c r="J840" i="11"/>
  <c r="K840" i="11" s="1" a="1"/>
  <c r="K840" i="11" s="1"/>
  <c r="J837" i="11"/>
  <c r="K837" i="11" s="1" a="1"/>
  <c r="K837" i="11" s="1"/>
  <c r="J836" i="11"/>
  <c r="K836" i="11" s="1" a="1"/>
  <c r="K836" i="11" s="1"/>
  <c r="J835" i="11"/>
  <c r="K835" i="11" s="1" a="1"/>
  <c r="K835" i="11" s="1"/>
  <c r="J833" i="11"/>
  <c r="K833" i="11" s="1" a="1"/>
  <c r="K833" i="11" s="1"/>
  <c r="J832" i="11"/>
  <c r="K832" i="11" s="1" a="1"/>
  <c r="K832" i="11" s="1"/>
  <c r="J831" i="11"/>
  <c r="K831" i="11" s="1" a="1"/>
  <c r="K831" i="11" s="1"/>
  <c r="J830" i="11"/>
  <c r="K830" i="11" s="1" a="1"/>
  <c r="K830" i="11" s="1"/>
  <c r="J829" i="11"/>
  <c r="K829" i="11" s="1" a="1"/>
  <c r="K829" i="11" s="1"/>
  <c r="J828" i="11"/>
  <c r="K828" i="11" s="1" a="1"/>
  <c r="K828" i="11" s="1"/>
  <c r="J827" i="11"/>
  <c r="K827" i="11" s="1" a="1"/>
  <c r="K827" i="11" s="1"/>
  <c r="J826" i="11"/>
  <c r="K826" i="11" s="1" a="1"/>
  <c r="K826" i="11" s="1"/>
  <c r="J825" i="11"/>
  <c r="K825" i="11" s="1" a="1"/>
  <c r="K825" i="11" s="1"/>
  <c r="J824" i="11"/>
  <c r="K824" i="11" s="1" a="1"/>
  <c r="K824" i="11" s="1"/>
  <c r="J823" i="11"/>
  <c r="K823" i="11" s="1" a="1"/>
  <c r="K823" i="11" s="1"/>
  <c r="J822" i="11"/>
  <c r="K822" i="11" s="1" a="1"/>
  <c r="K822" i="11" s="1"/>
  <c r="J820" i="11"/>
  <c r="K820" i="11" s="1" a="1"/>
  <c r="K820" i="11" s="1"/>
  <c r="J816" i="11"/>
  <c r="K816" i="11" s="1" a="1"/>
  <c r="K816" i="11" s="1"/>
  <c r="J815" i="11"/>
  <c r="K815" i="11" s="1" a="1"/>
  <c r="K815" i="11" s="1"/>
  <c r="J813" i="11"/>
  <c r="K813" i="11" s="1" a="1"/>
  <c r="K813" i="11" s="1"/>
  <c r="J812" i="11"/>
  <c r="K812" i="11" s="1" a="1"/>
  <c r="K812" i="11" s="1"/>
  <c r="J811" i="11"/>
  <c r="K811" i="11" s="1" a="1"/>
  <c r="K811" i="11" s="1"/>
  <c r="J810" i="11"/>
  <c r="K810" i="11" s="1" a="1"/>
  <c r="K810" i="11" s="1"/>
  <c r="J809" i="11"/>
  <c r="K809" i="11" s="1" a="1"/>
  <c r="K809" i="11" s="1"/>
  <c r="J808" i="11"/>
  <c r="K808" i="11" s="1" a="1"/>
  <c r="K808" i="11" s="1"/>
  <c r="J807" i="11"/>
  <c r="K807" i="11" s="1" a="1"/>
  <c r="K807" i="11" s="1"/>
  <c r="J806" i="11"/>
  <c r="K806" i="11" s="1" a="1"/>
  <c r="K806" i="11" s="1"/>
  <c r="J805" i="11"/>
  <c r="K805" i="11" s="1" a="1"/>
  <c r="K805" i="11" s="1"/>
  <c r="J804" i="11"/>
  <c r="K804" i="11" s="1" a="1"/>
  <c r="K804" i="11" s="1"/>
  <c r="J803" i="11"/>
  <c r="K803" i="11" s="1" a="1"/>
  <c r="K803" i="11" s="1"/>
  <c r="J802" i="11"/>
  <c r="K802" i="11" s="1" a="1"/>
  <c r="K802" i="11" s="1"/>
  <c r="J801" i="11"/>
  <c r="K801" i="11" s="1" a="1"/>
  <c r="K801" i="11" s="1"/>
  <c r="J800" i="11"/>
  <c r="K800" i="11" s="1" a="1"/>
  <c r="K800" i="11" s="1"/>
  <c r="J799" i="11"/>
  <c r="K799" i="11" s="1" a="1"/>
  <c r="K799" i="11" s="1"/>
  <c r="J798" i="11"/>
  <c r="K798" i="11" s="1" a="1"/>
  <c r="K798" i="11" s="1"/>
  <c r="J797" i="11"/>
  <c r="K797" i="11" s="1" a="1"/>
  <c r="K797" i="11" s="1"/>
  <c r="J796" i="11"/>
  <c r="K796" i="11" s="1" a="1"/>
  <c r="K796" i="11" s="1"/>
  <c r="J794" i="11"/>
  <c r="K794" i="11" s="1" a="1"/>
  <c r="K794" i="11" s="1"/>
  <c r="J793" i="11"/>
  <c r="K793" i="11" s="1" a="1"/>
  <c r="K793" i="11" s="1"/>
  <c r="J792" i="11"/>
  <c r="K792" i="11" s="1" a="1"/>
  <c r="K792" i="11" s="1"/>
  <c r="J791" i="11"/>
  <c r="K791" i="11" s="1" a="1"/>
  <c r="K791" i="11" s="1"/>
  <c r="J790" i="11"/>
  <c r="K790" i="11" s="1" a="1"/>
  <c r="K790" i="11" s="1"/>
  <c r="J788" i="11"/>
  <c r="K788" i="11" s="1" a="1"/>
  <c r="K788" i="11" s="1"/>
  <c r="J787" i="11"/>
  <c r="K787" i="11" s="1" a="1"/>
  <c r="K787" i="11" s="1"/>
  <c r="J786" i="11"/>
  <c r="K786" i="11" s="1" a="1"/>
  <c r="K786" i="11" s="1"/>
  <c r="J783" i="11"/>
  <c r="K783" i="11" s="1" a="1"/>
  <c r="K783" i="11" s="1"/>
  <c r="J782" i="11"/>
  <c r="K782" i="11" s="1" a="1"/>
  <c r="K782" i="11" s="1"/>
  <c r="J780" i="11"/>
  <c r="K780" i="11" s="1" a="1"/>
  <c r="K780" i="11" s="1"/>
  <c r="J779" i="11"/>
  <c r="K779" i="11" s="1" a="1"/>
  <c r="K779" i="11" s="1"/>
  <c r="J778" i="11"/>
  <c r="K778" i="11" s="1" a="1"/>
  <c r="K778" i="11" s="1"/>
  <c r="J777" i="11"/>
  <c r="K777" i="11" s="1" a="1"/>
  <c r="K777" i="11" s="1"/>
  <c r="J776" i="11"/>
  <c r="K776" i="11" s="1" a="1"/>
  <c r="K776" i="11" s="1"/>
  <c r="J775" i="11"/>
  <c r="K775" i="11" s="1" a="1"/>
  <c r="K775" i="11" s="1"/>
  <c r="J774" i="11"/>
  <c r="K774" i="11" s="1" a="1"/>
  <c r="K774" i="11" s="1"/>
  <c r="J773" i="11"/>
  <c r="K773" i="11" s="1" a="1"/>
  <c r="K773" i="11" s="1"/>
  <c r="J765" i="11"/>
  <c r="K765" i="11" s="1" a="1"/>
  <c r="K765" i="11" s="1"/>
  <c r="J762" i="11"/>
  <c r="K762" i="11" s="1" a="1"/>
  <c r="K762" i="11" s="1"/>
  <c r="J758" i="11"/>
  <c r="K758" i="11" s="1" a="1"/>
  <c r="K758" i="11" s="1"/>
  <c r="J757" i="11"/>
  <c r="K757" i="11" s="1" a="1"/>
  <c r="K757" i="11" s="1"/>
  <c r="J755" i="11"/>
  <c r="K755" i="11" s="1" a="1"/>
  <c r="K755" i="11" s="1"/>
  <c r="J754" i="11"/>
  <c r="K754" i="11" s="1" a="1"/>
  <c r="K754" i="11" s="1"/>
  <c r="J752" i="11"/>
  <c r="K752" i="11" s="1" a="1"/>
  <c r="K752" i="11" s="1"/>
  <c r="J751" i="11"/>
  <c r="K751" i="11" s="1" a="1"/>
  <c r="K751" i="11" s="1"/>
  <c r="J749" i="11"/>
  <c r="K749" i="11" s="1" a="1"/>
  <c r="K749" i="11" s="1"/>
  <c r="J748" i="11"/>
  <c r="K748" i="11" s="1" a="1"/>
  <c r="K748" i="11" s="1"/>
  <c r="J746" i="11"/>
  <c r="K746" i="11" s="1" a="1"/>
  <c r="K746" i="11" s="1"/>
  <c r="J745" i="11"/>
  <c r="K745" i="11" s="1" a="1"/>
  <c r="K745" i="11" s="1"/>
  <c r="J744" i="11"/>
  <c r="K744" i="11" s="1" a="1"/>
  <c r="K744" i="11" s="1"/>
  <c r="J743" i="11"/>
  <c r="K743" i="11" s="1" a="1"/>
  <c r="K743" i="11" s="1"/>
  <c r="J741" i="11"/>
  <c r="K741" i="11" s="1" a="1"/>
  <c r="K741" i="11" s="1"/>
  <c r="J740" i="11"/>
  <c r="K740" i="11" s="1" a="1"/>
  <c r="K740" i="11" s="1"/>
  <c r="J739" i="11"/>
  <c r="K739" i="11" s="1" a="1"/>
  <c r="K739" i="11" s="1"/>
  <c r="J737" i="11"/>
  <c r="K737" i="11" s="1" a="1"/>
  <c r="K737" i="11" s="1"/>
  <c r="J736" i="11"/>
  <c r="K736" i="11" s="1" a="1"/>
  <c r="K736" i="11" s="1"/>
  <c r="J734" i="11"/>
  <c r="K734" i="11" s="1" a="1"/>
  <c r="K734" i="11" s="1"/>
  <c r="J733" i="11"/>
  <c r="K733" i="11" s="1" a="1"/>
  <c r="K733" i="11" s="1"/>
  <c r="J730" i="11"/>
  <c r="K730" i="11" s="1" a="1"/>
  <c r="K730" i="11" s="1"/>
  <c r="J729" i="11"/>
  <c r="K729" i="11" s="1" a="1"/>
  <c r="K729" i="11" s="1"/>
  <c r="J728" i="11"/>
  <c r="K728" i="11" s="1" a="1"/>
  <c r="K728" i="11" s="1"/>
  <c r="J727" i="11"/>
  <c r="K727" i="11" s="1" a="1"/>
  <c r="K727" i="11" s="1"/>
  <c r="J725" i="11"/>
  <c r="K725" i="11" s="1" a="1"/>
  <c r="K725" i="11" s="1"/>
  <c r="J724" i="11"/>
  <c r="K724" i="11" s="1" a="1"/>
  <c r="K724" i="11" s="1"/>
  <c r="J722" i="11"/>
  <c r="K722" i="11" s="1" a="1"/>
  <c r="K722" i="11" s="1"/>
  <c r="J721" i="11"/>
  <c r="K721" i="11" s="1" a="1"/>
  <c r="K721" i="11" s="1"/>
  <c r="J719" i="11"/>
  <c r="K719" i="11" s="1" a="1"/>
  <c r="K719" i="11" s="1"/>
  <c r="J718" i="11"/>
  <c r="K718" i="11" s="1" a="1"/>
  <c r="K718" i="11" s="1"/>
  <c r="J716" i="11"/>
  <c r="K716" i="11" s="1" a="1"/>
  <c r="K716" i="11" s="1"/>
  <c r="J715" i="11"/>
  <c r="K715" i="11" s="1" a="1"/>
  <c r="K715" i="11" s="1"/>
  <c r="J714" i="11"/>
  <c r="K714" i="11" s="1" a="1"/>
  <c r="K714" i="11" s="1"/>
  <c r="J713" i="11"/>
  <c r="K713" i="11" s="1" a="1"/>
  <c r="K713" i="11" s="1"/>
  <c r="J712" i="11"/>
  <c r="K712" i="11" s="1" a="1"/>
  <c r="K712" i="11" s="1"/>
  <c r="J711" i="11"/>
  <c r="K711" i="11" s="1" a="1"/>
  <c r="K711" i="11" s="1"/>
  <c r="J710" i="11"/>
  <c r="K710" i="11" s="1" a="1"/>
  <c r="K710" i="11" s="1"/>
  <c r="J709" i="11"/>
  <c r="K709" i="11" s="1" a="1"/>
  <c r="K709" i="11" s="1"/>
  <c r="J708" i="11"/>
  <c r="K708" i="11" s="1" a="1"/>
  <c r="K708" i="11" s="1"/>
  <c r="J707" i="11"/>
  <c r="K707" i="11" s="1" a="1"/>
  <c r="K707" i="11" s="1"/>
  <c r="J706" i="11"/>
  <c r="K706" i="11" s="1" a="1"/>
  <c r="K706" i="11" s="1"/>
  <c r="J705" i="11"/>
  <c r="K705" i="11" s="1" a="1"/>
  <c r="K705" i="11" s="1"/>
  <c r="J704" i="11"/>
  <c r="K704" i="11" s="1" a="1"/>
  <c r="K704" i="11" s="1"/>
  <c r="J701" i="11"/>
  <c r="K701" i="11" s="1" a="1"/>
  <c r="K701" i="11" s="1"/>
  <c r="J699" i="11"/>
  <c r="K699" i="11" s="1" a="1"/>
  <c r="K699" i="11" s="1"/>
  <c r="J698" i="11"/>
  <c r="K698" i="11" s="1" a="1"/>
  <c r="K698" i="11" s="1"/>
  <c r="J697" i="11"/>
  <c r="K697" i="11" s="1" a="1"/>
  <c r="K697" i="11" s="1"/>
  <c r="J696" i="11"/>
  <c r="K696" i="11" s="1" a="1"/>
  <c r="K696" i="11" s="1"/>
  <c r="J695" i="11"/>
  <c r="K695" i="11" s="1" a="1"/>
  <c r="K695" i="11" s="1"/>
  <c r="J694" i="11"/>
  <c r="K694" i="11" s="1" a="1"/>
  <c r="K694" i="11" s="1"/>
  <c r="J693" i="11"/>
  <c r="K693" i="11" s="1" a="1"/>
  <c r="K693" i="11" s="1"/>
  <c r="J691" i="11"/>
  <c r="K691" i="11" s="1" a="1"/>
  <c r="K691" i="11" s="1"/>
  <c r="J690" i="11"/>
  <c r="K690" i="11" s="1" a="1"/>
  <c r="K690" i="11" s="1"/>
  <c r="J689" i="11"/>
  <c r="K689" i="11" s="1" a="1"/>
  <c r="K689" i="11" s="1"/>
  <c r="J688" i="11"/>
  <c r="K688" i="11" s="1" a="1"/>
  <c r="K688" i="11" s="1"/>
  <c r="J687" i="11"/>
  <c r="K687" i="11" s="1" a="1"/>
  <c r="K687" i="11" s="1"/>
  <c r="J686" i="11"/>
  <c r="K686" i="11" s="1" a="1"/>
  <c r="K686" i="11" s="1"/>
  <c r="J685" i="11"/>
  <c r="K685" i="11" s="1" a="1"/>
  <c r="K685" i="11" s="1"/>
  <c r="J684" i="11"/>
  <c r="K684" i="11" s="1" a="1"/>
  <c r="K684" i="11" s="1"/>
  <c r="J682" i="11"/>
  <c r="K682" i="11" s="1" a="1"/>
  <c r="K682" i="11" s="1"/>
  <c r="J681" i="11"/>
  <c r="K681" i="11" s="1" a="1"/>
  <c r="K681" i="11" s="1"/>
  <c r="J680" i="11"/>
  <c r="K680" i="11" s="1" a="1"/>
  <c r="K680" i="11" s="1"/>
  <c r="J679" i="11"/>
  <c r="K679" i="11" s="1" a="1"/>
  <c r="K679" i="11" s="1"/>
  <c r="J678" i="11"/>
  <c r="K678" i="11" s="1" a="1"/>
  <c r="K678" i="11" s="1"/>
  <c r="J677" i="11"/>
  <c r="K677" i="11" s="1" a="1"/>
  <c r="K677" i="11" s="1"/>
  <c r="J676" i="11"/>
  <c r="K676" i="11" s="1" a="1"/>
  <c r="K676" i="11" s="1"/>
  <c r="J675" i="11"/>
  <c r="K675" i="11" s="1" a="1"/>
  <c r="K675" i="11" s="1"/>
  <c r="J674" i="11"/>
  <c r="K674" i="11" s="1" a="1"/>
  <c r="K674" i="11" s="1"/>
  <c r="J673" i="11"/>
  <c r="K673" i="11" s="1" a="1"/>
  <c r="K673" i="11" s="1"/>
  <c r="J672" i="11"/>
  <c r="K672" i="11" s="1" a="1"/>
  <c r="K672" i="11" s="1"/>
  <c r="J671" i="11"/>
  <c r="K671" i="11" s="1" a="1"/>
  <c r="K671" i="11" s="1"/>
  <c r="J670" i="11"/>
  <c r="K670" i="11" s="1" a="1"/>
  <c r="K670" i="11" s="1"/>
  <c r="J669" i="11"/>
  <c r="K669" i="11" s="1" a="1"/>
  <c r="K669" i="11" s="1"/>
  <c r="J668" i="11"/>
  <c r="K668" i="11" s="1" a="1"/>
  <c r="K668" i="11" s="1"/>
  <c r="J666" i="11"/>
  <c r="K666" i="11" s="1" a="1"/>
  <c r="K666" i="11" s="1"/>
  <c r="J665" i="11"/>
  <c r="K665" i="11" s="1" a="1"/>
  <c r="K665" i="11" s="1"/>
  <c r="J664" i="11"/>
  <c r="K664" i="11" s="1" a="1"/>
  <c r="K664" i="11" s="1"/>
  <c r="J663" i="11"/>
  <c r="K663" i="11" s="1" a="1"/>
  <c r="K663" i="11" s="1"/>
  <c r="J662" i="11"/>
  <c r="K662" i="11" s="1" a="1"/>
  <c r="K662" i="11" s="1"/>
  <c r="J661" i="11"/>
  <c r="K661" i="11" s="1" a="1"/>
  <c r="K661" i="11" s="1"/>
  <c r="J659" i="11"/>
  <c r="K659" i="11" s="1" a="1"/>
  <c r="K659" i="11" s="1"/>
  <c r="J658" i="11"/>
  <c r="K658" i="11" s="1" a="1"/>
  <c r="K658" i="11" s="1"/>
  <c r="J657" i="11"/>
  <c r="K657" i="11" s="1" a="1"/>
  <c r="K657" i="11" s="1"/>
  <c r="J656" i="11"/>
  <c r="K656" i="11" s="1" a="1"/>
  <c r="K656" i="11" s="1"/>
  <c r="J655" i="11"/>
  <c r="K655" i="11" s="1" a="1"/>
  <c r="K655" i="11" s="1"/>
  <c r="J654" i="11"/>
  <c r="K654" i="11" s="1" a="1"/>
  <c r="K654" i="11" s="1"/>
  <c r="J653" i="11"/>
  <c r="K653" i="11" s="1" a="1"/>
  <c r="K653" i="11" s="1"/>
  <c r="J652" i="11"/>
  <c r="K652" i="11" s="1" a="1"/>
  <c r="K652" i="11" s="1"/>
  <c r="J650" i="11"/>
  <c r="K650" i="11" s="1" a="1"/>
  <c r="K650" i="11" s="1"/>
  <c r="J649" i="11"/>
  <c r="K649" i="11" s="1" a="1"/>
  <c r="K649" i="11" s="1"/>
  <c r="J648" i="11"/>
  <c r="K648" i="11" s="1" a="1"/>
  <c r="K648" i="11" s="1"/>
  <c r="J647" i="11"/>
  <c r="K647" i="11" s="1" a="1"/>
  <c r="K647" i="11" s="1"/>
  <c r="J646" i="11"/>
  <c r="K646" i="11" s="1" a="1"/>
  <c r="K646" i="11" s="1"/>
  <c r="J645" i="11"/>
  <c r="K645" i="11" s="1" a="1"/>
  <c r="K645" i="11" s="1"/>
  <c r="J644" i="11"/>
  <c r="K644" i="11" s="1" a="1"/>
  <c r="K644" i="11" s="1"/>
  <c r="J643" i="11"/>
  <c r="K643" i="11" s="1" a="1"/>
  <c r="K643" i="11" s="1"/>
  <c r="J641" i="11"/>
  <c r="K641" i="11" s="1" a="1"/>
  <c r="K641" i="11" s="1"/>
  <c r="J640" i="11"/>
  <c r="K640" i="11" s="1" a="1"/>
  <c r="K640" i="11" s="1"/>
  <c r="J639" i="11"/>
  <c r="K639" i="11" s="1" a="1"/>
  <c r="K639" i="11" s="1"/>
  <c r="J638" i="11"/>
  <c r="K638" i="11" s="1" a="1"/>
  <c r="K638" i="11" s="1"/>
  <c r="J637" i="11"/>
  <c r="K637" i="11" s="1" a="1"/>
  <c r="K637" i="11" s="1"/>
  <c r="J636" i="11"/>
  <c r="K636" i="11" s="1" a="1"/>
  <c r="K636" i="11" s="1"/>
  <c r="J635" i="11"/>
  <c r="K635" i="11" s="1" a="1"/>
  <c r="K635" i="11" s="1"/>
  <c r="J634" i="11"/>
  <c r="K634" i="11" s="1" a="1"/>
  <c r="K634" i="11" s="1"/>
  <c r="J632" i="11"/>
  <c r="K632" i="11" s="1" a="1"/>
  <c r="K632" i="11" s="1"/>
  <c r="J631" i="11"/>
  <c r="K631" i="11" s="1" a="1"/>
  <c r="K631" i="11" s="1"/>
  <c r="J630" i="11"/>
  <c r="K630" i="11" s="1" a="1"/>
  <c r="K630" i="11" s="1"/>
  <c r="J629" i="11"/>
  <c r="K629" i="11" s="1" a="1"/>
  <c r="K629" i="11" s="1"/>
  <c r="J628" i="11"/>
  <c r="K628" i="11" s="1" a="1"/>
  <c r="K628" i="11" s="1"/>
  <c r="J627" i="11"/>
  <c r="K627" i="11" s="1" a="1"/>
  <c r="K627" i="11" s="1"/>
  <c r="J626" i="11"/>
  <c r="K626" i="11" s="1" a="1"/>
  <c r="K626" i="11" s="1"/>
  <c r="J625" i="11"/>
  <c r="K625" i="11" s="1" a="1"/>
  <c r="K625" i="11" s="1"/>
  <c r="J624" i="11"/>
  <c r="K624" i="11" s="1" a="1"/>
  <c r="K624" i="11" s="1"/>
  <c r="J623" i="11"/>
  <c r="K623" i="11" s="1" a="1"/>
  <c r="K623" i="11" s="1"/>
  <c r="J622" i="11"/>
  <c r="K622" i="11" s="1" a="1"/>
  <c r="K622" i="11" s="1"/>
  <c r="J621" i="11"/>
  <c r="K621" i="11" s="1" a="1"/>
  <c r="K621" i="11" s="1"/>
  <c r="J620" i="11"/>
  <c r="K620" i="11" s="1" a="1"/>
  <c r="K620" i="11" s="1"/>
  <c r="J619" i="11"/>
  <c r="K619" i="11" s="1" a="1"/>
  <c r="K619" i="11" s="1"/>
  <c r="J618" i="11"/>
  <c r="K618" i="11" s="1" a="1"/>
  <c r="K618" i="11" s="1"/>
  <c r="J617" i="11"/>
  <c r="K617" i="11" s="1" a="1"/>
  <c r="K617" i="11" s="1"/>
  <c r="J616" i="11"/>
  <c r="K616" i="11" s="1" a="1"/>
  <c r="K616" i="11" s="1"/>
  <c r="J615" i="11"/>
  <c r="K615" i="11" s="1" a="1"/>
  <c r="K615" i="11" s="1"/>
  <c r="J614" i="11"/>
  <c r="K614" i="11" s="1" a="1"/>
  <c r="K614" i="11" s="1"/>
  <c r="J613" i="11"/>
  <c r="K613" i="11" s="1" a="1"/>
  <c r="K613" i="11" s="1"/>
  <c r="J612" i="11"/>
  <c r="K612" i="11" s="1" a="1"/>
  <c r="K612" i="11" s="1"/>
  <c r="J611" i="11"/>
  <c r="K611" i="11" s="1" a="1"/>
  <c r="K611" i="11" s="1"/>
  <c r="J610" i="11"/>
  <c r="K610" i="11" s="1" a="1"/>
  <c r="K610" i="11" s="1"/>
  <c r="J609" i="11"/>
  <c r="K609" i="11" s="1" a="1"/>
  <c r="K609" i="11" s="1"/>
  <c r="J608" i="11"/>
  <c r="K608" i="11" s="1" a="1"/>
  <c r="K608" i="11" s="1"/>
  <c r="J607" i="11"/>
  <c r="K607" i="11" s="1" a="1"/>
  <c r="K607" i="11" s="1"/>
  <c r="J606" i="11"/>
  <c r="K606" i="11" s="1" a="1"/>
  <c r="K606" i="11" s="1"/>
  <c r="J604" i="11"/>
  <c r="K604" i="11" s="1" a="1"/>
  <c r="K604" i="11" s="1"/>
  <c r="J603" i="11"/>
  <c r="K603" i="11" s="1" a="1"/>
  <c r="K603" i="11" s="1"/>
  <c r="J602" i="11"/>
  <c r="K602" i="11" s="1" a="1"/>
  <c r="K602" i="11" s="1"/>
  <c r="J601" i="11"/>
  <c r="K601" i="11" s="1" a="1"/>
  <c r="K601" i="11" s="1"/>
  <c r="J600" i="11"/>
  <c r="K600" i="11" s="1" a="1"/>
  <c r="K600" i="11" s="1"/>
  <c r="J599" i="11"/>
  <c r="K599" i="11" s="1" a="1"/>
  <c r="K599" i="11" s="1"/>
  <c r="J598" i="11"/>
  <c r="K598" i="11" s="1" a="1"/>
  <c r="K598" i="11" s="1"/>
  <c r="J597" i="11"/>
  <c r="K597" i="11" s="1" a="1"/>
  <c r="K597" i="11" s="1"/>
  <c r="J596" i="11"/>
  <c r="K596" i="11" s="1" a="1"/>
  <c r="K596" i="11" s="1"/>
  <c r="J595" i="11"/>
  <c r="K595" i="11" s="1" a="1"/>
  <c r="K595" i="11" s="1"/>
  <c r="J594" i="11"/>
  <c r="K594" i="11" s="1" a="1"/>
  <c r="K594" i="11" s="1"/>
  <c r="J592" i="11"/>
  <c r="K592" i="11" s="1" a="1"/>
  <c r="K592" i="11" s="1"/>
  <c r="J591" i="11"/>
  <c r="K591" i="11" s="1" a="1"/>
  <c r="K591" i="11" s="1"/>
  <c r="J590" i="11"/>
  <c r="K590" i="11" s="1" a="1"/>
  <c r="K590" i="11" s="1"/>
  <c r="J589" i="11"/>
  <c r="K589" i="11" s="1" a="1"/>
  <c r="K589" i="11" s="1"/>
  <c r="J588" i="11"/>
  <c r="K588" i="11" s="1" a="1"/>
  <c r="K588" i="11" s="1"/>
  <c r="J587" i="11"/>
  <c r="K587" i="11" s="1" a="1"/>
  <c r="K587" i="11" s="1"/>
  <c r="J586" i="11"/>
  <c r="K586" i="11" s="1" a="1"/>
  <c r="K586" i="11" s="1"/>
  <c r="J585" i="11"/>
  <c r="K585" i="11" s="1" a="1"/>
  <c r="K585" i="11" s="1"/>
  <c r="J584" i="11"/>
  <c r="K584" i="11" s="1" a="1"/>
  <c r="K584" i="11" s="1"/>
  <c r="J583" i="11"/>
  <c r="K583" i="11" s="1" a="1"/>
  <c r="K583" i="11" s="1"/>
  <c r="J582" i="11"/>
  <c r="K582" i="11" s="1" a="1"/>
  <c r="K582" i="11" s="1"/>
  <c r="J581" i="11"/>
  <c r="K581" i="11" s="1" a="1"/>
  <c r="K581" i="11" s="1"/>
  <c r="J580" i="11"/>
  <c r="K580" i="11" s="1" a="1"/>
  <c r="K580" i="11" s="1"/>
  <c r="J579" i="11"/>
  <c r="K579" i="11" s="1" a="1"/>
  <c r="K579" i="11" s="1"/>
  <c r="J578" i="11"/>
  <c r="K578" i="11" s="1" a="1"/>
  <c r="K578" i="11" s="1"/>
  <c r="J577" i="11"/>
  <c r="K577" i="11" s="1" a="1"/>
  <c r="K577" i="11" s="1"/>
  <c r="J574" i="11"/>
  <c r="K574" i="11" s="1" a="1"/>
  <c r="K574" i="11" s="1"/>
  <c r="J573" i="11"/>
  <c r="K573" i="11" s="1" a="1"/>
  <c r="K573" i="11" s="1"/>
  <c r="J572" i="11"/>
  <c r="K572" i="11" s="1" a="1"/>
  <c r="K572" i="11" s="1"/>
  <c r="J571" i="11"/>
  <c r="K571" i="11" s="1" a="1"/>
  <c r="K571" i="11" s="1"/>
  <c r="J570" i="11"/>
  <c r="K570" i="11" s="1" a="1"/>
  <c r="K570" i="11" s="1"/>
  <c r="J569" i="11"/>
  <c r="K569" i="11" s="1" a="1"/>
  <c r="K569" i="11" s="1"/>
  <c r="J568" i="11"/>
  <c r="K568" i="11" s="1" a="1"/>
  <c r="K568" i="11" s="1"/>
  <c r="J567" i="11"/>
  <c r="K567" i="11" s="1" a="1"/>
  <c r="K567" i="11" s="1"/>
  <c r="J566" i="11"/>
  <c r="K566" i="11" s="1" a="1"/>
  <c r="K566" i="11" s="1"/>
  <c r="J565" i="11"/>
  <c r="K565" i="11" s="1" a="1"/>
  <c r="K565" i="11" s="1"/>
  <c r="J564" i="11"/>
  <c r="K564" i="11" s="1" a="1"/>
  <c r="K564" i="11" s="1"/>
  <c r="J563" i="11"/>
  <c r="K563" i="11" s="1" a="1"/>
  <c r="K563" i="11" s="1"/>
  <c r="J562" i="11"/>
  <c r="K562" i="11" s="1" a="1"/>
  <c r="K562" i="11" s="1"/>
  <c r="J561" i="11"/>
  <c r="K561" i="11" s="1" a="1"/>
  <c r="K561" i="11" s="1"/>
  <c r="J560" i="11"/>
  <c r="K560" i="11" s="1" a="1"/>
  <c r="K560" i="11" s="1"/>
  <c r="J559" i="11"/>
  <c r="K559" i="11" s="1" a="1"/>
  <c r="K559" i="11" s="1"/>
  <c r="J558" i="11"/>
  <c r="K558" i="11" s="1" a="1"/>
  <c r="K558" i="11" s="1"/>
  <c r="J557" i="11"/>
  <c r="K557" i="11" s="1" a="1"/>
  <c r="K557" i="11" s="1"/>
  <c r="J556" i="11"/>
  <c r="K556" i="11" s="1" a="1"/>
  <c r="K556" i="11" s="1"/>
  <c r="J555" i="11"/>
  <c r="K555" i="11" s="1" a="1"/>
  <c r="K555" i="11" s="1"/>
  <c r="J553" i="11"/>
  <c r="K553" i="11" s="1" a="1"/>
  <c r="K553" i="11" s="1"/>
  <c r="J552" i="11"/>
  <c r="K552" i="11" s="1" a="1"/>
  <c r="K552" i="11" s="1"/>
  <c r="J551" i="11"/>
  <c r="K551" i="11" s="1" a="1"/>
  <c r="K551" i="11" s="1"/>
  <c r="J550" i="11"/>
  <c r="K550" i="11" s="1" a="1"/>
  <c r="K550" i="11" s="1"/>
  <c r="J549" i="11"/>
  <c r="K549" i="11" s="1" a="1"/>
  <c r="K549" i="11" s="1"/>
  <c r="J548" i="11"/>
  <c r="K548" i="11" s="1" a="1"/>
  <c r="K548" i="11" s="1"/>
  <c r="J547" i="11"/>
  <c r="K547" i="11" s="1" a="1"/>
  <c r="K547" i="11" s="1"/>
  <c r="J546" i="11"/>
  <c r="K546" i="11" s="1" a="1"/>
  <c r="K546" i="11" s="1"/>
  <c r="J545" i="11"/>
  <c r="K545" i="11" s="1" a="1"/>
  <c r="K545" i="11" s="1"/>
  <c r="J544" i="11"/>
  <c r="K544" i="11" s="1" a="1"/>
  <c r="K544" i="11" s="1"/>
  <c r="J543" i="11"/>
  <c r="K543" i="11" s="1" a="1"/>
  <c r="K543" i="11" s="1"/>
  <c r="J542" i="11"/>
  <c r="K542" i="11" s="1" a="1"/>
  <c r="K542" i="11" s="1"/>
  <c r="J541" i="11"/>
  <c r="K541" i="11" s="1" a="1"/>
  <c r="K541" i="11" s="1"/>
  <c r="J540" i="11"/>
  <c r="K540" i="11" s="1" a="1"/>
  <c r="K540" i="11" s="1"/>
  <c r="J539" i="11"/>
  <c r="K539" i="11" s="1" a="1"/>
  <c r="K539" i="11" s="1"/>
  <c r="J538" i="11"/>
  <c r="K538" i="11" s="1" a="1"/>
  <c r="K538" i="11" s="1"/>
  <c r="J537" i="11"/>
  <c r="K537" i="11" s="1" a="1"/>
  <c r="K537" i="11" s="1"/>
  <c r="J536" i="11"/>
  <c r="K536" i="11" s="1" a="1"/>
  <c r="K536" i="11" s="1"/>
  <c r="J535" i="11"/>
  <c r="K535" i="11" s="1" a="1"/>
  <c r="K535" i="11" s="1"/>
  <c r="J534" i="11"/>
  <c r="K534" i="11" s="1" a="1"/>
  <c r="K534" i="11" s="1"/>
  <c r="J533" i="11"/>
  <c r="K533" i="11" s="1" a="1"/>
  <c r="K533" i="11" s="1"/>
  <c r="J532" i="11"/>
  <c r="K532" i="11" s="1" a="1"/>
  <c r="K532" i="11" s="1"/>
  <c r="J530" i="11"/>
  <c r="K530" i="11" s="1" a="1"/>
  <c r="K530" i="11" s="1"/>
  <c r="J529" i="11"/>
  <c r="K529" i="11" s="1" a="1"/>
  <c r="K529" i="11" s="1"/>
  <c r="J528" i="11"/>
  <c r="K528" i="11" s="1" a="1"/>
  <c r="K528" i="11" s="1"/>
  <c r="J527" i="11"/>
  <c r="K527" i="11" s="1" a="1"/>
  <c r="K527" i="11" s="1"/>
  <c r="J526" i="11"/>
  <c r="K526" i="11" s="1" a="1"/>
  <c r="K526" i="11" s="1"/>
  <c r="J525" i="11"/>
  <c r="K525" i="11" s="1" a="1"/>
  <c r="K525" i="11" s="1"/>
  <c r="J524" i="11"/>
  <c r="K524" i="11" s="1" a="1"/>
  <c r="K524" i="11" s="1"/>
  <c r="J523" i="11"/>
  <c r="K523" i="11" s="1" a="1"/>
  <c r="K523" i="11" s="1"/>
  <c r="J522" i="11"/>
  <c r="K522" i="11" s="1" a="1"/>
  <c r="K522" i="11" s="1"/>
  <c r="J521" i="11"/>
  <c r="K521" i="11" s="1" a="1"/>
  <c r="K521" i="11" s="1"/>
  <c r="J520" i="11"/>
  <c r="K520" i="11" s="1" a="1"/>
  <c r="K520" i="11" s="1"/>
  <c r="J519" i="11"/>
  <c r="K519" i="11" s="1" a="1"/>
  <c r="K519" i="11" s="1"/>
  <c r="J518" i="11"/>
  <c r="K518" i="11" s="1" a="1"/>
  <c r="K518" i="11" s="1"/>
  <c r="J517" i="11"/>
  <c r="K517" i="11" s="1" a="1"/>
  <c r="K517" i="11" s="1"/>
  <c r="J516" i="11"/>
  <c r="K516" i="11" s="1" a="1"/>
  <c r="K516" i="11" s="1"/>
  <c r="J515" i="11"/>
  <c r="K515" i="11" s="1" a="1"/>
  <c r="K515" i="11" s="1"/>
  <c r="J514" i="11"/>
  <c r="K514" i="11" s="1" a="1"/>
  <c r="K514" i="11" s="1"/>
  <c r="J513" i="11"/>
  <c r="K513" i="11" s="1" a="1"/>
  <c r="K513" i="11" s="1"/>
  <c r="J512" i="11"/>
  <c r="K512" i="11" s="1" a="1"/>
  <c r="K512" i="11" s="1"/>
  <c r="J511" i="11"/>
  <c r="K511" i="11" s="1" a="1"/>
  <c r="K511" i="11" s="1"/>
  <c r="J510" i="11"/>
  <c r="K510" i="11" s="1" a="1"/>
  <c r="K510" i="11" s="1"/>
  <c r="J509" i="11"/>
  <c r="K509" i="11" s="1" a="1"/>
  <c r="K509" i="11" s="1"/>
  <c r="J508" i="11"/>
  <c r="K508" i="11" s="1" a="1"/>
  <c r="K508" i="11" s="1"/>
  <c r="J507" i="11"/>
  <c r="K507" i="11" s="1" a="1"/>
  <c r="K507" i="11" s="1"/>
  <c r="J506" i="11"/>
  <c r="K506" i="11" s="1" a="1"/>
  <c r="K506" i="11" s="1"/>
  <c r="J504" i="11"/>
  <c r="K504" i="11" s="1" a="1"/>
  <c r="K504" i="11" s="1"/>
  <c r="J501" i="11"/>
  <c r="K501" i="11" s="1" a="1"/>
  <c r="K501" i="11" s="1"/>
  <c r="J499" i="11"/>
  <c r="K499" i="11" s="1" a="1"/>
  <c r="K499" i="11" s="1"/>
  <c r="J498" i="11"/>
  <c r="K498" i="11" s="1" a="1"/>
  <c r="K498" i="11" s="1"/>
  <c r="J497" i="11"/>
  <c r="K497" i="11" s="1" a="1"/>
  <c r="K497" i="11" s="1"/>
  <c r="J496" i="11"/>
  <c r="K496" i="11" s="1" a="1"/>
  <c r="K496" i="11" s="1"/>
  <c r="J495" i="11"/>
  <c r="K495" i="11" s="1" a="1"/>
  <c r="K495" i="11" s="1"/>
  <c r="J494" i="11"/>
  <c r="K494" i="11" s="1" a="1"/>
  <c r="K494" i="11" s="1"/>
  <c r="J492" i="11"/>
  <c r="K492" i="11" s="1" a="1"/>
  <c r="K492" i="11" s="1"/>
  <c r="J491" i="11"/>
  <c r="K491" i="11" s="1" a="1"/>
  <c r="K491" i="11" s="1"/>
  <c r="J489" i="11"/>
  <c r="K489" i="11" s="1" a="1"/>
  <c r="K489" i="11" s="1"/>
  <c r="J488" i="11"/>
  <c r="K488" i="11" s="1" a="1"/>
  <c r="K488" i="11" s="1"/>
  <c r="J487" i="11"/>
  <c r="K487" i="11" s="1" a="1"/>
  <c r="K487" i="11" s="1"/>
  <c r="J486" i="11"/>
  <c r="K486" i="11" s="1" a="1"/>
  <c r="K486" i="11" s="1"/>
  <c r="J484" i="11"/>
  <c r="K484" i="11" s="1" a="1"/>
  <c r="K484" i="11" s="1"/>
  <c r="J483" i="11"/>
  <c r="K483" i="11" s="1" a="1"/>
  <c r="K483" i="11" s="1"/>
  <c r="J482" i="11"/>
  <c r="K482" i="11" s="1" a="1"/>
  <c r="K482" i="11" s="1"/>
  <c r="J481" i="11"/>
  <c r="K481" i="11" s="1" a="1"/>
  <c r="K481" i="11" s="1"/>
  <c r="J480" i="11"/>
  <c r="K480" i="11" s="1" a="1"/>
  <c r="K480" i="11" s="1"/>
  <c r="J479" i="11"/>
  <c r="K479" i="11" s="1" a="1"/>
  <c r="K479" i="11" s="1"/>
  <c r="J477" i="11"/>
  <c r="K477" i="11" s="1" a="1"/>
  <c r="K477" i="11" s="1"/>
  <c r="J476" i="11"/>
  <c r="K476" i="11" s="1" a="1"/>
  <c r="K476" i="11" s="1"/>
  <c r="J475" i="11"/>
  <c r="K475" i="11" s="1" a="1"/>
  <c r="K475" i="11" s="1"/>
  <c r="J474" i="11"/>
  <c r="K474" i="11" s="1" a="1"/>
  <c r="K474" i="11" s="1"/>
  <c r="J473" i="11"/>
  <c r="K473" i="11" s="1" a="1"/>
  <c r="K473" i="11" s="1"/>
  <c r="J472" i="11"/>
  <c r="K472" i="11" s="1" a="1"/>
  <c r="K472" i="11" s="1"/>
  <c r="J471" i="11"/>
  <c r="K471" i="11" s="1" a="1"/>
  <c r="K471" i="11" s="1"/>
  <c r="J470" i="11"/>
  <c r="K470" i="11" s="1" a="1"/>
  <c r="K470" i="11" s="1"/>
  <c r="J469" i="11"/>
  <c r="K469" i="11" s="1" a="1"/>
  <c r="K469" i="11" s="1"/>
  <c r="J468" i="11"/>
  <c r="K468" i="11" s="1" a="1"/>
  <c r="K468" i="11" s="1"/>
  <c r="J467" i="11"/>
  <c r="K467" i="11" s="1" a="1"/>
  <c r="K467" i="11" s="1"/>
  <c r="J466" i="11"/>
  <c r="K466" i="11" s="1" a="1"/>
  <c r="K466" i="11" s="1"/>
  <c r="J465" i="11"/>
  <c r="K465" i="11" s="1" a="1"/>
  <c r="K465" i="11" s="1"/>
  <c r="J464" i="11"/>
  <c r="K464" i="11" s="1" a="1"/>
  <c r="K464" i="11" s="1"/>
  <c r="J463" i="11"/>
  <c r="K463" i="11" s="1" a="1"/>
  <c r="K463" i="11" s="1"/>
  <c r="J462" i="11"/>
  <c r="K462" i="11" s="1" a="1"/>
  <c r="K462" i="11" s="1"/>
  <c r="J461" i="11"/>
  <c r="K461" i="11" s="1" a="1"/>
  <c r="K461" i="11" s="1"/>
  <c r="J460" i="11"/>
  <c r="K460" i="11" s="1" a="1"/>
  <c r="K460" i="11" s="1"/>
  <c r="J459" i="11"/>
  <c r="K459" i="11" s="1" a="1"/>
  <c r="K459" i="11" s="1"/>
  <c r="J458" i="11"/>
  <c r="K458" i="11" s="1" a="1"/>
  <c r="K458" i="11" s="1"/>
  <c r="J457" i="11"/>
  <c r="K457" i="11" s="1" a="1"/>
  <c r="K457" i="11" s="1"/>
  <c r="J456" i="11"/>
  <c r="K456" i="11" s="1" a="1"/>
  <c r="K456" i="11" s="1"/>
  <c r="J455" i="11"/>
  <c r="K455" i="11" s="1" a="1"/>
  <c r="K455" i="11" s="1"/>
  <c r="J454" i="11"/>
  <c r="K454" i="11" s="1" a="1"/>
  <c r="K454" i="11" s="1"/>
  <c r="J453" i="11"/>
  <c r="K453" i="11" s="1" a="1"/>
  <c r="K453" i="11" s="1"/>
  <c r="J452" i="11"/>
  <c r="K452" i="11" s="1" a="1"/>
  <c r="K452" i="11" s="1"/>
  <c r="J451" i="11"/>
  <c r="K451" i="11" s="1" a="1"/>
  <c r="K451" i="11" s="1"/>
  <c r="J450" i="11"/>
  <c r="K450" i="11" s="1" a="1"/>
  <c r="K450" i="11" s="1"/>
  <c r="J449" i="11"/>
  <c r="K449" i="11" s="1" a="1"/>
  <c r="K449" i="11" s="1"/>
  <c r="J448" i="11"/>
  <c r="K448" i="11" s="1" a="1"/>
  <c r="K448" i="11" s="1"/>
  <c r="J447" i="11"/>
  <c r="K447" i="11" s="1" a="1"/>
  <c r="K447" i="11" s="1"/>
  <c r="J446" i="11"/>
  <c r="K446" i="11" s="1" a="1"/>
  <c r="K446" i="11" s="1"/>
  <c r="J445" i="11"/>
  <c r="K445" i="11" s="1" a="1"/>
  <c r="K445" i="11" s="1"/>
  <c r="J444" i="11"/>
  <c r="K444" i="11" s="1" a="1"/>
  <c r="K444" i="11" s="1"/>
  <c r="J443" i="11"/>
  <c r="K443" i="11" s="1" a="1"/>
  <c r="K443" i="11" s="1"/>
  <c r="J441" i="11"/>
  <c r="K441" i="11" s="1" a="1"/>
  <c r="K441" i="11" s="1"/>
  <c r="J440" i="11"/>
  <c r="K440" i="11" s="1" a="1"/>
  <c r="K440" i="11" s="1"/>
  <c r="J439" i="11"/>
  <c r="K439" i="11" s="1" a="1"/>
  <c r="K439" i="11" s="1"/>
  <c r="J438" i="11"/>
  <c r="K438" i="11" s="1" a="1"/>
  <c r="K438" i="11" s="1"/>
  <c r="J437" i="11"/>
  <c r="K437" i="11" s="1" a="1"/>
  <c r="K437" i="11" s="1"/>
  <c r="J436" i="11"/>
  <c r="K436" i="11" s="1" a="1"/>
  <c r="K436" i="11" s="1"/>
  <c r="J435" i="11"/>
  <c r="K435" i="11" s="1" a="1"/>
  <c r="K435" i="11" s="1"/>
  <c r="J434" i="11"/>
  <c r="K434" i="11" s="1" a="1"/>
  <c r="K434" i="11" s="1"/>
  <c r="J433" i="11"/>
  <c r="K433" i="11" s="1" a="1"/>
  <c r="K433" i="11" s="1"/>
  <c r="J432" i="11"/>
  <c r="K432" i="11" s="1" a="1"/>
  <c r="K432" i="11" s="1"/>
  <c r="J430" i="11"/>
  <c r="K430" i="11" s="1" a="1"/>
  <c r="K430" i="11" s="1"/>
  <c r="J429" i="11"/>
  <c r="K429" i="11" s="1" a="1"/>
  <c r="K429" i="11" s="1"/>
  <c r="J428" i="11"/>
  <c r="K428" i="11" s="1" a="1"/>
  <c r="K428" i="11" s="1"/>
  <c r="J427" i="11"/>
  <c r="K427" i="11" s="1" a="1"/>
  <c r="K427" i="11" s="1"/>
  <c r="J426" i="11"/>
  <c r="K426" i="11" s="1" a="1"/>
  <c r="K426" i="11" s="1"/>
  <c r="J425" i="11"/>
  <c r="K425" i="11" s="1" a="1"/>
  <c r="K425" i="11" s="1"/>
  <c r="J424" i="11"/>
  <c r="K424" i="11" s="1" a="1"/>
  <c r="K424" i="11" s="1"/>
  <c r="J423" i="11"/>
  <c r="K423" i="11" s="1" a="1"/>
  <c r="K423" i="11" s="1"/>
  <c r="J421" i="11"/>
  <c r="K421" i="11" s="1" a="1"/>
  <c r="K421" i="11" s="1"/>
  <c r="J420" i="11"/>
  <c r="K420" i="11" s="1" a="1"/>
  <c r="K420" i="11" s="1"/>
  <c r="J419" i="11"/>
  <c r="K419" i="11" s="1" a="1"/>
  <c r="K419" i="11" s="1"/>
  <c r="J418" i="11"/>
  <c r="K418" i="11" s="1" a="1"/>
  <c r="K418" i="11" s="1"/>
  <c r="J417" i="11"/>
  <c r="K417" i="11" s="1" a="1"/>
  <c r="K417" i="11" s="1"/>
  <c r="J416" i="11"/>
  <c r="K416" i="11" s="1" a="1"/>
  <c r="K416" i="11" s="1"/>
  <c r="J414" i="11"/>
  <c r="K414" i="11" s="1" a="1"/>
  <c r="K414" i="11" s="1"/>
  <c r="J413" i="11"/>
  <c r="K413" i="11" s="1" a="1"/>
  <c r="K413" i="11" s="1"/>
  <c r="J412" i="11"/>
  <c r="K412" i="11" s="1" a="1"/>
  <c r="K412" i="11" s="1"/>
  <c r="J411" i="11"/>
  <c r="K411" i="11" s="1" a="1"/>
  <c r="K411" i="11" s="1"/>
  <c r="J410" i="11"/>
  <c r="K410" i="11" s="1" a="1"/>
  <c r="K410" i="11" s="1"/>
  <c r="J409" i="11"/>
  <c r="K409" i="11" s="1" a="1"/>
  <c r="K409" i="11" s="1"/>
  <c r="J407" i="11"/>
  <c r="K407" i="11" s="1" a="1"/>
  <c r="K407" i="11" s="1"/>
  <c r="J406" i="11"/>
  <c r="K406" i="11" s="1" a="1"/>
  <c r="K406" i="11" s="1"/>
  <c r="J405" i="11"/>
  <c r="K405" i="11" s="1" a="1"/>
  <c r="K405" i="11" s="1"/>
  <c r="J404" i="11"/>
  <c r="K404" i="11" s="1" a="1"/>
  <c r="K404" i="11" s="1"/>
  <c r="J403" i="11"/>
  <c r="K403" i="11" s="1" a="1"/>
  <c r="K403" i="11" s="1"/>
  <c r="J402" i="11"/>
  <c r="K402" i="11" s="1" a="1"/>
  <c r="K402" i="11" s="1"/>
  <c r="J401" i="11"/>
  <c r="K401" i="11" s="1" a="1"/>
  <c r="K401" i="11" s="1"/>
  <c r="J400" i="11"/>
  <c r="K400" i="11" s="1" a="1"/>
  <c r="K400" i="11" s="1"/>
  <c r="J399" i="11"/>
  <c r="K399" i="11" s="1" a="1"/>
  <c r="K399" i="11" s="1"/>
  <c r="J398" i="11"/>
  <c r="K398" i="11" s="1" a="1"/>
  <c r="K398" i="11" s="1"/>
  <c r="J397" i="11"/>
  <c r="K397" i="11" s="1" a="1"/>
  <c r="K397" i="11" s="1"/>
  <c r="J396" i="11"/>
  <c r="K396" i="11" s="1" a="1"/>
  <c r="K396" i="11" s="1"/>
  <c r="J395" i="11"/>
  <c r="K395" i="11" s="1" a="1"/>
  <c r="K395" i="11" s="1"/>
  <c r="J394" i="11"/>
  <c r="K394" i="11" s="1" a="1"/>
  <c r="K394" i="11" s="1"/>
  <c r="J393" i="11"/>
  <c r="K393" i="11" s="1" a="1"/>
  <c r="K393" i="11" s="1"/>
  <c r="J392" i="11"/>
  <c r="K392" i="11" s="1" a="1"/>
  <c r="K392" i="11" s="1"/>
  <c r="J391" i="11"/>
  <c r="K391" i="11" s="1" a="1"/>
  <c r="K391" i="11" s="1"/>
  <c r="J390" i="11"/>
  <c r="K390" i="11" s="1" a="1"/>
  <c r="K390" i="11" s="1"/>
  <c r="J389" i="11"/>
  <c r="K389" i="11" s="1" a="1"/>
  <c r="K389" i="11" s="1"/>
  <c r="J388" i="11"/>
  <c r="K388" i="11" s="1" a="1"/>
  <c r="K388" i="11" s="1"/>
  <c r="J387" i="11"/>
  <c r="K387" i="11" s="1" a="1"/>
  <c r="K387" i="11" s="1"/>
  <c r="J386" i="11"/>
  <c r="K386" i="11" s="1" a="1"/>
  <c r="K386" i="11" s="1"/>
  <c r="J385" i="11"/>
  <c r="K385" i="11" s="1" a="1"/>
  <c r="K385" i="11" s="1"/>
  <c r="J383" i="11"/>
  <c r="K383" i="11" s="1" a="1"/>
  <c r="K383" i="11" s="1"/>
  <c r="J382" i="11"/>
  <c r="K382" i="11" s="1" a="1"/>
  <c r="K382" i="11" s="1"/>
  <c r="J381" i="11"/>
  <c r="K381" i="11" s="1" a="1"/>
  <c r="K381" i="11" s="1"/>
  <c r="J378" i="11"/>
  <c r="K378" i="11" s="1" a="1"/>
  <c r="K378" i="11" s="1"/>
  <c r="J377" i="11"/>
  <c r="K377" i="11" s="1" a="1"/>
  <c r="K377" i="11" s="1"/>
  <c r="J376" i="11"/>
  <c r="K376" i="11" s="1" a="1"/>
  <c r="K376" i="11" s="1"/>
  <c r="J375" i="11"/>
  <c r="K375" i="11" s="1" a="1"/>
  <c r="K375" i="11" s="1"/>
  <c r="J374" i="11"/>
  <c r="K374" i="11" s="1" a="1"/>
  <c r="K374" i="11" s="1"/>
  <c r="J372" i="11"/>
  <c r="K372" i="11" s="1" a="1"/>
  <c r="K372" i="11" s="1"/>
  <c r="J370" i="11"/>
  <c r="K370" i="11" s="1" a="1"/>
  <c r="K370" i="11" s="1"/>
  <c r="J369" i="11"/>
  <c r="K369" i="11" s="1" a="1"/>
  <c r="K369" i="11" s="1"/>
  <c r="J368" i="11"/>
  <c r="K368" i="11" s="1" a="1"/>
  <c r="K368" i="11" s="1"/>
  <c r="J367" i="11"/>
  <c r="K367" i="11" s="1" a="1"/>
  <c r="K367" i="11" s="1"/>
  <c r="J366" i="11"/>
  <c r="K366" i="11" s="1" a="1"/>
  <c r="K366" i="11" s="1"/>
  <c r="J365" i="11"/>
  <c r="K365" i="11" s="1" a="1"/>
  <c r="K365" i="11" s="1"/>
  <c r="J364" i="11"/>
  <c r="K364" i="11" s="1" a="1"/>
  <c r="K364" i="11" s="1"/>
  <c r="J363" i="11"/>
  <c r="K363" i="11" s="1" a="1"/>
  <c r="K363" i="11" s="1"/>
  <c r="J362" i="11"/>
  <c r="K362" i="11" s="1" a="1"/>
  <c r="K362" i="11" s="1"/>
  <c r="J361" i="11"/>
  <c r="K361" i="11" s="1" a="1"/>
  <c r="K361" i="11" s="1"/>
  <c r="J360" i="11"/>
  <c r="K360" i="11" s="1" a="1"/>
  <c r="K360" i="11" s="1"/>
  <c r="J359" i="11"/>
  <c r="K359" i="11" s="1" a="1"/>
  <c r="K359" i="11" s="1"/>
  <c r="J358" i="11"/>
  <c r="K358" i="11" s="1" a="1"/>
  <c r="K358" i="11" s="1"/>
  <c r="J357" i="11"/>
  <c r="K357" i="11" s="1" a="1"/>
  <c r="K357" i="11" s="1"/>
  <c r="J356" i="11"/>
  <c r="K356" i="11" s="1" a="1"/>
  <c r="K356" i="11" s="1"/>
  <c r="J355" i="11"/>
  <c r="K355" i="11" s="1" a="1"/>
  <c r="K355" i="11" s="1"/>
  <c r="J354" i="11"/>
  <c r="K354" i="11" s="1" a="1"/>
  <c r="K354" i="11" s="1"/>
  <c r="J353" i="11"/>
  <c r="K353" i="11" s="1" a="1"/>
  <c r="K353" i="11" s="1"/>
  <c r="J352" i="11"/>
  <c r="K352" i="11" s="1" a="1"/>
  <c r="K352" i="11" s="1"/>
  <c r="J350" i="11"/>
  <c r="K350" i="11" s="1" a="1"/>
  <c r="K350" i="11" s="1"/>
  <c r="J349" i="11"/>
  <c r="K349" i="11" s="1" a="1"/>
  <c r="K349" i="11" s="1"/>
  <c r="J348" i="11"/>
  <c r="K348" i="11" s="1" a="1"/>
  <c r="K348" i="11" s="1"/>
  <c r="J347" i="11"/>
  <c r="K347" i="11" s="1" a="1"/>
  <c r="K347" i="11" s="1"/>
  <c r="J346" i="11"/>
  <c r="K346" i="11" s="1" a="1"/>
  <c r="K346" i="11" s="1"/>
  <c r="J345" i="11"/>
  <c r="K345" i="11" s="1" a="1"/>
  <c r="K345" i="11" s="1"/>
  <c r="J344" i="11"/>
  <c r="K344" i="11" s="1" a="1"/>
  <c r="K344" i="11" s="1"/>
  <c r="J343" i="11"/>
  <c r="K343" i="11" s="1" a="1"/>
  <c r="K343" i="11" s="1"/>
  <c r="J342" i="11"/>
  <c r="K342" i="11" s="1" a="1"/>
  <c r="K342" i="11" s="1"/>
  <c r="J341" i="11"/>
  <c r="K341" i="11" s="1" a="1"/>
  <c r="K341" i="11" s="1"/>
  <c r="J339" i="11"/>
  <c r="K339" i="11" s="1" a="1"/>
  <c r="K339" i="11" s="1"/>
  <c r="J338" i="11"/>
  <c r="K338" i="11" s="1" a="1"/>
  <c r="K338" i="11" s="1"/>
  <c r="J337" i="11"/>
  <c r="K337" i="11" s="1" a="1"/>
  <c r="K337" i="11" s="1"/>
  <c r="J336" i="11"/>
  <c r="K336" i="11" s="1" a="1"/>
  <c r="K336" i="11" s="1"/>
  <c r="J335" i="11"/>
  <c r="K335" i="11" s="1" a="1"/>
  <c r="K335" i="11" s="1"/>
  <c r="J334" i="11"/>
  <c r="K334" i="11" s="1" a="1"/>
  <c r="K334" i="11" s="1"/>
  <c r="J329" i="11"/>
  <c r="K329" i="11" s="1" a="1"/>
  <c r="K329" i="11" s="1"/>
  <c r="J327" i="11"/>
  <c r="K327" i="11" s="1" a="1"/>
  <c r="K327" i="11" s="1"/>
  <c r="J326" i="11"/>
  <c r="K326" i="11" s="1" a="1"/>
  <c r="K326" i="11" s="1"/>
  <c r="J325" i="11"/>
  <c r="K325" i="11" s="1" a="1"/>
  <c r="K325" i="11" s="1"/>
  <c r="J324" i="11"/>
  <c r="K324" i="11" s="1" a="1"/>
  <c r="K324" i="11" s="1"/>
  <c r="J323" i="11"/>
  <c r="K323" i="11" s="1" a="1"/>
  <c r="K323" i="11" s="1"/>
  <c r="J322" i="11"/>
  <c r="K322" i="11" s="1" a="1"/>
  <c r="K322" i="11" s="1"/>
  <c r="J320" i="11"/>
  <c r="K320" i="11" s="1" a="1"/>
  <c r="K320" i="11" s="1"/>
  <c r="J318" i="11"/>
  <c r="K318" i="11" s="1" a="1"/>
  <c r="K318" i="11" s="1"/>
  <c r="J317" i="11"/>
  <c r="K317" i="11" s="1" a="1"/>
  <c r="K317" i="11" s="1"/>
  <c r="J316" i="11"/>
  <c r="K316" i="11" s="1" a="1"/>
  <c r="K316" i="11" s="1"/>
  <c r="J315" i="11"/>
  <c r="K315" i="11" s="1" a="1"/>
  <c r="K315" i="11" s="1"/>
  <c r="J314" i="11"/>
  <c r="K314" i="11" s="1" a="1"/>
  <c r="K314" i="11" s="1"/>
  <c r="J312" i="11"/>
  <c r="K312" i="11" s="1" a="1"/>
  <c r="K312" i="11" s="1"/>
  <c r="J311" i="11"/>
  <c r="K311" i="11" s="1" a="1"/>
  <c r="K311" i="11" s="1"/>
  <c r="J310" i="11"/>
  <c r="K310" i="11" s="1" a="1"/>
  <c r="K310" i="11" s="1"/>
  <c r="J309" i="11"/>
  <c r="K309" i="11" s="1" a="1"/>
  <c r="K309" i="11" s="1"/>
  <c r="J307" i="11"/>
  <c r="K307" i="11" s="1" a="1"/>
  <c r="K307" i="11" s="1"/>
  <c r="J306" i="11"/>
  <c r="K306" i="11" s="1" a="1"/>
  <c r="K306" i="11" s="1"/>
  <c r="J305" i="11"/>
  <c r="K305" i="11" s="1" a="1"/>
  <c r="K305" i="11" s="1"/>
  <c r="J304" i="11"/>
  <c r="K304" i="11" s="1" a="1"/>
  <c r="K304" i="11" s="1"/>
  <c r="J303" i="11"/>
  <c r="K303" i="11" s="1" a="1"/>
  <c r="K303" i="11" s="1"/>
  <c r="J301" i="11"/>
  <c r="K301" i="11" s="1" a="1"/>
  <c r="K301" i="11" s="1"/>
  <c r="J300" i="11"/>
  <c r="K300" i="11" s="1" a="1"/>
  <c r="K300" i="11" s="1"/>
  <c r="J299" i="11"/>
  <c r="K299" i="11" s="1" a="1"/>
  <c r="K299" i="11" s="1"/>
  <c r="J298" i="11"/>
  <c r="K298" i="11" s="1" a="1"/>
  <c r="K298" i="11" s="1"/>
  <c r="J297" i="11"/>
  <c r="K297" i="11" s="1" a="1"/>
  <c r="K297" i="11" s="1"/>
  <c r="J296" i="11"/>
  <c r="K296" i="11" s="1" a="1"/>
  <c r="K296" i="11" s="1"/>
  <c r="J295" i="11"/>
  <c r="K295" i="11" s="1" a="1"/>
  <c r="K295" i="11" s="1"/>
  <c r="J293" i="11"/>
  <c r="K293" i="11" s="1" a="1"/>
  <c r="K293" i="11" s="1"/>
  <c r="J291" i="11"/>
  <c r="K291" i="11" s="1" a="1"/>
  <c r="K291" i="11" s="1"/>
  <c r="J289" i="11"/>
  <c r="K289" i="11" s="1" a="1"/>
  <c r="K289" i="11" s="1"/>
  <c r="J288" i="11"/>
  <c r="K288" i="11" s="1" a="1"/>
  <c r="K288" i="11" s="1"/>
  <c r="J286" i="11"/>
  <c r="K286" i="11" s="1" a="1"/>
  <c r="K286" i="11" s="1"/>
  <c r="J285" i="11"/>
  <c r="K285" i="11" s="1" a="1"/>
  <c r="K285" i="11" s="1"/>
  <c r="J284" i="11"/>
  <c r="K284" i="11" s="1" a="1"/>
  <c r="K284" i="11" s="1"/>
  <c r="J282" i="11"/>
  <c r="K282" i="11" s="1" a="1"/>
  <c r="K282" i="11" s="1"/>
  <c r="J281" i="11"/>
  <c r="K281" i="11" s="1" a="1"/>
  <c r="K281" i="11" s="1"/>
  <c r="J280" i="11"/>
  <c r="K280" i="11" s="1" a="1"/>
  <c r="K280" i="11" s="1"/>
  <c r="J279" i="11"/>
  <c r="K279" i="11" s="1" a="1"/>
  <c r="K279" i="11" s="1"/>
  <c r="J278" i="11"/>
  <c r="K278" i="11" s="1" a="1"/>
  <c r="K278" i="11" s="1"/>
  <c r="J277" i="11"/>
  <c r="K277" i="11" s="1" a="1"/>
  <c r="K277" i="11" s="1"/>
  <c r="J276" i="11"/>
  <c r="K276" i="11" s="1" a="1"/>
  <c r="K276" i="11" s="1"/>
  <c r="J275" i="11"/>
  <c r="K275" i="11" s="1" a="1"/>
  <c r="K275" i="11" s="1"/>
  <c r="J274" i="11"/>
  <c r="K274" i="11" s="1" a="1"/>
  <c r="K274" i="11" s="1"/>
  <c r="J273" i="11"/>
  <c r="K273" i="11" s="1" a="1"/>
  <c r="K273" i="11" s="1"/>
  <c r="J272" i="11"/>
  <c r="K272" i="11" s="1" a="1"/>
  <c r="K272" i="11" s="1"/>
  <c r="J271" i="11"/>
  <c r="K271" i="11" s="1" a="1"/>
  <c r="K271" i="11" s="1"/>
  <c r="J270" i="11"/>
  <c r="K270" i="11" s="1" a="1"/>
  <c r="K270" i="11" s="1"/>
  <c r="J269" i="11"/>
  <c r="K269" i="11" s="1" a="1"/>
  <c r="K269" i="11" s="1"/>
  <c r="J268" i="11"/>
  <c r="K268" i="11" s="1" a="1"/>
  <c r="K268" i="11" s="1"/>
  <c r="J267" i="11"/>
  <c r="K267" i="11" s="1" a="1"/>
  <c r="K267" i="11" s="1"/>
  <c r="J266" i="11"/>
  <c r="K266" i="11" s="1" a="1"/>
  <c r="K266" i="11" s="1"/>
  <c r="J265" i="11"/>
  <c r="K265" i="11" s="1" a="1"/>
  <c r="K265" i="11" s="1"/>
  <c r="J264" i="11"/>
  <c r="K264" i="11" s="1" a="1"/>
  <c r="K264" i="11" s="1"/>
  <c r="J263" i="11"/>
  <c r="K263" i="11" s="1" a="1"/>
  <c r="K263" i="11" s="1"/>
  <c r="J262" i="11"/>
  <c r="K262" i="11" s="1" a="1"/>
  <c r="K262" i="11" s="1"/>
  <c r="J261" i="11"/>
  <c r="K261" i="11" s="1" a="1"/>
  <c r="K261" i="11" s="1"/>
  <c r="J260" i="11"/>
  <c r="K260" i="11" s="1" a="1"/>
  <c r="K260" i="11" s="1"/>
  <c r="J259" i="11"/>
  <c r="K259" i="11" s="1" a="1"/>
  <c r="K259" i="11" s="1"/>
  <c r="J258" i="11"/>
  <c r="K258" i="11" s="1" a="1"/>
  <c r="K258" i="11" s="1"/>
  <c r="J257" i="11"/>
  <c r="K257" i="11" s="1" a="1"/>
  <c r="K257" i="11" s="1"/>
  <c r="J256" i="11"/>
  <c r="K256" i="11" s="1" a="1"/>
  <c r="K256" i="11" s="1"/>
  <c r="J255" i="11"/>
  <c r="K255" i="11" s="1" a="1"/>
  <c r="K255" i="11" s="1"/>
  <c r="J254" i="11"/>
  <c r="K254" i="11" s="1" a="1"/>
  <c r="K254" i="11" s="1"/>
  <c r="J250" i="11"/>
  <c r="K250" i="11" s="1" a="1"/>
  <c r="K250" i="11" s="1"/>
  <c r="J248" i="11"/>
  <c r="K248" i="11" s="1" a="1"/>
  <c r="K248" i="11" s="1"/>
  <c r="J247" i="11"/>
  <c r="K247" i="11" s="1" a="1"/>
  <c r="K247" i="11" s="1"/>
  <c r="J246" i="11"/>
  <c r="K246" i="11" s="1" a="1"/>
  <c r="K246" i="11" s="1"/>
  <c r="J245" i="11"/>
  <c r="K245" i="11" s="1" a="1"/>
  <c r="K245" i="11" s="1"/>
  <c r="J243" i="11"/>
  <c r="K243" i="11" s="1" a="1"/>
  <c r="K243" i="11" s="1"/>
  <c r="J242" i="11"/>
  <c r="K242" i="11" s="1" a="1"/>
  <c r="K242" i="11" s="1"/>
  <c r="J241" i="11"/>
  <c r="K241" i="11" s="1" a="1"/>
  <c r="K241" i="11" s="1"/>
  <c r="J240" i="11"/>
  <c r="K240" i="11" s="1" a="1"/>
  <c r="K240" i="11" s="1"/>
  <c r="J239" i="11"/>
  <c r="K239" i="11" s="1" a="1"/>
  <c r="K239" i="11" s="1"/>
  <c r="J238" i="11"/>
  <c r="K238" i="11" s="1" a="1"/>
  <c r="K238" i="11" s="1"/>
  <c r="J237" i="11"/>
  <c r="K237" i="11" s="1" a="1"/>
  <c r="K237" i="11" s="1"/>
  <c r="J234" i="11"/>
  <c r="K234" i="11" s="1" a="1"/>
  <c r="K234" i="11" s="1"/>
  <c r="J233" i="11"/>
  <c r="K233" i="11" s="1" a="1"/>
  <c r="K233" i="11" s="1"/>
  <c r="J231" i="11"/>
  <c r="K231" i="11" s="1" a="1"/>
  <c r="K231" i="11" s="1"/>
  <c r="J230" i="11"/>
  <c r="K230" i="11" s="1" a="1"/>
  <c r="K230" i="11" s="1"/>
  <c r="J229" i="11"/>
  <c r="K229" i="11" s="1" a="1"/>
  <c r="K229" i="11" s="1"/>
  <c r="J228" i="11"/>
  <c r="K228" i="11" s="1" a="1"/>
  <c r="K228" i="11" s="1"/>
  <c r="J226" i="11"/>
  <c r="K226" i="11" s="1" a="1"/>
  <c r="K226" i="11" s="1"/>
  <c r="J225" i="11"/>
  <c r="K225" i="11" s="1" a="1"/>
  <c r="K225" i="11" s="1"/>
  <c r="J224" i="11"/>
  <c r="K224" i="11" s="1" a="1"/>
  <c r="K224" i="11" s="1"/>
  <c r="J223" i="11"/>
  <c r="K223" i="11" s="1" a="1"/>
  <c r="K223" i="11" s="1"/>
  <c r="J222" i="11"/>
  <c r="K222" i="11" s="1" a="1"/>
  <c r="K222" i="11" s="1"/>
  <c r="J221" i="11"/>
  <c r="K221" i="11" s="1" a="1"/>
  <c r="K221" i="11" s="1"/>
  <c r="J220" i="11"/>
  <c r="K220" i="11" s="1" a="1"/>
  <c r="K220" i="11" s="1"/>
  <c r="J219" i="11"/>
  <c r="K219" i="11" s="1" a="1"/>
  <c r="K219" i="11" s="1"/>
  <c r="J218" i="11"/>
  <c r="K218" i="11" s="1" a="1"/>
  <c r="K218" i="11" s="1"/>
  <c r="J217" i="11"/>
  <c r="K217" i="11" s="1" a="1"/>
  <c r="K217" i="11" s="1"/>
  <c r="J216" i="11"/>
  <c r="K216" i="11" s="1" a="1"/>
  <c r="K216" i="11" s="1"/>
  <c r="J215" i="11"/>
  <c r="K215" i="11" s="1" a="1"/>
  <c r="K215" i="11" s="1"/>
  <c r="J214" i="11"/>
  <c r="K214" i="11" s="1" a="1"/>
  <c r="K214" i="11" s="1"/>
  <c r="J213" i="11"/>
  <c r="K213" i="11" s="1" a="1"/>
  <c r="K213" i="11" s="1"/>
  <c r="J212" i="11"/>
  <c r="K212" i="11" s="1" a="1"/>
  <c r="K212" i="11" s="1"/>
  <c r="J211" i="11"/>
  <c r="K211" i="11" s="1" a="1"/>
  <c r="K211" i="11" s="1"/>
  <c r="J210" i="11"/>
  <c r="K210" i="11" s="1" a="1"/>
  <c r="K210" i="11" s="1"/>
  <c r="J209" i="11"/>
  <c r="K209" i="11" s="1" a="1"/>
  <c r="K209" i="11" s="1"/>
  <c r="J207" i="11"/>
  <c r="K207" i="11" s="1" a="1"/>
  <c r="K207" i="11" s="1"/>
  <c r="J206" i="11"/>
  <c r="K206" i="11" s="1" a="1"/>
  <c r="K206" i="11" s="1"/>
  <c r="J205" i="11"/>
  <c r="K205" i="11" s="1" a="1"/>
  <c r="K205" i="11" s="1"/>
  <c r="J204" i="11"/>
  <c r="K204" i="11" s="1" a="1"/>
  <c r="K204" i="11" s="1"/>
  <c r="J203" i="11"/>
  <c r="K203" i="11" s="1" a="1"/>
  <c r="K203" i="11" s="1"/>
  <c r="J202" i="11"/>
  <c r="K202" i="11" s="1" a="1"/>
  <c r="K202" i="11" s="1"/>
  <c r="J201" i="11"/>
  <c r="K201" i="11" s="1" a="1"/>
  <c r="K201" i="11" s="1"/>
  <c r="J199" i="11"/>
  <c r="K199" i="11" s="1" a="1"/>
  <c r="K199" i="11" s="1"/>
  <c r="J197" i="11"/>
  <c r="K197" i="11" s="1" a="1"/>
  <c r="K197" i="11" s="1"/>
  <c r="J196" i="11"/>
  <c r="K196" i="11" s="1" a="1"/>
  <c r="K196" i="11" s="1"/>
  <c r="J195" i="11"/>
  <c r="K195" i="11" s="1" a="1"/>
  <c r="K195" i="11" s="1"/>
  <c r="J194" i="11"/>
  <c r="K194" i="11" s="1" a="1"/>
  <c r="K194" i="11" s="1"/>
  <c r="J193" i="11"/>
  <c r="K193" i="11" s="1" a="1"/>
  <c r="K193" i="11" s="1"/>
  <c r="J192" i="11"/>
  <c r="K192" i="11" s="1" a="1"/>
  <c r="K192" i="11" s="1"/>
  <c r="J191" i="11"/>
  <c r="K191" i="11" s="1" a="1"/>
  <c r="K191" i="11" s="1"/>
  <c r="J190" i="11"/>
  <c r="K190" i="11" s="1" a="1"/>
  <c r="K190" i="11" s="1"/>
  <c r="J189" i="11"/>
  <c r="K189" i="11" s="1" a="1"/>
  <c r="K189" i="11" s="1"/>
  <c r="J188" i="11"/>
  <c r="K188" i="11" s="1" a="1"/>
  <c r="K188" i="11" s="1"/>
  <c r="J187" i="11"/>
  <c r="K187" i="11" s="1" a="1"/>
  <c r="K187" i="11" s="1"/>
  <c r="J185" i="11"/>
  <c r="K185" i="11" s="1" a="1"/>
  <c r="K185" i="11" s="1"/>
  <c r="J184" i="11"/>
  <c r="K184" i="11" s="1" a="1"/>
  <c r="K184" i="11" s="1"/>
  <c r="J182" i="11"/>
  <c r="K182" i="11" s="1" a="1"/>
  <c r="K182" i="11" s="1"/>
  <c r="J181" i="11"/>
  <c r="K181" i="11" s="1" a="1"/>
  <c r="K181" i="11" s="1"/>
  <c r="J180" i="11"/>
  <c r="K180" i="11" s="1" a="1"/>
  <c r="K180" i="11" s="1"/>
  <c r="J179" i="11"/>
  <c r="K179" i="11" s="1" a="1"/>
  <c r="K179" i="11" s="1"/>
  <c r="J178" i="11"/>
  <c r="K178" i="11" s="1" a="1"/>
  <c r="K178" i="11" s="1"/>
  <c r="J176" i="11"/>
  <c r="K176" i="11" s="1" a="1"/>
  <c r="K176" i="11" s="1"/>
  <c r="J174" i="11"/>
  <c r="K174" i="11" s="1" a="1"/>
  <c r="K174" i="11" s="1"/>
  <c r="J173" i="11"/>
  <c r="K173" i="11" s="1" a="1"/>
  <c r="K173" i="11" s="1"/>
  <c r="J172" i="11"/>
  <c r="K172" i="11" s="1" a="1"/>
  <c r="K172" i="11" s="1"/>
  <c r="J171" i="11"/>
  <c r="K171" i="11" s="1" a="1"/>
  <c r="K171" i="11" s="1"/>
  <c r="J170" i="11"/>
  <c r="K170" i="11" s="1" a="1"/>
  <c r="K170" i="11" s="1"/>
  <c r="J169" i="11"/>
  <c r="K169" i="11" s="1" a="1"/>
  <c r="K169" i="11" s="1"/>
  <c r="J168" i="11"/>
  <c r="K168" i="11" s="1" a="1"/>
  <c r="K168" i="11" s="1"/>
  <c r="J167" i="11"/>
  <c r="K167" i="11" s="1" a="1"/>
  <c r="K167" i="11" s="1"/>
  <c r="J166" i="11"/>
  <c r="K166" i="11" s="1" a="1"/>
  <c r="K166" i="11" s="1"/>
  <c r="J165" i="11"/>
  <c r="K165" i="11" s="1" a="1"/>
  <c r="K165" i="11" s="1"/>
  <c r="J164" i="11"/>
  <c r="K164" i="11" s="1" a="1"/>
  <c r="K164" i="11" s="1"/>
  <c r="J163" i="11"/>
  <c r="K163" i="11" s="1" a="1"/>
  <c r="K163" i="11" s="1"/>
  <c r="J162" i="11"/>
  <c r="K162" i="11" s="1" a="1"/>
  <c r="K162" i="11" s="1"/>
  <c r="J160" i="11"/>
  <c r="K160" i="11" s="1" a="1"/>
  <c r="K160" i="11" s="1"/>
  <c r="J158" i="11"/>
  <c r="K158" i="11" s="1" a="1"/>
  <c r="K158" i="11" s="1"/>
  <c r="J157" i="11"/>
  <c r="K157" i="11" s="1" a="1"/>
  <c r="K157" i="11" s="1"/>
  <c r="J156" i="11"/>
  <c r="K156" i="11" s="1" a="1"/>
  <c r="K156" i="11" s="1"/>
  <c r="J155" i="11"/>
  <c r="K155" i="11" s="1" a="1"/>
  <c r="K155" i="11" s="1"/>
  <c r="J154" i="11"/>
  <c r="K154" i="11" s="1" a="1"/>
  <c r="K154" i="11" s="1"/>
  <c r="J153" i="11"/>
  <c r="K153" i="11" s="1" a="1"/>
  <c r="K153" i="11" s="1"/>
  <c r="J151" i="11"/>
  <c r="K151" i="11" s="1" a="1"/>
  <c r="K151" i="11" s="1"/>
  <c r="J150" i="11"/>
  <c r="K150" i="11" s="1" a="1"/>
  <c r="K150" i="11" s="1"/>
  <c r="J149" i="11"/>
  <c r="K149" i="11" s="1" a="1"/>
  <c r="K149" i="11" s="1"/>
  <c r="J147" i="11"/>
  <c r="K147" i="11" s="1" a="1"/>
  <c r="K147" i="11" s="1"/>
  <c r="J146" i="11"/>
  <c r="K146" i="11" s="1" a="1"/>
  <c r="K146" i="11" s="1"/>
  <c r="J144" i="11"/>
  <c r="K144" i="11" s="1" a="1"/>
  <c r="K144" i="11" s="1"/>
  <c r="J143" i="11"/>
  <c r="K143" i="11" s="1" a="1"/>
  <c r="K143" i="11" s="1"/>
  <c r="J142" i="11"/>
  <c r="K142" i="11" s="1" a="1"/>
  <c r="K142" i="11" s="1"/>
  <c r="J141" i="11"/>
  <c r="K141" i="11" s="1" a="1"/>
  <c r="K141" i="11" s="1"/>
  <c r="J140" i="11"/>
  <c r="K140" i="11" s="1" a="1"/>
  <c r="K140" i="11" s="1"/>
  <c r="J139" i="11"/>
  <c r="K139" i="11" s="1" a="1"/>
  <c r="K139" i="11" s="1"/>
  <c r="J138" i="11"/>
  <c r="K138" i="11" s="1" a="1"/>
  <c r="K138" i="11" s="1"/>
  <c r="J137" i="11"/>
  <c r="K137" i="11" s="1" a="1"/>
  <c r="K137" i="11" s="1"/>
  <c r="J136" i="11"/>
  <c r="K136" i="11" s="1" a="1"/>
  <c r="K136" i="11" s="1"/>
  <c r="J135" i="11"/>
  <c r="K135" i="11" s="1" a="1"/>
  <c r="K135" i="11" s="1"/>
  <c r="J134" i="11"/>
  <c r="K134" i="11" s="1" a="1"/>
  <c r="K134" i="11" s="1"/>
  <c r="J133" i="11"/>
  <c r="K133" i="11" s="1" a="1"/>
  <c r="K133" i="11" s="1"/>
  <c r="J127" i="11"/>
  <c r="K127" i="11" s="1" a="1"/>
  <c r="K127" i="11" s="1"/>
  <c r="J126" i="11"/>
  <c r="K126" i="11" s="1" a="1"/>
  <c r="K126" i="11" s="1"/>
  <c r="J125" i="11"/>
  <c r="K125" i="11" s="1" a="1"/>
  <c r="K125" i="11" s="1"/>
  <c r="J123" i="11"/>
  <c r="K123" i="11" s="1" a="1"/>
  <c r="K123" i="11" s="1"/>
  <c r="J122" i="11"/>
  <c r="K122" i="11" s="1" a="1"/>
  <c r="K122" i="11" s="1"/>
  <c r="J120" i="11"/>
  <c r="K120" i="11" s="1" a="1"/>
  <c r="K120" i="11" s="1"/>
  <c r="J118" i="11"/>
  <c r="K118" i="11" s="1" a="1"/>
  <c r="K118" i="11" s="1"/>
  <c r="J116" i="11"/>
  <c r="K116" i="11" s="1" a="1"/>
  <c r="K116" i="11" s="1"/>
  <c r="J113" i="11"/>
  <c r="K113" i="11" s="1" a="1"/>
  <c r="K113" i="11" s="1"/>
  <c r="J112" i="11"/>
  <c r="K112" i="11" s="1" a="1"/>
  <c r="K112" i="11" s="1"/>
  <c r="J111" i="11"/>
  <c r="K111" i="11" s="1" a="1"/>
  <c r="K111" i="11" s="1"/>
  <c r="J110" i="11"/>
  <c r="K110" i="11" s="1" a="1"/>
  <c r="K110" i="11" s="1"/>
  <c r="J109" i="11"/>
  <c r="K109" i="11" s="1" a="1"/>
  <c r="K109" i="11" s="1"/>
  <c r="J108" i="11"/>
  <c r="K108" i="11" s="1" a="1"/>
  <c r="K108" i="11" s="1"/>
  <c r="J107" i="11"/>
  <c r="K107" i="11" s="1" a="1"/>
  <c r="K107" i="11" s="1"/>
  <c r="J106" i="11"/>
  <c r="K106" i="11" s="1" a="1"/>
  <c r="K106" i="11" s="1"/>
  <c r="J105" i="11"/>
  <c r="K105" i="11" s="1" a="1"/>
  <c r="K105" i="11" s="1"/>
  <c r="J104" i="11"/>
  <c r="K104" i="11" s="1" a="1"/>
  <c r="K104" i="11" s="1"/>
  <c r="J103" i="11"/>
  <c r="K103" i="11" s="1" a="1"/>
  <c r="K103" i="11" s="1"/>
  <c r="J102" i="11"/>
  <c r="K102" i="11" s="1" a="1"/>
  <c r="K102" i="11" s="1"/>
  <c r="J101" i="11"/>
  <c r="K101" i="11" s="1" a="1"/>
  <c r="K101" i="11" s="1"/>
  <c r="J100" i="11"/>
  <c r="K100" i="11" s="1" a="1"/>
  <c r="K100" i="11" s="1"/>
  <c r="J99" i="11"/>
  <c r="K99" i="11" s="1" a="1"/>
  <c r="K99" i="11" s="1"/>
  <c r="J96" i="11"/>
  <c r="K96" i="11" s="1" a="1"/>
  <c r="K96" i="11" s="1"/>
  <c r="J95" i="11"/>
  <c r="K95" i="11" s="1" a="1"/>
  <c r="K95" i="11" s="1"/>
  <c r="J94" i="11"/>
  <c r="K94" i="11" s="1" a="1"/>
  <c r="K94" i="11" s="1"/>
  <c r="J93" i="11"/>
  <c r="K93" i="11" s="1" a="1"/>
  <c r="K93" i="11" s="1"/>
  <c r="J92" i="11"/>
  <c r="K92" i="11" s="1" a="1"/>
  <c r="K92" i="11" s="1"/>
  <c r="J91" i="11"/>
  <c r="K91" i="11" s="1" a="1"/>
  <c r="K91" i="11" s="1"/>
  <c r="J90" i="11"/>
  <c r="K90" i="11" s="1" a="1"/>
  <c r="K90" i="11" s="1"/>
  <c r="J88" i="11"/>
  <c r="K88" i="11" s="1" a="1"/>
  <c r="K88" i="11" s="1"/>
  <c r="J87" i="11"/>
  <c r="K87" i="11" s="1" a="1"/>
  <c r="K87" i="11" s="1"/>
  <c r="J86" i="11"/>
  <c r="K86" i="11" s="1" a="1"/>
  <c r="K86" i="11" s="1"/>
  <c r="J85" i="11"/>
  <c r="K85" i="11" s="1" a="1"/>
  <c r="K85" i="11" s="1"/>
  <c r="J84" i="11"/>
  <c r="K84" i="11" s="1" a="1"/>
  <c r="K84" i="11" s="1"/>
  <c r="J83" i="11"/>
  <c r="K83" i="11" s="1" a="1"/>
  <c r="K83" i="11" s="1"/>
  <c r="J81" i="11"/>
  <c r="K81" i="11" s="1" a="1"/>
  <c r="K81" i="11" s="1"/>
  <c r="J80" i="11"/>
  <c r="K80" i="11" s="1" a="1"/>
  <c r="K80" i="11" s="1"/>
  <c r="J79" i="11"/>
  <c r="K79" i="11" s="1" a="1"/>
  <c r="K79" i="11" s="1"/>
  <c r="J78" i="11"/>
  <c r="K78" i="11" s="1" a="1"/>
  <c r="K78" i="11" s="1"/>
  <c r="J77" i="11"/>
  <c r="K77" i="11" s="1" a="1"/>
  <c r="K77" i="11" s="1"/>
  <c r="J76" i="11"/>
  <c r="K76" i="11" s="1" a="1"/>
  <c r="K76" i="11" s="1"/>
  <c r="J75" i="11"/>
  <c r="K75" i="11" s="1" a="1"/>
  <c r="K75" i="11" s="1"/>
  <c r="J74" i="11"/>
  <c r="K74" i="11" s="1" a="1"/>
  <c r="K74" i="11" s="1"/>
  <c r="J73" i="11"/>
  <c r="K73" i="11" s="1" a="1"/>
  <c r="K73" i="11" s="1"/>
  <c r="J72" i="11"/>
  <c r="K72" i="11" s="1" a="1"/>
  <c r="K72" i="11" s="1"/>
  <c r="J71" i="11"/>
  <c r="K71" i="11" s="1" a="1"/>
  <c r="K71" i="11" s="1"/>
  <c r="J70" i="11"/>
  <c r="K70" i="11" s="1" a="1"/>
  <c r="K70" i="11" s="1"/>
  <c r="J69" i="11"/>
  <c r="K69" i="11" s="1" a="1"/>
  <c r="K69" i="11" s="1"/>
  <c r="J67" i="11"/>
  <c r="K67" i="11" s="1" a="1"/>
  <c r="K67" i="11" s="1"/>
  <c r="J66" i="11"/>
  <c r="K66" i="11" s="1" a="1"/>
  <c r="K66" i="11" s="1"/>
  <c r="J65" i="11"/>
  <c r="K65" i="11" s="1" a="1"/>
  <c r="K65" i="11" s="1"/>
  <c r="J64" i="11"/>
  <c r="K64" i="11" s="1" a="1"/>
  <c r="K64" i="11" s="1"/>
  <c r="J63" i="11"/>
  <c r="K63" i="11" s="1" a="1"/>
  <c r="K63" i="11" s="1"/>
  <c r="J62" i="11"/>
  <c r="K62" i="11" s="1" a="1"/>
  <c r="K62" i="11" s="1"/>
  <c r="J61" i="11"/>
  <c r="K61" i="11" s="1" a="1"/>
  <c r="K61" i="11" s="1"/>
  <c r="J60" i="11"/>
  <c r="K60" i="11" s="1" a="1"/>
  <c r="K60" i="11" s="1"/>
  <c r="J59" i="11"/>
  <c r="K59" i="11" s="1" a="1"/>
  <c r="K59" i="11" s="1"/>
  <c r="J56" i="11"/>
  <c r="K56" i="11" s="1" a="1"/>
  <c r="K56" i="11" s="1"/>
  <c r="J55" i="11"/>
  <c r="K55" i="11" s="1" a="1"/>
  <c r="K55" i="11" s="1"/>
  <c r="J54" i="11"/>
  <c r="K54" i="11" s="1" a="1"/>
  <c r="K54" i="11" s="1"/>
  <c r="J53" i="11"/>
  <c r="K53" i="11" s="1" a="1"/>
  <c r="K53" i="11" s="1"/>
  <c r="J52" i="11"/>
  <c r="K52" i="11" s="1" a="1"/>
  <c r="K52" i="11" s="1"/>
  <c r="J51" i="11"/>
  <c r="K51" i="11" s="1" a="1"/>
  <c r="K51" i="11" s="1"/>
  <c r="J49" i="11"/>
  <c r="K49" i="11" s="1" a="1"/>
  <c r="K49" i="11" s="1"/>
  <c r="J47" i="11"/>
  <c r="K47" i="11" s="1" a="1"/>
  <c r="K47" i="11" s="1"/>
  <c r="J46" i="11"/>
  <c r="K46" i="11" s="1" a="1"/>
  <c r="K46" i="11" s="1"/>
  <c r="J45" i="11"/>
  <c r="K45" i="11" s="1" a="1"/>
  <c r="K45" i="11" s="1"/>
  <c r="J44" i="11"/>
  <c r="K44" i="11" s="1" a="1"/>
  <c r="K44" i="11" s="1"/>
  <c r="J43" i="11"/>
  <c r="K43" i="11" s="1" a="1"/>
  <c r="K43" i="11" s="1"/>
  <c r="J42" i="11"/>
  <c r="K42" i="11" s="1" a="1"/>
  <c r="K42" i="11" s="1"/>
  <c r="J41" i="11"/>
  <c r="K41" i="11" s="1" a="1"/>
  <c r="K41" i="11" s="1"/>
  <c r="J40" i="11"/>
  <c r="K40" i="11" s="1" a="1"/>
  <c r="K40" i="11" s="1"/>
  <c r="J39" i="11"/>
  <c r="K39" i="11" s="1" a="1"/>
  <c r="K39" i="11" s="1"/>
  <c r="J38" i="11"/>
  <c r="K38" i="11" s="1" a="1"/>
  <c r="K38" i="11" s="1"/>
  <c r="J37" i="11"/>
  <c r="K37" i="11" s="1" a="1"/>
  <c r="K37" i="11" s="1"/>
  <c r="J36" i="11"/>
  <c r="K36" i="11" s="1" a="1"/>
  <c r="K36" i="11" s="1"/>
  <c r="J35" i="11"/>
  <c r="K35" i="11" s="1" a="1"/>
  <c r="K35" i="11" s="1"/>
  <c r="J34" i="11"/>
  <c r="K34" i="11" s="1" a="1"/>
  <c r="K34" i="11" s="1"/>
  <c r="J33" i="11"/>
  <c r="K33" i="11" s="1" a="1"/>
  <c r="K33" i="11" s="1"/>
  <c r="J32" i="11"/>
  <c r="K32" i="11" s="1" a="1"/>
  <c r="K32" i="11" s="1"/>
  <c r="J31" i="11"/>
  <c r="K31" i="11" s="1" a="1"/>
  <c r="K31" i="11" s="1"/>
  <c r="J30" i="11"/>
  <c r="K30" i="11" s="1" a="1"/>
  <c r="K30" i="11" s="1"/>
  <c r="J29" i="11"/>
  <c r="K29" i="11" s="1" a="1"/>
  <c r="K29" i="11" s="1"/>
  <c r="J28" i="11"/>
  <c r="K28" i="11" s="1" a="1"/>
  <c r="K28" i="11" s="1"/>
  <c r="J27" i="11"/>
  <c r="K27" i="11" s="1" a="1"/>
  <c r="K27" i="11" s="1"/>
  <c r="J26" i="11"/>
  <c r="K26" i="11" s="1" a="1"/>
  <c r="K26" i="11" s="1"/>
  <c r="J25" i="11"/>
  <c r="K25" i="11" s="1" a="1"/>
  <c r="K25" i="11" s="1"/>
  <c r="J24" i="11"/>
  <c r="K24" i="11" s="1" a="1"/>
  <c r="K24" i="11" s="1"/>
  <c r="J23" i="11"/>
  <c r="K23" i="11" s="1" a="1"/>
  <c r="K23" i="11" s="1"/>
  <c r="J22" i="11"/>
  <c r="K22" i="11" s="1" a="1"/>
  <c r="K22" i="11" s="1"/>
  <c r="J21" i="11"/>
  <c r="K21" i="11" s="1" a="1"/>
  <c r="K21" i="11" s="1"/>
  <c r="J20" i="11"/>
  <c r="K20" i="11" s="1" a="1"/>
  <c r="K20" i="11" s="1"/>
  <c r="J19" i="11"/>
  <c r="K19" i="11" s="1" a="1"/>
  <c r="K19" i="11" s="1"/>
  <c r="J18" i="11"/>
  <c r="K18" i="11" s="1" a="1"/>
  <c r="K18" i="11" s="1"/>
  <c r="J17" i="11"/>
  <c r="K17" i="11" s="1" a="1"/>
  <c r="K17" i="11" s="1"/>
  <c r="J16" i="11"/>
  <c r="K16" i="11" s="1" a="1"/>
  <c r="K16" i="11" s="1"/>
  <c r="J14" i="11"/>
  <c r="K14" i="11" s="1" a="1"/>
  <c r="K14" i="11" s="1"/>
  <c r="J13" i="11"/>
  <c r="K13" i="11" s="1" a="1"/>
  <c r="K13" i="11" s="1"/>
  <c r="J12" i="11"/>
  <c r="K12" i="11" s="1" a="1"/>
  <c r="K12" i="11" s="1"/>
  <c r="J11" i="11"/>
  <c r="K11" i="11" s="1" a="1"/>
  <c r="K11" i="11" s="1"/>
  <c r="J10" i="11"/>
  <c r="K10" i="11" s="1" a="1"/>
  <c r="K10" i="11" s="1"/>
  <c r="J9" i="11"/>
  <c r="K9" i="11" s="1" a="1"/>
  <c r="K9" i="11" s="1"/>
  <c r="J8" i="11"/>
  <c r="K8" i="11" s="1" a="1"/>
  <c r="K8" i="11" s="1"/>
  <c r="J7" i="11"/>
  <c r="K7" i="11" s="1" a="1"/>
  <c r="K7" i="11" s="1"/>
  <c r="J6" i="11"/>
  <c r="K6" i="11" s="1" a="1"/>
  <c r="K6" i="11" s="1"/>
  <c r="J5" i="11"/>
  <c r="K5" i="11" s="1" a="1"/>
  <c r="K5" i="11" s="1"/>
  <c r="J4" i="11"/>
  <c r="K4" i="11" s="1" a="1"/>
  <c r="K4" i="11" s="1"/>
  <c r="J3" i="11"/>
  <c r="K3" i="11" s="1" a="1"/>
  <c r="K3" i="11" s="1"/>
  <c r="L2222" i="11" l="1"/>
  <c r="C1234" i="11" a="1"/>
  <c r="C1234" i="11" s="1"/>
  <c r="H1258" i="11"/>
  <c r="H1259" i="11"/>
  <c r="H1307" i="11"/>
  <c r="H1260" i="11"/>
  <c r="H1235" i="11"/>
  <c r="H1308" i="11"/>
  <c r="H1261" i="11"/>
  <c r="H1236" i="11"/>
  <c r="H1654" i="11"/>
  <c r="H1655" i="11"/>
  <c r="H1656" i="11"/>
  <c r="H2010" i="11"/>
  <c r="H1657" i="11"/>
  <c r="H1658" i="11"/>
  <c r="H1659" i="11"/>
  <c r="H1660" i="11"/>
  <c r="H1661" i="11"/>
  <c r="H1662" i="11"/>
  <c r="H1663" i="11"/>
  <c r="H1664" i="11"/>
  <c r="H2011" i="11"/>
  <c r="H1665" i="11"/>
  <c r="H1666" i="11"/>
  <c r="H1667" i="11"/>
  <c r="H1668" i="11"/>
  <c r="H1669" i="11"/>
  <c r="H1670" i="11"/>
  <c r="H1671" i="11"/>
  <c r="H1672" i="11"/>
  <c r="H1673" i="11"/>
  <c r="H1501" i="11"/>
  <c r="H443" i="11"/>
  <c r="H507" i="11"/>
  <c r="H508" i="11"/>
  <c r="H444" i="11"/>
  <c r="H509" i="11"/>
  <c r="H445" i="11"/>
  <c r="H510" i="11"/>
  <c r="H1403" i="11"/>
  <c r="H1404" i="11"/>
  <c r="H1405" i="11"/>
  <c r="H1340" i="11"/>
  <c r="H1309" i="11"/>
  <c r="H1406" i="11"/>
  <c r="H1407" i="11"/>
  <c r="H1408" i="11"/>
  <c r="H1409" i="11"/>
  <c r="H1310" i="11"/>
  <c r="H1410" i="11"/>
  <c r="H2093" i="11"/>
  <c r="H1060" i="11"/>
  <c r="H2114" i="11"/>
  <c r="H1053" i="11"/>
  <c r="H901" i="11"/>
  <c r="H951" i="11"/>
  <c r="H1065" i="11"/>
  <c r="H820" i="11"/>
  <c r="H852" i="11"/>
  <c r="H865" i="11"/>
  <c r="H937" i="11"/>
  <c r="H882" i="11"/>
  <c r="H866" i="11"/>
  <c r="H826" i="11"/>
  <c r="H2115" i="11"/>
  <c r="H810" i="11"/>
  <c r="H840" i="11"/>
  <c r="H1054" i="11"/>
  <c r="H917" i="11"/>
  <c r="J917" i="11" s="1"/>
  <c r="K917" i="11" s="1" a="1"/>
  <c r="K917" i="11" s="1"/>
  <c r="H1502" i="11"/>
  <c r="H295" i="11"/>
  <c r="H511" i="11"/>
  <c r="H446" i="11"/>
  <c r="H447" i="11"/>
  <c r="H2116" i="11"/>
  <c r="H512" i="11"/>
  <c r="H2117" i="11"/>
  <c r="H448" i="11"/>
  <c r="H513" i="11"/>
  <c r="H449" i="11"/>
  <c r="H450" i="11"/>
  <c r="H514" i="11"/>
  <c r="H451" i="11"/>
  <c r="H515" i="11"/>
  <c r="H516" i="11"/>
  <c r="H517" i="11"/>
  <c r="H2074" i="11"/>
  <c r="H792" i="11"/>
  <c r="H808" i="11"/>
  <c r="H809" i="11"/>
  <c r="H798" i="11"/>
  <c r="H802" i="11"/>
  <c r="H803" i="11"/>
  <c r="H804" i="11"/>
  <c r="H800" i="11"/>
  <c r="H807" i="11"/>
  <c r="H791" i="11"/>
  <c r="H806" i="11"/>
  <c r="H799" i="11"/>
  <c r="H805" i="11"/>
  <c r="H801" i="11"/>
  <c r="H797" i="11"/>
  <c r="H796" i="11"/>
  <c r="H795" i="11"/>
  <c r="J795" i="11" s="1"/>
  <c r="K795" i="11" s="1" a="1"/>
  <c r="K795" i="11" s="1"/>
  <c r="H1674" i="11"/>
  <c r="H518" i="11"/>
  <c r="H519" i="11"/>
  <c r="H520" i="11"/>
  <c r="H521" i="11"/>
  <c r="H522" i="11"/>
  <c r="H523" i="11"/>
  <c r="H524" i="11"/>
  <c r="H525" i="11"/>
  <c r="H2118" i="11"/>
  <c r="H526" i="11"/>
  <c r="H527" i="11"/>
  <c r="H2119" i="11"/>
  <c r="H2120" i="11"/>
  <c r="H528" i="11"/>
  <c r="H529" i="11"/>
  <c r="H530" i="11"/>
  <c r="H531" i="11"/>
  <c r="J531" i="11" s="1"/>
  <c r="K531" i="11" s="1" a="1"/>
  <c r="K531" i="11" s="1"/>
  <c r="H2070" i="11"/>
  <c r="H1072" i="11"/>
  <c r="H1055" i="11"/>
  <c r="H867" i="11"/>
  <c r="H1039" i="11"/>
  <c r="H827" i="11"/>
  <c r="H2121" i="11"/>
  <c r="H841" i="11"/>
  <c r="H853" i="11"/>
  <c r="H902" i="11"/>
  <c r="H813" i="11"/>
  <c r="H952" i="11"/>
  <c r="H854" i="11"/>
  <c r="H868" i="11"/>
  <c r="H828" i="11"/>
  <c r="H842" i="11"/>
  <c r="H1002" i="11"/>
  <c r="J1002" i="11" s="1"/>
  <c r="K1002" i="11" s="1" a="1"/>
  <c r="K1002" i="11" s="1"/>
  <c r="H1675" i="11"/>
  <c r="H1676" i="11"/>
  <c r="H1677" i="11"/>
  <c r="H1678" i="11"/>
  <c r="H1679" i="11"/>
  <c r="H1680" i="11"/>
  <c r="H1681" i="11"/>
  <c r="H1682" i="11"/>
  <c r="H2103" i="11"/>
  <c r="H1050" i="11"/>
  <c r="H1030" i="11"/>
  <c r="H981" i="11"/>
  <c r="H855" i="11"/>
  <c r="H903" i="11"/>
  <c r="H904" i="11"/>
  <c r="H905" i="11"/>
  <c r="H829" i="11"/>
  <c r="H982" i="11"/>
  <c r="H856" i="11"/>
  <c r="H830" i="11"/>
  <c r="H2122" i="11"/>
  <c r="H983" i="11"/>
  <c r="H918" i="11"/>
  <c r="H953" i="11"/>
  <c r="J953" i="11" s="1"/>
  <c r="K953" i="11" s="1" a="1"/>
  <c r="K953" i="11" s="1"/>
  <c r="H2111" i="11"/>
  <c r="H187" i="11"/>
  <c r="H99" i="11"/>
  <c r="H90" i="11"/>
  <c r="H188" i="11"/>
  <c r="H532" i="11"/>
  <c r="H83" i="11"/>
  <c r="H230" i="11"/>
  <c r="H296" i="11"/>
  <c r="H163" i="11"/>
  <c r="H297" i="11"/>
  <c r="H2123" i="11"/>
  <c r="H189" i="11"/>
  <c r="H190" i="11"/>
  <c r="H231" i="11"/>
  <c r="H232" i="11"/>
  <c r="J232" i="11" s="1"/>
  <c r="K232" i="11" s="1" a="1"/>
  <c r="K232" i="11" s="1"/>
  <c r="H1207" i="11"/>
  <c r="H191" i="11"/>
  <c r="H385" i="11"/>
  <c r="H386" i="11"/>
  <c r="H2124" i="11"/>
  <c r="H2125" i="11"/>
  <c r="H452" i="11"/>
  <c r="H334" i="11"/>
  <c r="H387" i="11"/>
  <c r="H453" i="11"/>
  <c r="H254" i="11"/>
  <c r="H533" i="11"/>
  <c r="H388" i="11"/>
  <c r="H1546" i="11"/>
  <c r="H389" i="11"/>
  <c r="H454" i="11"/>
  <c r="H534" i="11"/>
  <c r="H535" i="11"/>
  <c r="H536" i="11"/>
  <c r="H537" i="11"/>
  <c r="H538" i="11"/>
  <c r="H539" i="11"/>
  <c r="H455" i="11"/>
  <c r="H1683" i="11"/>
  <c r="H1684" i="11"/>
  <c r="H1685" i="11"/>
  <c r="H1686" i="11"/>
  <c r="H2012" i="11"/>
  <c r="H1687" i="11"/>
  <c r="H2013" i="11"/>
  <c r="H2014" i="11"/>
  <c r="H1688" i="11"/>
  <c r="H1689" i="11"/>
  <c r="H1690" i="11"/>
  <c r="H1691" i="11"/>
  <c r="H1692" i="11"/>
  <c r="H1693" i="11"/>
  <c r="H2015" i="11"/>
  <c r="H1694" i="11"/>
  <c r="H1695" i="11"/>
  <c r="H1696" i="11"/>
  <c r="H1697" i="11"/>
  <c r="H1698" i="11"/>
  <c r="H1699" i="11"/>
  <c r="H1700" i="11"/>
  <c r="H1701" i="11"/>
  <c r="J1701" i="11" s="1"/>
  <c r="K1701" i="11" s="1" a="1"/>
  <c r="K1701" i="11" s="1"/>
  <c r="H2046" i="11"/>
  <c r="H1031" i="11"/>
  <c r="H906" i="11"/>
  <c r="H883" i="11"/>
  <c r="H843" i="11"/>
  <c r="H869" i="11"/>
  <c r="H1066" i="11"/>
  <c r="H1033" i="11"/>
  <c r="H831" i="11"/>
  <c r="H954" i="11"/>
  <c r="H966" i="11"/>
  <c r="H1046" i="11"/>
  <c r="H884" i="11"/>
  <c r="H2126" i="11"/>
  <c r="H1032" i="11"/>
  <c r="J1032" i="11" s="1"/>
  <c r="K1032" i="11" s="1" a="1"/>
  <c r="K1032" i="11" s="1"/>
  <c r="H2066" i="11"/>
  <c r="H1016" i="11"/>
  <c r="H1018" i="11"/>
  <c r="H832" i="11"/>
  <c r="H870" i="11"/>
  <c r="H938" i="11"/>
  <c r="H919" i="11"/>
  <c r="H1024" i="11"/>
  <c r="H1041" i="11"/>
  <c r="H1029" i="11"/>
  <c r="H1019" i="11"/>
  <c r="H1034" i="11"/>
  <c r="H1042" i="11"/>
  <c r="H1035" i="11"/>
  <c r="H814" i="11"/>
  <c r="J814" i="11" s="1"/>
  <c r="K814" i="11" s="1" a="1"/>
  <c r="K814" i="11" s="1"/>
  <c r="H1108" i="11"/>
  <c r="H8" i="11"/>
  <c r="H164" i="11"/>
  <c r="H2127" i="11"/>
  <c r="H133" i="11"/>
  <c r="H134" i="11"/>
  <c r="H135" i="11"/>
  <c r="H255" i="11"/>
  <c r="H335" i="11"/>
  <c r="H2128" i="11"/>
  <c r="H100" i="11"/>
  <c r="H91" i="11"/>
  <c r="H2129" i="11"/>
  <c r="H165" i="11"/>
  <c r="H145" i="11"/>
  <c r="J145" i="11" s="1"/>
  <c r="K145" i="11" s="1" a="1"/>
  <c r="K145" i="11" s="1"/>
  <c r="H1184" i="11"/>
  <c r="H336" i="11"/>
  <c r="H233" i="11"/>
  <c r="H298" i="11"/>
  <c r="H337" i="11"/>
  <c r="H299" i="11"/>
  <c r="H300" i="11"/>
  <c r="H338" i="11"/>
  <c r="H2130" i="11"/>
  <c r="H2131" i="11"/>
  <c r="H390" i="11"/>
  <c r="H391" i="11"/>
  <c r="H339" i="11"/>
  <c r="H392" i="11"/>
  <c r="H340" i="11"/>
  <c r="J340" i="11" s="1"/>
  <c r="K340" i="11" s="1" a="1"/>
  <c r="K340" i="11" s="1"/>
  <c r="H1170" i="11"/>
  <c r="H1185" i="11"/>
  <c r="H1171" i="11"/>
  <c r="H1186" i="11"/>
  <c r="H1208" i="11"/>
  <c r="H1209" i="11"/>
  <c r="H1311" i="11"/>
  <c r="H1187" i="11"/>
  <c r="H1210" i="11"/>
  <c r="H1211" i="11"/>
  <c r="H1262" i="11"/>
  <c r="H1237" i="11"/>
  <c r="H1238" i="11"/>
  <c r="H1188" i="11"/>
  <c r="H1189" i="11"/>
  <c r="H885" i="11"/>
  <c r="H939" i="11"/>
  <c r="H955" i="11"/>
  <c r="H984" i="11"/>
  <c r="H940" i="11"/>
  <c r="H920" i="11"/>
  <c r="H2132" i="11"/>
  <c r="H941" i="11"/>
  <c r="H1702" i="11"/>
  <c r="H540" i="11"/>
  <c r="H541" i="11"/>
  <c r="H2016" i="11"/>
  <c r="H1703" i="11"/>
  <c r="H1704" i="11"/>
  <c r="H1705" i="11"/>
  <c r="H1706" i="11"/>
  <c r="H1707" i="11"/>
  <c r="H1708" i="11"/>
  <c r="H1709" i="11"/>
  <c r="H1710" i="11"/>
  <c r="H1711" i="11"/>
  <c r="H1712" i="11"/>
  <c r="H1713" i="11"/>
  <c r="H1714" i="11"/>
  <c r="H2017" i="11"/>
  <c r="H1715" i="11"/>
  <c r="J1715" i="11" s="1"/>
  <c r="K1715" i="11" s="1" a="1"/>
  <c r="K1715" i="11" s="1"/>
  <c r="H1091" i="11"/>
  <c r="H40" i="11"/>
  <c r="H393" i="11"/>
  <c r="H146" i="11"/>
  <c r="H394" i="11"/>
  <c r="H395" i="11"/>
  <c r="H301" i="11"/>
  <c r="H256" i="11"/>
  <c r="H257" i="11"/>
  <c r="H396" i="11"/>
  <c r="H542" i="11"/>
  <c r="H192" i="11"/>
  <c r="H193" i="11"/>
  <c r="H302" i="11"/>
  <c r="J302" i="11" s="1"/>
  <c r="K302" i="11" s="1" a="1"/>
  <c r="K302" i="11" s="1"/>
  <c r="H1106" i="11"/>
  <c r="H1043" i="11"/>
  <c r="H886" i="11"/>
  <c r="H942" i="11"/>
  <c r="H2133" i="11"/>
  <c r="H2134" i="11"/>
  <c r="H887" i="11"/>
  <c r="H2135" i="11"/>
  <c r="H1003" i="11"/>
  <c r="H967" i="11"/>
  <c r="H921" i="11"/>
  <c r="H922" i="11"/>
  <c r="H985" i="11"/>
  <c r="H968" i="11"/>
  <c r="J968" i="11" s="1"/>
  <c r="K968" i="11" s="1" a="1"/>
  <c r="K968" i="11" s="1"/>
  <c r="H1103" i="11"/>
  <c r="H65" i="11"/>
  <c r="H211" i="11"/>
  <c r="H166" i="11"/>
  <c r="H258" i="11"/>
  <c r="H147" i="11"/>
  <c r="H397" i="11"/>
  <c r="H2136" i="11"/>
  <c r="H234" i="11"/>
  <c r="H2137" i="11"/>
  <c r="H212" i="11"/>
  <c r="H259" i="11"/>
  <c r="H260" i="11"/>
  <c r="H235" i="11"/>
  <c r="J235" i="11" s="1"/>
  <c r="K235" i="11" s="1" a="1"/>
  <c r="K235" i="11" s="1"/>
  <c r="H1312" i="11"/>
  <c r="H1341" i="11"/>
  <c r="H1342" i="11"/>
  <c r="H1411" i="11"/>
  <c r="H1313" i="11"/>
  <c r="H1343" i="11"/>
  <c r="H1412" i="11"/>
  <c r="H1413" i="11"/>
  <c r="H1314" i="11"/>
  <c r="H1315" i="11"/>
  <c r="H1344" i="11"/>
  <c r="H1345" i="11"/>
  <c r="H1346" i="11"/>
  <c r="H1347" i="11"/>
  <c r="H1316" i="11"/>
  <c r="H1348" i="11"/>
  <c r="J1348" i="11" s="1"/>
  <c r="K1348" i="11" s="1" a="1"/>
  <c r="K1348" i="11" s="1"/>
  <c r="H1503" i="11"/>
  <c r="H1504" i="11"/>
  <c r="H1457" i="11"/>
  <c r="H1458" i="11"/>
  <c r="H1505" i="11"/>
  <c r="H1414" i="11"/>
  <c r="H1459" i="11"/>
  <c r="H1506" i="11"/>
  <c r="H1460" i="11"/>
  <c r="H1507" i="11"/>
  <c r="H1508" i="11"/>
  <c r="H1509" i="11"/>
  <c r="H1547" i="11"/>
  <c r="H1548" i="11"/>
  <c r="J1548" i="11" s="1"/>
  <c r="K1548" i="11" s="1" a="1"/>
  <c r="K1548" i="11" s="1"/>
  <c r="H1510" i="11"/>
  <c r="H1511" i="11"/>
  <c r="H1512" i="11"/>
  <c r="H1513" i="11"/>
  <c r="H1574" i="11"/>
  <c r="H1461" i="11"/>
  <c r="H1549" i="11"/>
  <c r="H1462" i="11"/>
  <c r="H1514" i="11"/>
  <c r="H1515" i="11"/>
  <c r="H1516" i="11"/>
  <c r="H1716" i="11"/>
  <c r="H1717" i="11"/>
  <c r="H1718" i="11"/>
  <c r="H1719" i="11"/>
  <c r="H1720" i="11"/>
  <c r="H1721" i="11"/>
  <c r="H1722" i="11"/>
  <c r="H1723" i="11"/>
  <c r="H1724" i="11"/>
  <c r="H1725" i="11"/>
  <c r="H1726" i="11"/>
  <c r="H1727" i="11"/>
  <c r="H1728" i="11"/>
  <c r="H1729" i="11"/>
  <c r="H1730" i="11"/>
  <c r="H1731" i="11"/>
  <c r="H1732" i="11"/>
  <c r="H1733" i="11"/>
  <c r="H1734" i="11"/>
  <c r="H1735" i="11"/>
  <c r="H1736" i="11"/>
  <c r="H1737" i="11"/>
  <c r="H1738" i="11"/>
  <c r="H1739" i="11"/>
  <c r="H1740" i="11"/>
  <c r="H1741" i="11"/>
  <c r="H2018" i="11"/>
  <c r="H1742" i="11"/>
  <c r="H1743" i="11"/>
  <c r="H1744" i="11"/>
  <c r="H1745" i="11"/>
  <c r="H1746" i="11"/>
  <c r="H1747" i="11"/>
  <c r="H1748" i="11"/>
  <c r="H543" i="11"/>
  <c r="H544" i="11"/>
  <c r="H545" i="11"/>
  <c r="H546" i="11"/>
  <c r="H547" i="11"/>
  <c r="H548" i="11"/>
  <c r="H549" i="11"/>
  <c r="H550" i="11"/>
  <c r="H551" i="11"/>
  <c r="H552" i="11"/>
  <c r="H553" i="11"/>
  <c r="H2138" i="11"/>
  <c r="H554" i="11"/>
  <c r="J554" i="11" s="1"/>
  <c r="K554" i="11" s="1" a="1"/>
  <c r="K554" i="11" s="1"/>
  <c r="H2062" i="11"/>
  <c r="H780" i="11"/>
  <c r="H213" i="11"/>
  <c r="H66" i="11"/>
  <c r="H398" i="11"/>
  <c r="H47" i="11"/>
  <c r="H118" i="11"/>
  <c r="H101" i="11"/>
  <c r="H194" i="11"/>
  <c r="H70" i="11"/>
  <c r="H167" i="11"/>
  <c r="H399" i="11"/>
  <c r="H119" i="11"/>
  <c r="J119" i="11" s="1"/>
  <c r="K119" i="11" s="1" a="1"/>
  <c r="K119" i="11" s="1"/>
  <c r="H2052" i="11"/>
  <c r="H1074" i="11"/>
  <c r="H1076" i="11"/>
  <c r="H1047" i="11"/>
  <c r="H2139" i="11"/>
  <c r="H833" i="11"/>
  <c r="H1067" i="11"/>
  <c r="H871" i="11"/>
  <c r="H888" i="11"/>
  <c r="H986" i="11"/>
  <c r="H1040" i="11"/>
  <c r="H2140" i="11"/>
  <c r="H834" i="11"/>
  <c r="J834" i="11" s="1"/>
  <c r="K834" i="11" s="1" a="1"/>
  <c r="K834" i="11" s="1"/>
  <c r="H2079" i="11"/>
  <c r="H84" i="11"/>
  <c r="H92" i="11"/>
  <c r="H303" i="11"/>
  <c r="H400" i="11"/>
  <c r="H2141" i="11"/>
  <c r="H41" i="11"/>
  <c r="H456" i="11"/>
  <c r="H261" i="11"/>
  <c r="H71" i="11"/>
  <c r="H304" i="11"/>
  <c r="H305" i="11"/>
  <c r="H148" i="11"/>
  <c r="J148" i="11" s="1"/>
  <c r="K148" i="11" s="1" a="1"/>
  <c r="K148" i="11" s="1"/>
  <c r="H2092" i="11"/>
  <c r="H5" i="11"/>
  <c r="H149" i="11"/>
  <c r="H2142" i="11"/>
  <c r="H262" i="11"/>
  <c r="H150" i="11"/>
  <c r="H72" i="11"/>
  <c r="H214" i="11"/>
  <c r="H2143" i="11"/>
  <c r="H306" i="11"/>
  <c r="H102" i="11"/>
  <c r="H168" i="11"/>
  <c r="H236" i="11"/>
  <c r="J236" i="11" s="1"/>
  <c r="K236" i="11" s="1" a="1"/>
  <c r="K236" i="11" s="1"/>
  <c r="H1107" i="11"/>
  <c r="H1025" i="11"/>
  <c r="H2144" i="11"/>
  <c r="H907" i="11"/>
  <c r="H2145" i="11"/>
  <c r="H811" i="11"/>
  <c r="H872" i="11"/>
  <c r="H923" i="11"/>
  <c r="H924" i="11"/>
  <c r="H908" i="11"/>
  <c r="H943" i="11"/>
  <c r="H873" i="11"/>
  <c r="H821" i="11"/>
  <c r="J821" i="11" s="1"/>
  <c r="K821" i="11" s="1" a="1"/>
  <c r="K821" i="11" s="1"/>
  <c r="H1104" i="11"/>
  <c r="H1056" i="11"/>
  <c r="H857" i="11"/>
  <c r="H874" i="11"/>
  <c r="H858" i="11"/>
  <c r="H875" i="11"/>
  <c r="H956" i="11"/>
  <c r="H925" i="11"/>
  <c r="H889" i="11"/>
  <c r="H2146" i="11"/>
  <c r="H859" i="11"/>
  <c r="H890" i="11"/>
  <c r="H944" i="11"/>
  <c r="J944" i="11" s="1"/>
  <c r="K944" i="11" s="1" a="1"/>
  <c r="K944" i="11" s="1"/>
  <c r="H1136" i="11"/>
  <c r="H151" i="11"/>
  <c r="H401" i="11"/>
  <c r="H307" i="11"/>
  <c r="H402" i="11"/>
  <c r="H555" i="11"/>
  <c r="H2147" i="11"/>
  <c r="H403" i="11"/>
  <c r="H404" i="11"/>
  <c r="H457" i="11"/>
  <c r="H556" i="11"/>
  <c r="H341" i="11"/>
  <c r="H308" i="11"/>
  <c r="J308" i="11" s="1"/>
  <c r="K308" i="11" s="1" a="1"/>
  <c r="K308" i="11" s="1"/>
  <c r="H1239" i="11"/>
  <c r="H1212" i="11"/>
  <c r="H1172" i="11"/>
  <c r="H1190" i="11"/>
  <c r="H1263" i="11"/>
  <c r="H1213" i="11"/>
  <c r="H1240" i="11"/>
  <c r="H1191" i="11"/>
  <c r="H1214" i="11"/>
  <c r="H1192" i="11"/>
  <c r="H1215" i="11"/>
  <c r="H1173" i="11"/>
  <c r="H1174" i="11"/>
  <c r="J1174" i="11" s="1"/>
  <c r="K1174" i="11" s="1" a="1"/>
  <c r="K1174" i="11" s="1"/>
  <c r="H1264" i="11"/>
  <c r="H926" i="11"/>
  <c r="H987" i="11"/>
  <c r="H957" i="11"/>
  <c r="H988" i="11"/>
  <c r="H1004" i="11"/>
  <c r="H989" i="11"/>
  <c r="H990" i="11"/>
  <c r="H991" i="11"/>
  <c r="H969" i="11"/>
  <c r="H2148" i="11"/>
  <c r="H970" i="11"/>
  <c r="H1005" i="11"/>
  <c r="J1005" i="11" s="1"/>
  <c r="K1005" i="11" s="1" a="1"/>
  <c r="K1005" i="11" s="1"/>
  <c r="H1415" i="11"/>
  <c r="H1416" i="11"/>
  <c r="H1417" i="11"/>
  <c r="H1349" i="11"/>
  <c r="H1350" i="11"/>
  <c r="H1351" i="11"/>
  <c r="H1463" i="11"/>
  <c r="H1352" i="11"/>
  <c r="H1353" i="11"/>
  <c r="H1317" i="11"/>
  <c r="H1354" i="11"/>
  <c r="H1355" i="11"/>
  <c r="H405" i="11"/>
  <c r="H309" i="11"/>
  <c r="H406" i="11"/>
  <c r="H458" i="11"/>
  <c r="H459" i="11"/>
  <c r="H557" i="11"/>
  <c r="H460" i="11"/>
  <c r="H461" i="11"/>
  <c r="H407" i="11"/>
  <c r="H2149" i="11"/>
  <c r="H558" i="11"/>
  <c r="H408" i="11"/>
  <c r="J408" i="11" s="1"/>
  <c r="K408" i="11" s="1" a="1"/>
  <c r="K408" i="11" s="1"/>
  <c r="H1517" i="11"/>
  <c r="H1418" i="11"/>
  <c r="H1464" i="11"/>
  <c r="H1419" i="11"/>
  <c r="H1420" i="11"/>
  <c r="H1465" i="11"/>
  <c r="H1466" i="11"/>
  <c r="H1467" i="11"/>
  <c r="H1468" i="11"/>
  <c r="H1518" i="11"/>
  <c r="H1519" i="11"/>
  <c r="H1469" i="11"/>
  <c r="H1421" i="11"/>
  <c r="J1421" i="11" s="1"/>
  <c r="K1421" i="11" s="1" a="1"/>
  <c r="K1421" i="11" s="1"/>
  <c r="H1470" i="11"/>
  <c r="H342" i="11"/>
  <c r="H409" i="11"/>
  <c r="H410" i="11"/>
  <c r="H559" i="11"/>
  <c r="H560" i="11"/>
  <c r="H561" i="11"/>
  <c r="H562" i="11"/>
  <c r="H563" i="11"/>
  <c r="H564" i="11"/>
  <c r="H2150" i="11"/>
  <c r="H565" i="11"/>
  <c r="H2151" i="11"/>
  <c r="J2151" i="11" s="1"/>
  <c r="K2151" i="11" s="1" a="1"/>
  <c r="K2151" i="11" s="1"/>
  <c r="H1575" i="11"/>
  <c r="H1576" i="11"/>
  <c r="H1577" i="11"/>
  <c r="H1578" i="11"/>
  <c r="H1579" i="11"/>
  <c r="H1749" i="11"/>
  <c r="H1750" i="11"/>
  <c r="H1751" i="11"/>
  <c r="H1752" i="11"/>
  <c r="H1753" i="11"/>
  <c r="H2019" i="11"/>
  <c r="H1754" i="11"/>
  <c r="H1755" i="11"/>
  <c r="H1756" i="11"/>
  <c r="H1757" i="11"/>
  <c r="H1758" i="11"/>
  <c r="H1759" i="11"/>
  <c r="H1760" i="11"/>
  <c r="H1761" i="11"/>
  <c r="H1762" i="11"/>
  <c r="H1763" i="11"/>
  <c r="H1764" i="11"/>
  <c r="H2020" i="11"/>
  <c r="H1765" i="11"/>
  <c r="H1766" i="11"/>
  <c r="H2021" i="11"/>
  <c r="H1767" i="11"/>
  <c r="H1768" i="11"/>
  <c r="H1769" i="11"/>
  <c r="H1770" i="11"/>
  <c r="H1771" i="11"/>
  <c r="H1772" i="11"/>
  <c r="H566" i="11"/>
  <c r="H567" i="11"/>
  <c r="H568" i="11"/>
  <c r="H569" i="11"/>
  <c r="H570" i="11"/>
  <c r="H571" i="11"/>
  <c r="H2152" i="11"/>
  <c r="H572" i="11"/>
  <c r="H2153" i="11"/>
  <c r="H573" i="11"/>
  <c r="H574" i="11"/>
  <c r="H575" i="11"/>
  <c r="J575" i="11" s="1"/>
  <c r="K575" i="11" s="1" a="1"/>
  <c r="K575" i="11" s="1"/>
  <c r="H2063" i="11"/>
  <c r="H782" i="11"/>
  <c r="H42" i="11"/>
  <c r="H2154" i="11"/>
  <c r="H263" i="11"/>
  <c r="H59" i="11"/>
  <c r="H343" i="11"/>
  <c r="H73" i="11"/>
  <c r="H264" i="11"/>
  <c r="H411" i="11"/>
  <c r="H412" i="11"/>
  <c r="H48" i="11"/>
  <c r="J48" i="11" s="1"/>
  <c r="K48" i="11" s="1" a="1"/>
  <c r="K48" i="11" s="1"/>
  <c r="H2064" i="11"/>
  <c r="H1073" i="11"/>
  <c r="H1020" i="11"/>
  <c r="H2155" i="11"/>
  <c r="H815" i="11"/>
  <c r="H1061" i="11"/>
  <c r="H816" i="11"/>
  <c r="H1006" i="11"/>
  <c r="H891" i="11"/>
  <c r="H812" i="11"/>
  <c r="H909" i="11"/>
  <c r="H844" i="11"/>
  <c r="J844" i="11" s="1"/>
  <c r="K844" i="11" s="1" a="1"/>
  <c r="K844" i="11" s="1"/>
  <c r="H2112" i="11"/>
  <c r="H21" i="11"/>
  <c r="H169" i="11"/>
  <c r="H462" i="11"/>
  <c r="H170" i="11"/>
  <c r="H215" i="11"/>
  <c r="H237" i="11"/>
  <c r="H265" i="11"/>
  <c r="H266" i="11"/>
  <c r="H344" i="11"/>
  <c r="H345" i="11"/>
  <c r="H576" i="11"/>
  <c r="J576" i="11" s="1"/>
  <c r="K576" i="11" s="1" a="1"/>
  <c r="K576" i="11" s="1"/>
  <c r="H1099" i="11"/>
  <c r="H1027" i="11"/>
  <c r="H845" i="11"/>
  <c r="H958" i="11"/>
  <c r="H1007" i="11"/>
  <c r="H876" i="11"/>
  <c r="H877" i="11"/>
  <c r="H2156" i="11"/>
  <c r="H860" i="11"/>
  <c r="H959" i="11"/>
  <c r="H892" i="11"/>
  <c r="H1062" i="11"/>
  <c r="J1062" i="11" s="1"/>
  <c r="K1062" i="11" s="1" a="1"/>
  <c r="K1062" i="11" s="1"/>
  <c r="H1137" i="11"/>
  <c r="H103" i="11"/>
  <c r="H310" i="11"/>
  <c r="H311" i="11"/>
  <c r="H346" i="11"/>
  <c r="H216" i="11"/>
  <c r="H577" i="11"/>
  <c r="H413" i="11"/>
  <c r="H267" i="11"/>
  <c r="H2157" i="11"/>
  <c r="H414" i="11"/>
  <c r="H415" i="11"/>
  <c r="J415" i="11" s="1"/>
  <c r="K415" i="11" s="1" a="1"/>
  <c r="K415" i="11" s="1"/>
  <c r="H1156" i="11"/>
  <c r="H171" i="11"/>
  <c r="H347" i="11"/>
  <c r="H268" i="11"/>
  <c r="H2158" i="11"/>
  <c r="H238" i="11"/>
  <c r="H416" i="11"/>
  <c r="H578" i="11"/>
  <c r="H239" i="11"/>
  <c r="H2159" i="11"/>
  <c r="H312" i="11"/>
  <c r="H313" i="11"/>
  <c r="J313" i="11" s="1"/>
  <c r="K313" i="11" s="1" a="1"/>
  <c r="K313" i="11" s="1"/>
  <c r="H1148" i="11"/>
  <c r="H1164" i="11"/>
  <c r="H1165" i="11"/>
  <c r="H195" i="11"/>
  <c r="H217" i="11"/>
  <c r="H269" i="11"/>
  <c r="H463" i="11"/>
  <c r="H314" i="11"/>
  <c r="H240" i="11"/>
  <c r="H579" i="11"/>
  <c r="H2160" i="11"/>
  <c r="H1193" i="11"/>
  <c r="H1241" i="11"/>
  <c r="H1216" i="11"/>
  <c r="H1217" i="11"/>
  <c r="H1265" i="11"/>
  <c r="H1218" i="11"/>
  <c r="H1194" i="11"/>
  <c r="H1219" i="11"/>
  <c r="H1195" i="11"/>
  <c r="H1242" i="11"/>
  <c r="H1285" i="11"/>
  <c r="H1286" i="11"/>
  <c r="H1243" i="11"/>
  <c r="H1318" i="11"/>
  <c r="H1287" i="11"/>
  <c r="H1266" i="11"/>
  <c r="H1220" i="11"/>
  <c r="H1267" i="11"/>
  <c r="H270" i="11"/>
  <c r="H348" i="11"/>
  <c r="H580" i="11"/>
  <c r="H581" i="11"/>
  <c r="H582" i="11"/>
  <c r="H349" i="11"/>
  <c r="H464" i="11"/>
  <c r="H2161" i="11"/>
  <c r="H583" i="11"/>
  <c r="H1268" i="11"/>
  <c r="H1319" i="11"/>
  <c r="H1320" i="11"/>
  <c r="H1288" i="11"/>
  <c r="H1321" i="11"/>
  <c r="H1322" i="11"/>
  <c r="H1289" i="11"/>
  <c r="H1323" i="11"/>
  <c r="H1290" i="11"/>
  <c r="H1356" i="11"/>
  <c r="H1357" i="11"/>
  <c r="H1324" i="11"/>
  <c r="J1324" i="11" s="1"/>
  <c r="K1324" i="11" s="1" a="1"/>
  <c r="K1324" i="11" s="1"/>
  <c r="H1358" i="11"/>
  <c r="H1359" i="11"/>
  <c r="H1360" i="11"/>
  <c r="H1361" i="11"/>
  <c r="H1325" i="11"/>
  <c r="H1422" i="11"/>
  <c r="H1423" i="11"/>
  <c r="H1424" i="11"/>
  <c r="H1362" i="11"/>
  <c r="H1425" i="11"/>
  <c r="H1363" i="11"/>
  <c r="H1364" i="11"/>
  <c r="J1364" i="11" s="1"/>
  <c r="K1364" i="11" s="1" a="1"/>
  <c r="K1364" i="11" s="1"/>
  <c r="H1426" i="11"/>
  <c r="H1365" i="11"/>
  <c r="H1366" i="11"/>
  <c r="H1427" i="11"/>
  <c r="H1367" i="11"/>
  <c r="H1368" i="11"/>
  <c r="H1369" i="11"/>
  <c r="H1291" i="11"/>
  <c r="H1428" i="11"/>
  <c r="H1429" i="11"/>
  <c r="H1370" i="11"/>
  <c r="H1326" i="11"/>
  <c r="J1326" i="11" s="1"/>
  <c r="K1326" i="11" s="1" a="1"/>
  <c r="K1326" i="11" s="1"/>
  <c r="H1580" i="11"/>
  <c r="H1581" i="11"/>
  <c r="H1582" i="11"/>
  <c r="H1583" i="11"/>
  <c r="H1584" i="11"/>
  <c r="H1585" i="11"/>
  <c r="H1586" i="11"/>
  <c r="H1587" i="11"/>
  <c r="H1588" i="11"/>
  <c r="H1589" i="11"/>
  <c r="H1590" i="11"/>
  <c r="H1591" i="11"/>
  <c r="H1592" i="11"/>
  <c r="H1593" i="11"/>
  <c r="H1594" i="11"/>
  <c r="H1595" i="11"/>
  <c r="H1596" i="11"/>
  <c r="H1597" i="11"/>
  <c r="H1598" i="11"/>
  <c r="H1599" i="11"/>
  <c r="H1600" i="11"/>
  <c r="J1600" i="11" s="1"/>
  <c r="K1600" i="11" s="1" a="1"/>
  <c r="K1600" i="11" s="1"/>
  <c r="H1601" i="11"/>
  <c r="H584" i="11"/>
  <c r="H585" i="11"/>
  <c r="H2162" i="11"/>
  <c r="H586" i="11"/>
  <c r="H587" i="11"/>
  <c r="H588" i="11"/>
  <c r="H589" i="11"/>
  <c r="H590" i="11"/>
  <c r="H591" i="11"/>
  <c r="H592" i="11"/>
  <c r="H593" i="11"/>
  <c r="J593" i="11" s="1"/>
  <c r="K593" i="11" s="1" a="1"/>
  <c r="K593" i="11" s="1"/>
  <c r="H1773" i="11"/>
  <c r="H594" i="11"/>
  <c r="H595" i="11"/>
  <c r="H2163" i="11"/>
  <c r="H1774" i="11"/>
  <c r="H1775" i="11"/>
  <c r="H1776" i="11"/>
  <c r="H1777" i="11"/>
  <c r="H2022" i="11"/>
  <c r="H1778" i="11"/>
  <c r="H1779" i="11"/>
  <c r="H1780" i="11"/>
  <c r="H1781" i="11"/>
  <c r="H1782" i="11"/>
  <c r="H1783" i="11"/>
  <c r="H1784" i="11"/>
  <c r="H1785" i="11"/>
  <c r="H1786" i="11"/>
  <c r="H1787" i="11"/>
  <c r="H1788" i="11"/>
  <c r="H1789" i="11"/>
  <c r="H1790" i="11"/>
  <c r="H1791" i="11"/>
  <c r="H1792" i="11"/>
  <c r="H2023" i="11"/>
  <c r="H2024" i="11"/>
  <c r="H1793" i="11"/>
  <c r="H1794" i="11"/>
  <c r="H1795" i="11"/>
  <c r="H1796" i="11"/>
  <c r="H596" i="11"/>
  <c r="H597" i="11"/>
  <c r="H598" i="11"/>
  <c r="H599" i="11"/>
  <c r="H600" i="11"/>
  <c r="H601" i="11"/>
  <c r="H2164" i="11"/>
  <c r="H602" i="11"/>
  <c r="H603" i="11"/>
  <c r="H604" i="11"/>
  <c r="H605" i="11"/>
  <c r="J605" i="11" s="1"/>
  <c r="K605" i="11" s="1" a="1"/>
  <c r="K605" i="11" s="1"/>
  <c r="H2025" i="11"/>
  <c r="H606" i="11"/>
  <c r="H607" i="11"/>
  <c r="H608" i="11"/>
  <c r="H609" i="11"/>
  <c r="H610" i="11"/>
  <c r="H2165" i="11"/>
  <c r="H611" i="11"/>
  <c r="H612" i="11"/>
  <c r="H2166" i="11"/>
  <c r="H613" i="11"/>
  <c r="H2167" i="11"/>
  <c r="J2167" i="11" s="1"/>
  <c r="K2167" i="11" s="1" a="1"/>
  <c r="K2167" i="11" s="1"/>
  <c r="H1080" i="11"/>
  <c r="H16" i="11"/>
  <c r="H27" i="11"/>
  <c r="H136" i="11"/>
  <c r="H614" i="11"/>
  <c r="H271" i="11"/>
  <c r="H241" i="11"/>
  <c r="H196" i="11"/>
  <c r="H74" i="11"/>
  <c r="H197" i="11"/>
  <c r="H152" i="11"/>
  <c r="J152" i="11" s="1"/>
  <c r="K152" i="11" s="1" a="1"/>
  <c r="K152" i="11" s="1"/>
  <c r="H2091" i="11"/>
  <c r="H35" i="11"/>
  <c r="H120" i="11"/>
  <c r="H272" i="11"/>
  <c r="H104" i="11"/>
  <c r="H2168" i="11"/>
  <c r="H242" i="11"/>
  <c r="H243" i="11"/>
  <c r="H105" i="11"/>
  <c r="H273" i="11"/>
  <c r="H121" i="11"/>
  <c r="J121" i="11" s="1"/>
  <c r="K121" i="11" s="1" a="1"/>
  <c r="K121" i="11" s="1"/>
  <c r="H1092" i="11"/>
  <c r="H22" i="11"/>
  <c r="H75" i="11"/>
  <c r="H137" i="11"/>
  <c r="H274" i="11"/>
  <c r="H417" i="11"/>
  <c r="H350" i="11"/>
  <c r="H218" i="11"/>
  <c r="H275" i="11"/>
  <c r="H219" i="11"/>
  <c r="H351" i="11"/>
  <c r="J351" i="11" s="1"/>
  <c r="K351" i="11" s="1" a="1"/>
  <c r="K351" i="11" s="1"/>
  <c r="H1119" i="11"/>
  <c r="H49" i="11"/>
  <c r="H315" i="11"/>
  <c r="H220" i="11"/>
  <c r="H615" i="11"/>
  <c r="H138" i="11"/>
  <c r="H352" i="11"/>
  <c r="H276" i="11"/>
  <c r="H418" i="11"/>
  <c r="H616" i="11"/>
  <c r="H198" i="11"/>
  <c r="J198" i="11" s="1"/>
  <c r="K198" i="11" s="1" a="1"/>
  <c r="K198" i="11" s="1"/>
  <c r="H1125" i="11"/>
  <c r="H199" i="11"/>
  <c r="H153" i="11"/>
  <c r="H419" i="11"/>
  <c r="H353" i="11"/>
  <c r="H316" i="11"/>
  <c r="H354" i="11"/>
  <c r="H317" i="11"/>
  <c r="H277" i="11"/>
  <c r="H355" i="11"/>
  <c r="H244" i="11"/>
  <c r="J244" i="11" s="1"/>
  <c r="K244" i="11" s="1" a="1"/>
  <c r="K244" i="11" s="1"/>
  <c r="H1126" i="11"/>
  <c r="H1048" i="11"/>
  <c r="H971" i="11"/>
  <c r="H992" i="11"/>
  <c r="H945" i="11"/>
  <c r="H2169" i="11"/>
  <c r="H878" i="11"/>
  <c r="H879" i="11"/>
  <c r="H893" i="11"/>
  <c r="H2170" i="11"/>
  <c r="H993" i="11"/>
  <c r="J993" i="11" s="1"/>
  <c r="K993" i="11" s="1" a="1"/>
  <c r="K993" i="11" s="1"/>
  <c r="H1110" i="11"/>
  <c r="H122" i="11"/>
  <c r="H154" i="11"/>
  <c r="H420" i="11"/>
  <c r="H278" i="11"/>
  <c r="H279" i="11"/>
  <c r="H421" i="11"/>
  <c r="H2171" i="11"/>
  <c r="H318" i="11"/>
  <c r="H2172" i="11"/>
  <c r="H319" i="11"/>
  <c r="J319" i="11" s="1"/>
  <c r="K319" i="11" s="1" a="1"/>
  <c r="K319" i="11" s="1"/>
  <c r="H1149" i="11"/>
  <c r="H1144" i="11"/>
  <c r="H1150" i="11"/>
  <c r="H1175" i="11"/>
  <c r="H1196" i="11"/>
  <c r="H1157" i="11"/>
  <c r="H1158" i="11"/>
  <c r="H1145" i="11"/>
  <c r="H1151" i="11"/>
  <c r="H1146" i="11"/>
  <c r="H1159" i="11"/>
  <c r="H155" i="11"/>
  <c r="H221" i="11"/>
  <c r="H465" i="11"/>
  <c r="H466" i="11"/>
  <c r="H617" i="11"/>
  <c r="H356" i="11"/>
  <c r="H467" i="11"/>
  <c r="H357" i="11"/>
  <c r="H358" i="11"/>
  <c r="H422" i="11"/>
  <c r="J422" i="11" s="1"/>
  <c r="K422" i="11" s="1" a="1"/>
  <c r="K422" i="11" s="1"/>
  <c r="H1244" i="11"/>
  <c r="H1327" i="11"/>
  <c r="H1371" i="11"/>
  <c r="H1292" i="11"/>
  <c r="H1293" i="11"/>
  <c r="H1328" i="11"/>
  <c r="H1372" i="11"/>
  <c r="H1373" i="11"/>
  <c r="H1374" i="11"/>
  <c r="H1269" i="11"/>
  <c r="H1294" i="11"/>
  <c r="H1295" i="11"/>
  <c r="H1375" i="11"/>
  <c r="J1375" i="11" s="1"/>
  <c r="K1375" i="11" s="1" a="1"/>
  <c r="K1375" i="11" s="1"/>
  <c r="H1329" i="11"/>
  <c r="H468" i="11"/>
  <c r="H469" i="11"/>
  <c r="H359" i="11"/>
  <c r="H618" i="11"/>
  <c r="H360" i="11"/>
  <c r="H423" i="11"/>
  <c r="H2173" i="11"/>
  <c r="H361" i="11"/>
  <c r="H2174" i="11"/>
  <c r="H1430" i="11"/>
  <c r="H1431" i="11"/>
  <c r="H1432" i="11"/>
  <c r="H1433" i="11"/>
  <c r="H1434" i="11"/>
  <c r="H1435" i="11"/>
  <c r="H1520" i="11"/>
  <c r="H362" i="11"/>
  <c r="H424" i="11"/>
  <c r="H470" i="11"/>
  <c r="H471" i="11"/>
  <c r="H472" i="11"/>
  <c r="H473" i="11"/>
  <c r="H474" i="11"/>
  <c r="H619" i="11"/>
  <c r="H1521" i="11"/>
  <c r="H1471" i="11"/>
  <c r="H1522" i="11"/>
  <c r="H1472" i="11"/>
  <c r="H1523" i="11"/>
  <c r="H1473" i="11"/>
  <c r="H1550" i="11"/>
  <c r="H425" i="11"/>
  <c r="H475" i="11"/>
  <c r="H620" i="11"/>
  <c r="H621" i="11"/>
  <c r="H476" i="11"/>
  <c r="H426" i="11"/>
  <c r="H477" i="11"/>
  <c r="H622" i="11"/>
  <c r="H623" i="11"/>
  <c r="H478" i="11"/>
  <c r="J478" i="11" s="1"/>
  <c r="K478" i="11" s="1" a="1"/>
  <c r="K478" i="11" s="1"/>
  <c r="H1551" i="11"/>
  <c r="H1552" i="11"/>
  <c r="H1602" i="11"/>
  <c r="H1553" i="11"/>
  <c r="H1603" i="11"/>
  <c r="H1604" i="11"/>
  <c r="H1605" i="11"/>
  <c r="H1606" i="11"/>
  <c r="H1607" i="11"/>
  <c r="H1608" i="11"/>
  <c r="H1609" i="11"/>
  <c r="H1797" i="11"/>
  <c r="H1610" i="11"/>
  <c r="H1611" i="11"/>
  <c r="H1612" i="11"/>
  <c r="H1613" i="11"/>
  <c r="H1614" i="11"/>
  <c r="H1615" i="11"/>
  <c r="H1616" i="11"/>
  <c r="H1617" i="11"/>
  <c r="H1618" i="11"/>
  <c r="H1798" i="11"/>
  <c r="H1799" i="11"/>
  <c r="H1800" i="11"/>
  <c r="H1801" i="11"/>
  <c r="H1802" i="11"/>
  <c r="H1803" i="11"/>
  <c r="H1804" i="11"/>
  <c r="H2026" i="11"/>
  <c r="H1805" i="11"/>
  <c r="H1806" i="11"/>
  <c r="H1807" i="11"/>
  <c r="H2027" i="11"/>
  <c r="H1808" i="11"/>
  <c r="H1809" i="11"/>
  <c r="H1810" i="11"/>
  <c r="H1811" i="11"/>
  <c r="H1812" i="11"/>
  <c r="H1813" i="11"/>
  <c r="H1814" i="11"/>
  <c r="H1815" i="11"/>
  <c r="H1816" i="11"/>
  <c r="H1817" i="11"/>
  <c r="H1818" i="11"/>
  <c r="H1819" i="11"/>
  <c r="H1820" i="11"/>
  <c r="H1821" i="11"/>
  <c r="H1822" i="11"/>
  <c r="H1823" i="11"/>
  <c r="H1824" i="11"/>
  <c r="H1825" i="11"/>
  <c r="H1826" i="11"/>
  <c r="H1827" i="11"/>
  <c r="H624" i="11"/>
  <c r="H625" i="11"/>
  <c r="H626" i="11"/>
  <c r="H627" i="11"/>
  <c r="H628" i="11"/>
  <c r="H629" i="11"/>
  <c r="H630" i="11"/>
  <c r="H631" i="11"/>
  <c r="H632" i="11"/>
  <c r="H633" i="11"/>
  <c r="J633" i="11" s="1"/>
  <c r="K633" i="11" s="1" a="1"/>
  <c r="K633" i="11" s="1"/>
  <c r="H1828" i="11"/>
  <c r="H634" i="11"/>
  <c r="H635" i="11"/>
  <c r="H636" i="11"/>
  <c r="H637" i="11"/>
  <c r="H638" i="11"/>
  <c r="H2175" i="11"/>
  <c r="H639" i="11"/>
  <c r="H640" i="11"/>
  <c r="H641" i="11"/>
  <c r="H642" i="11"/>
  <c r="J642" i="11" s="1"/>
  <c r="K642" i="11" s="1" a="1"/>
  <c r="K642" i="11" s="1"/>
  <c r="H2053" i="11"/>
  <c r="H774" i="11"/>
  <c r="H139" i="11"/>
  <c r="H172" i="11"/>
  <c r="H245" i="11"/>
  <c r="H479" i="11"/>
  <c r="H246" i="11"/>
  <c r="H36" i="11"/>
  <c r="H320" i="11"/>
  <c r="H50" i="11"/>
  <c r="J50" i="11" s="1"/>
  <c r="K50" i="11" s="1" a="1"/>
  <c r="K50" i="11" s="1"/>
  <c r="H2054" i="11"/>
  <c r="H1077" i="11"/>
  <c r="H1068" i="11"/>
  <c r="H835" i="11"/>
  <c r="H822" i="11"/>
  <c r="H1051" i="11"/>
  <c r="H927" i="11"/>
  <c r="H861" i="11"/>
  <c r="H972" i="11"/>
  <c r="H846" i="11"/>
  <c r="J846" i="11" s="1"/>
  <c r="K846" i="11" s="1" a="1"/>
  <c r="K846" i="11" s="1"/>
  <c r="H2071" i="11"/>
  <c r="H1070" i="11"/>
  <c r="H2176" i="11"/>
  <c r="H910" i="11"/>
  <c r="H1036" i="11"/>
  <c r="H928" i="11"/>
  <c r="H994" i="11"/>
  <c r="H2177" i="11"/>
  <c r="H894" i="11"/>
  <c r="H911" i="11"/>
  <c r="J911" i="11" s="1"/>
  <c r="K911" i="11" s="1" a="1"/>
  <c r="K911" i="11" s="1"/>
  <c r="H2076" i="11"/>
  <c r="H1079" i="11"/>
  <c r="H1044" i="11"/>
  <c r="H995" i="11"/>
  <c r="H823" i="11"/>
  <c r="H929" i="11"/>
  <c r="H1069" i="11"/>
  <c r="H1008" i="11"/>
  <c r="H824" i="11"/>
  <c r="H1057" i="11"/>
  <c r="J1057" i="11" s="1"/>
  <c r="K1057" i="11" s="1" a="1"/>
  <c r="K1057" i="11" s="1"/>
  <c r="H2068" i="11"/>
  <c r="H1075" i="11"/>
  <c r="H1063" i="11"/>
  <c r="H973" i="11"/>
  <c r="H1064" i="11"/>
  <c r="H847" i="11"/>
  <c r="H946" i="11"/>
  <c r="H862" i="11"/>
  <c r="H930" i="11"/>
  <c r="H863" i="11"/>
  <c r="J863" i="11" s="1"/>
  <c r="K863" i="11" s="1" a="1"/>
  <c r="K863" i="11" s="1"/>
  <c r="H2100" i="11"/>
  <c r="H85" i="11"/>
  <c r="H140" i="11"/>
  <c r="H173" i="11"/>
  <c r="H280" i="11"/>
  <c r="H174" i="11"/>
  <c r="H76" i="11"/>
  <c r="H222" i="11"/>
  <c r="H281" i="11"/>
  <c r="H321" i="11"/>
  <c r="J321" i="11" s="1"/>
  <c r="K321" i="11" s="1" a="1"/>
  <c r="K321" i="11" s="1"/>
  <c r="H2107" i="11"/>
  <c r="H23" i="11"/>
  <c r="H67" i="11"/>
  <c r="H363" i="11"/>
  <c r="H141" i="11"/>
  <c r="H223" i="11"/>
  <c r="H106" i="11"/>
  <c r="H224" i="11"/>
  <c r="H86" i="11"/>
  <c r="H175" i="11"/>
  <c r="J175" i="11" s="1"/>
  <c r="K175" i="11" s="1" a="1"/>
  <c r="K175" i="11" s="1"/>
  <c r="H2108" i="11"/>
  <c r="H1021" i="11"/>
  <c r="H1058" i="11"/>
  <c r="H895" i="11"/>
  <c r="H896" i="11"/>
  <c r="H974" i="11"/>
  <c r="H836" i="11"/>
  <c r="H1009" i="11"/>
  <c r="H912" i="11"/>
  <c r="H1052" i="11"/>
  <c r="J1052" i="11" s="1"/>
  <c r="K1052" i="11" s="1" a="1"/>
  <c r="K1052" i="11" s="1"/>
  <c r="H2104" i="11"/>
  <c r="H37" i="11"/>
  <c r="H77" i="11"/>
  <c r="H123" i="11"/>
  <c r="H2178" i="11"/>
  <c r="H78" i="11"/>
  <c r="H480" i="11"/>
  <c r="H427" i="11"/>
  <c r="H156" i="11"/>
  <c r="H124" i="11"/>
  <c r="J124" i="11" s="1"/>
  <c r="K124" i="11" s="1" a="1"/>
  <c r="K124" i="11" s="1"/>
  <c r="H1112" i="11"/>
  <c r="H79" i="11"/>
  <c r="H51" i="11"/>
  <c r="H93" i="11"/>
  <c r="H107" i="11"/>
  <c r="H322" i="11"/>
  <c r="H176" i="11"/>
  <c r="H364" i="11"/>
  <c r="H2179" i="11"/>
  <c r="H200" i="11"/>
  <c r="J200" i="11" s="1"/>
  <c r="K200" i="11" s="1" a="1"/>
  <c r="K200" i="11" s="1"/>
  <c r="H1127" i="11"/>
  <c r="H897" i="11"/>
  <c r="H837" i="11"/>
  <c r="H864" i="11"/>
  <c r="H1010" i="11"/>
  <c r="H931" i="11"/>
  <c r="H898" i="11"/>
  <c r="H947" i="11"/>
  <c r="H932" i="11"/>
  <c r="H948" i="11"/>
  <c r="J948" i="11" s="1"/>
  <c r="K948" i="11" s="1" a="1"/>
  <c r="K948" i="11" s="1"/>
  <c r="H1128" i="11"/>
  <c r="H960" i="11"/>
  <c r="H880" i="11"/>
  <c r="H975" i="11"/>
  <c r="H976" i="11"/>
  <c r="H961" i="11"/>
  <c r="H962" i="11"/>
  <c r="H2180" i="11"/>
  <c r="H848" i="11"/>
  <c r="H949" i="11"/>
  <c r="J949" i="11" s="1"/>
  <c r="K949" i="11" s="1" a="1"/>
  <c r="K949" i="11" s="1"/>
  <c r="H1166" i="11"/>
  <c r="H142" i="11"/>
  <c r="H282" i="11"/>
  <c r="H428" i="11"/>
  <c r="H365" i="11"/>
  <c r="H429" i="11"/>
  <c r="H481" i="11"/>
  <c r="H430" i="11"/>
  <c r="H482" i="11"/>
  <c r="H431" i="11"/>
  <c r="J431" i="11" s="1"/>
  <c r="K431" i="11" s="1" a="1"/>
  <c r="K431" i="11" s="1"/>
  <c r="H1245" i="11"/>
  <c r="H1221" i="11"/>
  <c r="H1176" i="11"/>
  <c r="H1197" i="11"/>
  <c r="H1177" i="11"/>
  <c r="H1160" i="11"/>
  <c r="H1270" i="11"/>
  <c r="H1296" i="11"/>
  <c r="H1178" i="11"/>
  <c r="H1198" i="11"/>
  <c r="H1222" i="11"/>
  <c r="H1246" i="11"/>
  <c r="H1199" i="11"/>
  <c r="J1199" i="11" s="1"/>
  <c r="K1199" i="11" s="1" a="1"/>
  <c r="K1199" i="11" s="1"/>
  <c r="H1271" i="11"/>
  <c r="H913" i="11"/>
  <c r="H1011" i="11"/>
  <c r="H977" i="11"/>
  <c r="H1012" i="11"/>
  <c r="H1013" i="11"/>
  <c r="H996" i="11"/>
  <c r="H1014" i="11"/>
  <c r="H997" i="11"/>
  <c r="H998" i="11"/>
  <c r="J998" i="11" s="1"/>
  <c r="K998" i="11" s="1" a="1"/>
  <c r="K998" i="11" s="1"/>
  <c r="H1223" i="11"/>
  <c r="H201" i="11"/>
  <c r="H225" i="11"/>
  <c r="H432" i="11"/>
  <c r="H366" i="11"/>
  <c r="H433" i="11"/>
  <c r="H434" i="11"/>
  <c r="H483" i="11"/>
  <c r="H484" i="11"/>
  <c r="H485" i="11"/>
  <c r="J485" i="11" s="1"/>
  <c r="K485" i="11" s="1" a="1"/>
  <c r="K485" i="11" s="1"/>
  <c r="H1224" i="11"/>
  <c r="H226" i="11"/>
  <c r="H367" i="11"/>
  <c r="H368" i="11"/>
  <c r="H643" i="11"/>
  <c r="H2181" i="11"/>
  <c r="H486" i="11"/>
  <c r="H323" i="11"/>
  <c r="H2182" i="11"/>
  <c r="H283" i="11"/>
  <c r="J283" i="11" s="1"/>
  <c r="K283" i="11" s="1" a="1"/>
  <c r="K283" i="11" s="1"/>
  <c r="H1297" i="11"/>
  <c r="H1298" i="11"/>
  <c r="H1376" i="11"/>
  <c r="H1330" i="11"/>
  <c r="H1331" i="11"/>
  <c r="H1377" i="11"/>
  <c r="H1378" i="11"/>
  <c r="H1436" i="11"/>
  <c r="H1379" i="11"/>
  <c r="H1380" i="11"/>
  <c r="H1437" i="11"/>
  <c r="H1381" i="11"/>
  <c r="H1438" i="11"/>
  <c r="H1382" i="11"/>
  <c r="H1383" i="11"/>
  <c r="H1439" i="11"/>
  <c r="H1384" i="11"/>
  <c r="J1384" i="11" s="1"/>
  <c r="K1384" i="11" s="1" a="1"/>
  <c r="K1384" i="11" s="1"/>
  <c r="H1474" i="11"/>
  <c r="H1475" i="11"/>
  <c r="H1619" i="11"/>
  <c r="H1829" i="11"/>
  <c r="H1620" i="11"/>
  <c r="H1621" i="11"/>
  <c r="H1622" i="11"/>
  <c r="H1623" i="11"/>
  <c r="H1624" i="11"/>
  <c r="H1625" i="11"/>
  <c r="H1626" i="11"/>
  <c r="H1627" i="11"/>
  <c r="H1628" i="11"/>
  <c r="H1830" i="11"/>
  <c r="H1629" i="11"/>
  <c r="H1630" i="11"/>
  <c r="H1631" i="11"/>
  <c r="H1831" i="11"/>
  <c r="H1632" i="11"/>
  <c r="J1632" i="11" s="1"/>
  <c r="K1632" i="11" s="1" a="1"/>
  <c r="K1632" i="11" s="1"/>
  <c r="H1832" i="11"/>
  <c r="H644" i="11"/>
  <c r="H645" i="11"/>
  <c r="H646" i="11"/>
  <c r="H647" i="11"/>
  <c r="H2183" i="11"/>
  <c r="H648" i="11"/>
  <c r="H649" i="11"/>
  <c r="H650" i="11"/>
  <c r="H651" i="11"/>
  <c r="J651" i="11" s="1"/>
  <c r="K651" i="11" s="1" a="1"/>
  <c r="K651" i="11" s="1"/>
  <c r="H1833" i="11"/>
  <c r="H1834" i="11"/>
  <c r="H1835" i="11"/>
  <c r="H1836" i="11"/>
  <c r="H1837" i="11"/>
  <c r="H1838" i="11"/>
  <c r="H1839" i="11"/>
  <c r="H1840" i="11"/>
  <c r="H1841" i="11"/>
  <c r="H1842" i="11"/>
  <c r="J1842" i="11" s="1"/>
  <c r="K1842" i="11" s="1" a="1"/>
  <c r="K1842" i="11" s="1"/>
  <c r="H2028" i="11"/>
  <c r="H2029" i="11"/>
  <c r="H1843" i="11"/>
  <c r="H1844" i="11"/>
  <c r="H1845" i="11"/>
  <c r="H1846" i="11"/>
  <c r="H1847" i="11"/>
  <c r="H1848" i="11"/>
  <c r="H1849" i="11"/>
  <c r="H1850" i="11"/>
  <c r="H1851" i="11"/>
  <c r="H1852" i="11"/>
  <c r="H1853" i="11"/>
  <c r="H1854" i="11"/>
  <c r="H652" i="11"/>
  <c r="H653" i="11"/>
  <c r="H654" i="11"/>
  <c r="H655" i="11"/>
  <c r="H656" i="11"/>
  <c r="H657" i="11"/>
  <c r="H658" i="11"/>
  <c r="H659" i="11"/>
  <c r="H660" i="11"/>
  <c r="J660" i="11" s="1"/>
  <c r="K660" i="11" s="1" a="1"/>
  <c r="K660" i="11" s="1"/>
  <c r="H1855" i="11"/>
  <c r="H1856" i="11"/>
  <c r="H1857" i="11"/>
  <c r="H2030" i="11"/>
  <c r="H1858" i="11"/>
  <c r="H1859" i="11"/>
  <c r="H1860" i="11"/>
  <c r="H1861" i="11"/>
  <c r="H1862" i="11"/>
  <c r="H2184" i="11"/>
  <c r="H661" i="11"/>
  <c r="H662" i="11"/>
  <c r="H2185" i="11"/>
  <c r="H663" i="11"/>
  <c r="H664" i="11"/>
  <c r="H665" i="11"/>
  <c r="H666" i="11"/>
  <c r="H667" i="11"/>
  <c r="J667" i="11" s="1"/>
  <c r="K667" i="11" s="1" a="1"/>
  <c r="K667" i="11" s="1"/>
  <c r="H1863" i="11"/>
  <c r="H668" i="11"/>
  <c r="H669" i="11"/>
  <c r="H670" i="11"/>
  <c r="H2186" i="11"/>
  <c r="H671" i="11"/>
  <c r="H672" i="11"/>
  <c r="H673" i="11"/>
  <c r="H674" i="11"/>
  <c r="H2187" i="11"/>
  <c r="J2187" i="11" s="1"/>
  <c r="K2187" i="11" s="1" a="1"/>
  <c r="K2187" i="11" s="1"/>
  <c r="H1864" i="11"/>
  <c r="H675" i="11"/>
  <c r="H676" i="11"/>
  <c r="H677" i="11"/>
  <c r="H678" i="11"/>
  <c r="H679" i="11"/>
  <c r="H680" i="11"/>
  <c r="H681" i="11"/>
  <c r="H682" i="11"/>
  <c r="H683" i="11"/>
  <c r="J683" i="11" s="1"/>
  <c r="K683" i="11" s="1" a="1"/>
  <c r="K683" i="11" s="1"/>
  <c r="H1865" i="11"/>
  <c r="H684" i="11"/>
  <c r="H685" i="11"/>
  <c r="H686" i="11"/>
  <c r="H687" i="11"/>
  <c r="H688" i="11"/>
  <c r="H689" i="11"/>
  <c r="H690" i="11"/>
  <c r="H691" i="11"/>
  <c r="H692" i="11"/>
  <c r="J692" i="11" s="1"/>
  <c r="K692" i="11" s="1" a="1"/>
  <c r="K692" i="11" s="1"/>
  <c r="H1866" i="11"/>
  <c r="H693" i="11"/>
  <c r="H694" i="11"/>
  <c r="H695" i="11"/>
  <c r="H696" i="11"/>
  <c r="H697" i="11"/>
  <c r="H2188" i="11"/>
  <c r="H698" i="11"/>
  <c r="H699" i="11"/>
  <c r="H700" i="11"/>
  <c r="J700" i="11" s="1"/>
  <c r="K700" i="11" s="1" a="1"/>
  <c r="K700" i="11" s="1"/>
  <c r="H1084" i="11"/>
  <c r="H2189" i="11"/>
  <c r="H2190" i="11"/>
  <c r="H60" i="11"/>
  <c r="H143" i="11"/>
  <c r="H247" i="11"/>
  <c r="H369" i="11"/>
  <c r="H2191" i="11"/>
  <c r="H177" i="11"/>
  <c r="J177" i="11" s="1"/>
  <c r="K177" i="11" s="1" a="1"/>
  <c r="K177" i="11" s="1"/>
  <c r="H2061" i="11"/>
  <c r="H30" i="11"/>
  <c r="H370" i="11"/>
  <c r="H61" i="11"/>
  <c r="H178" i="11"/>
  <c r="H284" i="11"/>
  <c r="H87" i="11"/>
  <c r="H80" i="11"/>
  <c r="H371" i="11"/>
  <c r="J371" i="11" s="1"/>
  <c r="K371" i="11" s="1" a="1"/>
  <c r="K371" i="11" s="1"/>
  <c r="H2058" i="11"/>
  <c r="H778" i="11"/>
  <c r="H2192" i="11"/>
  <c r="H2193" i="11"/>
  <c r="H125" i="11"/>
  <c r="H487" i="11"/>
  <c r="H108" i="11"/>
  <c r="H202" i="11"/>
  <c r="H227" i="11"/>
  <c r="J227" i="11" s="1"/>
  <c r="K227" i="11" s="1" a="1"/>
  <c r="K227" i="11" s="1"/>
  <c r="H2096" i="11"/>
  <c r="H52" i="11"/>
  <c r="H126" i="11"/>
  <c r="H203" i="11"/>
  <c r="H53" i="11"/>
  <c r="H701" i="11"/>
  <c r="H324" i="11"/>
  <c r="H372" i="11"/>
  <c r="H373" i="11"/>
  <c r="J373" i="11" s="1"/>
  <c r="K373" i="11" s="1" a="1"/>
  <c r="K373" i="11" s="1"/>
  <c r="H1113" i="11"/>
  <c r="H28" i="11"/>
  <c r="H81" i="11"/>
  <c r="H179" i="11"/>
  <c r="H2194" i="11"/>
  <c r="H204" i="11"/>
  <c r="H109" i="11"/>
  <c r="H228" i="11"/>
  <c r="H702" i="11"/>
  <c r="J702" i="11" s="1"/>
  <c r="K702" i="11" s="1" a="1"/>
  <c r="K702" i="11" s="1"/>
  <c r="H1129" i="11"/>
  <c r="H62" i="11"/>
  <c r="H488" i="11"/>
  <c r="H127" i="11"/>
  <c r="H229" i="11"/>
  <c r="H325" i="11"/>
  <c r="H326" i="11"/>
  <c r="H205" i="11"/>
  <c r="H703" i="11"/>
  <c r="J703" i="11" s="1"/>
  <c r="K703" i="11" s="1" a="1"/>
  <c r="K703" i="11" s="1"/>
  <c r="H1299" i="11"/>
  <c r="H248" i="11"/>
  <c r="H374" i="11"/>
  <c r="H375" i="11"/>
  <c r="H376" i="11"/>
  <c r="H489" i="11"/>
  <c r="H435" i="11"/>
  <c r="H377" i="11"/>
  <c r="H490" i="11"/>
  <c r="J490" i="11" s="1"/>
  <c r="K490" i="11" s="1" a="1"/>
  <c r="K490" i="11" s="1"/>
  <c r="H1385" i="11"/>
  <c r="H1386" i="11"/>
  <c r="H1300" i="11"/>
  <c r="H1440" i="11"/>
  <c r="H1387" i="11"/>
  <c r="H285" i="11"/>
  <c r="H491" i="11"/>
  <c r="H704" i="11"/>
  <c r="H2195" i="11"/>
  <c r="H705" i="11"/>
  <c r="H706" i="11"/>
  <c r="H492" i="11"/>
  <c r="H493" i="11"/>
  <c r="J493" i="11" s="1"/>
  <c r="K493" i="11" s="1" a="1"/>
  <c r="K493" i="11" s="1"/>
  <c r="H1152" i="11"/>
  <c r="H2196" i="11"/>
  <c r="H2197" i="11"/>
  <c r="H2198" i="11"/>
  <c r="H2199" i="11"/>
  <c r="H2200" i="11"/>
  <c r="H2201" i="11"/>
  <c r="H2202" i="11"/>
  <c r="H2203" i="11"/>
  <c r="J2203" i="11" s="1"/>
  <c r="K2203" i="11" s="1" a="1"/>
  <c r="K2203" i="11" s="1"/>
  <c r="H1554" i="11"/>
  <c r="H1555" i="11"/>
  <c r="H1524" i="11"/>
  <c r="H1525" i="11"/>
  <c r="H1556" i="11"/>
  <c r="H1557" i="11"/>
  <c r="H1558" i="11"/>
  <c r="H1559" i="11"/>
  <c r="H2031" i="11"/>
  <c r="H1867" i="11"/>
  <c r="H1868" i="11"/>
  <c r="H1869" i="11"/>
  <c r="H1870" i="11"/>
  <c r="H1871" i="11"/>
  <c r="H1872" i="11"/>
  <c r="H2032" i="11"/>
  <c r="H1873" i="11"/>
  <c r="J1873" i="11" s="1"/>
  <c r="K1873" i="11" s="1" a="1"/>
  <c r="K1873" i="11" s="1"/>
  <c r="H1874" i="11"/>
  <c r="H1875" i="11"/>
  <c r="H2033" i="11"/>
  <c r="H1876" i="11"/>
  <c r="H1877" i="11"/>
  <c r="H1878" i="11"/>
  <c r="H1879" i="11"/>
  <c r="H1880" i="11"/>
  <c r="H1881" i="11"/>
  <c r="J1881" i="11" s="1"/>
  <c r="K1881" i="11" s="1" a="1"/>
  <c r="K1881" i="11" s="1"/>
  <c r="H1882" i="11"/>
  <c r="H1883" i="11"/>
  <c r="H1884" i="11"/>
  <c r="H1885" i="11"/>
  <c r="H1886" i="11"/>
  <c r="H1887" i="11"/>
  <c r="H1888" i="11"/>
  <c r="H1889" i="11"/>
  <c r="H1890" i="11"/>
  <c r="J1890" i="11" s="1"/>
  <c r="K1890" i="11" s="1" a="1"/>
  <c r="K1890" i="11" s="1"/>
  <c r="H1891" i="11"/>
  <c r="H1892" i="11"/>
  <c r="H1893" i="11"/>
  <c r="H1894" i="11"/>
  <c r="H2034" i="11"/>
  <c r="H1895" i="11"/>
  <c r="H1896" i="11"/>
  <c r="H2035" i="11"/>
  <c r="H1897" i="11"/>
  <c r="J1897" i="11" s="1"/>
  <c r="K1897" i="11" s="1" a="1"/>
  <c r="K1897" i="11" s="1"/>
  <c r="H1898" i="11"/>
  <c r="H1899" i="11"/>
  <c r="H1900" i="11"/>
  <c r="H1901" i="11"/>
  <c r="H1902" i="11"/>
  <c r="H1903" i="11"/>
  <c r="H1904" i="11"/>
  <c r="H1905" i="11"/>
  <c r="H1906" i="11"/>
  <c r="J1906" i="11" s="1"/>
  <c r="K1906" i="11" s="1" a="1"/>
  <c r="K1906" i="11" s="1"/>
  <c r="H1907" i="11"/>
  <c r="H1908" i="11"/>
  <c r="H1909" i="11"/>
  <c r="H1910" i="11"/>
  <c r="H1911" i="11"/>
  <c r="H1912" i="11"/>
  <c r="H1913" i="11"/>
  <c r="H1914" i="11"/>
  <c r="H1915" i="11"/>
  <c r="J1915" i="11" s="1"/>
  <c r="K1915" i="11" s="1" a="1"/>
  <c r="K1915" i="11" s="1"/>
  <c r="H1916" i="11"/>
  <c r="H1917" i="11"/>
  <c r="H1095" i="11"/>
  <c r="H54" i="11"/>
  <c r="H2204" i="11"/>
  <c r="H2205" i="11"/>
  <c r="H494" i="11"/>
  <c r="H2206" i="11"/>
  <c r="H31" i="11"/>
  <c r="H249" i="11"/>
  <c r="J249" i="11" s="1"/>
  <c r="K249" i="11" s="1" a="1"/>
  <c r="K249" i="11" s="1"/>
  <c r="H2105" i="11"/>
  <c r="H17" i="11"/>
  <c r="H32" i="11"/>
  <c r="H206" i="11"/>
  <c r="H286" i="11"/>
  <c r="H495" i="11"/>
  <c r="H436" i="11"/>
  <c r="H287" i="11"/>
  <c r="J287" i="11" s="1"/>
  <c r="K287" i="11" s="1" a="1"/>
  <c r="K287" i="11" s="1"/>
  <c r="H1130" i="11"/>
  <c r="H157" i="11"/>
  <c r="H180" i="11"/>
  <c r="H158" i="11"/>
  <c r="H2207" i="11"/>
  <c r="H288" i="11"/>
  <c r="H378" i="11"/>
  <c r="H379" i="11"/>
  <c r="J379" i="11" s="1"/>
  <c r="K379" i="11" s="1" a="1"/>
  <c r="K379" i="11" s="1"/>
  <c r="H2050" i="11"/>
  <c r="H2208" i="11"/>
  <c r="H794" i="11"/>
  <c r="H793" i="11"/>
  <c r="H788" i="11"/>
  <c r="H786" i="11"/>
  <c r="H783" i="11"/>
  <c r="H784" i="11"/>
  <c r="J784" i="11" s="1"/>
  <c r="K784" i="11" s="1" a="1"/>
  <c r="K784" i="11" s="1"/>
  <c r="H1918" i="11"/>
  <c r="H2036" i="11"/>
  <c r="H1919" i="11"/>
  <c r="H707" i="11"/>
  <c r="H2209" i="11"/>
  <c r="H708" i="11"/>
  <c r="H2210" i="11"/>
  <c r="H709" i="11"/>
  <c r="H710" i="11"/>
  <c r="H1920" i="11"/>
  <c r="H711" i="11"/>
  <c r="H712" i="11"/>
  <c r="H713" i="11"/>
  <c r="H714" i="11"/>
  <c r="H715" i="11"/>
  <c r="H716" i="11"/>
  <c r="H717" i="11"/>
  <c r="J717" i="11" s="1"/>
  <c r="K717" i="11" s="1" a="1"/>
  <c r="K717" i="11" s="1"/>
  <c r="H2083" i="11"/>
  <c r="H776" i="11"/>
  <c r="H181" i="11"/>
  <c r="H38" i="11"/>
  <c r="H182" i="11"/>
  <c r="H250" i="11"/>
  <c r="H2211" i="11"/>
  <c r="J2211" i="11" s="1"/>
  <c r="K2211" i="11" s="1" a="1"/>
  <c r="K2211" i="11" s="1"/>
  <c r="H1200" i="11"/>
  <c r="H914" i="11"/>
  <c r="H978" i="11"/>
  <c r="H999" i="11"/>
  <c r="H979" i="11"/>
  <c r="H980" i="11"/>
  <c r="H963" i="11"/>
  <c r="J963" i="11" s="1"/>
  <c r="K963" i="11" s="1" a="1"/>
  <c r="K963" i="11" s="1"/>
  <c r="H1388" i="11"/>
  <c r="H1476" i="11"/>
  <c r="H1477" i="11"/>
  <c r="H1478" i="11"/>
  <c r="H1479" i="11"/>
  <c r="H1441" i="11"/>
  <c r="H1389" i="11"/>
  <c r="H1442" i="11"/>
  <c r="H1443" i="11"/>
  <c r="H718" i="11"/>
  <c r="H719" i="11"/>
  <c r="H496" i="11"/>
  <c r="H497" i="11"/>
  <c r="H437" i="11"/>
  <c r="H720" i="11"/>
  <c r="J720" i="11" s="1"/>
  <c r="K720" i="11" s="1" a="1"/>
  <c r="K720" i="11" s="1"/>
  <c r="H1444" i="11"/>
  <c r="H1445" i="11"/>
  <c r="H1480" i="11"/>
  <c r="H1390" i="11"/>
  <c r="H1446" i="11"/>
  <c r="H1481" i="11"/>
  <c r="H1526" i="11"/>
  <c r="H438" i="11"/>
  <c r="H498" i="11"/>
  <c r="H1527" i="11"/>
  <c r="H439" i="11"/>
  <c r="H499" i="11"/>
  <c r="H721" i="11"/>
  <c r="H722" i="11"/>
  <c r="H2212" i="11"/>
  <c r="H723" i="11"/>
  <c r="J723" i="11" s="1"/>
  <c r="K723" i="11" s="1" a="1"/>
  <c r="K723" i="11" s="1"/>
  <c r="H1633" i="11"/>
  <c r="H1634" i="11"/>
  <c r="H1635" i="11"/>
  <c r="H1636" i="11"/>
  <c r="H1637" i="11"/>
  <c r="H1921" i="11"/>
  <c r="H724" i="11"/>
  <c r="H725" i="11"/>
  <c r="H1922" i="11"/>
  <c r="H1923" i="11"/>
  <c r="H1924" i="11"/>
  <c r="H1925" i="11"/>
  <c r="H2037" i="11"/>
  <c r="H1926" i="11"/>
  <c r="H1927" i="11"/>
  <c r="H1928" i="11"/>
  <c r="H1929" i="11"/>
  <c r="H1930" i="11"/>
  <c r="H1081" i="11"/>
  <c r="H9" i="11"/>
  <c r="H55" i="11"/>
  <c r="H94" i="11"/>
  <c r="H207" i="11"/>
  <c r="H726" i="11"/>
  <c r="J726" i="11" s="1"/>
  <c r="K726" i="11" s="1" a="1"/>
  <c r="K726" i="11" s="1"/>
  <c r="H1100" i="11"/>
  <c r="H63" i="11"/>
  <c r="H110" i="11"/>
  <c r="H289" i="11"/>
  <c r="H2213" i="11"/>
  <c r="H128" i="11"/>
  <c r="J128" i="11" s="1"/>
  <c r="K128" i="11" s="1" a="1"/>
  <c r="K128" i="11" s="1"/>
  <c r="H1201" i="11"/>
  <c r="H1179" i="11"/>
  <c r="H1225" i="11"/>
  <c r="H1272" i="11"/>
  <c r="H1226" i="11"/>
  <c r="H1167" i="11"/>
  <c r="J1167" i="11" s="1"/>
  <c r="K1167" i="11" s="1" a="1"/>
  <c r="K1167" i="11" s="1"/>
  <c r="H1124" i="11"/>
  <c r="H2214" i="11"/>
  <c r="H790" i="11"/>
  <c r="H2215" i="11"/>
  <c r="H787" i="11"/>
  <c r="H789" i="11"/>
  <c r="J789" i="11" s="1"/>
  <c r="K789" i="11" s="1" a="1"/>
  <c r="K789" i="11" s="1"/>
  <c r="H1638" i="11"/>
  <c r="H1639" i="11"/>
  <c r="H1560" i="11"/>
  <c r="H1561" i="11"/>
  <c r="H1562" i="11"/>
  <c r="H1528" i="11"/>
  <c r="J1528" i="11" s="1"/>
  <c r="K1528" i="11" s="1" a="1"/>
  <c r="K1528" i="11" s="1"/>
  <c r="H1931" i="11"/>
  <c r="H1932" i="11"/>
  <c r="H1933" i="11"/>
  <c r="H1934" i="11"/>
  <c r="H1935" i="11"/>
  <c r="H2038" i="11"/>
  <c r="J2038" i="11" s="1"/>
  <c r="K2038" i="11" s="1" a="1"/>
  <c r="K2038" i="11" s="1"/>
  <c r="H1936" i="11"/>
  <c r="H1937" i="11"/>
  <c r="H1938" i="11"/>
  <c r="H1939" i="11"/>
  <c r="H1940" i="11"/>
  <c r="H1941" i="11"/>
  <c r="H1942" i="11"/>
  <c r="H1943" i="11"/>
  <c r="H2039" i="11"/>
  <c r="H1944" i="11"/>
  <c r="H1945" i="11"/>
  <c r="H727" i="11"/>
  <c r="H728" i="11"/>
  <c r="H729" i="11"/>
  <c r="H730" i="11"/>
  <c r="H731" i="11"/>
  <c r="J731" i="11" s="1"/>
  <c r="K731" i="11" s="1" a="1"/>
  <c r="K731" i="11" s="1"/>
  <c r="H2067" i="11"/>
  <c r="H777" i="11"/>
  <c r="H13" i="11"/>
  <c r="H24" i="11"/>
  <c r="H129" i="11"/>
  <c r="J129" i="11" s="1"/>
  <c r="K129" i="11" s="1" a="1"/>
  <c r="K129" i="11" s="1"/>
  <c r="H2055" i="11"/>
  <c r="H773" i="11"/>
  <c r="H6" i="11"/>
  <c r="H95" i="11"/>
  <c r="H2216" i="11"/>
  <c r="J2216" i="11" s="1"/>
  <c r="K2216" i="11" s="1" a="1"/>
  <c r="K2216" i="11" s="1"/>
  <c r="H2056" i="11"/>
  <c r="H779" i="11"/>
  <c r="H3" i="11"/>
  <c r="H4" i="11"/>
  <c r="H183" i="11"/>
  <c r="J183" i="11" s="1"/>
  <c r="K183" i="11" s="1" a="1"/>
  <c r="K183" i="11" s="1"/>
  <c r="H2084" i="11"/>
  <c r="H775" i="11"/>
  <c r="H96" i="11"/>
  <c r="H10" i="11"/>
  <c r="H208" i="11"/>
  <c r="J208" i="11" s="1"/>
  <c r="K208" i="11" s="1" a="1"/>
  <c r="K208" i="11" s="1"/>
  <c r="H2080" i="11"/>
  <c r="H1071" i="11"/>
  <c r="H933" i="11"/>
  <c r="H2217" i="11"/>
  <c r="H817" i="11"/>
  <c r="J817" i="11" s="1"/>
  <c r="K817" i="11" s="1" a="1"/>
  <c r="K817" i="11" s="1"/>
  <c r="H2081" i="11"/>
  <c r="H11" i="11"/>
  <c r="H18" i="11"/>
  <c r="H111" i="11"/>
  <c r="H97" i="11"/>
  <c r="J97" i="11" s="1"/>
  <c r="K97" i="11" s="1" a="1"/>
  <c r="K97" i="11" s="1"/>
  <c r="H2097" i="11"/>
  <c r="H12" i="11"/>
  <c r="H19" i="11"/>
  <c r="H112" i="11"/>
  <c r="H380" i="11"/>
  <c r="J380" i="11" s="1"/>
  <c r="K380" i="11" s="1" a="1"/>
  <c r="K380" i="11" s="1"/>
  <c r="H2109" i="11"/>
  <c r="H1017" i="11"/>
  <c r="H2218" i="11"/>
  <c r="H915" i="11"/>
  <c r="H950" i="11"/>
  <c r="J950" i="11" s="1"/>
  <c r="K950" i="11" s="1" a="1"/>
  <c r="K950" i="11" s="1"/>
  <c r="H1093" i="11"/>
  <c r="H43" i="11"/>
  <c r="H14" i="11"/>
  <c r="H381" i="11"/>
  <c r="H290" i="11"/>
  <c r="J290" i="11" s="1"/>
  <c r="K290" i="11" s="1" a="1"/>
  <c r="K290" i="11" s="1"/>
  <c r="H1085" i="11"/>
  <c r="H144" i="11"/>
  <c r="H39" i="11"/>
  <c r="H327" i="11"/>
  <c r="H159" i="11"/>
  <c r="J159" i="11" s="1"/>
  <c r="K159" i="11" s="1" a="1"/>
  <c r="K159" i="11" s="1"/>
  <c r="H1105" i="11"/>
  <c r="H1059" i="11"/>
  <c r="H881" i="11"/>
  <c r="H934" i="11"/>
  <c r="H935" i="11"/>
  <c r="J935" i="11" s="1"/>
  <c r="K935" i="11" s="1" a="1"/>
  <c r="K935" i="11" s="1"/>
  <c r="H1115" i="11"/>
  <c r="H25" i="11"/>
  <c r="H184" i="11"/>
  <c r="H185" i="11"/>
  <c r="H251" i="11"/>
  <c r="J251" i="11" s="1"/>
  <c r="K251" i="11" s="1" a="1"/>
  <c r="K251" i="11" s="1"/>
  <c r="H1131" i="11"/>
  <c r="H825" i="11"/>
  <c r="H899" i="11"/>
  <c r="H1015" i="11"/>
  <c r="H964" i="11"/>
  <c r="J964" i="11" s="1"/>
  <c r="K964" i="11" s="1" a="1"/>
  <c r="K964" i="11" s="1"/>
  <c r="H1117" i="11"/>
  <c r="H160" i="11"/>
  <c r="H209" i="11"/>
  <c r="H291" i="11"/>
  <c r="H732" i="11"/>
  <c r="J732" i="11" s="1"/>
  <c r="K732" i="11" s="1" a="1"/>
  <c r="K732" i="11" s="1"/>
  <c r="H1161" i="11"/>
  <c r="H1153" i="11"/>
  <c r="H1138" i="11"/>
  <c r="H1147" i="11"/>
  <c r="H1132" i="11"/>
  <c r="J1132" i="11" s="1"/>
  <c r="K1132" i="11" s="1" a="1"/>
  <c r="K1132" i="11" s="1"/>
  <c r="H1180" i="11"/>
  <c r="H113" i="11"/>
  <c r="H733" i="11"/>
  <c r="H382" i="11"/>
  <c r="H500" i="11"/>
  <c r="J500" i="11" s="1"/>
  <c r="K500" i="11" s="1" a="1"/>
  <c r="K500" i="11" s="1"/>
  <c r="H1247" i="11"/>
  <c r="H849" i="11"/>
  <c r="H900" i="11"/>
  <c r="H2219" i="11"/>
  <c r="H1000" i="11"/>
  <c r="J1000" i="11" s="1"/>
  <c r="K1000" i="11" s="1" a="1"/>
  <c r="K1000" i="11" s="1"/>
  <c r="H1227" i="11"/>
  <c r="H1228" i="11"/>
  <c r="H1248" i="11"/>
  <c r="H1249" i="11"/>
  <c r="H1273" i="11"/>
  <c r="J1273" i="11" s="1"/>
  <c r="K1273" i="11" s="1" a="1"/>
  <c r="K1273" i="11" s="1"/>
  <c r="H1482" i="11"/>
  <c r="H383" i="11"/>
  <c r="H440" i="11"/>
  <c r="H734" i="11"/>
  <c r="H735" i="11"/>
  <c r="J735" i="11" s="1"/>
  <c r="K735" i="11" s="1" a="1"/>
  <c r="K735" i="11" s="1"/>
  <c r="H1563" i="11"/>
  <c r="H1483" i="11"/>
  <c r="H1640" i="11"/>
  <c r="H1641" i="11"/>
  <c r="H1642" i="11"/>
  <c r="H1643" i="11"/>
  <c r="H1644" i="11"/>
  <c r="J1644" i="11" s="1"/>
  <c r="K1644" i="11" s="1" a="1"/>
  <c r="K1644" i="11" s="1"/>
  <c r="H1645" i="11"/>
  <c r="H1646" i="11"/>
  <c r="H1647" i="11"/>
  <c r="H1946" i="11"/>
  <c r="H1648" i="11"/>
  <c r="J1648" i="11" s="1"/>
  <c r="K1648" i="11" s="1" a="1"/>
  <c r="K1648" i="11" s="1"/>
  <c r="H1649" i="11"/>
  <c r="H501" i="11"/>
  <c r="H736" i="11"/>
  <c r="H737" i="11"/>
  <c r="H738" i="11"/>
  <c r="J738" i="11" s="1"/>
  <c r="K738" i="11" s="1" a="1"/>
  <c r="K738" i="11" s="1"/>
  <c r="H1947" i="11"/>
  <c r="H1948" i="11"/>
  <c r="H1949" i="11"/>
  <c r="H1950" i="11"/>
  <c r="H1951" i="11"/>
  <c r="J1951" i="11" s="1"/>
  <c r="K1951" i="11" s="1" a="1"/>
  <c r="K1951" i="11" s="1"/>
  <c r="H1952" i="11"/>
  <c r="H2040" i="11"/>
  <c r="H1953" i="11"/>
  <c r="H1954" i="11"/>
  <c r="H1955" i="11"/>
  <c r="J1955" i="11" s="1"/>
  <c r="K1955" i="11" s="1" a="1"/>
  <c r="K1955" i="11" s="1"/>
  <c r="H1956" i="11"/>
  <c r="H2041" i="11"/>
  <c r="H1957" i="11"/>
  <c r="H1958" i="11"/>
  <c r="H1959" i="11"/>
  <c r="J1959" i="11" s="1"/>
  <c r="K1959" i="11" s="1" a="1"/>
  <c r="K1959" i="11" s="1"/>
  <c r="H1960" i="11"/>
  <c r="H739" i="11"/>
  <c r="H740" i="11"/>
  <c r="H741" i="11"/>
  <c r="H742" i="11"/>
  <c r="J742" i="11" s="1"/>
  <c r="K742" i="11" s="1" a="1"/>
  <c r="K742" i="11" s="1"/>
  <c r="H2051" i="11"/>
  <c r="H1022" i="11"/>
  <c r="H1037" i="11"/>
  <c r="H838" i="11"/>
  <c r="J838" i="11" s="1"/>
  <c r="K838" i="11" s="1" a="1"/>
  <c r="K838" i="11" s="1"/>
  <c r="H2085" i="11"/>
  <c r="H26" i="11"/>
  <c r="H44" i="11"/>
  <c r="H114" i="11"/>
  <c r="J114" i="11" s="1"/>
  <c r="K114" i="11" s="1" a="1"/>
  <c r="K114" i="11" s="1"/>
  <c r="H2087" i="11"/>
  <c r="H29" i="11"/>
  <c r="H45" i="11"/>
  <c r="H292" i="11"/>
  <c r="J292" i="11" s="1"/>
  <c r="K292" i="11" s="1" a="1"/>
  <c r="K292" i="11" s="1"/>
  <c r="H2072" i="11"/>
  <c r="H1078" i="11"/>
  <c r="H1049" i="11"/>
  <c r="H839" i="11"/>
  <c r="J839" i="11" s="1"/>
  <c r="K839" i="11" s="1" a="1"/>
  <c r="K839" i="11" s="1"/>
  <c r="H1090" i="11"/>
  <c r="H7" i="11"/>
  <c r="H743" i="11"/>
  <c r="H115" i="11"/>
  <c r="J115" i="11" s="1"/>
  <c r="K115" i="11" s="1" a="1"/>
  <c r="K115" i="11" s="1"/>
  <c r="H1094" i="11"/>
  <c r="H33" i="11"/>
  <c r="H56" i="11"/>
  <c r="H384" i="11"/>
  <c r="J384" i="11" s="1"/>
  <c r="K384" i="11" s="1" a="1"/>
  <c r="K384" i="11" s="1"/>
  <c r="H1101" i="11"/>
  <c r="H88" i="11"/>
  <c r="H293" i="11"/>
  <c r="H161" i="11"/>
  <c r="J161" i="11" s="1"/>
  <c r="K161" i="11" s="1" a="1"/>
  <c r="K161" i="11" s="1"/>
  <c r="H1120" i="11"/>
  <c r="H162" i="11"/>
  <c r="H116" i="11"/>
  <c r="H502" i="11"/>
  <c r="J502" i="11" s="1"/>
  <c r="K502" i="11" s="1" a="1"/>
  <c r="K502" i="11" s="1"/>
  <c r="H1139" i="11"/>
  <c r="H1168" i="11"/>
  <c r="H1250" i="11"/>
  <c r="H1229" i="11"/>
  <c r="H1274" i="11"/>
  <c r="H1275" i="11"/>
  <c r="J1275" i="11" s="1"/>
  <c r="K1275" i="11" s="1" a="1"/>
  <c r="K1275" i="11" s="1"/>
  <c r="H1230" i="11"/>
  <c r="H1332" i="11"/>
  <c r="H1276" i="11"/>
  <c r="H1251" i="11"/>
  <c r="H1391" i="11"/>
  <c r="H1301" i="11"/>
  <c r="J1301" i="11" s="1"/>
  <c r="K1301" i="11" s="1" a="1"/>
  <c r="K1301" i="11" s="1"/>
  <c r="H1302" i="11"/>
  <c r="H1333" i="11"/>
  <c r="H1392" i="11"/>
  <c r="H1277" i="11"/>
  <c r="J1277" i="11" s="1"/>
  <c r="K1277" i="11" s="1" a="1"/>
  <c r="K1277" i="11" s="1"/>
  <c r="H1334" i="11"/>
  <c r="H1303" i="11"/>
  <c r="H1335" i="11"/>
  <c r="H1393" i="11"/>
  <c r="J1393" i="11" s="1"/>
  <c r="K1393" i="11" s="1" a="1"/>
  <c r="K1393" i="11" s="1"/>
  <c r="H1336" i="11"/>
  <c r="H1447" i="11"/>
  <c r="H1448" i="11"/>
  <c r="H1394" i="11"/>
  <c r="J1394" i="11" s="1"/>
  <c r="K1394" i="11" s="1" a="1"/>
  <c r="K1394" i="11" s="1"/>
  <c r="H1395" i="11"/>
  <c r="H1484" i="11"/>
  <c r="H1396" i="11"/>
  <c r="H1397" i="11"/>
  <c r="J1397" i="11" s="1"/>
  <c r="K1397" i="11" s="1" a="1"/>
  <c r="K1397" i="11" s="1"/>
  <c r="H1449" i="11"/>
  <c r="H1450" i="11"/>
  <c r="H1529" i="11"/>
  <c r="H1451" i="11"/>
  <c r="J1451" i="11" s="1"/>
  <c r="K1451" i="11" s="1" a="1"/>
  <c r="K1451" i="11" s="1"/>
  <c r="H1452" i="11"/>
  <c r="H1485" i="11"/>
  <c r="H1486" i="11"/>
  <c r="H1487" i="11"/>
  <c r="J1487" i="11" s="1"/>
  <c r="K1487" i="11" s="1" a="1"/>
  <c r="K1487" i="11" s="1"/>
  <c r="H1488" i="11"/>
  <c r="H1489" i="11"/>
  <c r="H1530" i="11"/>
  <c r="H441" i="11"/>
  <c r="H744" i="11"/>
  <c r="H1531" i="11"/>
  <c r="H1564" i="11"/>
  <c r="H1565" i="11"/>
  <c r="H1566" i="11"/>
  <c r="J1566" i="11" s="1"/>
  <c r="K1566" i="11" s="1" a="1"/>
  <c r="K1566" i="11" s="1"/>
  <c r="H1961" i="11"/>
  <c r="H745" i="11"/>
  <c r="H746" i="11"/>
  <c r="H747" i="11"/>
  <c r="J747" i="11" s="1"/>
  <c r="K747" i="11" s="1" a="1"/>
  <c r="K747" i="11" s="1"/>
  <c r="H1962" i="11"/>
  <c r="H748" i="11"/>
  <c r="H749" i="11"/>
  <c r="H750" i="11"/>
  <c r="J750" i="11" s="1"/>
  <c r="K750" i="11" s="1" a="1"/>
  <c r="K750" i="11" s="1"/>
  <c r="H1963" i="11"/>
  <c r="H751" i="11"/>
  <c r="H752" i="11"/>
  <c r="H753" i="11"/>
  <c r="J753" i="11" s="1"/>
  <c r="K753" i="11" s="1" a="1"/>
  <c r="K753" i="11" s="1"/>
  <c r="H1964" i="11"/>
  <c r="H754" i="11"/>
  <c r="H755" i="11"/>
  <c r="H756" i="11"/>
  <c r="J756" i="11" s="1"/>
  <c r="K756" i="11" s="1" a="1"/>
  <c r="K756" i="11" s="1"/>
  <c r="H1965" i="11"/>
  <c r="H757" i="11"/>
  <c r="H758" i="11"/>
  <c r="H759" i="11"/>
  <c r="J759" i="11" s="1"/>
  <c r="K759" i="11" s="1" a="1"/>
  <c r="K759" i="11" s="1"/>
  <c r="H2049" i="11"/>
  <c r="H1026" i="11"/>
  <c r="H1023" i="11"/>
  <c r="J1023" i="11" s="1"/>
  <c r="K1023" i="11" s="1" a="1"/>
  <c r="K1023" i="11" s="1"/>
  <c r="H2106" i="11"/>
  <c r="H46" i="11"/>
  <c r="H68" i="11"/>
  <c r="J68" i="11" s="1"/>
  <c r="K68" i="11" s="1" a="1"/>
  <c r="K68" i="11" s="1"/>
  <c r="H2101" i="11"/>
  <c r="H20" i="11"/>
  <c r="H130" i="11"/>
  <c r="J130" i="11" s="1"/>
  <c r="K130" i="11" s="1" a="1"/>
  <c r="K130" i="11" s="1"/>
  <c r="H1086" i="11"/>
  <c r="H34" i="11"/>
  <c r="H82" i="11"/>
  <c r="J82" i="11" s="1"/>
  <c r="K82" i="11" s="1" a="1"/>
  <c r="K82" i="11" s="1"/>
  <c r="H1082" i="11"/>
  <c r="H1028" i="11"/>
  <c r="H818" i="11"/>
  <c r="J818" i="11" s="1"/>
  <c r="K818" i="11" s="1" a="1"/>
  <c r="K818" i="11" s="1"/>
  <c r="H1098" i="11"/>
  <c r="H1038" i="11"/>
  <c r="H819" i="11"/>
  <c r="J819" i="11" s="1"/>
  <c r="K819" i="11" s="1" a="1"/>
  <c r="K819" i="11" s="1"/>
  <c r="H1096" i="11"/>
  <c r="H64" i="11"/>
  <c r="H131" i="11"/>
  <c r="J131" i="11" s="1"/>
  <c r="K131" i="11" s="1" a="1"/>
  <c r="K131" i="11" s="1"/>
  <c r="H1114" i="11"/>
  <c r="H69" i="11"/>
  <c r="H760" i="11"/>
  <c r="J760" i="11" s="1"/>
  <c r="K760" i="11" s="1" a="1"/>
  <c r="K760" i="11" s="1"/>
  <c r="H1162" i="11"/>
  <c r="H1163" i="11"/>
  <c r="H1154" i="11"/>
  <c r="J1154" i="11" s="1"/>
  <c r="K1154" i="11" s="1" a="1"/>
  <c r="K1154" i="11" s="1"/>
  <c r="H1155" i="11"/>
  <c r="H210" i="11"/>
  <c r="H328" i="11"/>
  <c r="J328" i="11" s="1"/>
  <c r="K328" i="11" s="1" a="1"/>
  <c r="K328" i="11" s="1"/>
  <c r="H1181" i="11"/>
  <c r="H850" i="11"/>
  <c r="H1252" i="11"/>
  <c r="H1231" i="11"/>
  <c r="H1253" i="11"/>
  <c r="H329" i="11"/>
  <c r="H503" i="11"/>
  <c r="J503" i="11" s="1"/>
  <c r="K503" i="11" s="1" a="1"/>
  <c r="K503" i="11" s="1"/>
  <c r="H1278" i="11"/>
  <c r="H851" i="11"/>
  <c r="H1001" i="11"/>
  <c r="J1001" i="11" s="1"/>
  <c r="K1001" i="11" s="1" a="1"/>
  <c r="K1001" i="11" s="1"/>
  <c r="H1279" i="11"/>
  <c r="H916" i="11"/>
  <c r="H936" i="11"/>
  <c r="J936" i="11" s="1"/>
  <c r="K936" i="11" s="1" a="1"/>
  <c r="K936" i="11" s="1"/>
  <c r="H1337" i="11"/>
  <c r="H1490" i="11"/>
  <c r="H1453" i="11"/>
  <c r="J1453" i="11" s="1"/>
  <c r="K1453" i="11" s="1" a="1"/>
  <c r="K1453" i="11" s="1"/>
  <c r="H1491" i="11"/>
  <c r="H504" i="11"/>
  <c r="H505" i="11"/>
  <c r="J505" i="11" s="1"/>
  <c r="K505" i="11" s="1" a="1"/>
  <c r="K505" i="11" s="1"/>
  <c r="H1650" i="11"/>
  <c r="H506" i="11"/>
  <c r="H761" i="11"/>
  <c r="J761" i="11" s="1"/>
  <c r="K761" i="11" s="1" a="1"/>
  <c r="K761" i="11" s="1"/>
  <c r="H1651" i="11"/>
  <c r="H1567" i="11"/>
  <c r="H1652" i="11"/>
  <c r="J1652" i="11" s="1"/>
  <c r="K1652" i="11" s="1" a="1"/>
  <c r="K1652" i="11" s="1"/>
  <c r="H1966" i="11"/>
  <c r="H762" i="11"/>
  <c r="H763" i="11"/>
  <c r="J763" i="11" s="1"/>
  <c r="K763" i="11" s="1" a="1"/>
  <c r="K763" i="11" s="1"/>
  <c r="H1967" i="11"/>
  <c r="H1968" i="11"/>
  <c r="H1969" i="11"/>
  <c r="J1969" i="11" s="1"/>
  <c r="K1969" i="11" s="1" a="1"/>
  <c r="K1969" i="11" s="1"/>
  <c r="H2042" i="11"/>
  <c r="H2220" i="11"/>
  <c r="H764" i="11"/>
  <c r="J764" i="11" s="1"/>
  <c r="K764" i="11" s="1" a="1"/>
  <c r="K764" i="11" s="1"/>
  <c r="H1970" i="11"/>
  <c r="H765" i="11"/>
  <c r="H766" i="11"/>
  <c r="J766" i="11" s="1"/>
  <c r="K766" i="11" s="1" a="1"/>
  <c r="K766" i="11" s="1"/>
  <c r="H2065" i="11"/>
  <c r="H772" i="11"/>
  <c r="J772" i="11" s="1"/>
  <c r="K772" i="11" s="1" a="1"/>
  <c r="K772" i="11" s="1"/>
  <c r="H2077" i="11"/>
  <c r="H781" i="11"/>
  <c r="J781" i="11" s="1"/>
  <c r="K781" i="11" s="1" a="1"/>
  <c r="K781" i="11" s="1"/>
  <c r="H2073" i="11"/>
  <c r="H2" i="11"/>
  <c r="J2" i="11" s="1"/>
  <c r="K2" i="11" s="1" a="1"/>
  <c r="K2" i="11" s="1"/>
  <c r="H2099" i="11"/>
  <c r="H89" i="11"/>
  <c r="J89" i="11" s="1"/>
  <c r="K89" i="11" s="1" a="1"/>
  <c r="K89" i="11" s="1"/>
  <c r="H2095" i="11"/>
  <c r="H1045" i="11"/>
  <c r="J1045" i="11" s="1"/>
  <c r="K1045" i="11" s="1" a="1"/>
  <c r="K1045" i="11" s="1"/>
  <c r="H2094" i="11"/>
  <c r="H57" i="11"/>
  <c r="J57" i="11" s="1"/>
  <c r="K57" i="11" s="1" a="1"/>
  <c r="K57" i="11" s="1"/>
  <c r="H2113" i="11"/>
  <c r="H15" i="11"/>
  <c r="J15" i="11" s="1"/>
  <c r="K15" i="11" s="1" a="1"/>
  <c r="K15" i="11" s="1"/>
  <c r="H1097" i="11"/>
  <c r="H186" i="11"/>
  <c r="J186" i="11" s="1"/>
  <c r="K186" i="11" s="1" a="1"/>
  <c r="K186" i="11" s="1"/>
  <c r="H1087" i="11"/>
  <c r="H58" i="11"/>
  <c r="J58" i="11" s="1"/>
  <c r="K58" i="11" s="1" a="1"/>
  <c r="K58" i="11" s="1"/>
  <c r="H1109" i="11"/>
  <c r="H98" i="11"/>
  <c r="J98" i="11" s="1"/>
  <c r="K98" i="11" s="1" a="1"/>
  <c r="K98" i="11" s="1"/>
  <c r="H1118" i="11"/>
  <c r="H132" i="11"/>
  <c r="J132" i="11" s="1"/>
  <c r="K132" i="11" s="1" a="1"/>
  <c r="K132" i="11" s="1"/>
  <c r="H1121" i="11"/>
  <c r="H117" i="11"/>
  <c r="J117" i="11" s="1"/>
  <c r="K117" i="11" s="1" a="1"/>
  <c r="K117" i="11" s="1"/>
  <c r="H1122" i="11"/>
  <c r="H1133" i="11"/>
  <c r="J1133" i="11" s="1"/>
  <c r="K1133" i="11" s="1" a="1"/>
  <c r="K1133" i="11" s="1"/>
  <c r="H1140" i="11"/>
  <c r="H252" i="11"/>
  <c r="J252" i="11" s="1"/>
  <c r="K252" i="11" s="1" a="1"/>
  <c r="K252" i="11" s="1"/>
  <c r="H1202" i="11"/>
  <c r="H1169" i="11"/>
  <c r="J1169" i="11" s="1"/>
  <c r="K1169" i="11" s="1" a="1"/>
  <c r="K1169" i="11" s="1"/>
  <c r="H1203" i="11"/>
  <c r="H1182" i="11"/>
  <c r="J1182" i="11" s="1"/>
  <c r="K1182" i="11" s="1" a="1"/>
  <c r="K1182" i="11" s="1"/>
  <c r="H1183" i="11"/>
  <c r="H294" i="11"/>
  <c r="J294" i="11" s="1"/>
  <c r="K294" i="11" s="1" a="1"/>
  <c r="K294" i="11" s="1"/>
  <c r="H1204" i="11"/>
  <c r="H1205" i="11"/>
  <c r="J1205" i="11" s="1"/>
  <c r="K1205" i="11" s="1" a="1"/>
  <c r="K1205" i="11" s="1"/>
  <c r="H1254" i="11"/>
  <c r="H1232" i="11"/>
  <c r="J1232" i="11" s="1"/>
  <c r="K1232" i="11" s="1" a="1"/>
  <c r="K1232" i="11" s="1"/>
  <c r="H1255" i="11"/>
  <c r="H965" i="11"/>
  <c r="J965" i="11" s="1"/>
  <c r="K965" i="11" s="1" a="1"/>
  <c r="K965" i="11" s="1"/>
  <c r="H1280" i="11"/>
  <c r="H253" i="11"/>
  <c r="J253" i="11" s="1"/>
  <c r="K253" i="11" s="1" a="1"/>
  <c r="K253" i="11" s="1"/>
  <c r="H1256" i="11"/>
  <c r="H1338" i="11"/>
  <c r="J1338" i="11" s="1"/>
  <c r="K1338" i="11" s="1" a="1"/>
  <c r="K1338" i="11" s="1"/>
  <c r="H1398" i="11"/>
  <c r="H330" i="11"/>
  <c r="J330" i="11" s="1"/>
  <c r="K330" i="11" s="1" a="1"/>
  <c r="K330" i="11" s="1"/>
  <c r="H1304" i="11"/>
  <c r="H331" i="11"/>
  <c r="J331" i="11" s="1"/>
  <c r="K331" i="11" s="1" a="1"/>
  <c r="K331" i="11" s="1"/>
  <c r="H1281" i="11"/>
  <c r="H332" i="11"/>
  <c r="J332" i="11" s="1"/>
  <c r="K332" i="11" s="1" a="1"/>
  <c r="K332" i="11" s="1"/>
  <c r="H1454" i="11"/>
  <c r="H1455" i="11"/>
  <c r="J1455" i="11" s="1"/>
  <c r="K1455" i="11" s="1" a="1"/>
  <c r="K1455" i="11" s="1"/>
  <c r="H1532" i="11"/>
  <c r="H1399" i="11"/>
  <c r="J1399" i="11" s="1"/>
  <c r="K1399" i="11" s="1" a="1"/>
  <c r="K1399" i="11" s="1"/>
  <c r="H1533" i="11"/>
  <c r="H333" i="11"/>
  <c r="J333" i="11" s="1"/>
  <c r="K333" i="11" s="1" a="1"/>
  <c r="K333" i="11" s="1"/>
  <c r="H1492" i="11"/>
  <c r="H442" i="11"/>
  <c r="J442" i="11" s="1"/>
  <c r="K442" i="11" s="1" a="1"/>
  <c r="K442" i="11" s="1"/>
  <c r="H1493" i="11"/>
  <c r="H1534" i="11"/>
  <c r="J1534" i="11" s="1"/>
  <c r="K1534" i="11" s="1" a="1"/>
  <c r="K1534" i="11" s="1"/>
  <c r="H1535" i="11"/>
  <c r="H1536" i="11"/>
  <c r="J1536" i="11" s="1"/>
  <c r="K1536" i="11" s="1" a="1"/>
  <c r="K1536" i="11" s="1"/>
  <c r="H1494" i="11"/>
  <c r="H1568" i="11"/>
  <c r="J1568" i="11" s="1"/>
  <c r="K1568" i="11" s="1" a="1"/>
  <c r="K1568" i="11" s="1"/>
  <c r="H2102" i="11"/>
  <c r="H785" i="11"/>
  <c r="J785" i="11" s="1"/>
  <c r="K785" i="11" s="1" a="1"/>
  <c r="K785" i="11" s="1"/>
  <c r="H2082" i="11"/>
  <c r="H2221" i="11"/>
  <c r="J2221" i="11" s="1"/>
  <c r="K2221" i="11" s="1" a="1"/>
  <c r="K2221" i="11" s="1"/>
  <c r="H1569" i="11"/>
  <c r="H1570" i="11"/>
  <c r="J1570" i="11" s="1"/>
  <c r="K1570" i="11" s="1" a="1"/>
  <c r="K1570" i="11" s="1"/>
  <c r="H1571" i="11"/>
  <c r="H1572" i="11"/>
  <c r="J1572" i="11" s="1"/>
  <c r="K1572" i="11" s="1" a="1"/>
  <c r="K1572" i="11" s="1"/>
  <c r="H1653" i="11"/>
  <c r="H767" i="11"/>
  <c r="J767" i="11" s="1"/>
  <c r="K767" i="11" s="1" a="1"/>
  <c r="K767" i="11" s="1"/>
  <c r="H1971" i="11"/>
  <c r="H1972" i="11"/>
  <c r="J1972" i="11" s="1"/>
  <c r="K1972" i="11" s="1" a="1"/>
  <c r="K1972" i="11" s="1"/>
  <c r="H1973" i="11"/>
  <c r="H1974" i="11"/>
  <c r="J1974" i="11" s="1"/>
  <c r="K1974" i="11" s="1" a="1"/>
  <c r="K1974" i="11" s="1"/>
  <c r="H1975" i="11"/>
  <c r="H1976" i="11"/>
  <c r="J1976" i="11" s="1"/>
  <c r="K1976" i="11" s="1" a="1"/>
  <c r="K1976" i="11" s="1"/>
  <c r="H1977" i="11"/>
  <c r="H1978" i="11"/>
  <c r="J1978" i="11" s="1"/>
  <c r="K1978" i="11" s="1" a="1"/>
  <c r="K1978" i="11" s="1"/>
  <c r="H1979" i="11"/>
  <c r="H1980" i="11"/>
  <c r="J1980" i="11" s="1"/>
  <c r="K1980" i="11" s="1" a="1"/>
  <c r="K1980" i="11" s="1"/>
  <c r="H1981" i="11"/>
  <c r="H768" i="11"/>
  <c r="J768" i="11" s="1"/>
  <c r="K768" i="11" s="1" a="1"/>
  <c r="K768" i="11" s="1"/>
  <c r="H2043" i="11"/>
  <c r="H769" i="11"/>
  <c r="J769" i="11" s="1"/>
  <c r="K769" i="11" s="1" a="1"/>
  <c r="K769" i="11" s="1"/>
  <c r="H1982" i="11"/>
  <c r="H1983" i="11"/>
  <c r="J1983" i="11" s="1"/>
  <c r="K1983" i="11" s="1" a="1"/>
  <c r="K1983" i="11" s="1"/>
  <c r="H1984" i="11"/>
  <c r="H1985" i="11"/>
  <c r="J1985" i="11" s="1"/>
  <c r="K1985" i="11" s="1" a="1"/>
  <c r="K1985" i="11" s="1"/>
  <c r="H1986" i="11"/>
  <c r="H1987" i="11"/>
  <c r="J1987" i="11" s="1"/>
  <c r="K1987" i="11" s="1" a="1"/>
  <c r="K1987" i="11" s="1"/>
  <c r="H1988" i="11"/>
  <c r="H1989" i="11"/>
  <c r="J1989" i="11" s="1"/>
  <c r="K1989" i="11" s="1" a="1"/>
  <c r="K1989" i="11" s="1"/>
  <c r="H1990" i="11"/>
  <c r="H1991" i="11"/>
  <c r="J1991" i="11" s="1"/>
  <c r="K1991" i="11" s="1" a="1"/>
  <c r="K1991" i="11" s="1"/>
  <c r="H1992" i="11"/>
  <c r="H770" i="11"/>
  <c r="J770" i="11" s="1"/>
  <c r="K770" i="11" s="1" a="1"/>
  <c r="K770" i="11" s="1"/>
  <c r="H1993" i="11"/>
  <c r="H771" i="11"/>
  <c r="J771" i="11" s="1"/>
  <c r="K771" i="11" s="1" a="1"/>
  <c r="K771" i="11" s="1"/>
  <c r="H2057" i="11"/>
  <c r="J2057" i="11" s="1"/>
  <c r="K2057" i="11" s="1" a="1"/>
  <c r="K2057" i="11" s="1"/>
  <c r="H2048" i="11"/>
  <c r="J2048" i="11" s="1"/>
  <c r="K2048" i="11" s="1" a="1"/>
  <c r="K2048" i="11" s="1"/>
  <c r="H2088" i="11"/>
  <c r="J2088" i="11" s="1"/>
  <c r="K2088" i="11" s="1" a="1"/>
  <c r="K2088" i="11" s="1"/>
  <c r="H2059" i="11"/>
  <c r="J2059" i="11" s="1"/>
  <c r="K2059" i="11" s="1" a="1"/>
  <c r="K2059" i="11" s="1"/>
  <c r="H2086" i="11"/>
  <c r="J2086" i="11" s="1"/>
  <c r="K2086" i="11" s="1" a="1"/>
  <c r="K2086" i="11" s="1"/>
  <c r="H2060" i="11"/>
  <c r="J2060" i="11" s="1"/>
  <c r="K2060" i="11" s="1" a="1"/>
  <c r="K2060" i="11" s="1"/>
  <c r="H2069" i="11"/>
  <c r="J2069" i="11" s="1"/>
  <c r="K2069" i="11" s="1" a="1"/>
  <c r="K2069" i="11" s="1"/>
  <c r="H2089" i="11"/>
  <c r="J2089" i="11" s="1"/>
  <c r="K2089" i="11" s="1" a="1"/>
  <c r="K2089" i="11" s="1"/>
  <c r="H2078" i="11"/>
  <c r="J2078" i="11" s="1"/>
  <c r="K2078" i="11" s="1" a="1"/>
  <c r="K2078" i="11" s="1"/>
  <c r="H2075" i="11"/>
  <c r="J2075" i="11" s="1"/>
  <c r="K2075" i="11" s="1" a="1"/>
  <c r="K2075" i="11" s="1"/>
  <c r="H2090" i="11"/>
  <c r="J2090" i="11" s="1"/>
  <c r="K2090" i="11" s="1" a="1"/>
  <c r="K2090" i="11" s="1"/>
  <c r="H2110" i="11"/>
  <c r="J2110" i="11" s="1"/>
  <c r="K2110" i="11" s="1" a="1"/>
  <c r="K2110" i="11" s="1"/>
  <c r="H2098" i="11"/>
  <c r="J2098" i="11" s="1"/>
  <c r="K2098" i="11" s="1" a="1"/>
  <c r="K2098" i="11" s="1"/>
  <c r="H1088" i="11"/>
  <c r="J1088" i="11" s="1"/>
  <c r="K1088" i="11" s="1" a="1"/>
  <c r="K1088" i="11" s="1"/>
  <c r="H1083" i="11"/>
  <c r="J1083" i="11" s="1"/>
  <c r="K1083" i="11" s="1" a="1"/>
  <c r="K1083" i="11" s="1"/>
  <c r="H1089" i="11"/>
  <c r="J1089" i="11" s="1"/>
  <c r="K1089" i="11" s="1" a="1"/>
  <c r="K1089" i="11" s="1"/>
  <c r="H1111" i="11"/>
  <c r="J1111" i="11" s="1"/>
  <c r="K1111" i="11" s="1" a="1"/>
  <c r="K1111" i="11" s="1"/>
  <c r="H1141" i="11"/>
  <c r="J1141" i="11" s="1"/>
  <c r="K1141" i="11" s="1" a="1"/>
  <c r="K1141" i="11" s="1"/>
  <c r="H1116" i="11"/>
  <c r="J1116" i="11" s="1"/>
  <c r="K1116" i="11" s="1" a="1"/>
  <c r="K1116" i="11" s="1"/>
  <c r="H1102" i="11"/>
  <c r="J1102" i="11" s="1"/>
  <c r="K1102" i="11" s="1" a="1"/>
  <c r="K1102" i="11" s="1"/>
  <c r="H1142" i="11"/>
  <c r="J1142" i="11" s="1"/>
  <c r="K1142" i="11" s="1" a="1"/>
  <c r="K1142" i="11" s="1"/>
  <c r="H1134" i="11"/>
  <c r="J1134" i="11" s="1"/>
  <c r="K1134" i="11" s="1" a="1"/>
  <c r="K1134" i="11" s="1"/>
  <c r="H1143" i="11"/>
  <c r="J1143" i="11" s="1"/>
  <c r="K1143" i="11" s="1" a="1"/>
  <c r="K1143" i="11" s="1"/>
  <c r="H1135" i="11"/>
  <c r="J1135" i="11" s="1"/>
  <c r="K1135" i="11" s="1" a="1"/>
  <c r="K1135" i="11" s="1"/>
  <c r="H1123" i="11"/>
  <c r="J1123" i="11" s="1"/>
  <c r="K1123" i="11" s="1" a="1"/>
  <c r="K1123" i="11" s="1"/>
  <c r="H1257" i="11"/>
  <c r="J1257" i="11" s="1"/>
  <c r="K1257" i="11" s="1" a="1"/>
  <c r="K1257" i="11" s="1"/>
  <c r="H1206" i="11"/>
  <c r="J1206" i="11" s="1"/>
  <c r="K1206" i="11" s="1" a="1"/>
  <c r="K1206" i="11" s="1"/>
  <c r="H1282" i="11"/>
  <c r="J1282" i="11" s="1"/>
  <c r="K1282" i="11" s="1" a="1"/>
  <c r="K1282" i="11" s="1"/>
  <c r="H1283" i="11"/>
  <c r="J1283" i="11" s="1"/>
  <c r="K1283" i="11" s="1" a="1"/>
  <c r="K1283" i="11" s="1"/>
  <c r="H1233" i="11"/>
  <c r="J1233" i="11" s="1"/>
  <c r="K1233" i="11" s="1" a="1"/>
  <c r="K1233" i="11" s="1"/>
  <c r="H1284" i="11"/>
  <c r="J1284" i="11" s="1"/>
  <c r="K1284" i="11" s="1" a="1"/>
  <c r="K1284" i="11" s="1"/>
  <c r="H1400" i="11"/>
  <c r="J1400" i="11" s="1"/>
  <c r="K1400" i="11" s="1" a="1"/>
  <c r="K1400" i="11" s="1"/>
  <c r="H1401" i="11"/>
  <c r="J1401" i="11" s="1"/>
  <c r="K1401" i="11" s="1" a="1"/>
  <c r="K1401" i="11" s="1"/>
  <c r="H1339" i="11"/>
  <c r="J1339" i="11" s="1"/>
  <c r="K1339" i="11" s="1" a="1"/>
  <c r="K1339" i="11" s="1"/>
  <c r="H1402" i="11"/>
  <c r="J1402" i="11" s="1"/>
  <c r="K1402" i="11" s="1" a="1"/>
  <c r="K1402" i="11" s="1"/>
  <c r="H1305" i="11"/>
  <c r="J1305" i="11" s="1"/>
  <c r="K1305" i="11" s="1" a="1"/>
  <c r="K1305" i="11" s="1"/>
  <c r="H1306" i="11"/>
  <c r="J1306" i="11" s="1"/>
  <c r="K1306" i="11" s="1" a="1"/>
  <c r="K1306" i="11" s="1"/>
  <c r="H1495" i="11"/>
  <c r="J1495" i="11" s="1"/>
  <c r="K1495" i="11" s="1" a="1"/>
  <c r="K1495" i="11" s="1"/>
  <c r="H1496" i="11"/>
  <c r="J1496" i="11" s="1"/>
  <c r="K1496" i="11" s="1" a="1"/>
  <c r="K1496" i="11" s="1"/>
  <c r="H1497" i="11"/>
  <c r="J1497" i="11" s="1"/>
  <c r="K1497" i="11" s="1" a="1"/>
  <c r="K1497" i="11" s="1"/>
  <c r="H1498" i="11"/>
  <c r="J1498" i="11" s="1"/>
  <c r="K1498" i="11" s="1" a="1"/>
  <c r="K1498" i="11" s="1"/>
  <c r="H1456" i="11"/>
  <c r="J1456" i="11" s="1"/>
  <c r="K1456" i="11" s="1" a="1"/>
  <c r="K1456" i="11" s="1"/>
  <c r="H1499" i="11"/>
  <c r="J1499" i="11" s="1"/>
  <c r="K1499" i="11" s="1" a="1"/>
  <c r="K1499" i="11" s="1"/>
  <c r="H1537" i="11"/>
  <c r="J1537" i="11" s="1"/>
  <c r="K1537" i="11" s="1" a="1"/>
  <c r="K1537" i="11" s="1"/>
  <c r="H1538" i="11"/>
  <c r="J1538" i="11" s="1"/>
  <c r="K1538" i="11" s="1" a="1"/>
  <c r="K1538" i="11" s="1"/>
  <c r="H1500" i="11"/>
  <c r="J1500" i="11" s="1"/>
  <c r="K1500" i="11" s="1" a="1"/>
  <c r="K1500" i="11" s="1"/>
  <c r="H1539" i="11"/>
  <c r="J1539" i="11" s="1"/>
  <c r="K1539" i="11" s="1" a="1"/>
  <c r="K1539" i="11" s="1"/>
  <c r="H1540" i="11"/>
  <c r="J1540" i="11" s="1"/>
  <c r="K1540" i="11" s="1" a="1"/>
  <c r="K1540" i="11" s="1"/>
  <c r="H1541" i="11"/>
  <c r="J1541" i="11" s="1"/>
  <c r="K1541" i="11" s="1" a="1"/>
  <c r="K1541" i="11" s="1"/>
  <c r="H1542" i="11"/>
  <c r="J1542" i="11" s="1"/>
  <c r="K1542" i="11" s="1" a="1"/>
  <c r="K1542" i="11" s="1"/>
  <c r="H1543" i="11"/>
  <c r="J1543" i="11" s="1"/>
  <c r="K1543" i="11" s="1" a="1"/>
  <c r="K1543" i="11" s="1"/>
  <c r="H2047" i="11"/>
  <c r="J2047" i="11" s="1"/>
  <c r="K2047" i="11" s="1" a="1"/>
  <c r="K2047" i="11" s="1"/>
  <c r="H1544" i="11"/>
  <c r="J1544" i="11" s="1"/>
  <c r="K1544" i="11" s="1" a="1"/>
  <c r="K1544" i="11" s="1"/>
  <c r="H1573" i="11"/>
  <c r="J1573" i="11" s="1"/>
  <c r="K1573" i="11" s="1" a="1"/>
  <c r="K1573" i="11" s="1"/>
  <c r="H1545" i="11"/>
  <c r="J1545" i="11" s="1"/>
  <c r="K1545" i="11" s="1" a="1"/>
  <c r="K1545" i="11" s="1"/>
  <c r="H1994" i="11"/>
  <c r="J1994" i="11" s="1"/>
  <c r="K1994" i="11" s="1" a="1"/>
  <c r="K1994" i="11" s="1"/>
  <c r="H1995" i="11"/>
  <c r="J1995" i="11" s="1"/>
  <c r="K1995" i="11" s="1" a="1"/>
  <c r="K1995" i="11" s="1"/>
  <c r="H1996" i="11"/>
  <c r="J1996" i="11" s="1"/>
  <c r="K1996" i="11" s="1" a="1"/>
  <c r="K1996" i="11" s="1"/>
  <c r="H1997" i="11"/>
  <c r="J1997" i="11" s="1"/>
  <c r="K1997" i="11" s="1" a="1"/>
  <c r="K1997" i="11" s="1"/>
  <c r="H1998" i="11"/>
  <c r="J1998" i="11" s="1"/>
  <c r="K1998" i="11" s="1" a="1"/>
  <c r="K1998" i="11" s="1"/>
  <c r="H1999" i="11"/>
  <c r="J1999" i="11" s="1"/>
  <c r="K1999" i="11" s="1" a="1"/>
  <c r="K1999" i="11" s="1"/>
  <c r="H2000" i="11"/>
  <c r="J2000" i="11" s="1"/>
  <c r="K2000" i="11" s="1" a="1"/>
  <c r="K2000" i="11" s="1"/>
  <c r="H2001" i="11"/>
  <c r="J2001" i="11" s="1"/>
  <c r="K2001" i="11" s="1" a="1"/>
  <c r="K2001" i="11" s="1"/>
  <c r="H2002" i="11"/>
  <c r="J2002" i="11" s="1"/>
  <c r="K2002" i="11" s="1" a="1"/>
  <c r="K2002" i="11" s="1"/>
  <c r="H2003" i="11"/>
  <c r="J2003" i="11" s="1"/>
  <c r="K2003" i="11" s="1" a="1"/>
  <c r="K2003" i="11" s="1"/>
  <c r="H2004" i="11"/>
  <c r="J2004" i="11" s="1"/>
  <c r="K2004" i="11" s="1" a="1"/>
  <c r="K2004" i="11" s="1"/>
  <c r="H2005" i="11"/>
  <c r="J2005" i="11" s="1"/>
  <c r="K2005" i="11" s="1" a="1"/>
  <c r="K2005" i="11" s="1"/>
  <c r="H2044" i="11"/>
  <c r="J2044" i="11" s="1"/>
  <c r="K2044" i="11" s="1" a="1"/>
  <c r="K2044" i="11" s="1"/>
  <c r="H2006" i="11"/>
  <c r="J2006" i="11" s="1"/>
  <c r="K2006" i="11" s="1" a="1"/>
  <c r="K2006" i="11" s="1"/>
  <c r="H2007" i="11"/>
  <c r="J2007" i="11" s="1"/>
  <c r="K2007" i="11" s="1" a="1"/>
  <c r="K2007" i="11" s="1"/>
  <c r="H2008" i="11"/>
  <c r="J2008" i="11" s="1"/>
  <c r="K2008" i="11" s="1" a="1"/>
  <c r="K2008" i="11" s="1"/>
  <c r="H2009" i="11"/>
  <c r="J2009" i="11" s="1"/>
  <c r="K2009" i="11" s="1" a="1"/>
  <c r="K2009" i="11" s="1"/>
  <c r="H2045" i="11"/>
  <c r="J2045" i="11" s="1"/>
  <c r="K2045" i="11" s="1" a="1"/>
  <c r="K2045" i="11" s="1"/>
  <c r="H1234" i="11"/>
  <c r="C1258" i="11" a="1"/>
  <c r="C1258" i="11" s="1"/>
  <c r="C1259" i="11" a="1"/>
  <c r="C1259" i="11" s="1"/>
  <c r="C1307" i="11" a="1"/>
  <c r="C1307" i="11" s="1"/>
  <c r="C1260" i="11" a="1"/>
  <c r="C1260" i="11" s="1"/>
  <c r="C1235" i="11" a="1"/>
  <c r="C1235" i="11" s="1"/>
  <c r="C1308" i="11" a="1"/>
  <c r="C1308" i="11" s="1"/>
  <c r="C1261" i="11" a="1"/>
  <c r="C1261" i="11" s="1"/>
  <c r="C1236" i="11" a="1"/>
  <c r="C1236" i="11" s="1"/>
  <c r="C1654" i="11" a="1"/>
  <c r="C1654" i="11" s="1"/>
  <c r="C1655" i="11" a="1"/>
  <c r="C1655" i="11" s="1"/>
  <c r="C1656" i="11" a="1"/>
  <c r="C1656" i="11" s="1"/>
  <c r="C2010" i="11" a="1"/>
  <c r="C2010" i="11" s="1"/>
  <c r="C1657" i="11" a="1"/>
  <c r="C1657" i="11" s="1"/>
  <c r="C1658" i="11" a="1"/>
  <c r="C1658" i="11" s="1"/>
  <c r="C1659" i="11" a="1"/>
  <c r="C1659" i="11" s="1"/>
  <c r="C1660" i="11" a="1"/>
  <c r="C1660" i="11" s="1"/>
  <c r="C1661" i="11" a="1"/>
  <c r="C1661" i="11" s="1"/>
  <c r="C1662" i="11" a="1"/>
  <c r="C1662" i="11" s="1"/>
  <c r="C1663" i="11" a="1"/>
  <c r="C1663" i="11" s="1"/>
  <c r="C1664" i="11" a="1"/>
  <c r="C1664" i="11" s="1"/>
  <c r="C2011" i="11" a="1"/>
  <c r="C2011" i="11" s="1"/>
  <c r="C1665" i="11" a="1"/>
  <c r="C1665" i="11" s="1"/>
  <c r="C1666" i="11" a="1"/>
  <c r="C1666" i="11" s="1"/>
  <c r="C1667" i="11" a="1"/>
  <c r="C1667" i="11" s="1"/>
  <c r="C1668" i="11" a="1"/>
  <c r="C1668" i="11" s="1"/>
  <c r="C1669" i="11" a="1"/>
  <c r="C1669" i="11" s="1"/>
  <c r="C1670" i="11" a="1"/>
  <c r="C1670" i="11" s="1"/>
  <c r="C1671" i="11" a="1"/>
  <c r="C1671" i="11" s="1"/>
  <c r="C1672" i="11" a="1"/>
  <c r="C1672" i="11" s="1"/>
  <c r="C1673" i="11" a="1"/>
  <c r="C1673" i="11" s="1"/>
  <c r="C1501" i="11" a="1"/>
  <c r="C1501" i="11" s="1"/>
  <c r="C443" i="11" a="1"/>
  <c r="C443" i="11" s="1"/>
  <c r="C507" i="11" a="1"/>
  <c r="C507" i="11" s="1"/>
  <c r="C508" i="11" a="1"/>
  <c r="C508" i="11" s="1"/>
  <c r="C444" i="11" a="1"/>
  <c r="C444" i="11" s="1"/>
  <c r="C509" i="11" a="1"/>
  <c r="C509" i="11" s="1"/>
  <c r="C445" i="11" a="1"/>
  <c r="C445" i="11" s="1"/>
  <c r="C510" i="11" a="1"/>
  <c r="C510" i="11" s="1"/>
  <c r="C1403" i="11" a="1"/>
  <c r="C1403" i="11" s="1"/>
  <c r="C1404" i="11" a="1"/>
  <c r="C1404" i="11" s="1"/>
  <c r="C1405" i="11" a="1"/>
  <c r="C1405" i="11" s="1"/>
  <c r="C1340" i="11" a="1"/>
  <c r="C1340" i="11" s="1"/>
  <c r="C1309" i="11" a="1"/>
  <c r="C1309" i="11" s="1"/>
  <c r="C1406" i="11" a="1"/>
  <c r="C1406" i="11" s="1"/>
  <c r="C1407" i="11" a="1"/>
  <c r="C1407" i="11" s="1"/>
  <c r="C1408" i="11" a="1"/>
  <c r="C1408" i="11" s="1"/>
  <c r="C1409" i="11" a="1"/>
  <c r="C1409" i="11" s="1"/>
  <c r="C1310" i="11" a="1"/>
  <c r="C1310" i="11" s="1"/>
  <c r="C1410" i="11" a="1"/>
  <c r="C1410" i="11" s="1"/>
  <c r="C2093" i="11" a="1"/>
  <c r="C2093" i="11" s="1"/>
  <c r="C1060" i="11" a="1"/>
  <c r="C1060" i="11" s="1"/>
  <c r="C2114" i="11" a="1"/>
  <c r="C2114" i="11" s="1"/>
  <c r="C1053" i="11" a="1"/>
  <c r="C1053" i="11" s="1"/>
  <c r="C901" i="11" a="1"/>
  <c r="C901" i="11" s="1"/>
  <c r="C951" i="11" a="1"/>
  <c r="C951" i="11" s="1"/>
  <c r="C1065" i="11" a="1"/>
  <c r="C1065" i="11" s="1"/>
  <c r="C820" i="11" a="1"/>
  <c r="C820" i="11" s="1"/>
  <c r="C852" i="11" a="1"/>
  <c r="C852" i="11" s="1"/>
  <c r="C865" i="11" a="1"/>
  <c r="C865" i="11" s="1"/>
  <c r="C937" i="11" a="1"/>
  <c r="C937" i="11" s="1"/>
  <c r="C882" i="11" a="1"/>
  <c r="C882" i="11" s="1"/>
  <c r="C866" i="11" a="1"/>
  <c r="C866" i="11" s="1"/>
  <c r="C826" i="11" a="1"/>
  <c r="C826" i="11" s="1"/>
  <c r="C2115" i="11" a="1"/>
  <c r="C2115" i="11" s="1"/>
  <c r="C810" i="11" a="1"/>
  <c r="C810" i="11" s="1"/>
  <c r="C840" i="11" a="1"/>
  <c r="C840" i="11" s="1"/>
  <c r="C1054" i="11" a="1"/>
  <c r="C1054" i="11" s="1"/>
  <c r="C917" i="11" a="1"/>
  <c r="C917" i="11" s="1"/>
  <c r="C1502" i="11" a="1"/>
  <c r="C1502" i="11" s="1"/>
  <c r="C295" i="11" a="1"/>
  <c r="C295" i="11" s="1"/>
  <c r="C511" i="11" a="1"/>
  <c r="C511" i="11" s="1"/>
  <c r="C446" i="11" a="1"/>
  <c r="C446" i="11" s="1"/>
  <c r="C447" i="11" a="1"/>
  <c r="C447" i="11" s="1"/>
  <c r="C2116" i="11" a="1"/>
  <c r="C2116" i="11" s="1"/>
  <c r="C512" i="11" a="1"/>
  <c r="C512" i="11" s="1"/>
  <c r="C2117" i="11" a="1"/>
  <c r="C2117" i="11" s="1"/>
  <c r="C448" i="11" a="1"/>
  <c r="C448" i="11" s="1"/>
  <c r="C513" i="11" a="1"/>
  <c r="C513" i="11" s="1"/>
  <c r="C449" i="11" a="1"/>
  <c r="C449" i="11" s="1"/>
  <c r="C450" i="11" a="1"/>
  <c r="C450" i="11" s="1"/>
  <c r="C514" i="11" a="1"/>
  <c r="C514" i="11" s="1"/>
  <c r="C451" i="11" a="1"/>
  <c r="C451" i="11" s="1"/>
  <c r="C515" i="11" a="1"/>
  <c r="C515" i="11" s="1"/>
  <c r="C516" i="11" a="1"/>
  <c r="C516" i="11" s="1"/>
  <c r="C517" i="11" a="1"/>
  <c r="C517" i="11" s="1"/>
  <c r="C2074" i="11" a="1"/>
  <c r="C2074" i="11" s="1"/>
  <c r="C792" i="11" a="1"/>
  <c r="C792" i="11" s="1"/>
  <c r="C808" i="11" a="1"/>
  <c r="C808" i="11" s="1"/>
  <c r="C809" i="11" a="1"/>
  <c r="C809" i="11" s="1"/>
  <c r="C798" i="11" a="1"/>
  <c r="C798" i="11" s="1"/>
  <c r="C802" i="11" a="1"/>
  <c r="C802" i="11" s="1"/>
  <c r="C803" i="11" a="1"/>
  <c r="C803" i="11" s="1"/>
  <c r="C804" i="11" a="1"/>
  <c r="C804" i="11" s="1"/>
  <c r="C800" i="11" a="1"/>
  <c r="C800" i="11" s="1"/>
  <c r="C807" i="11" a="1"/>
  <c r="C807" i="11" s="1"/>
  <c r="C791" i="11" a="1"/>
  <c r="C791" i="11" s="1"/>
  <c r="C806" i="11" a="1"/>
  <c r="C806" i="11" s="1"/>
  <c r="C799" i="11" a="1"/>
  <c r="C799" i="11" s="1"/>
  <c r="C805" i="11" a="1"/>
  <c r="C805" i="11" s="1"/>
  <c r="C801" i="11" a="1"/>
  <c r="C801" i="11" s="1"/>
  <c r="C797" i="11" a="1"/>
  <c r="C797" i="11" s="1"/>
  <c r="C796" i="11" a="1"/>
  <c r="C796" i="11" s="1"/>
  <c r="C795" i="11" a="1"/>
  <c r="C795" i="11" s="1"/>
  <c r="C1674" i="11" a="1"/>
  <c r="C1674" i="11" s="1"/>
  <c r="C518" i="11" a="1"/>
  <c r="C518" i="11" s="1"/>
  <c r="C519" i="11" a="1"/>
  <c r="C519" i="11" s="1"/>
  <c r="C520" i="11" a="1"/>
  <c r="C520" i="11" s="1"/>
  <c r="C521" i="11" a="1"/>
  <c r="C521" i="11" s="1"/>
  <c r="C522" i="11" a="1"/>
  <c r="C522" i="11" s="1"/>
  <c r="C523" i="11" a="1"/>
  <c r="C523" i="11" s="1"/>
  <c r="C524" i="11" a="1"/>
  <c r="C524" i="11" s="1"/>
  <c r="C525" i="11" a="1"/>
  <c r="C525" i="11" s="1"/>
  <c r="C2118" i="11" a="1"/>
  <c r="C2118" i="11" s="1"/>
  <c r="C526" i="11" a="1"/>
  <c r="C526" i="11" s="1"/>
  <c r="C527" i="11" a="1"/>
  <c r="C527" i="11" s="1"/>
  <c r="C2119" i="11" a="1"/>
  <c r="C2119" i="11" s="1"/>
  <c r="C2120" i="11" a="1"/>
  <c r="C2120" i="11" s="1"/>
  <c r="C528" i="11" a="1"/>
  <c r="C528" i="11" s="1"/>
  <c r="C529" i="11" a="1"/>
  <c r="C529" i="11" s="1"/>
  <c r="C530" i="11" a="1"/>
  <c r="C530" i="11" s="1"/>
  <c r="C531" i="11" a="1"/>
  <c r="C531" i="11" s="1"/>
  <c r="C2070" i="11" a="1"/>
  <c r="C2070" i="11" s="1"/>
  <c r="C1072" i="11" a="1"/>
  <c r="C1072" i="11" s="1"/>
  <c r="C1055" i="11" a="1"/>
  <c r="C1055" i="11" s="1"/>
  <c r="C867" i="11" a="1"/>
  <c r="C867" i="11" s="1"/>
  <c r="C1039" i="11" a="1"/>
  <c r="C1039" i="11" s="1"/>
  <c r="C827" i="11" a="1"/>
  <c r="C827" i="11" s="1"/>
  <c r="C2121" i="11" a="1"/>
  <c r="C2121" i="11" s="1"/>
  <c r="C841" i="11" a="1"/>
  <c r="C841" i="11" s="1"/>
  <c r="C853" i="11" a="1"/>
  <c r="C853" i="11" s="1"/>
  <c r="C902" i="11" a="1"/>
  <c r="C902" i="11" s="1"/>
  <c r="C813" i="11" a="1"/>
  <c r="C813" i="11" s="1"/>
  <c r="C952" i="11" a="1"/>
  <c r="C952" i="11" s="1"/>
  <c r="C854" i="11" a="1"/>
  <c r="C854" i="11" s="1"/>
  <c r="C868" i="11" a="1"/>
  <c r="C868" i="11" s="1"/>
  <c r="C828" i="11" a="1"/>
  <c r="C828" i="11" s="1"/>
  <c r="C842" i="11" a="1"/>
  <c r="C842" i="11" s="1"/>
  <c r="C1002" i="11" a="1"/>
  <c r="C1002" i="11" s="1"/>
  <c r="C1675" i="11" a="1"/>
  <c r="C1675" i="11" s="1"/>
  <c r="C1676" i="11" a="1"/>
  <c r="C1676" i="11" s="1"/>
  <c r="C1677" i="11" a="1"/>
  <c r="C1677" i="11" s="1"/>
  <c r="C1678" i="11" a="1"/>
  <c r="C1678" i="11" s="1"/>
  <c r="C1679" i="11" a="1"/>
  <c r="C1679" i="11" s="1"/>
  <c r="C1680" i="11" a="1"/>
  <c r="C1680" i="11" s="1"/>
  <c r="C1681" i="11" a="1"/>
  <c r="C1681" i="11" s="1"/>
  <c r="C1682" i="11" a="1"/>
  <c r="C1682" i="11" s="1"/>
  <c r="C2103" i="11" a="1"/>
  <c r="C2103" i="11" s="1"/>
  <c r="C1050" i="11" a="1"/>
  <c r="C1050" i="11" s="1"/>
  <c r="C1030" i="11" a="1"/>
  <c r="C1030" i="11" s="1"/>
  <c r="C981" i="11" a="1"/>
  <c r="C981" i="11" s="1"/>
  <c r="C855" i="11" a="1"/>
  <c r="C855" i="11" s="1"/>
  <c r="C903" i="11" a="1"/>
  <c r="C903" i="11" s="1"/>
  <c r="C904" i="11" a="1"/>
  <c r="C904" i="11" s="1"/>
  <c r="C905" i="11" a="1"/>
  <c r="C905" i="11" s="1"/>
  <c r="C829" i="11" a="1"/>
  <c r="C829" i="11" s="1"/>
  <c r="C982" i="11" a="1"/>
  <c r="C982" i="11" s="1"/>
  <c r="C856" i="11" a="1"/>
  <c r="C856" i="11" s="1"/>
  <c r="C830" i="11" a="1"/>
  <c r="C830" i="11" s="1"/>
  <c r="C2122" i="11" a="1"/>
  <c r="C2122" i="11" s="1"/>
  <c r="C983" i="11" a="1"/>
  <c r="C983" i="11" s="1"/>
  <c r="C918" i="11" a="1"/>
  <c r="C918" i="11" s="1"/>
  <c r="C953" i="11" a="1"/>
  <c r="C953" i="11" s="1"/>
  <c r="C2111" i="11" a="1"/>
  <c r="C2111" i="11" s="1"/>
  <c r="C187" i="11" a="1"/>
  <c r="C187" i="11" s="1"/>
  <c r="C99" i="11" a="1"/>
  <c r="C99" i="11" s="1"/>
  <c r="C90" i="11" a="1"/>
  <c r="C90" i="11" s="1"/>
  <c r="C188" i="11" a="1"/>
  <c r="C188" i="11" s="1"/>
  <c r="C532" i="11" a="1"/>
  <c r="C532" i="11" s="1"/>
  <c r="C83" i="11" a="1"/>
  <c r="C83" i="11" s="1"/>
  <c r="C230" i="11" a="1"/>
  <c r="C230" i="11" s="1"/>
  <c r="C296" i="11" a="1"/>
  <c r="C296" i="11" s="1"/>
  <c r="C163" i="11" a="1"/>
  <c r="C163" i="11" s="1"/>
  <c r="C297" i="11" a="1"/>
  <c r="C297" i="11" s="1"/>
  <c r="C2123" i="11" a="1"/>
  <c r="C2123" i="11" s="1"/>
  <c r="C189" i="11" a="1"/>
  <c r="C189" i="11" s="1"/>
  <c r="C190" i="11" a="1"/>
  <c r="C190" i="11" s="1"/>
  <c r="C231" i="11" a="1"/>
  <c r="C231" i="11" s="1"/>
  <c r="C232" i="11" a="1"/>
  <c r="C232" i="11" s="1"/>
  <c r="C1207" i="11" a="1"/>
  <c r="C1207" i="11" s="1"/>
  <c r="C191" i="11" a="1"/>
  <c r="C191" i="11" s="1"/>
  <c r="C385" i="11" a="1"/>
  <c r="C385" i="11" s="1"/>
  <c r="C386" i="11" a="1"/>
  <c r="C386" i="11" s="1"/>
  <c r="C2124" i="11" a="1"/>
  <c r="C2124" i="11" s="1"/>
  <c r="C2125" i="11" a="1"/>
  <c r="C2125" i="11" s="1"/>
  <c r="C452" i="11" a="1"/>
  <c r="C452" i="11" s="1"/>
  <c r="C334" i="11" a="1"/>
  <c r="C334" i="11" s="1"/>
  <c r="C387" i="11" a="1"/>
  <c r="C387" i="11" s="1"/>
  <c r="C453" i="11" a="1"/>
  <c r="C453" i="11" s="1"/>
  <c r="C254" i="11" a="1"/>
  <c r="C254" i="11" s="1"/>
  <c r="C533" i="11" a="1"/>
  <c r="C533" i="11" s="1"/>
  <c r="C388" i="11" a="1"/>
  <c r="C388" i="11" s="1"/>
  <c r="C1546" i="11" a="1"/>
  <c r="C1546" i="11" s="1"/>
  <c r="C389" i="11" a="1"/>
  <c r="C389" i="11" s="1"/>
  <c r="C454" i="11" a="1"/>
  <c r="C454" i="11" s="1"/>
  <c r="C534" i="11" a="1"/>
  <c r="C534" i="11" s="1"/>
  <c r="C535" i="11" a="1"/>
  <c r="C535" i="11" s="1"/>
  <c r="C536" i="11" a="1"/>
  <c r="C536" i="11" s="1"/>
  <c r="C537" i="11" a="1"/>
  <c r="C537" i="11" s="1"/>
  <c r="C538" i="11" a="1"/>
  <c r="C538" i="11" s="1"/>
  <c r="C539" i="11" a="1"/>
  <c r="C539" i="11" s="1"/>
  <c r="C455" i="11" a="1"/>
  <c r="C455" i="11" s="1"/>
  <c r="C1683" i="11" a="1"/>
  <c r="C1683" i="11" s="1"/>
  <c r="C1684" i="11" a="1"/>
  <c r="C1684" i="11" s="1"/>
  <c r="C1685" i="11" a="1"/>
  <c r="C1685" i="11" s="1"/>
  <c r="C1686" i="11" a="1"/>
  <c r="C1686" i="11" s="1"/>
  <c r="C2012" i="11" a="1"/>
  <c r="C2012" i="11" s="1"/>
  <c r="C1687" i="11" a="1"/>
  <c r="C1687" i="11" s="1"/>
  <c r="C2013" i="11" a="1"/>
  <c r="C2013" i="11" s="1"/>
  <c r="C2014" i="11" a="1"/>
  <c r="C2014" i="11" s="1"/>
  <c r="C1688" i="11" a="1"/>
  <c r="C1688" i="11" s="1"/>
  <c r="C1689" i="11" a="1"/>
  <c r="C1689" i="11" s="1"/>
  <c r="C1690" i="11" a="1"/>
  <c r="C1690" i="11" s="1"/>
  <c r="C1691" i="11" a="1"/>
  <c r="C1691" i="11" s="1"/>
  <c r="C1692" i="11" a="1"/>
  <c r="C1692" i="11" s="1"/>
  <c r="C1693" i="11" a="1"/>
  <c r="C1693" i="11" s="1"/>
  <c r="C2015" i="11" a="1"/>
  <c r="C2015" i="11" s="1"/>
  <c r="C1694" i="11" a="1"/>
  <c r="C1694" i="11" s="1"/>
  <c r="C1695" i="11" a="1"/>
  <c r="C1695" i="11" s="1"/>
  <c r="C1696" i="11" a="1"/>
  <c r="C1696" i="11" s="1"/>
  <c r="C1697" i="11" a="1"/>
  <c r="C1697" i="11" s="1"/>
  <c r="C1698" i="11" a="1"/>
  <c r="C1698" i="11" s="1"/>
  <c r="C1699" i="11" a="1"/>
  <c r="C1699" i="11" s="1"/>
  <c r="C1700" i="11" a="1"/>
  <c r="C1700" i="11" s="1"/>
  <c r="C1701" i="11" a="1"/>
  <c r="C1701" i="11" s="1"/>
  <c r="C2046" i="11" a="1"/>
  <c r="C2046" i="11" s="1"/>
  <c r="C1031" i="11" a="1"/>
  <c r="C1031" i="11" s="1"/>
  <c r="C906" i="11" a="1"/>
  <c r="C906" i="11" s="1"/>
  <c r="C883" i="11" a="1"/>
  <c r="C883" i="11" s="1"/>
  <c r="C843" i="11" a="1"/>
  <c r="C843" i="11" s="1"/>
  <c r="C869" i="11" a="1"/>
  <c r="C869" i="11" s="1"/>
  <c r="C1066" i="11" a="1"/>
  <c r="C1066" i="11" s="1"/>
  <c r="C1033" i="11" a="1"/>
  <c r="C1033" i="11" s="1"/>
  <c r="C831" i="11" a="1"/>
  <c r="C831" i="11" s="1"/>
  <c r="C954" i="11" a="1"/>
  <c r="C954" i="11" s="1"/>
  <c r="C966" i="11" a="1"/>
  <c r="C966" i="11" s="1"/>
  <c r="C1046" i="11" a="1"/>
  <c r="C1046" i="11" s="1"/>
  <c r="C884" i="11" a="1"/>
  <c r="C884" i="11" s="1"/>
  <c r="C2126" i="11" a="1"/>
  <c r="C2126" i="11" s="1"/>
  <c r="C1032" i="11" a="1"/>
  <c r="C1032" i="11" s="1"/>
  <c r="C2066" i="11" a="1"/>
  <c r="C2066" i="11" s="1"/>
  <c r="C1016" i="11" a="1"/>
  <c r="C1016" i="11" s="1"/>
  <c r="C1018" i="11" a="1"/>
  <c r="C1018" i="11" s="1"/>
  <c r="C832" i="11" a="1"/>
  <c r="C832" i="11" s="1"/>
  <c r="C870" i="11" a="1"/>
  <c r="C870" i="11" s="1"/>
  <c r="C938" i="11" a="1"/>
  <c r="C938" i="11" s="1"/>
  <c r="C919" i="11" a="1"/>
  <c r="C919" i="11" s="1"/>
  <c r="C1024" i="11" a="1"/>
  <c r="C1024" i="11" s="1"/>
  <c r="C1041" i="11" a="1"/>
  <c r="C1041" i="11" s="1"/>
  <c r="C1029" i="11" a="1"/>
  <c r="C1029" i="11" s="1"/>
  <c r="C1019" i="11" a="1"/>
  <c r="C1019" i="11" s="1"/>
  <c r="C1034" i="11" a="1"/>
  <c r="C1034" i="11" s="1"/>
  <c r="C1042" i="11" a="1"/>
  <c r="C1042" i="11" s="1"/>
  <c r="C1035" i="11" a="1"/>
  <c r="C1035" i="11" s="1"/>
  <c r="C814" i="11" a="1"/>
  <c r="C814" i="11" s="1"/>
  <c r="C1108" i="11" a="1"/>
  <c r="C1108" i="11" s="1"/>
  <c r="C8" i="11" a="1"/>
  <c r="C8" i="11" s="1"/>
  <c r="C164" i="11" a="1"/>
  <c r="C164" i="11" s="1"/>
  <c r="C2127" i="11" a="1"/>
  <c r="C2127" i="11" s="1"/>
  <c r="C133" i="11" a="1"/>
  <c r="C133" i="11" s="1"/>
  <c r="C134" i="11" a="1"/>
  <c r="C134" i="11" s="1"/>
  <c r="C135" i="11" a="1"/>
  <c r="C135" i="11" s="1"/>
  <c r="C255" i="11" a="1"/>
  <c r="C255" i="11" s="1"/>
  <c r="C335" i="11" a="1"/>
  <c r="C335" i="11" s="1"/>
  <c r="C2128" i="11" a="1"/>
  <c r="C2128" i="11" s="1"/>
  <c r="C100" i="11" a="1"/>
  <c r="C100" i="11" s="1"/>
  <c r="C91" i="11" a="1"/>
  <c r="C91" i="11" s="1"/>
  <c r="C2129" i="11" a="1"/>
  <c r="C2129" i="11" s="1"/>
  <c r="C165" i="11" a="1"/>
  <c r="C165" i="11" s="1"/>
  <c r="C145" i="11" a="1"/>
  <c r="C145" i="11" s="1"/>
  <c r="C1184" i="11" a="1"/>
  <c r="C1184" i="11" s="1"/>
  <c r="C336" i="11" a="1"/>
  <c r="C336" i="11" s="1"/>
  <c r="C233" i="11" a="1"/>
  <c r="C233" i="11" s="1"/>
  <c r="C298" i="11" a="1"/>
  <c r="C298" i="11" s="1"/>
  <c r="C337" i="11" a="1"/>
  <c r="C337" i="11" s="1"/>
  <c r="C299" i="11" a="1"/>
  <c r="C299" i="11" s="1"/>
  <c r="C300" i="11" a="1"/>
  <c r="C300" i="11" s="1"/>
  <c r="C338" i="11" a="1"/>
  <c r="C338" i="11" s="1"/>
  <c r="C2130" i="11" a="1"/>
  <c r="C2130" i="11" s="1"/>
  <c r="C2131" i="11" a="1"/>
  <c r="C2131" i="11" s="1"/>
  <c r="C390" i="11" a="1"/>
  <c r="C390" i="11" s="1"/>
  <c r="C391" i="11" a="1"/>
  <c r="C391" i="11" s="1"/>
  <c r="C339" i="11" a="1"/>
  <c r="C339" i="11" s="1"/>
  <c r="C392" i="11" a="1"/>
  <c r="C392" i="11" s="1"/>
  <c r="C340" i="11" a="1"/>
  <c r="C340" i="11" s="1"/>
  <c r="C1170" i="11" a="1"/>
  <c r="C1170" i="11" s="1"/>
  <c r="C1185" i="11" a="1"/>
  <c r="C1185" i="11" s="1"/>
  <c r="C1171" i="11" a="1"/>
  <c r="C1171" i="11" s="1"/>
  <c r="C1186" i="11" a="1"/>
  <c r="C1186" i="11" s="1"/>
  <c r="C1208" i="11" a="1"/>
  <c r="C1208" i="11" s="1"/>
  <c r="C1209" i="11" a="1"/>
  <c r="C1209" i="11" s="1"/>
  <c r="C1311" i="11" a="1"/>
  <c r="C1311" i="11" s="1"/>
  <c r="C1187" i="11" a="1"/>
  <c r="C1187" i="11" s="1"/>
  <c r="C1210" i="11" a="1"/>
  <c r="C1210" i="11" s="1"/>
  <c r="C1211" i="11" a="1"/>
  <c r="C1211" i="11" s="1"/>
  <c r="C1262" i="11" a="1"/>
  <c r="C1262" i="11" s="1"/>
  <c r="C1237" i="11" a="1"/>
  <c r="C1237" i="11" s="1"/>
  <c r="C1238" i="11" a="1"/>
  <c r="C1238" i="11" s="1"/>
  <c r="C1188" i="11" a="1"/>
  <c r="C1188" i="11" s="1"/>
  <c r="C1189" i="11" a="1"/>
  <c r="C1189" i="11" s="1"/>
  <c r="C885" i="11" a="1"/>
  <c r="C885" i="11" s="1"/>
  <c r="C939" i="11" a="1"/>
  <c r="C939" i="11" s="1"/>
  <c r="C955" i="11" a="1"/>
  <c r="C955" i="11" s="1"/>
  <c r="C984" i="11" a="1"/>
  <c r="C984" i="11" s="1"/>
  <c r="C940" i="11" a="1"/>
  <c r="C940" i="11" s="1"/>
  <c r="C920" i="11" a="1"/>
  <c r="C920" i="11" s="1"/>
  <c r="C2132" i="11" a="1"/>
  <c r="C2132" i="11" s="1"/>
  <c r="C941" i="11" a="1"/>
  <c r="C941" i="11" s="1"/>
  <c r="C1702" i="11" a="1"/>
  <c r="C1702" i="11" s="1"/>
  <c r="C540" i="11" a="1"/>
  <c r="C540" i="11" s="1"/>
  <c r="C541" i="11" a="1"/>
  <c r="C541" i="11" s="1"/>
  <c r="C2016" i="11" a="1"/>
  <c r="C2016" i="11" s="1"/>
  <c r="C1703" i="11" a="1"/>
  <c r="C1703" i="11" s="1"/>
  <c r="C1704" i="11" a="1"/>
  <c r="C1704" i="11" s="1"/>
  <c r="C1705" i="11" a="1"/>
  <c r="C1705" i="11" s="1"/>
  <c r="C1706" i="11" a="1"/>
  <c r="C1706" i="11" s="1"/>
  <c r="C1707" i="11" a="1"/>
  <c r="C1707" i="11" s="1"/>
  <c r="C1708" i="11" a="1"/>
  <c r="C1708" i="11" s="1"/>
  <c r="C1709" i="11" a="1"/>
  <c r="C1709" i="11" s="1"/>
  <c r="C1710" i="11" a="1"/>
  <c r="C1710" i="11" s="1"/>
  <c r="C1711" i="11" a="1"/>
  <c r="C1711" i="11" s="1"/>
  <c r="C1712" i="11" a="1"/>
  <c r="C1712" i="11" s="1"/>
  <c r="C1713" i="11" a="1"/>
  <c r="C1713" i="11" s="1"/>
  <c r="C1714" i="11" a="1"/>
  <c r="C1714" i="11" s="1"/>
  <c r="C2017" i="11" a="1"/>
  <c r="C2017" i="11" s="1"/>
  <c r="C1715" i="11" a="1"/>
  <c r="C1715" i="11" s="1"/>
  <c r="C1091" i="11" a="1"/>
  <c r="C1091" i="11" s="1"/>
  <c r="C40" i="11" a="1"/>
  <c r="C40" i="11" s="1"/>
  <c r="C393" i="11" a="1"/>
  <c r="C393" i="11" s="1"/>
  <c r="C146" i="11" a="1"/>
  <c r="C146" i="11" s="1"/>
  <c r="C394" i="11" a="1"/>
  <c r="C394" i="11" s="1"/>
  <c r="C395" i="11" a="1"/>
  <c r="C395" i="11" s="1"/>
  <c r="C301" i="11" a="1"/>
  <c r="C301" i="11" s="1"/>
  <c r="C256" i="11" a="1"/>
  <c r="C256" i="11" s="1"/>
  <c r="C257" i="11" a="1"/>
  <c r="C257" i="11" s="1"/>
  <c r="C396" i="11" a="1"/>
  <c r="C396" i="11" s="1"/>
  <c r="C542" i="11" a="1"/>
  <c r="C542" i="11" s="1"/>
  <c r="C192" i="11" a="1"/>
  <c r="C192" i="11" s="1"/>
  <c r="C193" i="11" a="1"/>
  <c r="C193" i="11" s="1"/>
  <c r="C302" i="11" a="1"/>
  <c r="C302" i="11" s="1"/>
  <c r="C1106" i="11" a="1"/>
  <c r="C1106" i="11" s="1"/>
  <c r="C1043" i="11" a="1"/>
  <c r="C1043" i="11" s="1"/>
  <c r="C886" i="11" a="1"/>
  <c r="C886" i="11" s="1"/>
  <c r="C942" i="11" a="1"/>
  <c r="C942" i="11" s="1"/>
  <c r="C2133" i="11" a="1"/>
  <c r="C2133" i="11" s="1"/>
  <c r="C2134" i="11" a="1"/>
  <c r="C2134" i="11" s="1"/>
  <c r="C887" i="11" a="1"/>
  <c r="C887" i="11" s="1"/>
  <c r="C2135" i="11" a="1"/>
  <c r="C2135" i="11" s="1"/>
  <c r="C1003" i="11" a="1"/>
  <c r="C1003" i="11" s="1"/>
  <c r="C967" i="11" a="1"/>
  <c r="C967" i="11" s="1"/>
  <c r="C921" i="11" a="1"/>
  <c r="C921" i="11" s="1"/>
  <c r="C922" i="11" a="1"/>
  <c r="C922" i="11" s="1"/>
  <c r="C985" i="11" a="1"/>
  <c r="C985" i="11" s="1"/>
  <c r="C968" i="11" a="1"/>
  <c r="C968" i="11" s="1"/>
  <c r="C1103" i="11" a="1"/>
  <c r="C1103" i="11" s="1"/>
  <c r="C65" i="11" a="1"/>
  <c r="C65" i="11" s="1"/>
  <c r="C211" i="11" a="1"/>
  <c r="C211" i="11" s="1"/>
  <c r="C166" i="11" a="1"/>
  <c r="C166" i="11" s="1"/>
  <c r="C258" i="11" a="1"/>
  <c r="C258" i="11" s="1"/>
  <c r="C147" i="11" a="1"/>
  <c r="C147" i="11" s="1"/>
  <c r="C397" i="11" a="1"/>
  <c r="C397" i="11" s="1"/>
  <c r="C2136" i="11" a="1"/>
  <c r="C2136" i="11" s="1"/>
  <c r="C234" i="11" a="1"/>
  <c r="C234" i="11" s="1"/>
  <c r="C2137" i="11" a="1"/>
  <c r="C2137" i="11" s="1"/>
  <c r="C212" i="11" a="1"/>
  <c r="C212" i="11" s="1"/>
  <c r="C259" i="11" a="1"/>
  <c r="C259" i="11" s="1"/>
  <c r="C260" i="11" a="1"/>
  <c r="C260" i="11" s="1"/>
  <c r="C235" i="11" a="1"/>
  <c r="C235" i="11" s="1"/>
  <c r="C1312" i="11" a="1"/>
  <c r="C1312" i="11" s="1"/>
  <c r="C1341" i="11" a="1"/>
  <c r="C1341" i="11" s="1"/>
  <c r="C1342" i="11" a="1"/>
  <c r="C1342" i="11" s="1"/>
  <c r="C1411" i="11" a="1"/>
  <c r="C1411" i="11" s="1"/>
  <c r="C1313" i="11" a="1"/>
  <c r="C1313" i="11" s="1"/>
  <c r="C1343" i="11" a="1"/>
  <c r="C1343" i="11" s="1"/>
  <c r="C1412" i="11" a="1"/>
  <c r="C1412" i="11" s="1"/>
  <c r="C1413" i="11" a="1"/>
  <c r="C1413" i="11" s="1"/>
  <c r="C1314" i="11" a="1"/>
  <c r="C1314" i="11" s="1"/>
  <c r="C1315" i="11" a="1"/>
  <c r="C1315" i="11" s="1"/>
  <c r="C1344" i="11" a="1"/>
  <c r="C1344" i="11" s="1"/>
  <c r="C1345" i="11" a="1"/>
  <c r="C1345" i="11" s="1"/>
  <c r="C1346" i="11" a="1"/>
  <c r="C1346" i="11" s="1"/>
  <c r="C1347" i="11" a="1"/>
  <c r="C1347" i="11" s="1"/>
  <c r="C1316" i="11" a="1"/>
  <c r="C1316" i="11" s="1"/>
  <c r="C1348" i="11" a="1"/>
  <c r="C1348" i="11" s="1"/>
  <c r="C1503" i="11" a="1"/>
  <c r="C1503" i="11" s="1"/>
  <c r="C1504" i="11" a="1"/>
  <c r="C1504" i="11" s="1"/>
  <c r="C1457" i="11" a="1"/>
  <c r="C1457" i="11" s="1"/>
  <c r="C1458" i="11" a="1"/>
  <c r="C1458" i="11" s="1"/>
  <c r="C1505" i="11" a="1"/>
  <c r="C1505" i="11" s="1"/>
  <c r="C1414" i="11" a="1"/>
  <c r="C1414" i="11" s="1"/>
  <c r="C1459" i="11" a="1"/>
  <c r="C1459" i="11" s="1"/>
  <c r="C1506" i="11" a="1"/>
  <c r="C1506" i="11" s="1"/>
  <c r="C1460" i="11" a="1"/>
  <c r="C1460" i="11" s="1"/>
  <c r="C1507" i="11" a="1"/>
  <c r="C1507" i="11" s="1"/>
  <c r="C1508" i="11" a="1"/>
  <c r="C1508" i="11" s="1"/>
  <c r="C1509" i="11" a="1"/>
  <c r="C1509" i="11" s="1"/>
  <c r="C1547" i="11" a="1"/>
  <c r="C1547" i="11" s="1"/>
  <c r="C1548" i="11" a="1"/>
  <c r="C1548" i="11" s="1"/>
  <c r="C1510" i="11" a="1"/>
  <c r="C1510" i="11" s="1"/>
  <c r="C1511" i="11" a="1"/>
  <c r="C1511" i="11" s="1"/>
  <c r="C1512" i="11" a="1"/>
  <c r="C1512" i="11" s="1"/>
  <c r="C1513" i="11" a="1"/>
  <c r="C1513" i="11" s="1"/>
  <c r="C1574" i="11" a="1"/>
  <c r="C1574" i="11" s="1"/>
  <c r="C1461" i="11" a="1"/>
  <c r="C1461" i="11" s="1"/>
  <c r="C1549" i="11" a="1"/>
  <c r="C1549" i="11" s="1"/>
  <c r="C1462" i="11" a="1"/>
  <c r="C1462" i="11" s="1"/>
  <c r="C1514" i="11" a="1"/>
  <c r="C1514" i="11" s="1"/>
  <c r="C1515" i="11" a="1"/>
  <c r="C1515" i="11" s="1"/>
  <c r="C1516" i="11" a="1"/>
  <c r="C1516" i="11" s="1"/>
  <c r="C1716" i="11" a="1"/>
  <c r="C1716" i="11" s="1"/>
  <c r="C1717" i="11" a="1"/>
  <c r="C1717" i="11" s="1"/>
  <c r="C1718" i="11" a="1"/>
  <c r="C1718" i="11" s="1"/>
  <c r="C1719" i="11" a="1"/>
  <c r="C1719" i="11" s="1"/>
  <c r="C1720" i="11" a="1"/>
  <c r="C1720" i="11" s="1"/>
  <c r="C1721" i="11" a="1"/>
  <c r="C1721" i="11" s="1"/>
  <c r="C1722" i="11" a="1"/>
  <c r="C1722" i="11" s="1"/>
  <c r="C1723" i="11" a="1"/>
  <c r="C1723" i="11" s="1"/>
  <c r="C1724" i="11" a="1"/>
  <c r="C1724" i="11" s="1"/>
  <c r="C1725" i="11" a="1"/>
  <c r="C1725" i="11" s="1"/>
  <c r="C1726" i="11" a="1"/>
  <c r="C1726" i="11" s="1"/>
  <c r="C1727" i="11" a="1"/>
  <c r="C1727" i="11" s="1"/>
  <c r="C1728" i="11" a="1"/>
  <c r="C1728" i="11" s="1"/>
  <c r="C1729" i="11" a="1"/>
  <c r="C1729" i="11" s="1"/>
  <c r="C1730" i="11" a="1"/>
  <c r="C1730" i="11" s="1"/>
  <c r="C1731" i="11" a="1"/>
  <c r="C1731" i="11" s="1"/>
  <c r="C1732" i="11" a="1"/>
  <c r="C1732" i="11" s="1"/>
  <c r="C1733" i="11" a="1"/>
  <c r="C1733" i="11" s="1"/>
  <c r="C1734" i="11" a="1"/>
  <c r="C1734" i="11" s="1"/>
  <c r="C1735" i="11" a="1"/>
  <c r="C1735" i="11" s="1"/>
  <c r="C1736" i="11" a="1"/>
  <c r="C1736" i="11" s="1"/>
  <c r="C1737" i="11" a="1"/>
  <c r="C1737" i="11" s="1"/>
  <c r="C1738" i="11" a="1"/>
  <c r="C1738" i="11" s="1"/>
  <c r="C1739" i="11" a="1"/>
  <c r="C1739" i="11" s="1"/>
  <c r="C1740" i="11" a="1"/>
  <c r="C1740" i="11" s="1"/>
  <c r="C1741" i="11" a="1"/>
  <c r="C1741" i="11" s="1"/>
  <c r="C2018" i="11" a="1"/>
  <c r="C2018" i="11" s="1"/>
  <c r="C1742" i="11" a="1"/>
  <c r="C1742" i="11" s="1"/>
  <c r="C1743" i="11" a="1"/>
  <c r="C1743" i="11" s="1"/>
  <c r="C1744" i="11" a="1"/>
  <c r="C1744" i="11" s="1"/>
  <c r="C1745" i="11" a="1"/>
  <c r="C1745" i="11" s="1"/>
  <c r="C1746" i="11" a="1"/>
  <c r="C1746" i="11" s="1"/>
  <c r="C1747" i="11" a="1"/>
  <c r="C1747" i="11" s="1"/>
  <c r="C1748" i="11" a="1"/>
  <c r="C1748" i="11" s="1"/>
  <c r="C543" i="11" a="1"/>
  <c r="C543" i="11" s="1"/>
  <c r="C544" i="11" a="1"/>
  <c r="C544" i="11" s="1"/>
  <c r="C545" i="11" a="1"/>
  <c r="C545" i="11" s="1"/>
  <c r="C546" i="11" a="1"/>
  <c r="C546" i="11" s="1"/>
  <c r="C547" i="11" a="1"/>
  <c r="C547" i="11" s="1"/>
  <c r="C548" i="11" a="1"/>
  <c r="C548" i="11" s="1"/>
  <c r="C549" i="11" a="1"/>
  <c r="C549" i="11" s="1"/>
  <c r="C550" i="11" a="1"/>
  <c r="C550" i="11" s="1"/>
  <c r="C551" i="11" a="1"/>
  <c r="C551" i="11" s="1"/>
  <c r="C552" i="11" a="1"/>
  <c r="C552" i="11" s="1"/>
  <c r="C553" i="11" a="1"/>
  <c r="C553" i="11" s="1"/>
  <c r="C2138" i="11" a="1"/>
  <c r="C2138" i="11" s="1"/>
  <c r="C554" i="11" a="1"/>
  <c r="C554" i="11" s="1"/>
  <c r="C2062" i="11" a="1"/>
  <c r="C2062" i="11" s="1"/>
  <c r="C780" i="11" a="1"/>
  <c r="C780" i="11" s="1"/>
  <c r="C213" i="11" a="1"/>
  <c r="C213" i="11" s="1"/>
  <c r="C66" i="11" a="1"/>
  <c r="C66" i="11" s="1"/>
  <c r="C398" i="11" a="1"/>
  <c r="C398" i="11" s="1"/>
  <c r="C47" i="11" a="1"/>
  <c r="C47" i="11" s="1"/>
  <c r="C118" i="11" a="1"/>
  <c r="C118" i="11" s="1"/>
  <c r="C101" i="11" a="1"/>
  <c r="C101" i="11" s="1"/>
  <c r="C194" i="11" a="1"/>
  <c r="C194" i="11" s="1"/>
  <c r="C70" i="11" a="1"/>
  <c r="C70" i="11" s="1"/>
  <c r="C167" i="11" a="1"/>
  <c r="C167" i="11" s="1"/>
  <c r="C399" i="11" a="1"/>
  <c r="C399" i="11" s="1"/>
  <c r="C119" i="11" a="1"/>
  <c r="C119" i="11" s="1"/>
  <c r="C2052" i="11" a="1"/>
  <c r="C2052" i="11" s="1"/>
  <c r="C1074" i="11" a="1"/>
  <c r="C1074" i="11" s="1"/>
  <c r="C1076" i="11" a="1"/>
  <c r="C1076" i="11" s="1"/>
  <c r="C1047" i="11" a="1"/>
  <c r="C1047" i="11" s="1"/>
  <c r="C2139" i="11" a="1"/>
  <c r="C2139" i="11" s="1"/>
  <c r="C833" i="11" a="1"/>
  <c r="C833" i="11" s="1"/>
  <c r="C1067" i="11" a="1"/>
  <c r="C1067" i="11" s="1"/>
  <c r="C871" i="11" a="1"/>
  <c r="C871" i="11" s="1"/>
  <c r="C888" i="11" a="1"/>
  <c r="C888" i="11" s="1"/>
  <c r="C986" i="11" a="1"/>
  <c r="C986" i="11" s="1"/>
  <c r="C1040" i="11" a="1"/>
  <c r="C1040" i="11" s="1"/>
  <c r="C2140" i="11" a="1"/>
  <c r="C2140" i="11" s="1"/>
  <c r="C834" i="11" a="1"/>
  <c r="C834" i="11" s="1"/>
  <c r="C2079" i="11" a="1"/>
  <c r="C2079" i="11" s="1"/>
  <c r="C84" i="11" a="1"/>
  <c r="C84" i="11" s="1"/>
  <c r="C92" i="11" a="1"/>
  <c r="C92" i="11" s="1"/>
  <c r="C303" i="11" a="1"/>
  <c r="C303" i="11" s="1"/>
  <c r="C400" i="11" a="1"/>
  <c r="C400" i="11" s="1"/>
  <c r="C2141" i="11" a="1"/>
  <c r="C2141" i="11" s="1"/>
  <c r="C41" i="11" a="1"/>
  <c r="C41" i="11" s="1"/>
  <c r="C456" i="11" a="1"/>
  <c r="C456" i="11" s="1"/>
  <c r="C261" i="11" a="1"/>
  <c r="C261" i="11" s="1"/>
  <c r="C71" i="11" a="1"/>
  <c r="C71" i="11" s="1"/>
  <c r="C304" i="11" a="1"/>
  <c r="C304" i="11" s="1"/>
  <c r="C305" i="11" a="1"/>
  <c r="C305" i="11" s="1"/>
  <c r="C148" i="11" a="1"/>
  <c r="C148" i="11" s="1"/>
  <c r="C2092" i="11" a="1"/>
  <c r="C2092" i="11" s="1"/>
  <c r="C5" i="11" a="1"/>
  <c r="C5" i="11" s="1"/>
  <c r="C149" i="11" a="1"/>
  <c r="C149" i="11" s="1"/>
  <c r="C2142" i="11" a="1"/>
  <c r="C2142" i="11" s="1"/>
  <c r="C262" i="11" a="1"/>
  <c r="C262" i="11" s="1"/>
  <c r="C150" i="11" a="1"/>
  <c r="C150" i="11" s="1"/>
  <c r="C72" i="11" a="1"/>
  <c r="C72" i="11" s="1"/>
  <c r="C214" i="11" a="1"/>
  <c r="C214" i="11" s="1"/>
  <c r="C2143" i="11" a="1"/>
  <c r="C2143" i="11" s="1"/>
  <c r="C306" i="11" a="1"/>
  <c r="C306" i="11" s="1"/>
  <c r="C102" i="11" a="1"/>
  <c r="C102" i="11" s="1"/>
  <c r="C168" i="11" a="1"/>
  <c r="C168" i="11" s="1"/>
  <c r="C236" i="11" a="1"/>
  <c r="C236" i="11" s="1"/>
  <c r="C1107" i="11" a="1"/>
  <c r="C1107" i="11" s="1"/>
  <c r="C1025" i="11" a="1"/>
  <c r="C1025" i="11" s="1"/>
  <c r="C2144" i="11" a="1"/>
  <c r="C2144" i="11" s="1"/>
  <c r="C907" i="11" a="1"/>
  <c r="C907" i="11" s="1"/>
  <c r="C2145" i="11" a="1"/>
  <c r="C2145" i="11" s="1"/>
  <c r="C811" i="11" a="1"/>
  <c r="C811" i="11" s="1"/>
  <c r="C872" i="11" a="1"/>
  <c r="C872" i="11" s="1"/>
  <c r="C923" i="11" a="1"/>
  <c r="C923" i="11" s="1"/>
  <c r="C924" i="11" a="1"/>
  <c r="C924" i="11" s="1"/>
  <c r="C908" i="11" a="1"/>
  <c r="C908" i="11" s="1"/>
  <c r="C943" i="11" a="1"/>
  <c r="C943" i="11" s="1"/>
  <c r="C873" i="11" a="1"/>
  <c r="C873" i="11" s="1"/>
  <c r="C821" i="11" a="1"/>
  <c r="C821" i="11" s="1"/>
  <c r="C1104" i="11" a="1"/>
  <c r="C1104" i="11" s="1"/>
  <c r="C1056" i="11" a="1"/>
  <c r="C1056" i="11" s="1"/>
  <c r="C857" i="11" a="1"/>
  <c r="C857" i="11" s="1"/>
  <c r="C874" i="11" a="1"/>
  <c r="C874" i="11" s="1"/>
  <c r="C858" i="11" a="1"/>
  <c r="C858" i="11" s="1"/>
  <c r="C875" i="11" a="1"/>
  <c r="C875" i="11" s="1"/>
  <c r="C956" i="11" a="1"/>
  <c r="C956" i="11" s="1"/>
  <c r="C925" i="11" a="1"/>
  <c r="C925" i="11" s="1"/>
  <c r="C889" i="11" a="1"/>
  <c r="C889" i="11" s="1"/>
  <c r="C2146" i="11" a="1"/>
  <c r="C2146" i="11" s="1"/>
  <c r="C859" i="11" a="1"/>
  <c r="C859" i="11" s="1"/>
  <c r="C890" i="11" a="1"/>
  <c r="C890" i="11" s="1"/>
  <c r="C944" i="11" a="1"/>
  <c r="C944" i="11" s="1"/>
  <c r="C1136" i="11" a="1"/>
  <c r="C1136" i="11" s="1"/>
  <c r="C151" i="11" a="1"/>
  <c r="C151" i="11" s="1"/>
  <c r="C401" i="11" a="1"/>
  <c r="C401" i="11" s="1"/>
  <c r="C307" i="11" a="1"/>
  <c r="C307" i="11" s="1"/>
  <c r="C402" i="11" a="1"/>
  <c r="C402" i="11" s="1"/>
  <c r="C555" i="11" a="1"/>
  <c r="C555" i="11" s="1"/>
  <c r="C2147" i="11" a="1"/>
  <c r="C2147" i="11" s="1"/>
  <c r="C403" i="11" a="1"/>
  <c r="C403" i="11" s="1"/>
  <c r="C404" i="11" a="1"/>
  <c r="C404" i="11" s="1"/>
  <c r="C457" i="11" a="1"/>
  <c r="C457" i="11" s="1"/>
  <c r="C556" i="11" a="1"/>
  <c r="C556" i="11" s="1"/>
  <c r="C341" i="11" a="1"/>
  <c r="C341" i="11" s="1"/>
  <c r="C308" i="11" a="1"/>
  <c r="C308" i="11" s="1"/>
  <c r="C1239" i="11" a="1"/>
  <c r="C1239" i="11" s="1"/>
  <c r="C1212" i="11" a="1"/>
  <c r="C1212" i="11" s="1"/>
  <c r="C1172" i="11" a="1"/>
  <c r="C1172" i="11" s="1"/>
  <c r="C1190" i="11" a="1"/>
  <c r="C1190" i="11" s="1"/>
  <c r="C1263" i="11" a="1"/>
  <c r="C1263" i="11" s="1"/>
  <c r="C1213" i="11" a="1"/>
  <c r="C1213" i="11" s="1"/>
  <c r="C1240" i="11" a="1"/>
  <c r="C1240" i="11" s="1"/>
  <c r="C1191" i="11" a="1"/>
  <c r="C1191" i="11" s="1"/>
  <c r="C1214" i="11" a="1"/>
  <c r="C1214" i="11" s="1"/>
  <c r="C1192" i="11" a="1"/>
  <c r="C1192" i="11" s="1"/>
  <c r="C1215" i="11" a="1"/>
  <c r="C1215" i="11" s="1"/>
  <c r="C1173" i="11" a="1"/>
  <c r="C1173" i="11" s="1"/>
  <c r="C1174" i="11" a="1"/>
  <c r="C1174" i="11" s="1"/>
  <c r="C1264" i="11" a="1"/>
  <c r="C1264" i="11" s="1"/>
  <c r="C926" i="11" a="1"/>
  <c r="C926" i="11" s="1"/>
  <c r="C987" i="11" a="1"/>
  <c r="C987" i="11" s="1"/>
  <c r="C957" i="11" a="1"/>
  <c r="C957" i="11" s="1"/>
  <c r="C988" i="11" a="1"/>
  <c r="C988" i="11" s="1"/>
  <c r="C1004" i="11" a="1"/>
  <c r="C1004" i="11" s="1"/>
  <c r="C989" i="11" a="1"/>
  <c r="C989" i="11" s="1"/>
  <c r="C990" i="11" a="1"/>
  <c r="C990" i="11" s="1"/>
  <c r="C991" i="11" a="1"/>
  <c r="C991" i="11" s="1"/>
  <c r="C969" i="11" a="1"/>
  <c r="C969" i="11" s="1"/>
  <c r="C2148" i="11" a="1"/>
  <c r="C2148" i="11" s="1"/>
  <c r="C970" i="11" a="1"/>
  <c r="C970" i="11" s="1"/>
  <c r="C1005" i="11" a="1"/>
  <c r="C1005" i="11" s="1"/>
  <c r="C1415" i="11" a="1"/>
  <c r="C1415" i="11" s="1"/>
  <c r="C1416" i="11" a="1"/>
  <c r="C1416" i="11" s="1"/>
  <c r="C1417" i="11" a="1"/>
  <c r="C1417" i="11" s="1"/>
  <c r="C1349" i="11" a="1"/>
  <c r="C1349" i="11" s="1"/>
  <c r="C1350" i="11" a="1"/>
  <c r="C1350" i="11" s="1"/>
  <c r="C1351" i="11" a="1"/>
  <c r="C1351" i="11" s="1"/>
  <c r="C1463" i="11" a="1"/>
  <c r="C1463" i="11" s="1"/>
  <c r="C1352" i="11" a="1"/>
  <c r="C1352" i="11" s="1"/>
  <c r="C1353" i="11" a="1"/>
  <c r="C1353" i="11" s="1"/>
  <c r="C1317" i="11" a="1"/>
  <c r="C1317" i="11" s="1"/>
  <c r="C1354" i="11" a="1"/>
  <c r="C1354" i="11" s="1"/>
  <c r="C1355" i="11" a="1"/>
  <c r="C1355" i="11" s="1"/>
  <c r="C405" i="11" a="1"/>
  <c r="C405" i="11" s="1"/>
  <c r="C309" i="11" a="1"/>
  <c r="C309" i="11" s="1"/>
  <c r="C406" i="11" a="1"/>
  <c r="C406" i="11" s="1"/>
  <c r="C458" i="11" a="1"/>
  <c r="C458" i="11" s="1"/>
  <c r="C459" i="11" a="1"/>
  <c r="C459" i="11" s="1"/>
  <c r="C557" i="11" a="1"/>
  <c r="C557" i="11" s="1"/>
  <c r="C460" i="11" a="1"/>
  <c r="C460" i="11" s="1"/>
  <c r="C461" i="11" a="1"/>
  <c r="C461" i="11" s="1"/>
  <c r="C407" i="11" a="1"/>
  <c r="C407" i="11" s="1"/>
  <c r="C2149" i="11" a="1"/>
  <c r="C2149" i="11" s="1"/>
  <c r="C558" i="11" a="1"/>
  <c r="C558" i="11" s="1"/>
  <c r="C408" i="11" a="1"/>
  <c r="C408" i="11" s="1"/>
  <c r="C1517" i="11" a="1"/>
  <c r="C1517" i="11" s="1"/>
  <c r="C1418" i="11" a="1"/>
  <c r="C1418" i="11" s="1"/>
  <c r="C1464" i="11" a="1"/>
  <c r="C1464" i="11" s="1"/>
  <c r="C1419" i="11" a="1"/>
  <c r="C1419" i="11" s="1"/>
  <c r="C1420" i="11" a="1"/>
  <c r="C1420" i="11" s="1"/>
  <c r="C1465" i="11" a="1"/>
  <c r="C1465" i="11" s="1"/>
  <c r="C1466" i="11" a="1"/>
  <c r="C1466" i="11" s="1"/>
  <c r="C1467" i="11" a="1"/>
  <c r="C1467" i="11" s="1"/>
  <c r="C1468" i="11" a="1"/>
  <c r="C1468" i="11" s="1"/>
  <c r="C1518" i="11" a="1"/>
  <c r="C1518" i="11" s="1"/>
  <c r="C1519" i="11" a="1"/>
  <c r="C1519" i="11" s="1"/>
  <c r="C1469" i="11" a="1"/>
  <c r="C1469" i="11" s="1"/>
  <c r="C1421" i="11" a="1"/>
  <c r="C1421" i="11" s="1"/>
  <c r="C1470" i="11" a="1"/>
  <c r="C1470" i="11" s="1"/>
  <c r="C342" i="11" a="1"/>
  <c r="C342" i="11" s="1"/>
  <c r="C409" i="11" a="1"/>
  <c r="C409" i="11" s="1"/>
  <c r="C410" i="11" a="1"/>
  <c r="C410" i="11" s="1"/>
  <c r="C559" i="11" a="1"/>
  <c r="C559" i="11" s="1"/>
  <c r="C560" i="11" a="1"/>
  <c r="C560" i="11" s="1"/>
  <c r="C561" i="11" a="1"/>
  <c r="C561" i="11" s="1"/>
  <c r="C562" i="11" a="1"/>
  <c r="C562" i="11" s="1"/>
  <c r="C563" i="11" a="1"/>
  <c r="C563" i="11" s="1"/>
  <c r="C564" i="11" a="1"/>
  <c r="C564" i="11" s="1"/>
  <c r="C2150" i="11" a="1"/>
  <c r="C2150" i="11" s="1"/>
  <c r="C565" i="11" a="1"/>
  <c r="C565" i="11" s="1"/>
  <c r="C2151" i="11" a="1"/>
  <c r="C2151" i="11" s="1"/>
  <c r="C1575" i="11" a="1"/>
  <c r="C1575" i="11" s="1"/>
  <c r="C1576" i="11" a="1"/>
  <c r="C1576" i="11" s="1"/>
  <c r="C1577" i="11" a="1"/>
  <c r="C1577" i="11" s="1"/>
  <c r="C1578" i="11" a="1"/>
  <c r="C1578" i="11" s="1"/>
  <c r="C1579" i="11" a="1"/>
  <c r="C1579" i="11" s="1"/>
  <c r="C1749" i="11" a="1"/>
  <c r="C1749" i="11" s="1"/>
  <c r="C1750" i="11" a="1"/>
  <c r="C1750" i="11" s="1"/>
  <c r="C1751" i="11" a="1"/>
  <c r="C1751" i="11" s="1"/>
  <c r="C1752" i="11" a="1"/>
  <c r="C1752" i="11" s="1"/>
  <c r="C1753" i="11" a="1"/>
  <c r="C1753" i="11" s="1"/>
  <c r="C2019" i="11" a="1"/>
  <c r="C2019" i="11" s="1"/>
  <c r="C1754" i="11" a="1"/>
  <c r="C1754" i="11" s="1"/>
  <c r="C1755" i="11" a="1"/>
  <c r="C1755" i="11" s="1"/>
  <c r="C1756" i="11" a="1"/>
  <c r="C1756" i="11" s="1"/>
  <c r="C1757" i="11" a="1"/>
  <c r="C1757" i="11" s="1"/>
  <c r="C1758" i="11" a="1"/>
  <c r="C1758" i="11" s="1"/>
  <c r="C1759" i="11" a="1"/>
  <c r="C1759" i="11" s="1"/>
  <c r="C1760" i="11" a="1"/>
  <c r="C1760" i="11" s="1"/>
  <c r="C1761" i="11" a="1"/>
  <c r="C1761" i="11" s="1"/>
  <c r="C1762" i="11" a="1"/>
  <c r="C1762" i="11" s="1"/>
  <c r="C1763" i="11" a="1"/>
  <c r="C1763" i="11" s="1"/>
  <c r="C1764" i="11" a="1"/>
  <c r="C1764" i="11" s="1"/>
  <c r="C2020" i="11" a="1"/>
  <c r="C2020" i="11" s="1"/>
  <c r="C1765" i="11" a="1"/>
  <c r="C1765" i="11" s="1"/>
  <c r="C1766" i="11" a="1"/>
  <c r="C1766" i="11" s="1"/>
  <c r="C2021" i="11" a="1"/>
  <c r="C2021" i="11" s="1"/>
  <c r="C1767" i="11" a="1"/>
  <c r="C1767" i="11" s="1"/>
  <c r="C1768" i="11" a="1"/>
  <c r="C1768" i="11" s="1"/>
  <c r="C1769" i="11" a="1"/>
  <c r="C1769" i="11" s="1"/>
  <c r="C1770" i="11" a="1"/>
  <c r="C1770" i="11" s="1"/>
  <c r="C1771" i="11" a="1"/>
  <c r="C1771" i="11" s="1"/>
  <c r="C1772" i="11" a="1"/>
  <c r="C1772" i="11" s="1"/>
  <c r="C566" i="11" a="1"/>
  <c r="C566" i="11" s="1"/>
  <c r="C567" i="11" a="1"/>
  <c r="C567" i="11" s="1"/>
  <c r="C568" i="11" a="1"/>
  <c r="C568" i="11" s="1"/>
  <c r="C569" i="11" a="1"/>
  <c r="C569" i="11" s="1"/>
  <c r="C570" i="11" a="1"/>
  <c r="C570" i="11" s="1"/>
  <c r="C571" i="11" a="1"/>
  <c r="C571" i="11" s="1"/>
  <c r="C2152" i="11" a="1"/>
  <c r="C2152" i="11" s="1"/>
  <c r="C572" i="11" a="1"/>
  <c r="C572" i="11" s="1"/>
  <c r="C2153" i="11" a="1"/>
  <c r="C2153" i="11" s="1"/>
  <c r="C573" i="11" a="1"/>
  <c r="C573" i="11" s="1"/>
  <c r="C574" i="11" a="1"/>
  <c r="C574" i="11" s="1"/>
  <c r="C575" i="11" a="1"/>
  <c r="C575" i="11" s="1"/>
  <c r="C2063" i="11" a="1"/>
  <c r="C2063" i="11" s="1"/>
  <c r="C782" i="11" a="1"/>
  <c r="C782" i="11" s="1"/>
  <c r="C42" i="11" a="1"/>
  <c r="C42" i="11" s="1"/>
  <c r="C2154" i="11" a="1"/>
  <c r="C2154" i="11" s="1"/>
  <c r="C263" i="11" a="1"/>
  <c r="C263" i="11" s="1"/>
  <c r="C59" i="11" a="1"/>
  <c r="C59" i="11" s="1"/>
  <c r="C343" i="11" a="1"/>
  <c r="C343" i="11" s="1"/>
  <c r="C73" i="11" a="1"/>
  <c r="C73" i="11" s="1"/>
  <c r="C264" i="11" a="1"/>
  <c r="C264" i="11" s="1"/>
  <c r="C411" i="11" a="1"/>
  <c r="C411" i="11" s="1"/>
  <c r="C412" i="11" a="1"/>
  <c r="C412" i="11" s="1"/>
  <c r="C48" i="11" a="1"/>
  <c r="C48" i="11" s="1"/>
  <c r="C2064" i="11" a="1"/>
  <c r="C2064" i="11" s="1"/>
  <c r="C1073" i="11" a="1"/>
  <c r="C1073" i="11" s="1"/>
  <c r="C1020" i="11" a="1"/>
  <c r="C1020" i="11" s="1"/>
  <c r="C2155" i="11" a="1"/>
  <c r="C2155" i="11" s="1"/>
  <c r="C815" i="11" a="1"/>
  <c r="C815" i="11" s="1"/>
  <c r="C1061" i="11" a="1"/>
  <c r="C1061" i="11" s="1"/>
  <c r="C816" i="11" a="1"/>
  <c r="C816" i="11" s="1"/>
  <c r="C1006" i="11" a="1"/>
  <c r="C1006" i="11" s="1"/>
  <c r="C891" i="11" a="1"/>
  <c r="C891" i="11" s="1"/>
  <c r="C812" i="11" a="1"/>
  <c r="C812" i="11" s="1"/>
  <c r="C909" i="11" a="1"/>
  <c r="C909" i="11" s="1"/>
  <c r="C844" i="11" a="1"/>
  <c r="C844" i="11" s="1"/>
  <c r="C2112" i="11" a="1"/>
  <c r="C2112" i="11" s="1"/>
  <c r="C21" i="11" a="1"/>
  <c r="C21" i="11" s="1"/>
  <c r="C169" i="11" a="1"/>
  <c r="C169" i="11" s="1"/>
  <c r="C462" i="11" a="1"/>
  <c r="C462" i="11" s="1"/>
  <c r="C170" i="11" a="1"/>
  <c r="C170" i="11" s="1"/>
  <c r="C215" i="11" a="1"/>
  <c r="C215" i="11" s="1"/>
  <c r="C237" i="11" a="1"/>
  <c r="C237" i="11" s="1"/>
  <c r="C265" i="11" a="1"/>
  <c r="C265" i="11" s="1"/>
  <c r="C266" i="11" a="1"/>
  <c r="C266" i="11" s="1"/>
  <c r="C344" i="11" a="1"/>
  <c r="C344" i="11" s="1"/>
  <c r="C345" i="11" a="1"/>
  <c r="C345" i="11" s="1"/>
  <c r="C576" i="11" a="1"/>
  <c r="C576" i="11" s="1"/>
  <c r="C1099" i="11" a="1"/>
  <c r="C1099" i="11" s="1"/>
  <c r="C1027" i="11" a="1"/>
  <c r="C1027" i="11" s="1"/>
  <c r="C845" i="11" a="1"/>
  <c r="C845" i="11" s="1"/>
  <c r="C958" i="11" a="1"/>
  <c r="C958" i="11" s="1"/>
  <c r="C1007" i="11" a="1"/>
  <c r="C1007" i="11" s="1"/>
  <c r="C876" i="11" a="1"/>
  <c r="C876" i="11" s="1"/>
  <c r="C877" i="11" a="1"/>
  <c r="C877" i="11" s="1"/>
  <c r="C2156" i="11" a="1"/>
  <c r="C2156" i="11" s="1"/>
  <c r="C860" i="11" a="1"/>
  <c r="C860" i="11" s="1"/>
  <c r="C959" i="11" a="1"/>
  <c r="C959" i="11" s="1"/>
  <c r="C892" i="11" a="1"/>
  <c r="C892" i="11" s="1"/>
  <c r="C1062" i="11" a="1"/>
  <c r="C1062" i="11" s="1"/>
  <c r="C1137" i="11" a="1"/>
  <c r="C1137" i="11" s="1"/>
  <c r="C103" i="11" a="1"/>
  <c r="C103" i="11" s="1"/>
  <c r="C310" i="11" a="1"/>
  <c r="C310" i="11" s="1"/>
  <c r="C311" i="11" a="1"/>
  <c r="C311" i="11" s="1"/>
  <c r="C346" i="11" a="1"/>
  <c r="C346" i="11" s="1"/>
  <c r="C216" i="11" a="1"/>
  <c r="C216" i="11" s="1"/>
  <c r="C577" i="11" a="1"/>
  <c r="C577" i="11" s="1"/>
  <c r="C413" i="11" a="1"/>
  <c r="C413" i="11" s="1"/>
  <c r="C267" i="11" a="1"/>
  <c r="C267" i="11" s="1"/>
  <c r="C2157" i="11" a="1"/>
  <c r="C2157" i="11" s="1"/>
  <c r="C414" i="11" a="1"/>
  <c r="C414" i="11" s="1"/>
  <c r="C415" i="11" a="1"/>
  <c r="C415" i="11" s="1"/>
  <c r="C1156" i="11" a="1"/>
  <c r="C1156" i="11" s="1"/>
  <c r="C171" i="11" a="1"/>
  <c r="C171" i="11" s="1"/>
  <c r="C347" i="11" a="1"/>
  <c r="C347" i="11" s="1"/>
  <c r="C268" i="11" a="1"/>
  <c r="C268" i="11" s="1"/>
  <c r="C2158" i="11" a="1"/>
  <c r="C2158" i="11" s="1"/>
  <c r="C238" i="11" a="1"/>
  <c r="C238" i="11" s="1"/>
  <c r="C416" i="11" a="1"/>
  <c r="C416" i="11" s="1"/>
  <c r="C578" i="11" a="1"/>
  <c r="C578" i="11" s="1"/>
  <c r="C239" i="11" a="1"/>
  <c r="C239" i="11" s="1"/>
  <c r="C2159" i="11" a="1"/>
  <c r="C2159" i="11" s="1"/>
  <c r="C312" i="11" a="1"/>
  <c r="C312" i="11" s="1"/>
  <c r="C313" i="11" a="1"/>
  <c r="C313" i="11" s="1"/>
  <c r="C1148" i="11" a="1"/>
  <c r="C1148" i="11" s="1"/>
  <c r="C1164" i="11" a="1"/>
  <c r="C1164" i="11" s="1"/>
  <c r="C1165" i="11" a="1"/>
  <c r="C1165" i="11" s="1"/>
  <c r="C195" i="11" a="1"/>
  <c r="C195" i="11" s="1"/>
  <c r="C217" i="11" a="1"/>
  <c r="C217" i="11" s="1"/>
  <c r="C269" i="11" a="1"/>
  <c r="C269" i="11" s="1"/>
  <c r="C463" i="11" a="1"/>
  <c r="C463" i="11" s="1"/>
  <c r="C314" i="11" a="1"/>
  <c r="C314" i="11" s="1"/>
  <c r="C240" i="11" a="1"/>
  <c r="C240" i="11" s="1"/>
  <c r="C579" i="11" a="1"/>
  <c r="C579" i="11" s="1"/>
  <c r="C2160" i="11" a="1"/>
  <c r="C2160" i="11" s="1"/>
  <c r="C1193" i="11" a="1"/>
  <c r="C1193" i="11" s="1"/>
  <c r="C1241" i="11" a="1"/>
  <c r="C1241" i="11" s="1"/>
  <c r="C1216" i="11" a="1"/>
  <c r="C1216" i="11" s="1"/>
  <c r="C1217" i="11" a="1"/>
  <c r="C1217" i="11" s="1"/>
  <c r="C1265" i="11" a="1"/>
  <c r="C1265" i="11" s="1"/>
  <c r="C1218" i="11" a="1"/>
  <c r="C1218" i="11" s="1"/>
  <c r="C1194" i="11" a="1"/>
  <c r="C1194" i="11" s="1"/>
  <c r="C1219" i="11" a="1"/>
  <c r="C1219" i="11" s="1"/>
  <c r="C1195" i="11" a="1"/>
  <c r="C1195" i="11" s="1"/>
  <c r="C1242" i="11" a="1"/>
  <c r="C1242" i="11" s="1"/>
  <c r="C1285" i="11" a="1"/>
  <c r="C1285" i="11" s="1"/>
  <c r="C1286" i="11" a="1"/>
  <c r="C1286" i="11" s="1"/>
  <c r="C1243" i="11" a="1"/>
  <c r="C1243" i="11" s="1"/>
  <c r="C1318" i="11" a="1"/>
  <c r="C1318" i="11" s="1"/>
  <c r="C1287" i="11" a="1"/>
  <c r="C1287" i="11" s="1"/>
  <c r="C1266" i="11" a="1"/>
  <c r="C1266" i="11" s="1"/>
  <c r="C1220" i="11" a="1"/>
  <c r="C1220" i="11" s="1"/>
  <c r="C1267" i="11" a="1"/>
  <c r="C1267" i="11" s="1"/>
  <c r="C270" i="11" a="1"/>
  <c r="C270" i="11" s="1"/>
  <c r="C348" i="11" a="1"/>
  <c r="C348" i="11" s="1"/>
  <c r="C580" i="11" a="1"/>
  <c r="C580" i="11" s="1"/>
  <c r="C581" i="11" a="1"/>
  <c r="C581" i="11" s="1"/>
  <c r="C582" i="11" a="1"/>
  <c r="C582" i="11" s="1"/>
  <c r="C349" i="11" a="1"/>
  <c r="C349" i="11" s="1"/>
  <c r="C464" i="11" a="1"/>
  <c r="C464" i="11" s="1"/>
  <c r="C2161" i="11" a="1"/>
  <c r="C2161" i="11" s="1"/>
  <c r="C583" i="11" a="1"/>
  <c r="C583" i="11" s="1"/>
  <c r="C1268" i="11" a="1"/>
  <c r="C1268" i="11" s="1"/>
  <c r="C1319" i="11" a="1"/>
  <c r="C1319" i="11" s="1"/>
  <c r="C1320" i="11" a="1"/>
  <c r="C1320" i="11" s="1"/>
  <c r="C1288" i="11" a="1"/>
  <c r="C1288" i="11" s="1"/>
  <c r="C1321" i="11" a="1"/>
  <c r="C1321" i="11" s="1"/>
  <c r="C1322" i="11" a="1"/>
  <c r="C1322" i="11" s="1"/>
  <c r="C1289" i="11" a="1"/>
  <c r="C1289" i="11" s="1"/>
  <c r="C1323" i="11" a="1"/>
  <c r="C1323" i="11" s="1"/>
  <c r="C1290" i="11" a="1"/>
  <c r="C1290" i="11" s="1"/>
  <c r="C1356" i="11" a="1"/>
  <c r="C1356" i="11" s="1"/>
  <c r="C1357" i="11" a="1"/>
  <c r="C1357" i="11" s="1"/>
  <c r="C1324" i="11" a="1"/>
  <c r="C1324" i="11" s="1"/>
  <c r="C1358" i="11" a="1"/>
  <c r="C1358" i="11" s="1"/>
  <c r="C1359" i="11" a="1"/>
  <c r="C1359" i="11" s="1"/>
  <c r="C1360" i="11" a="1"/>
  <c r="C1360" i="11" s="1"/>
  <c r="C1361" i="11" a="1"/>
  <c r="C1361" i="11" s="1"/>
  <c r="C1325" i="11" a="1"/>
  <c r="C1325" i="11" s="1"/>
  <c r="C1422" i="11" a="1"/>
  <c r="C1422" i="11" s="1"/>
  <c r="C1423" i="11" a="1"/>
  <c r="C1423" i="11" s="1"/>
  <c r="C1424" i="11" a="1"/>
  <c r="C1424" i="11" s="1"/>
  <c r="C1362" i="11" a="1"/>
  <c r="C1362" i="11" s="1"/>
  <c r="C1425" i="11" a="1"/>
  <c r="C1425" i="11" s="1"/>
  <c r="C1363" i="11" a="1"/>
  <c r="C1363" i="11" s="1"/>
  <c r="C1364" i="11" a="1"/>
  <c r="C1364" i="11" s="1"/>
  <c r="C1426" i="11" a="1"/>
  <c r="C1426" i="11" s="1"/>
  <c r="C1365" i="11" a="1"/>
  <c r="C1365" i="11" s="1"/>
  <c r="C1366" i="11" a="1"/>
  <c r="C1366" i="11" s="1"/>
  <c r="C1427" i="11" a="1"/>
  <c r="C1427" i="11" s="1"/>
  <c r="C1367" i="11" a="1"/>
  <c r="C1367" i="11" s="1"/>
  <c r="C1368" i="11" a="1"/>
  <c r="C1368" i="11" s="1"/>
  <c r="C1369" i="11" a="1"/>
  <c r="C1369" i="11" s="1"/>
  <c r="C1291" i="11" a="1"/>
  <c r="C1291" i="11" s="1"/>
  <c r="C1428" i="11" a="1"/>
  <c r="C1428" i="11" s="1"/>
  <c r="C1429" i="11" a="1"/>
  <c r="C1429" i="11" s="1"/>
  <c r="C1370" i="11" a="1"/>
  <c r="C1370" i="11" s="1"/>
  <c r="C1326" i="11" a="1"/>
  <c r="C1326" i="11" s="1"/>
  <c r="C1580" i="11" a="1"/>
  <c r="C1580" i="11" s="1"/>
  <c r="C1581" i="11" a="1"/>
  <c r="C1581" i="11" s="1"/>
  <c r="C1582" i="11" a="1"/>
  <c r="C1582" i="11" s="1"/>
  <c r="C1583" i="11" a="1"/>
  <c r="C1583" i="11" s="1"/>
  <c r="C1584" i="11" a="1"/>
  <c r="C1584" i="11" s="1"/>
  <c r="C1585" i="11" a="1"/>
  <c r="C1585" i="11" s="1"/>
  <c r="C1586" i="11" a="1"/>
  <c r="C1586" i="11" s="1"/>
  <c r="C1587" i="11" a="1"/>
  <c r="C1587" i="11" s="1"/>
  <c r="C1588" i="11" a="1"/>
  <c r="C1588" i="11" s="1"/>
  <c r="C1589" i="11" a="1"/>
  <c r="C1589" i="11" s="1"/>
  <c r="C1590" i="11" a="1"/>
  <c r="C1590" i="11" s="1"/>
  <c r="C1591" i="11" a="1"/>
  <c r="C1591" i="11" s="1"/>
  <c r="C1592" i="11" a="1"/>
  <c r="C1592" i="11" s="1"/>
  <c r="C1593" i="11" a="1"/>
  <c r="C1593" i="11" s="1"/>
  <c r="C1594" i="11" a="1"/>
  <c r="C1594" i="11" s="1"/>
  <c r="C1595" i="11" a="1"/>
  <c r="C1595" i="11" s="1"/>
  <c r="C1596" i="11" a="1"/>
  <c r="C1596" i="11" s="1"/>
  <c r="C1597" i="11" a="1"/>
  <c r="C1597" i="11" s="1"/>
  <c r="C1598" i="11" a="1"/>
  <c r="C1598" i="11" s="1"/>
  <c r="C1599" i="11" a="1"/>
  <c r="C1599" i="11" s="1"/>
  <c r="C1600" i="11" a="1"/>
  <c r="C1600" i="11" s="1"/>
  <c r="C1601" i="11" a="1"/>
  <c r="C1601" i="11" s="1"/>
  <c r="C584" i="11" a="1"/>
  <c r="C584" i="11" s="1"/>
  <c r="C585" i="11" a="1"/>
  <c r="C585" i="11" s="1"/>
  <c r="C2162" i="11" a="1"/>
  <c r="C2162" i="11" s="1"/>
  <c r="C586" i="11" a="1"/>
  <c r="C586" i="11" s="1"/>
  <c r="C587" i="11" a="1"/>
  <c r="C587" i="11" s="1"/>
  <c r="C588" i="11" a="1"/>
  <c r="C588" i="11" s="1"/>
  <c r="C589" i="11" a="1"/>
  <c r="C589" i="11" s="1"/>
  <c r="C590" i="11" a="1"/>
  <c r="C590" i="11" s="1"/>
  <c r="C591" i="11" a="1"/>
  <c r="C591" i="11" s="1"/>
  <c r="C592" i="11" a="1"/>
  <c r="C592" i="11" s="1"/>
  <c r="C593" i="11" a="1"/>
  <c r="C593" i="11" s="1"/>
  <c r="C1773" i="11" a="1"/>
  <c r="C1773" i="11" s="1"/>
  <c r="C594" i="11" a="1"/>
  <c r="C594" i="11" s="1"/>
  <c r="C595" i="11" a="1"/>
  <c r="C595" i="11" s="1"/>
  <c r="C2163" i="11" a="1"/>
  <c r="C2163" i="11" s="1"/>
  <c r="C1774" i="11" a="1"/>
  <c r="C1774" i="11" s="1"/>
  <c r="C1775" i="11" a="1"/>
  <c r="C1775" i="11" s="1"/>
  <c r="C1776" i="11" a="1"/>
  <c r="C1776" i="11" s="1"/>
  <c r="C1777" i="11" a="1"/>
  <c r="C1777" i="11" s="1"/>
  <c r="C2022" i="11" a="1"/>
  <c r="C2022" i="11" s="1"/>
  <c r="C1778" i="11" a="1"/>
  <c r="C1778" i="11" s="1"/>
  <c r="C1779" i="11" a="1"/>
  <c r="C1779" i="11" s="1"/>
  <c r="C1780" i="11" a="1"/>
  <c r="C1780" i="11" s="1"/>
  <c r="C1781" i="11" a="1"/>
  <c r="C1781" i="11" s="1"/>
  <c r="C1782" i="11" a="1"/>
  <c r="C1782" i="11" s="1"/>
  <c r="C1783" i="11" a="1"/>
  <c r="C1783" i="11" s="1"/>
  <c r="C1784" i="11" a="1"/>
  <c r="C1784" i="11" s="1"/>
  <c r="C1785" i="11" a="1"/>
  <c r="C1785" i="11" s="1"/>
  <c r="C1786" i="11" a="1"/>
  <c r="C1786" i="11" s="1"/>
  <c r="C1787" i="11" a="1"/>
  <c r="C1787" i="11" s="1"/>
  <c r="C1788" i="11" a="1"/>
  <c r="C1788" i="11" s="1"/>
  <c r="C1789" i="11" a="1"/>
  <c r="C1789" i="11" s="1"/>
  <c r="C1790" i="11" a="1"/>
  <c r="C1790" i="11" s="1"/>
  <c r="C1791" i="11" a="1"/>
  <c r="C1791" i="11" s="1"/>
  <c r="C1792" i="11" a="1"/>
  <c r="C1792" i="11" s="1"/>
  <c r="C2023" i="11" a="1"/>
  <c r="C2023" i="11" s="1"/>
  <c r="C2024" i="11" a="1"/>
  <c r="C2024" i="11" s="1"/>
  <c r="C1793" i="11" a="1"/>
  <c r="C1793" i="11" s="1"/>
  <c r="C1794" i="11" a="1"/>
  <c r="C1794" i="11" s="1"/>
  <c r="C1795" i="11" a="1"/>
  <c r="C1795" i="11" s="1"/>
  <c r="C1796" i="11" a="1"/>
  <c r="C1796" i="11" s="1"/>
  <c r="C596" i="11" a="1"/>
  <c r="C596" i="11" s="1"/>
  <c r="C597" i="11" a="1"/>
  <c r="C597" i="11" s="1"/>
  <c r="C598" i="11" a="1"/>
  <c r="C598" i="11" s="1"/>
  <c r="C599" i="11" a="1"/>
  <c r="C599" i="11" s="1"/>
  <c r="C600" i="11" a="1"/>
  <c r="C600" i="11" s="1"/>
  <c r="C601" i="11" a="1"/>
  <c r="C601" i="11" s="1"/>
  <c r="C2164" i="11" a="1"/>
  <c r="C2164" i="11" s="1"/>
  <c r="C602" i="11" a="1"/>
  <c r="C602" i="11" s="1"/>
  <c r="C603" i="11" a="1"/>
  <c r="C603" i="11" s="1"/>
  <c r="C604" i="11" a="1"/>
  <c r="C604" i="11" s="1"/>
  <c r="C605" i="11" a="1"/>
  <c r="C605" i="11" s="1"/>
  <c r="C2025" i="11" a="1"/>
  <c r="C2025" i="11" s="1"/>
  <c r="C606" i="11" a="1"/>
  <c r="C606" i="11" s="1"/>
  <c r="C607" i="11" a="1"/>
  <c r="C607" i="11" s="1"/>
  <c r="C608" i="11" a="1"/>
  <c r="C608" i="11" s="1"/>
  <c r="C609" i="11" a="1"/>
  <c r="C609" i="11" s="1"/>
  <c r="C610" i="11" a="1"/>
  <c r="C610" i="11" s="1"/>
  <c r="C2165" i="11" a="1"/>
  <c r="C2165" i="11" s="1"/>
  <c r="C611" i="11" a="1"/>
  <c r="C611" i="11" s="1"/>
  <c r="C612" i="11" a="1"/>
  <c r="C612" i="11" s="1"/>
  <c r="C2166" i="11" a="1"/>
  <c r="C2166" i="11" s="1"/>
  <c r="C613" i="11" a="1"/>
  <c r="C613" i="11" s="1"/>
  <c r="C2167" i="11" a="1"/>
  <c r="C2167" i="11" s="1"/>
  <c r="C1080" i="11" a="1"/>
  <c r="C1080" i="11" s="1"/>
  <c r="C16" i="11" a="1"/>
  <c r="C16" i="11" s="1"/>
  <c r="C27" i="11" a="1"/>
  <c r="C27" i="11" s="1"/>
  <c r="C136" i="11" a="1"/>
  <c r="C136" i="11" s="1"/>
  <c r="C614" i="11" a="1"/>
  <c r="C614" i="11" s="1"/>
  <c r="C271" i="11" a="1"/>
  <c r="C271" i="11" s="1"/>
  <c r="C241" i="11" a="1"/>
  <c r="C241" i="11" s="1"/>
  <c r="C196" i="11" a="1"/>
  <c r="C196" i="11" s="1"/>
  <c r="C74" i="11" a="1"/>
  <c r="C74" i="11" s="1"/>
  <c r="C197" i="11" a="1"/>
  <c r="C197" i="11" s="1"/>
  <c r="C152" i="11" a="1"/>
  <c r="C152" i="11" s="1"/>
  <c r="C2091" i="11" a="1"/>
  <c r="C2091" i="11" s="1"/>
  <c r="C35" i="11" a="1"/>
  <c r="C35" i="11" s="1"/>
  <c r="C120" i="11" a="1"/>
  <c r="C120" i="11" s="1"/>
  <c r="C272" i="11" a="1"/>
  <c r="C272" i="11" s="1"/>
  <c r="C104" i="11" a="1"/>
  <c r="C104" i="11" s="1"/>
  <c r="C2168" i="11" a="1"/>
  <c r="C2168" i="11" s="1"/>
  <c r="C242" i="11" a="1"/>
  <c r="C242" i="11" s="1"/>
  <c r="C243" i="11" a="1"/>
  <c r="C243" i="11" s="1"/>
  <c r="C105" i="11" a="1"/>
  <c r="C105" i="11" s="1"/>
  <c r="C273" i="11" a="1"/>
  <c r="C273" i="11" s="1"/>
  <c r="C121" i="11" a="1"/>
  <c r="C121" i="11" s="1"/>
  <c r="C1092" i="11" a="1"/>
  <c r="C1092" i="11" s="1"/>
  <c r="C22" i="11" a="1"/>
  <c r="C22" i="11" s="1"/>
  <c r="C75" i="11" a="1"/>
  <c r="C75" i="11" s="1"/>
  <c r="C137" i="11" a="1"/>
  <c r="C137" i="11" s="1"/>
  <c r="C274" i="11" a="1"/>
  <c r="C274" i="11" s="1"/>
  <c r="C417" i="11" a="1"/>
  <c r="C417" i="11" s="1"/>
  <c r="C350" i="11" a="1"/>
  <c r="C350" i="11" s="1"/>
  <c r="C218" i="11" a="1"/>
  <c r="C218" i="11" s="1"/>
  <c r="C275" i="11" a="1"/>
  <c r="C275" i="11" s="1"/>
  <c r="C219" i="11" a="1"/>
  <c r="C219" i="11" s="1"/>
  <c r="C351" i="11" a="1"/>
  <c r="C351" i="11" s="1"/>
  <c r="C1119" i="11" a="1"/>
  <c r="C1119" i="11" s="1"/>
  <c r="C49" i="11" a="1"/>
  <c r="C49" i="11" s="1"/>
  <c r="C315" i="11" a="1"/>
  <c r="C315" i="11" s="1"/>
  <c r="C220" i="11" a="1"/>
  <c r="C220" i="11" s="1"/>
  <c r="C615" i="11" a="1"/>
  <c r="C615" i="11" s="1"/>
  <c r="C138" i="11" a="1"/>
  <c r="C138" i="11" s="1"/>
  <c r="C352" i="11" a="1"/>
  <c r="C352" i="11" s="1"/>
  <c r="C276" i="11" a="1"/>
  <c r="C276" i="11" s="1"/>
  <c r="C418" i="11" a="1"/>
  <c r="C418" i="11" s="1"/>
  <c r="C616" i="11" a="1"/>
  <c r="C616" i="11" s="1"/>
  <c r="C198" i="11" a="1"/>
  <c r="C198" i="11" s="1"/>
  <c r="C1125" i="11" a="1"/>
  <c r="C1125" i="11" s="1"/>
  <c r="C199" i="11" a="1"/>
  <c r="C199" i="11" s="1"/>
  <c r="C153" i="11" a="1"/>
  <c r="C153" i="11" s="1"/>
  <c r="C419" i="11" a="1"/>
  <c r="C419" i="11" s="1"/>
  <c r="C353" i="11" a="1"/>
  <c r="C353" i="11" s="1"/>
  <c r="C316" i="11" a="1"/>
  <c r="C316" i="11" s="1"/>
  <c r="C354" i="11" a="1"/>
  <c r="C354" i="11" s="1"/>
  <c r="C317" i="11" a="1"/>
  <c r="C317" i="11" s="1"/>
  <c r="C277" i="11" a="1"/>
  <c r="C277" i="11" s="1"/>
  <c r="C355" i="11" a="1"/>
  <c r="C355" i="11" s="1"/>
  <c r="C244" i="11" a="1"/>
  <c r="C244" i="11" s="1"/>
  <c r="C1126" i="11" a="1"/>
  <c r="C1126" i="11" s="1"/>
  <c r="C1048" i="11" a="1"/>
  <c r="C1048" i="11" s="1"/>
  <c r="C971" i="11" a="1"/>
  <c r="C971" i="11" s="1"/>
  <c r="C992" i="11" a="1"/>
  <c r="C992" i="11" s="1"/>
  <c r="C945" i="11" a="1"/>
  <c r="C945" i="11" s="1"/>
  <c r="C2169" i="11" a="1"/>
  <c r="C2169" i="11" s="1"/>
  <c r="C878" i="11" a="1"/>
  <c r="C878" i="11" s="1"/>
  <c r="C879" i="11" a="1"/>
  <c r="C879" i="11" s="1"/>
  <c r="C893" i="11" a="1"/>
  <c r="C893" i="11" s="1"/>
  <c r="C2170" i="11" a="1"/>
  <c r="C2170" i="11" s="1"/>
  <c r="C993" i="11" a="1"/>
  <c r="C993" i="11" s="1"/>
  <c r="C1110" i="11" a="1"/>
  <c r="C1110" i="11" s="1"/>
  <c r="C122" i="11" a="1"/>
  <c r="C122" i="11" s="1"/>
  <c r="C154" i="11" a="1"/>
  <c r="C154" i="11" s="1"/>
  <c r="C420" i="11" a="1"/>
  <c r="C420" i="11" s="1"/>
  <c r="C278" i="11" a="1"/>
  <c r="C278" i="11" s="1"/>
  <c r="C279" i="11" a="1"/>
  <c r="C279" i="11" s="1"/>
  <c r="C421" i="11" a="1"/>
  <c r="C421" i="11" s="1"/>
  <c r="C2171" i="11" a="1"/>
  <c r="C2171" i="11" s="1"/>
  <c r="C318" i="11" a="1"/>
  <c r="C318" i="11" s="1"/>
  <c r="C2172" i="11" a="1"/>
  <c r="C2172" i="11" s="1"/>
  <c r="C319" i="11" a="1"/>
  <c r="C319" i="11" s="1"/>
  <c r="C1149" i="11" a="1"/>
  <c r="C1149" i="11" s="1"/>
  <c r="C1144" i="11" a="1"/>
  <c r="C1144" i="11" s="1"/>
  <c r="C1150" i="11" a="1"/>
  <c r="C1150" i="11" s="1"/>
  <c r="C1175" i="11" a="1"/>
  <c r="C1175" i="11" s="1"/>
  <c r="C1196" i="11" a="1"/>
  <c r="C1196" i="11" s="1"/>
  <c r="C1157" i="11" a="1"/>
  <c r="C1157" i="11" s="1"/>
  <c r="C1158" i="11" a="1"/>
  <c r="C1158" i="11" s="1"/>
  <c r="C1145" i="11" a="1"/>
  <c r="C1145" i="11" s="1"/>
  <c r="C1151" i="11" a="1"/>
  <c r="C1151" i="11" s="1"/>
  <c r="C1146" i="11" a="1"/>
  <c r="C1146" i="11" s="1"/>
  <c r="C1159" i="11" a="1"/>
  <c r="C1159" i="11" s="1"/>
  <c r="C155" i="11" a="1"/>
  <c r="C155" i="11" s="1"/>
  <c r="C221" i="11" a="1"/>
  <c r="C221" i="11" s="1"/>
  <c r="C465" i="11" a="1"/>
  <c r="C465" i="11" s="1"/>
  <c r="C466" i="11" a="1"/>
  <c r="C466" i="11" s="1"/>
  <c r="C617" i="11" a="1"/>
  <c r="C617" i="11" s="1"/>
  <c r="C356" i="11" a="1"/>
  <c r="C356" i="11" s="1"/>
  <c r="C467" i="11" a="1"/>
  <c r="C467" i="11" s="1"/>
  <c r="C357" i="11" a="1"/>
  <c r="C357" i="11" s="1"/>
  <c r="C358" i="11" a="1"/>
  <c r="C358" i="11" s="1"/>
  <c r="C422" i="11" a="1"/>
  <c r="C422" i="11" s="1"/>
  <c r="C1244" i="11" a="1"/>
  <c r="C1244" i="11" s="1"/>
  <c r="C1327" i="11" a="1"/>
  <c r="C1327" i="11" s="1"/>
  <c r="C1371" i="11" a="1"/>
  <c r="C1371" i="11" s="1"/>
  <c r="C1292" i="11" a="1"/>
  <c r="C1292" i="11" s="1"/>
  <c r="C1293" i="11" a="1"/>
  <c r="C1293" i="11" s="1"/>
  <c r="C1328" i="11" a="1"/>
  <c r="C1328" i="11" s="1"/>
  <c r="C1372" i="11" a="1"/>
  <c r="C1372" i="11" s="1"/>
  <c r="C1373" i="11" a="1"/>
  <c r="C1373" i="11" s="1"/>
  <c r="C1374" i="11" a="1"/>
  <c r="C1374" i="11" s="1"/>
  <c r="C1269" i="11" a="1"/>
  <c r="C1269" i="11" s="1"/>
  <c r="C1294" i="11" a="1"/>
  <c r="C1294" i="11" s="1"/>
  <c r="C1295" i="11" a="1"/>
  <c r="C1295" i="11" s="1"/>
  <c r="C1375" i="11" a="1"/>
  <c r="C1375" i="11" s="1"/>
  <c r="C1329" i="11" a="1"/>
  <c r="C1329" i="11" s="1"/>
  <c r="C468" i="11" a="1"/>
  <c r="C468" i="11" s="1"/>
  <c r="C469" i="11" a="1"/>
  <c r="C469" i="11" s="1"/>
  <c r="C359" i="11" a="1"/>
  <c r="C359" i="11" s="1"/>
  <c r="C618" i="11" a="1"/>
  <c r="C618" i="11" s="1"/>
  <c r="C360" i="11" a="1"/>
  <c r="C360" i="11" s="1"/>
  <c r="C423" i="11" a="1"/>
  <c r="C423" i="11" s="1"/>
  <c r="C2173" i="11" a="1"/>
  <c r="C2173" i="11" s="1"/>
  <c r="C361" i="11" a="1"/>
  <c r="C361" i="11" s="1"/>
  <c r="C2174" i="11" a="1"/>
  <c r="C2174" i="11" s="1"/>
  <c r="C1430" i="11" a="1"/>
  <c r="C1430" i="11" s="1"/>
  <c r="C1431" i="11" a="1"/>
  <c r="C1431" i="11" s="1"/>
  <c r="C1432" i="11" a="1"/>
  <c r="C1432" i="11" s="1"/>
  <c r="C1433" i="11" a="1"/>
  <c r="C1433" i="11" s="1"/>
  <c r="C1434" i="11" a="1"/>
  <c r="C1434" i="11" s="1"/>
  <c r="C1435" i="11" a="1"/>
  <c r="C1435" i="11" s="1"/>
  <c r="C1520" i="11" a="1"/>
  <c r="C1520" i="11" s="1"/>
  <c r="C362" i="11" a="1"/>
  <c r="C362" i="11" s="1"/>
  <c r="C424" i="11" a="1"/>
  <c r="C424" i="11" s="1"/>
  <c r="C470" i="11" a="1"/>
  <c r="C470" i="11" s="1"/>
  <c r="C471" i="11" a="1"/>
  <c r="C471" i="11" s="1"/>
  <c r="C472" i="11" a="1"/>
  <c r="C472" i="11" s="1"/>
  <c r="C473" i="11" a="1"/>
  <c r="C473" i="11" s="1"/>
  <c r="C474" i="11" a="1"/>
  <c r="C474" i="11" s="1"/>
  <c r="C619" i="11" a="1"/>
  <c r="C619" i="11" s="1"/>
  <c r="C1521" i="11" a="1"/>
  <c r="C1521" i="11" s="1"/>
  <c r="C1471" i="11" a="1"/>
  <c r="C1471" i="11" s="1"/>
  <c r="C1522" i="11" a="1"/>
  <c r="C1522" i="11" s="1"/>
  <c r="C1472" i="11" a="1"/>
  <c r="C1472" i="11" s="1"/>
  <c r="C1523" i="11" a="1"/>
  <c r="C1523" i="11" s="1"/>
  <c r="C1473" i="11" a="1"/>
  <c r="C1473" i="11" s="1"/>
  <c r="C1550" i="11" a="1"/>
  <c r="C1550" i="11" s="1"/>
  <c r="C425" i="11" a="1"/>
  <c r="C425" i="11" s="1"/>
  <c r="C475" i="11" a="1"/>
  <c r="C475" i="11" s="1"/>
  <c r="C620" i="11" a="1"/>
  <c r="C620" i="11" s="1"/>
  <c r="C621" i="11" a="1"/>
  <c r="C621" i="11" s="1"/>
  <c r="C476" i="11" a="1"/>
  <c r="C476" i="11" s="1"/>
  <c r="C426" i="11" a="1"/>
  <c r="C426" i="11" s="1"/>
  <c r="C477" i="11" a="1"/>
  <c r="C477" i="11" s="1"/>
  <c r="C622" i="11" a="1"/>
  <c r="C622" i="11" s="1"/>
  <c r="C623" i="11" a="1"/>
  <c r="C623" i="11" s="1"/>
  <c r="C478" i="11" a="1"/>
  <c r="C478" i="11" s="1"/>
  <c r="C1551" i="11" a="1"/>
  <c r="C1551" i="11" s="1"/>
  <c r="C1552" i="11" a="1"/>
  <c r="C1552" i="11" s="1"/>
  <c r="C1602" i="11" a="1"/>
  <c r="C1602" i="11" s="1"/>
  <c r="C1553" i="11" a="1"/>
  <c r="C1553" i="11" s="1"/>
  <c r="C1603" i="11" a="1"/>
  <c r="C1603" i="11" s="1"/>
  <c r="C1604" i="11" a="1"/>
  <c r="C1604" i="11" s="1"/>
  <c r="C1605" i="11" a="1"/>
  <c r="C1605" i="11" s="1"/>
  <c r="C1606" i="11" a="1"/>
  <c r="C1606" i="11" s="1"/>
  <c r="C1607" i="11" a="1"/>
  <c r="C1607" i="11" s="1"/>
  <c r="C1608" i="11" a="1"/>
  <c r="C1608" i="11" s="1"/>
  <c r="C1609" i="11" a="1"/>
  <c r="C1609" i="11" s="1"/>
  <c r="C1797" i="11" a="1"/>
  <c r="C1797" i="11" s="1"/>
  <c r="C1610" i="11" a="1"/>
  <c r="C1610" i="11" s="1"/>
  <c r="C1611" i="11" a="1"/>
  <c r="C1611" i="11" s="1"/>
  <c r="C1612" i="11" a="1"/>
  <c r="C1612" i="11" s="1"/>
  <c r="C1613" i="11" a="1"/>
  <c r="C1613" i="11" s="1"/>
  <c r="C1614" i="11" a="1"/>
  <c r="C1614" i="11" s="1"/>
  <c r="C1615" i="11" a="1"/>
  <c r="C1615" i="11" s="1"/>
  <c r="C1616" i="11" a="1"/>
  <c r="C1616" i="11" s="1"/>
  <c r="C1617" i="11" a="1"/>
  <c r="C1617" i="11" s="1"/>
  <c r="C1618" i="11" a="1"/>
  <c r="C1618" i="11" s="1"/>
  <c r="C1798" i="11" a="1"/>
  <c r="C1798" i="11" s="1"/>
  <c r="C1799" i="11" a="1"/>
  <c r="C1799" i="11" s="1"/>
  <c r="C1800" i="11" a="1"/>
  <c r="C1800" i="11" s="1"/>
  <c r="C1801" i="11" a="1"/>
  <c r="C1801" i="11" s="1"/>
  <c r="C1802" i="11" a="1"/>
  <c r="C1802" i="11" s="1"/>
  <c r="C1803" i="11" a="1"/>
  <c r="C1803" i="11" s="1"/>
  <c r="C1804" i="11" a="1"/>
  <c r="C1804" i="11" s="1"/>
  <c r="C2026" i="11" a="1"/>
  <c r="C2026" i="11" s="1"/>
  <c r="C1805" i="11" a="1"/>
  <c r="C1805" i="11" s="1"/>
  <c r="C1806" i="11" a="1"/>
  <c r="C1806" i="11" s="1"/>
  <c r="C1807" i="11" a="1"/>
  <c r="C1807" i="11" s="1"/>
  <c r="C2027" i="11" a="1"/>
  <c r="C2027" i="11" s="1"/>
  <c r="C1808" i="11" a="1"/>
  <c r="C1808" i="11" s="1"/>
  <c r="C1809" i="11" a="1"/>
  <c r="C1809" i="11" s="1"/>
  <c r="C1810" i="11" a="1"/>
  <c r="C1810" i="11" s="1"/>
  <c r="C1811" i="11" a="1"/>
  <c r="C1811" i="11" s="1"/>
  <c r="C1812" i="11" a="1"/>
  <c r="C1812" i="11" s="1"/>
  <c r="C1813" i="11" a="1"/>
  <c r="C1813" i="11" s="1"/>
  <c r="C1814" i="11" a="1"/>
  <c r="C1814" i="11" s="1"/>
  <c r="C1815" i="11" a="1"/>
  <c r="C1815" i="11" s="1"/>
  <c r="C1816" i="11" a="1"/>
  <c r="C1816" i="11" s="1"/>
  <c r="C1817" i="11" a="1"/>
  <c r="C1817" i="11" s="1"/>
  <c r="C1818" i="11" a="1"/>
  <c r="C1818" i="11" s="1"/>
  <c r="C1819" i="11" a="1"/>
  <c r="C1819" i="11" s="1"/>
  <c r="C1820" i="11" a="1"/>
  <c r="C1820" i="11" s="1"/>
  <c r="C1821" i="11" a="1"/>
  <c r="C1821" i="11" s="1"/>
  <c r="C1822" i="11" a="1"/>
  <c r="C1822" i="11" s="1"/>
  <c r="C1823" i="11" a="1"/>
  <c r="C1823" i="11" s="1"/>
  <c r="C1824" i="11" a="1"/>
  <c r="C1824" i="11" s="1"/>
  <c r="C1825" i="11" a="1"/>
  <c r="C1825" i="11" s="1"/>
  <c r="C1826" i="11" a="1"/>
  <c r="C1826" i="11" s="1"/>
  <c r="C1827" i="11" a="1"/>
  <c r="C1827" i="11" s="1"/>
  <c r="C624" i="11" a="1"/>
  <c r="C624" i="11" s="1"/>
  <c r="C625" i="11" a="1"/>
  <c r="C625" i="11" s="1"/>
  <c r="C626" i="11" a="1"/>
  <c r="C626" i="11" s="1"/>
  <c r="C627" i="11" a="1"/>
  <c r="C627" i="11" s="1"/>
  <c r="C628" i="11" a="1"/>
  <c r="C628" i="11" s="1"/>
  <c r="C629" i="11" a="1"/>
  <c r="C629" i="11" s="1"/>
  <c r="C630" i="11" a="1"/>
  <c r="C630" i="11" s="1"/>
  <c r="C631" i="11" a="1"/>
  <c r="C631" i="11" s="1"/>
  <c r="C632" i="11" a="1"/>
  <c r="C632" i="11" s="1"/>
  <c r="C633" i="11" a="1"/>
  <c r="C633" i="11" s="1"/>
  <c r="C1828" i="11" a="1"/>
  <c r="C1828" i="11" s="1"/>
  <c r="C634" i="11" a="1"/>
  <c r="C634" i="11" s="1"/>
  <c r="C635" i="11" a="1"/>
  <c r="C635" i="11" s="1"/>
  <c r="C636" i="11" a="1"/>
  <c r="C636" i="11" s="1"/>
  <c r="C637" i="11" a="1"/>
  <c r="C637" i="11" s="1"/>
  <c r="C638" i="11" a="1"/>
  <c r="C638" i="11" s="1"/>
  <c r="C2175" i="11" a="1"/>
  <c r="C2175" i="11" s="1"/>
  <c r="C639" i="11" a="1"/>
  <c r="C639" i="11" s="1"/>
  <c r="C640" i="11" a="1"/>
  <c r="C640" i="11" s="1"/>
  <c r="C641" i="11" a="1"/>
  <c r="C641" i="11" s="1"/>
  <c r="C642" i="11" a="1"/>
  <c r="C642" i="11" s="1"/>
  <c r="C2053" i="11" a="1"/>
  <c r="C2053" i="11" s="1"/>
  <c r="C774" i="11" a="1"/>
  <c r="C774" i="11" s="1"/>
  <c r="C139" i="11" a="1"/>
  <c r="C139" i="11" s="1"/>
  <c r="C172" i="11" a="1"/>
  <c r="C172" i="11" s="1"/>
  <c r="C245" i="11" a="1"/>
  <c r="C245" i="11" s="1"/>
  <c r="C479" i="11" a="1"/>
  <c r="C479" i="11" s="1"/>
  <c r="C246" i="11" a="1"/>
  <c r="C246" i="11" s="1"/>
  <c r="C36" i="11" a="1"/>
  <c r="C36" i="11" s="1"/>
  <c r="C320" i="11" a="1"/>
  <c r="C320" i="11" s="1"/>
  <c r="C50" i="11" a="1"/>
  <c r="C50" i="11" s="1"/>
  <c r="C2054" i="11" a="1"/>
  <c r="C2054" i="11" s="1"/>
  <c r="C1077" i="11" a="1"/>
  <c r="C1077" i="11" s="1"/>
  <c r="C1068" i="11" a="1"/>
  <c r="C1068" i="11" s="1"/>
  <c r="C835" i="11" a="1"/>
  <c r="C835" i="11" s="1"/>
  <c r="C822" i="11" a="1"/>
  <c r="C822" i="11" s="1"/>
  <c r="C1051" i="11" a="1"/>
  <c r="C1051" i="11" s="1"/>
  <c r="C927" i="11" a="1"/>
  <c r="C927" i="11" s="1"/>
  <c r="C861" i="11" a="1"/>
  <c r="C861" i="11" s="1"/>
  <c r="C972" i="11" a="1"/>
  <c r="C972" i="11" s="1"/>
  <c r="C846" i="11" a="1"/>
  <c r="C846" i="11" s="1"/>
  <c r="C2071" i="11" a="1"/>
  <c r="C2071" i="11" s="1"/>
  <c r="C1070" i="11" a="1"/>
  <c r="C1070" i="11" s="1"/>
  <c r="C2176" i="11" a="1"/>
  <c r="C2176" i="11" s="1"/>
  <c r="C910" i="11" a="1"/>
  <c r="C910" i="11" s="1"/>
  <c r="C1036" i="11" a="1"/>
  <c r="C1036" i="11" s="1"/>
  <c r="C928" i="11" a="1"/>
  <c r="C928" i="11" s="1"/>
  <c r="C994" i="11" a="1"/>
  <c r="C994" i="11" s="1"/>
  <c r="C2177" i="11" a="1"/>
  <c r="C2177" i="11" s="1"/>
  <c r="C894" i="11" a="1"/>
  <c r="C894" i="11" s="1"/>
  <c r="C911" i="11" a="1"/>
  <c r="C911" i="11" s="1"/>
  <c r="C2076" i="11" a="1"/>
  <c r="C2076" i="11" s="1"/>
  <c r="C1079" i="11" a="1"/>
  <c r="C1079" i="11" s="1"/>
  <c r="C1044" i="11" a="1"/>
  <c r="C1044" i="11" s="1"/>
  <c r="C995" i="11" a="1"/>
  <c r="C995" i="11" s="1"/>
  <c r="C823" i="11" a="1"/>
  <c r="C823" i="11" s="1"/>
  <c r="C929" i="11" a="1"/>
  <c r="C929" i="11" s="1"/>
  <c r="C1069" i="11" a="1"/>
  <c r="C1069" i="11" s="1"/>
  <c r="C1008" i="11" a="1"/>
  <c r="C1008" i="11" s="1"/>
  <c r="C824" i="11" a="1"/>
  <c r="C824" i="11" s="1"/>
  <c r="C1057" i="11" a="1"/>
  <c r="C1057" i="11" s="1"/>
  <c r="C2068" i="11" a="1"/>
  <c r="C2068" i="11" s="1"/>
  <c r="C1075" i="11" a="1"/>
  <c r="C1075" i="11" s="1"/>
  <c r="C1063" i="11" a="1"/>
  <c r="C1063" i="11" s="1"/>
  <c r="C973" i="11" a="1"/>
  <c r="C973" i="11" s="1"/>
  <c r="C1064" i="11" a="1"/>
  <c r="C1064" i="11" s="1"/>
  <c r="C847" i="11" a="1"/>
  <c r="C847" i="11" s="1"/>
  <c r="C946" i="11" a="1"/>
  <c r="C946" i="11" s="1"/>
  <c r="C862" i="11" a="1"/>
  <c r="C862" i="11" s="1"/>
  <c r="C930" i="11" a="1"/>
  <c r="C930" i="11" s="1"/>
  <c r="C863" i="11" a="1"/>
  <c r="C863" i="11" s="1"/>
  <c r="C2100" i="11" a="1"/>
  <c r="C2100" i="11" s="1"/>
  <c r="C85" i="11" a="1"/>
  <c r="C85" i="11" s="1"/>
  <c r="C140" i="11" a="1"/>
  <c r="C140" i="11" s="1"/>
  <c r="C173" i="11" a="1"/>
  <c r="C173" i="11" s="1"/>
  <c r="C280" i="11" a="1"/>
  <c r="C280" i="11" s="1"/>
  <c r="C174" i="11" a="1"/>
  <c r="C174" i="11" s="1"/>
  <c r="C76" i="11" a="1"/>
  <c r="C76" i="11" s="1"/>
  <c r="C222" i="11" a="1"/>
  <c r="C222" i="11" s="1"/>
  <c r="C281" i="11" a="1"/>
  <c r="C281" i="11" s="1"/>
  <c r="C321" i="11" a="1"/>
  <c r="C321" i="11" s="1"/>
  <c r="C2107" i="11" a="1"/>
  <c r="C2107" i="11" s="1"/>
  <c r="C23" i="11" a="1"/>
  <c r="C23" i="11" s="1"/>
  <c r="C67" i="11" a="1"/>
  <c r="C67" i="11" s="1"/>
  <c r="C363" i="11" a="1"/>
  <c r="C363" i="11" s="1"/>
  <c r="C141" i="11" a="1"/>
  <c r="C141" i="11" s="1"/>
  <c r="C223" i="11" a="1"/>
  <c r="C223" i="11" s="1"/>
  <c r="C106" i="11" a="1"/>
  <c r="C106" i="11" s="1"/>
  <c r="C224" i="11" a="1"/>
  <c r="C224" i="11" s="1"/>
  <c r="C86" i="11" a="1"/>
  <c r="C86" i="11" s="1"/>
  <c r="C175" i="11" a="1"/>
  <c r="C175" i="11" s="1"/>
  <c r="C2108" i="11" a="1"/>
  <c r="C2108" i="11" s="1"/>
  <c r="C1021" i="11" a="1"/>
  <c r="C1021" i="11" s="1"/>
  <c r="C1058" i="11" a="1"/>
  <c r="C1058" i="11" s="1"/>
  <c r="C895" i="11" a="1"/>
  <c r="C895" i="11" s="1"/>
  <c r="C896" i="11" a="1"/>
  <c r="C896" i="11" s="1"/>
  <c r="C974" i="11" a="1"/>
  <c r="C974" i="11" s="1"/>
  <c r="C836" i="11" a="1"/>
  <c r="C836" i="11" s="1"/>
  <c r="C1009" i="11" a="1"/>
  <c r="C1009" i="11" s="1"/>
  <c r="C912" i="11" a="1"/>
  <c r="C912" i="11" s="1"/>
  <c r="C1052" i="11" a="1"/>
  <c r="C1052" i="11" s="1"/>
  <c r="C2104" i="11" a="1"/>
  <c r="C2104" i="11" s="1"/>
  <c r="C37" i="11" a="1"/>
  <c r="C37" i="11" s="1"/>
  <c r="C77" i="11" a="1"/>
  <c r="C77" i="11" s="1"/>
  <c r="C123" i="11" a="1"/>
  <c r="C123" i="11" s="1"/>
  <c r="C2178" i="11" a="1"/>
  <c r="C2178" i="11" s="1"/>
  <c r="C78" i="11" a="1"/>
  <c r="C78" i="11" s="1"/>
  <c r="C480" i="11" a="1"/>
  <c r="C480" i="11" s="1"/>
  <c r="C427" i="11" a="1"/>
  <c r="C427" i="11" s="1"/>
  <c r="C156" i="11" a="1"/>
  <c r="C156" i="11" s="1"/>
  <c r="C124" i="11" a="1"/>
  <c r="C124" i="11" s="1"/>
  <c r="C1112" i="11" a="1"/>
  <c r="C1112" i="11" s="1"/>
  <c r="C79" i="11" a="1"/>
  <c r="C79" i="11" s="1"/>
  <c r="C51" i="11" a="1"/>
  <c r="C51" i="11" s="1"/>
  <c r="C93" i="11" a="1"/>
  <c r="C93" i="11" s="1"/>
  <c r="C107" i="11" a="1"/>
  <c r="C107" i="11" s="1"/>
  <c r="C322" i="11" a="1"/>
  <c r="C322" i="11" s="1"/>
  <c r="C176" i="11" a="1"/>
  <c r="C176" i="11" s="1"/>
  <c r="C364" i="11" a="1"/>
  <c r="C364" i="11" s="1"/>
  <c r="C2179" i="11" a="1"/>
  <c r="C2179" i="11" s="1"/>
  <c r="C200" i="11" a="1"/>
  <c r="C200" i="11" s="1"/>
  <c r="C1127" i="11" a="1"/>
  <c r="C1127" i="11" s="1"/>
  <c r="C897" i="11" a="1"/>
  <c r="C897" i="11" s="1"/>
  <c r="C837" i="11" a="1"/>
  <c r="C837" i="11" s="1"/>
  <c r="C864" i="11" a="1"/>
  <c r="C864" i="11" s="1"/>
  <c r="C1010" i="11" a="1"/>
  <c r="C1010" i="11" s="1"/>
  <c r="C931" i="11" a="1"/>
  <c r="C931" i="11" s="1"/>
  <c r="C898" i="11" a="1"/>
  <c r="C898" i="11" s="1"/>
  <c r="C947" i="11" a="1"/>
  <c r="C947" i="11" s="1"/>
  <c r="C932" i="11" a="1"/>
  <c r="C932" i="11" s="1"/>
  <c r="C948" i="11" a="1"/>
  <c r="C948" i="11" s="1"/>
  <c r="C1128" i="11" a="1"/>
  <c r="C1128" i="11" s="1"/>
  <c r="C960" i="11" a="1"/>
  <c r="C960" i="11" s="1"/>
  <c r="C880" i="11" a="1"/>
  <c r="C880" i="11" s="1"/>
  <c r="C975" i="11" a="1"/>
  <c r="C975" i="11" s="1"/>
  <c r="C976" i="11" a="1"/>
  <c r="C976" i="11" s="1"/>
  <c r="C961" i="11" a="1"/>
  <c r="C961" i="11" s="1"/>
  <c r="C962" i="11" a="1"/>
  <c r="C962" i="11" s="1"/>
  <c r="C2180" i="11" a="1"/>
  <c r="C2180" i="11" s="1"/>
  <c r="C848" i="11" a="1"/>
  <c r="C848" i="11" s="1"/>
  <c r="C949" i="11" a="1"/>
  <c r="C949" i="11" s="1"/>
  <c r="C1166" i="11" a="1"/>
  <c r="C1166" i="11" s="1"/>
  <c r="C142" i="11" a="1"/>
  <c r="C142" i="11" s="1"/>
  <c r="C282" i="11" a="1"/>
  <c r="C282" i="11" s="1"/>
  <c r="C428" i="11" a="1"/>
  <c r="C428" i="11" s="1"/>
  <c r="C365" i="11" a="1"/>
  <c r="C365" i="11" s="1"/>
  <c r="C429" i="11" a="1"/>
  <c r="C429" i="11" s="1"/>
  <c r="C481" i="11" a="1"/>
  <c r="C481" i="11" s="1"/>
  <c r="C430" i="11" a="1"/>
  <c r="C430" i="11" s="1"/>
  <c r="C482" i="11" a="1"/>
  <c r="C482" i="11" s="1"/>
  <c r="C431" i="11" a="1"/>
  <c r="C431" i="11" s="1"/>
  <c r="C1245" i="11" a="1"/>
  <c r="C1245" i="11" s="1"/>
  <c r="C1221" i="11" a="1"/>
  <c r="C1221" i="11" s="1"/>
  <c r="C1176" i="11" a="1"/>
  <c r="C1176" i="11" s="1"/>
  <c r="C1197" i="11" a="1"/>
  <c r="C1197" i="11" s="1"/>
  <c r="C1177" i="11" a="1"/>
  <c r="C1177" i="11" s="1"/>
  <c r="C1160" i="11" a="1"/>
  <c r="C1160" i="11" s="1"/>
  <c r="C1270" i="11" a="1"/>
  <c r="C1270" i="11" s="1"/>
  <c r="C1296" i="11" a="1"/>
  <c r="C1296" i="11" s="1"/>
  <c r="C1178" i="11" a="1"/>
  <c r="C1178" i="11" s="1"/>
  <c r="C1198" i="11" a="1"/>
  <c r="C1198" i="11" s="1"/>
  <c r="C1222" i="11" a="1"/>
  <c r="C1222" i="11" s="1"/>
  <c r="C1246" i="11" a="1"/>
  <c r="C1246" i="11" s="1"/>
  <c r="C1199" i="11" a="1"/>
  <c r="C1199" i="11" s="1"/>
  <c r="C1271" i="11" a="1"/>
  <c r="C1271" i="11" s="1"/>
  <c r="C913" i="11" a="1"/>
  <c r="C913" i="11" s="1"/>
  <c r="C1011" i="11" a="1"/>
  <c r="C1011" i="11" s="1"/>
  <c r="C977" i="11" a="1"/>
  <c r="C977" i="11" s="1"/>
  <c r="C1012" i="11" a="1"/>
  <c r="C1012" i="11" s="1"/>
  <c r="C1013" i="11" a="1"/>
  <c r="C1013" i="11" s="1"/>
  <c r="C996" i="11" a="1"/>
  <c r="C996" i="11" s="1"/>
  <c r="C1014" i="11" a="1"/>
  <c r="C1014" i="11" s="1"/>
  <c r="C997" i="11" a="1"/>
  <c r="C997" i="11" s="1"/>
  <c r="C998" i="11" a="1"/>
  <c r="C998" i="11" s="1"/>
  <c r="C1223" i="11" a="1"/>
  <c r="C1223" i="11" s="1"/>
  <c r="C201" i="11" a="1"/>
  <c r="C201" i="11" s="1"/>
  <c r="C225" i="11" a="1"/>
  <c r="C225" i="11" s="1"/>
  <c r="C432" i="11" a="1"/>
  <c r="C432" i="11" s="1"/>
  <c r="C366" i="11" a="1"/>
  <c r="C366" i="11" s="1"/>
  <c r="C433" i="11" a="1"/>
  <c r="C433" i="11" s="1"/>
  <c r="C434" i="11" a="1"/>
  <c r="C434" i="11" s="1"/>
  <c r="C483" i="11" a="1"/>
  <c r="C483" i="11" s="1"/>
  <c r="C484" i="11" a="1"/>
  <c r="C484" i="11" s="1"/>
  <c r="C485" i="11" a="1"/>
  <c r="C485" i="11" s="1"/>
  <c r="C1224" i="11" a="1"/>
  <c r="C1224" i="11" s="1"/>
  <c r="C226" i="11" a="1"/>
  <c r="C226" i="11" s="1"/>
  <c r="C367" i="11" a="1"/>
  <c r="C367" i="11" s="1"/>
  <c r="C368" i="11" a="1"/>
  <c r="C368" i="11" s="1"/>
  <c r="C643" i="11" a="1"/>
  <c r="C643" i="11" s="1"/>
  <c r="C2181" i="11" a="1"/>
  <c r="C2181" i="11" s="1"/>
  <c r="C486" i="11" a="1"/>
  <c r="C486" i="11" s="1"/>
  <c r="C323" i="11" a="1"/>
  <c r="C323" i="11" s="1"/>
  <c r="C2182" i="11" a="1"/>
  <c r="C2182" i="11" s="1"/>
  <c r="C283" i="11" a="1"/>
  <c r="C283" i="11" s="1"/>
  <c r="C1297" i="11" a="1"/>
  <c r="C1297" i="11" s="1"/>
  <c r="C1298" i="11" a="1"/>
  <c r="C1298" i="11" s="1"/>
  <c r="C1376" i="11" a="1"/>
  <c r="C1376" i="11" s="1"/>
  <c r="C1330" i="11" a="1"/>
  <c r="C1330" i="11" s="1"/>
  <c r="C1331" i="11" a="1"/>
  <c r="C1331" i="11" s="1"/>
  <c r="C1377" i="11" a="1"/>
  <c r="C1377" i="11" s="1"/>
  <c r="C1378" i="11" a="1"/>
  <c r="C1378" i="11" s="1"/>
  <c r="C1436" i="11" a="1"/>
  <c r="C1436" i="11" s="1"/>
  <c r="C1379" i="11" a="1"/>
  <c r="C1379" i="11" s="1"/>
  <c r="C1380" i="11" a="1"/>
  <c r="C1380" i="11" s="1"/>
  <c r="C1437" i="11" a="1"/>
  <c r="C1437" i="11" s="1"/>
  <c r="C1381" i="11" a="1"/>
  <c r="C1381" i="11" s="1"/>
  <c r="C1438" i="11" a="1"/>
  <c r="C1438" i="11" s="1"/>
  <c r="C1382" i="11" a="1"/>
  <c r="C1382" i="11" s="1"/>
  <c r="C1383" i="11" a="1"/>
  <c r="C1383" i="11" s="1"/>
  <c r="C1439" i="11" a="1"/>
  <c r="C1439" i="11" s="1"/>
  <c r="C1384" i="11" a="1"/>
  <c r="C1384" i="11" s="1"/>
  <c r="C1474" i="11" a="1"/>
  <c r="C1474" i="11" s="1"/>
  <c r="C1475" i="11" a="1"/>
  <c r="C1475" i="11" s="1"/>
  <c r="C1619" i="11" a="1"/>
  <c r="C1619" i="11" s="1"/>
  <c r="C1829" i="11" a="1"/>
  <c r="C1829" i="11" s="1"/>
  <c r="C1620" i="11" a="1"/>
  <c r="C1620" i="11" s="1"/>
  <c r="C1621" i="11" a="1"/>
  <c r="C1621" i="11" s="1"/>
  <c r="C1622" i="11" a="1"/>
  <c r="C1622" i="11" s="1"/>
  <c r="C1623" i="11" a="1"/>
  <c r="C1623" i="11" s="1"/>
  <c r="C1624" i="11" a="1"/>
  <c r="C1624" i="11" s="1"/>
  <c r="C1625" i="11" a="1"/>
  <c r="C1625" i="11" s="1"/>
  <c r="C1626" i="11" a="1"/>
  <c r="C1626" i="11" s="1"/>
  <c r="C1627" i="11" a="1"/>
  <c r="C1627" i="11" s="1"/>
  <c r="C1628" i="11" a="1"/>
  <c r="C1628" i="11" s="1"/>
  <c r="C1830" i="11" a="1"/>
  <c r="C1830" i="11" s="1"/>
  <c r="C1629" i="11" a="1"/>
  <c r="C1629" i="11" s="1"/>
  <c r="C1630" i="11" a="1"/>
  <c r="C1630" i="11" s="1"/>
  <c r="C1631" i="11" a="1"/>
  <c r="C1631" i="11" s="1"/>
  <c r="C1831" i="11" a="1"/>
  <c r="C1831" i="11" s="1"/>
  <c r="C1632" i="11" a="1"/>
  <c r="C1632" i="11" s="1"/>
  <c r="C1832" i="11" a="1"/>
  <c r="C1832" i="11" s="1"/>
  <c r="C644" i="11" a="1"/>
  <c r="C644" i="11" s="1"/>
  <c r="C645" i="11" a="1"/>
  <c r="C645" i="11" s="1"/>
  <c r="C646" i="11" a="1"/>
  <c r="C646" i="11" s="1"/>
  <c r="C647" i="11" a="1"/>
  <c r="C647" i="11" s="1"/>
  <c r="C2183" i="11" a="1"/>
  <c r="C2183" i="11" s="1"/>
  <c r="C648" i="11" a="1"/>
  <c r="C648" i="11" s="1"/>
  <c r="C649" i="11" a="1"/>
  <c r="C649" i="11" s="1"/>
  <c r="C650" i="11" a="1"/>
  <c r="C650" i="11" s="1"/>
  <c r="C651" i="11" a="1"/>
  <c r="C651" i="11" s="1"/>
  <c r="C1833" i="11" a="1"/>
  <c r="C1833" i="11" s="1"/>
  <c r="C1834" i="11" a="1"/>
  <c r="C1834" i="11" s="1"/>
  <c r="C1835" i="11" a="1"/>
  <c r="C1835" i="11" s="1"/>
  <c r="C1836" i="11" a="1"/>
  <c r="C1836" i="11" s="1"/>
  <c r="C1837" i="11" a="1"/>
  <c r="C1837" i="11" s="1"/>
  <c r="C1838" i="11" a="1"/>
  <c r="C1838" i="11" s="1"/>
  <c r="C1839" i="11" a="1"/>
  <c r="C1839" i="11" s="1"/>
  <c r="C1840" i="11" a="1"/>
  <c r="C1840" i="11" s="1"/>
  <c r="C1841" i="11" a="1"/>
  <c r="C1841" i="11" s="1"/>
  <c r="C1842" i="11" a="1"/>
  <c r="C1842" i="11" s="1"/>
  <c r="C2028" i="11" a="1"/>
  <c r="C2028" i="11" s="1"/>
  <c r="C2029" i="11" a="1"/>
  <c r="C2029" i="11" s="1"/>
  <c r="C1843" i="11" a="1"/>
  <c r="C1843" i="11" s="1"/>
  <c r="C1844" i="11" a="1"/>
  <c r="C1844" i="11" s="1"/>
  <c r="C1845" i="11" a="1"/>
  <c r="C1845" i="11" s="1"/>
  <c r="C1846" i="11" a="1"/>
  <c r="C1846" i="11" s="1"/>
  <c r="C1847" i="11" a="1"/>
  <c r="C1847" i="11" s="1"/>
  <c r="C1848" i="11" a="1"/>
  <c r="C1848" i="11" s="1"/>
  <c r="C1849" i="11" a="1"/>
  <c r="C1849" i="11" s="1"/>
  <c r="C1850" i="11" a="1"/>
  <c r="C1850" i="11" s="1"/>
  <c r="C1851" i="11" a="1"/>
  <c r="C1851" i="11" s="1"/>
  <c r="C1852" i="11" a="1"/>
  <c r="C1852" i="11" s="1"/>
  <c r="C1853" i="11" a="1"/>
  <c r="C1853" i="11" s="1"/>
  <c r="C1854" i="11" a="1"/>
  <c r="C1854" i="11" s="1"/>
  <c r="C652" i="11" a="1"/>
  <c r="C652" i="11" s="1"/>
  <c r="C653" i="11" a="1"/>
  <c r="C653" i="11" s="1"/>
  <c r="C654" i="11" a="1"/>
  <c r="C654" i="11" s="1"/>
  <c r="C655" i="11" a="1"/>
  <c r="C655" i="11" s="1"/>
  <c r="C656" i="11" a="1"/>
  <c r="C656" i="11" s="1"/>
  <c r="C657" i="11" a="1"/>
  <c r="C657" i="11" s="1"/>
  <c r="C658" i="11" a="1"/>
  <c r="C658" i="11" s="1"/>
  <c r="C659" i="11" a="1"/>
  <c r="C659" i="11" s="1"/>
  <c r="C660" i="11" a="1"/>
  <c r="C660" i="11" s="1"/>
  <c r="C1855" i="11" a="1"/>
  <c r="C1855" i="11" s="1"/>
  <c r="C1856" i="11" a="1"/>
  <c r="C1856" i="11" s="1"/>
  <c r="C1857" i="11" a="1"/>
  <c r="C1857" i="11" s="1"/>
  <c r="C2030" i="11" a="1"/>
  <c r="C2030" i="11" s="1"/>
  <c r="C1858" i="11" a="1"/>
  <c r="C1858" i="11" s="1"/>
  <c r="C1859" i="11" a="1"/>
  <c r="C1859" i="11" s="1"/>
  <c r="C1860" i="11" a="1"/>
  <c r="C1860" i="11" s="1"/>
  <c r="C1861" i="11" a="1"/>
  <c r="C1861" i="11" s="1"/>
  <c r="C1862" i="11" a="1"/>
  <c r="C1862" i="11" s="1"/>
  <c r="C2184" i="11" a="1"/>
  <c r="C2184" i="11" s="1"/>
  <c r="C661" i="11" a="1"/>
  <c r="C661" i="11" s="1"/>
  <c r="C662" i="11" a="1"/>
  <c r="C662" i="11" s="1"/>
  <c r="C2185" i="11" a="1"/>
  <c r="C2185" i="11" s="1"/>
  <c r="C663" i="11" a="1"/>
  <c r="C663" i="11" s="1"/>
  <c r="C664" i="11" a="1"/>
  <c r="C664" i="11" s="1"/>
  <c r="C665" i="11" a="1"/>
  <c r="C665" i="11" s="1"/>
  <c r="C666" i="11" a="1"/>
  <c r="C666" i="11" s="1"/>
  <c r="C667" i="11" a="1"/>
  <c r="C667" i="11" s="1"/>
  <c r="C1863" i="11" a="1"/>
  <c r="C1863" i="11" s="1"/>
  <c r="C668" i="11" a="1"/>
  <c r="C668" i="11" s="1"/>
  <c r="C669" i="11" a="1"/>
  <c r="C669" i="11" s="1"/>
  <c r="C670" i="11" a="1"/>
  <c r="C670" i="11" s="1"/>
  <c r="C2186" i="11" a="1"/>
  <c r="C2186" i="11" s="1"/>
  <c r="C671" i="11" a="1"/>
  <c r="C671" i="11" s="1"/>
  <c r="C672" i="11" a="1"/>
  <c r="C672" i="11" s="1"/>
  <c r="C673" i="11" a="1"/>
  <c r="C673" i="11" s="1"/>
  <c r="C674" i="11" a="1"/>
  <c r="C674" i="11" s="1"/>
  <c r="C2187" i="11" a="1"/>
  <c r="C2187" i="11" s="1"/>
  <c r="C1864" i="11" a="1"/>
  <c r="C1864" i="11" s="1"/>
  <c r="C675" i="11" a="1"/>
  <c r="C675" i="11" s="1"/>
  <c r="C676" i="11" a="1"/>
  <c r="C676" i="11" s="1"/>
  <c r="C677" i="11" a="1"/>
  <c r="C677" i="11" s="1"/>
  <c r="C678" i="11" a="1"/>
  <c r="C678" i="11" s="1"/>
  <c r="C679" i="11" a="1"/>
  <c r="C679" i="11" s="1"/>
  <c r="C680" i="11" a="1"/>
  <c r="C680" i="11" s="1"/>
  <c r="C681" i="11" a="1"/>
  <c r="C681" i="11" s="1"/>
  <c r="C682" i="11" a="1"/>
  <c r="C682" i="11" s="1"/>
  <c r="C683" i="11" a="1"/>
  <c r="C683" i="11" s="1"/>
  <c r="C1865" i="11" a="1"/>
  <c r="C1865" i="11" s="1"/>
  <c r="C684" i="11" a="1"/>
  <c r="C684" i="11" s="1"/>
  <c r="C685" i="11" a="1"/>
  <c r="C685" i="11" s="1"/>
  <c r="C686" i="11" a="1"/>
  <c r="C686" i="11" s="1"/>
  <c r="C687" i="11" a="1"/>
  <c r="C687" i="11" s="1"/>
  <c r="C688" i="11" a="1"/>
  <c r="C688" i="11" s="1"/>
  <c r="C689" i="11" a="1"/>
  <c r="C689" i="11" s="1"/>
  <c r="C690" i="11" a="1"/>
  <c r="C690" i="11" s="1"/>
  <c r="C691" i="11" a="1"/>
  <c r="C691" i="11" s="1"/>
  <c r="C692" i="11" a="1"/>
  <c r="C692" i="11" s="1"/>
  <c r="C1866" i="11" a="1"/>
  <c r="C1866" i="11" s="1"/>
  <c r="C693" i="11" a="1"/>
  <c r="C693" i="11" s="1"/>
  <c r="C694" i="11" a="1"/>
  <c r="C694" i="11" s="1"/>
  <c r="C695" i="11" a="1"/>
  <c r="C695" i="11" s="1"/>
  <c r="C696" i="11" a="1"/>
  <c r="C696" i="11" s="1"/>
  <c r="C697" i="11" a="1"/>
  <c r="C697" i="11" s="1"/>
  <c r="C2188" i="11" a="1"/>
  <c r="C2188" i="11" s="1"/>
  <c r="C698" i="11" a="1"/>
  <c r="C698" i="11" s="1"/>
  <c r="C699" i="11" a="1"/>
  <c r="C699" i="11" s="1"/>
  <c r="C700" i="11" a="1"/>
  <c r="C700" i="11" s="1"/>
  <c r="C1084" i="11" a="1"/>
  <c r="C1084" i="11" s="1"/>
  <c r="C2189" i="11" a="1"/>
  <c r="C2189" i="11" s="1"/>
  <c r="C2190" i="11" a="1"/>
  <c r="C2190" i="11" s="1"/>
  <c r="C60" i="11" a="1"/>
  <c r="C60" i="11" s="1"/>
  <c r="C143" i="11" a="1"/>
  <c r="C143" i="11" s="1"/>
  <c r="C247" i="11" a="1"/>
  <c r="C247" i="11" s="1"/>
  <c r="C369" i="11" a="1"/>
  <c r="C369" i="11" s="1"/>
  <c r="C2191" i="11" a="1"/>
  <c r="C2191" i="11" s="1"/>
  <c r="C177" i="11" a="1"/>
  <c r="C177" i="11" s="1"/>
  <c r="C2061" i="11" a="1"/>
  <c r="C2061" i="11" s="1"/>
  <c r="C30" i="11" a="1"/>
  <c r="C30" i="11" s="1"/>
  <c r="C370" i="11" a="1"/>
  <c r="C370" i="11" s="1"/>
  <c r="C61" i="11" a="1"/>
  <c r="C61" i="11" s="1"/>
  <c r="C178" i="11" a="1"/>
  <c r="C178" i="11" s="1"/>
  <c r="C284" i="11" a="1"/>
  <c r="C284" i="11" s="1"/>
  <c r="C87" i="11" a="1"/>
  <c r="C87" i="11" s="1"/>
  <c r="C80" i="11" a="1"/>
  <c r="C80" i="11" s="1"/>
  <c r="C371" i="11" a="1"/>
  <c r="C371" i="11" s="1"/>
  <c r="C2058" i="11" a="1"/>
  <c r="C2058" i="11" s="1"/>
  <c r="C778" i="11" a="1"/>
  <c r="C778" i="11" s="1"/>
  <c r="C2192" i="11" a="1"/>
  <c r="C2192" i="11" s="1"/>
  <c r="C2193" i="11" a="1"/>
  <c r="C2193" i="11" s="1"/>
  <c r="C125" i="11" a="1"/>
  <c r="C125" i="11" s="1"/>
  <c r="C487" i="11" a="1"/>
  <c r="C487" i="11" s="1"/>
  <c r="C108" i="11" a="1"/>
  <c r="C108" i="11" s="1"/>
  <c r="C202" i="11" a="1"/>
  <c r="C202" i="11" s="1"/>
  <c r="C227" i="11" a="1"/>
  <c r="C227" i="11" s="1"/>
  <c r="C2096" i="11" a="1"/>
  <c r="C2096" i="11" s="1"/>
  <c r="C52" i="11" a="1"/>
  <c r="C52" i="11" s="1"/>
  <c r="C126" i="11" a="1"/>
  <c r="C126" i="11" s="1"/>
  <c r="C203" i="11" a="1"/>
  <c r="C203" i="11" s="1"/>
  <c r="C53" i="11" a="1"/>
  <c r="C53" i="11" s="1"/>
  <c r="C701" i="11" a="1"/>
  <c r="C701" i="11" s="1"/>
  <c r="C324" i="11" a="1"/>
  <c r="C324" i="11" s="1"/>
  <c r="C372" i="11" a="1"/>
  <c r="C372" i="11" s="1"/>
  <c r="C373" i="11" a="1"/>
  <c r="C373" i="11" s="1"/>
  <c r="C1113" i="11" a="1"/>
  <c r="C1113" i="11" s="1"/>
  <c r="C28" i="11" a="1"/>
  <c r="C28" i="11" s="1"/>
  <c r="C81" i="11" a="1"/>
  <c r="C81" i="11" s="1"/>
  <c r="C179" i="11" a="1"/>
  <c r="C179" i="11" s="1"/>
  <c r="C2194" i="11" a="1"/>
  <c r="C2194" i="11" s="1"/>
  <c r="C204" i="11" a="1"/>
  <c r="C204" i="11" s="1"/>
  <c r="C109" i="11" a="1"/>
  <c r="C109" i="11" s="1"/>
  <c r="C228" i="11" a="1"/>
  <c r="C228" i="11" s="1"/>
  <c r="C702" i="11" a="1"/>
  <c r="C702" i="11" s="1"/>
  <c r="C1129" i="11" a="1"/>
  <c r="C1129" i="11" s="1"/>
  <c r="C62" i="11" a="1"/>
  <c r="C62" i="11" s="1"/>
  <c r="C488" i="11" a="1"/>
  <c r="C488" i="11" s="1"/>
  <c r="C127" i="11" a="1"/>
  <c r="C127" i="11" s="1"/>
  <c r="C229" i="11" a="1"/>
  <c r="C229" i="11" s="1"/>
  <c r="C325" i="11" a="1"/>
  <c r="C325" i="11" s="1"/>
  <c r="C326" i="11" a="1"/>
  <c r="C326" i="11" s="1"/>
  <c r="C205" i="11" a="1"/>
  <c r="C205" i="11" s="1"/>
  <c r="C703" i="11" a="1"/>
  <c r="C703" i="11" s="1"/>
  <c r="C1299" i="11" a="1"/>
  <c r="C1299" i="11" s="1"/>
  <c r="C248" i="11" a="1"/>
  <c r="C248" i="11" s="1"/>
  <c r="C374" i="11" a="1"/>
  <c r="C374" i="11" s="1"/>
  <c r="C375" i="11" a="1"/>
  <c r="C375" i="11" s="1"/>
  <c r="C376" i="11" a="1"/>
  <c r="C376" i="11" s="1"/>
  <c r="C489" i="11" a="1"/>
  <c r="C489" i="11" s="1"/>
  <c r="C435" i="11" a="1"/>
  <c r="C435" i="11" s="1"/>
  <c r="C377" i="11" a="1"/>
  <c r="C377" i="11" s="1"/>
  <c r="C490" i="11" a="1"/>
  <c r="C490" i="11" s="1"/>
  <c r="C1385" i="11" a="1"/>
  <c r="C1385" i="11" s="1"/>
  <c r="C1386" i="11" a="1"/>
  <c r="C1386" i="11" s="1"/>
  <c r="C1300" i="11" a="1"/>
  <c r="C1300" i="11" s="1"/>
  <c r="C1440" i="11" a="1"/>
  <c r="C1440" i="11" s="1"/>
  <c r="C1387" i="11" a="1"/>
  <c r="C1387" i="11" s="1"/>
  <c r="C285" i="11" a="1"/>
  <c r="C285" i="11" s="1"/>
  <c r="C491" i="11" a="1"/>
  <c r="C491" i="11" s="1"/>
  <c r="C704" i="11" a="1"/>
  <c r="C704" i="11" s="1"/>
  <c r="C2195" i="11" a="1"/>
  <c r="C2195" i="11" s="1"/>
  <c r="C705" i="11" a="1"/>
  <c r="C705" i="11" s="1"/>
  <c r="C706" i="11" a="1"/>
  <c r="C706" i="11" s="1"/>
  <c r="C492" i="11" a="1"/>
  <c r="C492" i="11" s="1"/>
  <c r="C493" i="11" a="1"/>
  <c r="C493" i="11" s="1"/>
  <c r="C1152" i="11" a="1"/>
  <c r="C1152" i="11" s="1"/>
  <c r="C2196" i="11" a="1"/>
  <c r="C2196" i="11" s="1"/>
  <c r="C2197" i="11" a="1"/>
  <c r="C2197" i="11" s="1"/>
  <c r="C2198" i="11" a="1"/>
  <c r="C2198" i="11" s="1"/>
  <c r="C2199" i="11" a="1"/>
  <c r="C2199" i="11" s="1"/>
  <c r="C2200" i="11" a="1"/>
  <c r="C2200" i="11" s="1"/>
  <c r="C2201" i="11" a="1"/>
  <c r="C2201" i="11" s="1"/>
  <c r="C2202" i="11" a="1"/>
  <c r="C2202" i="11" s="1"/>
  <c r="C2203" i="11" a="1"/>
  <c r="C2203" i="11" s="1"/>
  <c r="C1554" i="11" a="1"/>
  <c r="C1554" i="11" s="1"/>
  <c r="C1555" i="11" a="1"/>
  <c r="C1555" i="11" s="1"/>
  <c r="C1524" i="11" a="1"/>
  <c r="C1524" i="11" s="1"/>
  <c r="C1525" i="11" a="1"/>
  <c r="C1525" i="11" s="1"/>
  <c r="C1556" i="11" a="1"/>
  <c r="C1556" i="11" s="1"/>
  <c r="C1557" i="11" a="1"/>
  <c r="C1557" i="11" s="1"/>
  <c r="C1558" i="11" a="1"/>
  <c r="C1558" i="11" s="1"/>
  <c r="C1559" i="11" a="1"/>
  <c r="C1559" i="11" s="1"/>
  <c r="C2031" i="11" a="1"/>
  <c r="C2031" i="11" s="1"/>
  <c r="C1867" i="11" a="1"/>
  <c r="C1867" i="11" s="1"/>
  <c r="C1868" i="11" a="1"/>
  <c r="C1868" i="11" s="1"/>
  <c r="C1869" i="11" a="1"/>
  <c r="C1869" i="11" s="1"/>
  <c r="C1870" i="11" a="1"/>
  <c r="C1870" i="11" s="1"/>
  <c r="C1871" i="11" a="1"/>
  <c r="C1871" i="11" s="1"/>
  <c r="C1872" i="11" a="1"/>
  <c r="C1872" i="11" s="1"/>
  <c r="C2032" i="11" a="1"/>
  <c r="C2032" i="11" s="1"/>
  <c r="C1873" i="11" a="1"/>
  <c r="C1873" i="11" s="1"/>
  <c r="C1874" i="11" a="1"/>
  <c r="C1874" i="11" s="1"/>
  <c r="C1875" i="11" a="1"/>
  <c r="C1875" i="11" s="1"/>
  <c r="C2033" i="11" a="1"/>
  <c r="C2033" i="11" s="1"/>
  <c r="C1876" i="11" a="1"/>
  <c r="C1876" i="11" s="1"/>
  <c r="C1877" i="11" a="1"/>
  <c r="C1877" i="11" s="1"/>
  <c r="C1878" i="11" a="1"/>
  <c r="C1878" i="11" s="1"/>
  <c r="C1879" i="11" a="1"/>
  <c r="C1879" i="11" s="1"/>
  <c r="C1880" i="11" a="1"/>
  <c r="C1880" i="11" s="1"/>
  <c r="C1881" i="11" a="1"/>
  <c r="C1881" i="11" s="1"/>
  <c r="C1882" i="11" a="1"/>
  <c r="C1882" i="11" s="1"/>
  <c r="C1883" i="11" a="1"/>
  <c r="C1883" i="11" s="1"/>
  <c r="C1884" i="11" a="1"/>
  <c r="C1884" i="11" s="1"/>
  <c r="C1885" i="11" a="1"/>
  <c r="C1885" i="11" s="1"/>
  <c r="C1886" i="11" a="1"/>
  <c r="C1886" i="11" s="1"/>
  <c r="C1887" i="11" a="1"/>
  <c r="C1887" i="11" s="1"/>
  <c r="C1888" i="11" a="1"/>
  <c r="C1888" i="11" s="1"/>
  <c r="C1889" i="11" a="1"/>
  <c r="C1889" i="11" s="1"/>
  <c r="C1890" i="11" a="1"/>
  <c r="C1890" i="11" s="1"/>
  <c r="C1891" i="11" a="1"/>
  <c r="C1891" i="11" s="1"/>
  <c r="C1892" i="11" a="1"/>
  <c r="C1892" i="11" s="1"/>
  <c r="C1893" i="11" a="1"/>
  <c r="C1893" i="11" s="1"/>
  <c r="C1894" i="11" a="1"/>
  <c r="C1894" i="11" s="1"/>
  <c r="C2034" i="11" a="1"/>
  <c r="C2034" i="11" s="1"/>
  <c r="C1895" i="11" a="1"/>
  <c r="C1895" i="11" s="1"/>
  <c r="C1896" i="11" a="1"/>
  <c r="C1896" i="11" s="1"/>
  <c r="C2035" i="11" a="1"/>
  <c r="C2035" i="11" s="1"/>
  <c r="C1897" i="11" a="1"/>
  <c r="C1897" i="11" s="1"/>
  <c r="C1898" i="11" a="1"/>
  <c r="C1898" i="11" s="1"/>
  <c r="C1899" i="11" a="1"/>
  <c r="C1899" i="11" s="1"/>
  <c r="C1900" i="11" a="1"/>
  <c r="C1900" i="11" s="1"/>
  <c r="C1901" i="11" a="1"/>
  <c r="C1901" i="11" s="1"/>
  <c r="C1902" i="11" a="1"/>
  <c r="C1902" i="11" s="1"/>
  <c r="C1903" i="11" a="1"/>
  <c r="C1903" i="11" s="1"/>
  <c r="C1904" i="11" a="1"/>
  <c r="C1904" i="11" s="1"/>
  <c r="C1905" i="11" a="1"/>
  <c r="C1905" i="11" s="1"/>
  <c r="C1906" i="11" a="1"/>
  <c r="C1906" i="11" s="1"/>
  <c r="C1907" i="11" a="1"/>
  <c r="C1907" i="11" s="1"/>
  <c r="C1908" i="11" a="1"/>
  <c r="C1908" i="11" s="1"/>
  <c r="C1909" i="11" a="1"/>
  <c r="C1909" i="11" s="1"/>
  <c r="C1910" i="11" a="1"/>
  <c r="C1910" i="11" s="1"/>
  <c r="C1911" i="11" a="1"/>
  <c r="C1911" i="11" s="1"/>
  <c r="C1912" i="11" a="1"/>
  <c r="C1912" i="11" s="1"/>
  <c r="C1913" i="11" a="1"/>
  <c r="C1913" i="11" s="1"/>
  <c r="C1914" i="11" a="1"/>
  <c r="C1914" i="11" s="1"/>
  <c r="C1915" i="11" a="1"/>
  <c r="C1915" i="11" s="1"/>
  <c r="C1916" i="11" a="1"/>
  <c r="C1916" i="11" s="1"/>
  <c r="C1917" i="11" a="1"/>
  <c r="C1917" i="11" s="1"/>
  <c r="C1095" i="11" a="1"/>
  <c r="C1095" i="11" s="1"/>
  <c r="C54" i="11" a="1"/>
  <c r="C54" i="11" s="1"/>
  <c r="C2204" i="11" a="1"/>
  <c r="C2204" i="11" s="1"/>
  <c r="C2205" i="11" a="1"/>
  <c r="C2205" i="11" s="1"/>
  <c r="C494" i="11" a="1"/>
  <c r="C494" i="11" s="1"/>
  <c r="C2206" i="11" a="1"/>
  <c r="C2206" i="11" s="1"/>
  <c r="C31" i="11" a="1"/>
  <c r="C31" i="11" s="1"/>
  <c r="C249" i="11" a="1"/>
  <c r="C249" i="11" s="1"/>
  <c r="C2105" i="11" a="1"/>
  <c r="C2105" i="11" s="1"/>
  <c r="C17" i="11" a="1"/>
  <c r="C17" i="11" s="1"/>
  <c r="C32" i="11" a="1"/>
  <c r="C32" i="11" s="1"/>
  <c r="C206" i="11" a="1"/>
  <c r="C206" i="11" s="1"/>
  <c r="C286" i="11" a="1"/>
  <c r="C286" i="11" s="1"/>
  <c r="C495" i="11" a="1"/>
  <c r="C495" i="11" s="1"/>
  <c r="C436" i="11" a="1"/>
  <c r="C436" i="11" s="1"/>
  <c r="C287" i="11" a="1"/>
  <c r="C287" i="11" s="1"/>
  <c r="C1130" i="11" a="1"/>
  <c r="C1130" i="11" s="1"/>
  <c r="C157" i="11" a="1"/>
  <c r="C157" i="11" s="1"/>
  <c r="C180" i="11" a="1"/>
  <c r="C180" i="11" s="1"/>
  <c r="C158" i="11" a="1"/>
  <c r="C158" i="11" s="1"/>
  <c r="C2207" i="11" a="1"/>
  <c r="C2207" i="11" s="1"/>
  <c r="C288" i="11" a="1"/>
  <c r="C288" i="11" s="1"/>
  <c r="C378" i="11" a="1"/>
  <c r="C378" i="11" s="1"/>
  <c r="C379" i="11" a="1"/>
  <c r="C379" i="11" s="1"/>
  <c r="C2050" i="11" a="1"/>
  <c r="C2050" i="11" s="1"/>
  <c r="C2208" i="11" a="1"/>
  <c r="C2208" i="11" s="1"/>
  <c r="C794" i="11" a="1"/>
  <c r="C794" i="11" s="1"/>
  <c r="C793" i="11" a="1"/>
  <c r="C793" i="11" s="1"/>
  <c r="C788" i="11" a="1"/>
  <c r="C788" i="11" s="1"/>
  <c r="C786" i="11" a="1"/>
  <c r="C786" i="11" s="1"/>
  <c r="C783" i="11" a="1"/>
  <c r="C783" i="11" s="1"/>
  <c r="C784" i="11" a="1"/>
  <c r="C784" i="11" s="1"/>
  <c r="C1918" i="11" a="1"/>
  <c r="C1918" i="11" s="1"/>
  <c r="C2036" i="11" a="1"/>
  <c r="C2036" i="11" s="1"/>
  <c r="C1919" i="11" a="1"/>
  <c r="C1919" i="11" s="1"/>
  <c r="C707" i="11" a="1"/>
  <c r="C707" i="11" s="1"/>
  <c r="C2209" i="11" a="1"/>
  <c r="C2209" i="11" s="1"/>
  <c r="C708" i="11" a="1"/>
  <c r="C708" i="11" s="1"/>
  <c r="C2210" i="11" a="1"/>
  <c r="C2210" i="11" s="1"/>
  <c r="C709" i="11" a="1"/>
  <c r="C709" i="11" s="1"/>
  <c r="C710" i="11" a="1"/>
  <c r="C710" i="11" s="1"/>
  <c r="C1920" i="11" a="1"/>
  <c r="C1920" i="11" s="1"/>
  <c r="C711" i="11" a="1"/>
  <c r="C711" i="11" s="1"/>
  <c r="C712" i="11" a="1"/>
  <c r="C712" i="11" s="1"/>
  <c r="C713" i="11" a="1"/>
  <c r="C713" i="11" s="1"/>
  <c r="C714" i="11" a="1"/>
  <c r="C714" i="11" s="1"/>
  <c r="C715" i="11" a="1"/>
  <c r="C715" i="11" s="1"/>
  <c r="C716" i="11" a="1"/>
  <c r="C716" i="11" s="1"/>
  <c r="C717" i="11" a="1"/>
  <c r="C717" i="11" s="1"/>
  <c r="C2083" i="11" a="1"/>
  <c r="C2083" i="11" s="1"/>
  <c r="C776" i="11" a="1"/>
  <c r="C776" i="11" s="1"/>
  <c r="C181" i="11" a="1"/>
  <c r="C181" i="11" s="1"/>
  <c r="C38" i="11" a="1"/>
  <c r="C38" i="11" s="1"/>
  <c r="C182" i="11" a="1"/>
  <c r="C182" i="11" s="1"/>
  <c r="C250" i="11" a="1"/>
  <c r="C250" i="11" s="1"/>
  <c r="C2211" i="11" a="1"/>
  <c r="C2211" i="11" s="1"/>
  <c r="C1200" i="11" a="1"/>
  <c r="C1200" i="11" s="1"/>
  <c r="C914" i="11" a="1"/>
  <c r="C914" i="11" s="1"/>
  <c r="C978" i="11" a="1"/>
  <c r="C978" i="11" s="1"/>
  <c r="C999" i="11" a="1"/>
  <c r="C999" i="11" s="1"/>
  <c r="C979" i="11" a="1"/>
  <c r="C979" i="11" s="1"/>
  <c r="C980" i="11" a="1"/>
  <c r="C980" i="11" s="1"/>
  <c r="C963" i="11" a="1"/>
  <c r="C963" i="11" s="1"/>
  <c r="C1388" i="11" a="1"/>
  <c r="C1388" i="11" s="1"/>
  <c r="C1476" i="11" a="1"/>
  <c r="C1476" i="11" s="1"/>
  <c r="C1477" i="11" a="1"/>
  <c r="C1477" i="11" s="1"/>
  <c r="C1478" i="11" a="1"/>
  <c r="C1478" i="11" s="1"/>
  <c r="C1479" i="11" a="1"/>
  <c r="C1479" i="11" s="1"/>
  <c r="C1441" i="11" a="1"/>
  <c r="C1441" i="11" s="1"/>
  <c r="C1389" i="11" a="1"/>
  <c r="C1389" i="11" s="1"/>
  <c r="C1442" i="11" a="1"/>
  <c r="C1442" i="11" s="1"/>
  <c r="C1443" i="11" a="1"/>
  <c r="C1443" i="11" s="1"/>
  <c r="C718" i="11" a="1"/>
  <c r="C718" i="11" s="1"/>
  <c r="C719" i="11" a="1"/>
  <c r="C719" i="11" s="1"/>
  <c r="C496" i="11" a="1"/>
  <c r="C496" i="11" s="1"/>
  <c r="C497" i="11" a="1"/>
  <c r="C497" i="11" s="1"/>
  <c r="C437" i="11" a="1"/>
  <c r="C437" i="11" s="1"/>
  <c r="C720" i="11" a="1"/>
  <c r="C720" i="11" s="1"/>
  <c r="C1444" i="11" a="1"/>
  <c r="C1444" i="11" s="1"/>
  <c r="C1445" i="11" a="1"/>
  <c r="C1445" i="11" s="1"/>
  <c r="C1480" i="11" a="1"/>
  <c r="C1480" i="11" s="1"/>
  <c r="C1390" i="11" a="1"/>
  <c r="C1390" i="11" s="1"/>
  <c r="C1446" i="11" a="1"/>
  <c r="C1446" i="11" s="1"/>
  <c r="C1481" i="11" a="1"/>
  <c r="C1481" i="11" s="1"/>
  <c r="C1526" i="11" a="1"/>
  <c r="C1526" i="11" s="1"/>
  <c r="C438" i="11" a="1"/>
  <c r="C438" i="11" s="1"/>
  <c r="C498" i="11" a="1"/>
  <c r="C498" i="11" s="1"/>
  <c r="C1527" i="11" a="1"/>
  <c r="C1527" i="11" s="1"/>
  <c r="C439" i="11" a="1"/>
  <c r="C439" i="11" s="1"/>
  <c r="C499" i="11" a="1"/>
  <c r="C499" i="11" s="1"/>
  <c r="C721" i="11" a="1"/>
  <c r="C721" i="11" s="1"/>
  <c r="C722" i="11" a="1"/>
  <c r="C722" i="11" s="1"/>
  <c r="C2212" i="11" a="1"/>
  <c r="C2212" i="11" s="1"/>
  <c r="C723" i="11" a="1"/>
  <c r="C723" i="11" s="1"/>
  <c r="C1633" i="11" a="1"/>
  <c r="C1633" i="11" s="1"/>
  <c r="C1634" i="11" a="1"/>
  <c r="C1634" i="11" s="1"/>
  <c r="C1635" i="11" a="1"/>
  <c r="C1635" i="11" s="1"/>
  <c r="C1636" i="11" a="1"/>
  <c r="C1636" i="11" s="1"/>
  <c r="C1637" i="11" a="1"/>
  <c r="C1637" i="11" s="1"/>
  <c r="C1921" i="11" a="1"/>
  <c r="C1921" i="11" s="1"/>
  <c r="C724" i="11" a="1"/>
  <c r="C724" i="11" s="1"/>
  <c r="C725" i="11" a="1"/>
  <c r="C725" i="11" s="1"/>
  <c r="C1922" i="11" a="1"/>
  <c r="C1922" i="11" s="1"/>
  <c r="C1923" i="11" a="1"/>
  <c r="C1923" i="11" s="1"/>
  <c r="C1924" i="11" a="1"/>
  <c r="C1924" i="11" s="1"/>
  <c r="C1925" i="11" a="1"/>
  <c r="C1925" i="11" s="1"/>
  <c r="C2037" i="11" a="1"/>
  <c r="C2037" i="11" s="1"/>
  <c r="C1926" i="11" a="1"/>
  <c r="C1926" i="11" s="1"/>
  <c r="C1927" i="11" a="1"/>
  <c r="C1927" i="11" s="1"/>
  <c r="C1928" i="11" a="1"/>
  <c r="C1928" i="11" s="1"/>
  <c r="C1929" i="11" a="1"/>
  <c r="C1929" i="11" s="1"/>
  <c r="C1930" i="11" a="1"/>
  <c r="C1930" i="11" s="1"/>
  <c r="C1081" i="11" a="1"/>
  <c r="C1081" i="11" s="1"/>
  <c r="C9" i="11" a="1"/>
  <c r="C9" i="11" s="1"/>
  <c r="C55" i="11" a="1"/>
  <c r="C55" i="11" s="1"/>
  <c r="C94" i="11" a="1"/>
  <c r="C94" i="11" s="1"/>
  <c r="C207" i="11" a="1"/>
  <c r="C207" i="11" s="1"/>
  <c r="C726" i="11" a="1"/>
  <c r="C726" i="11" s="1"/>
  <c r="C1100" i="11" a="1"/>
  <c r="C1100" i="11" s="1"/>
  <c r="C63" i="11" a="1"/>
  <c r="C63" i="11" s="1"/>
  <c r="C110" i="11" a="1"/>
  <c r="C110" i="11" s="1"/>
  <c r="C289" i="11" a="1"/>
  <c r="C289" i="11" s="1"/>
  <c r="C2213" i="11" a="1"/>
  <c r="C2213" i="11" s="1"/>
  <c r="C128" i="11" a="1"/>
  <c r="C128" i="11" s="1"/>
  <c r="C1201" i="11" a="1"/>
  <c r="C1201" i="11" s="1"/>
  <c r="C1179" i="11" a="1"/>
  <c r="C1179" i="11" s="1"/>
  <c r="C1225" i="11" a="1"/>
  <c r="C1225" i="11" s="1"/>
  <c r="C1272" i="11" a="1"/>
  <c r="C1272" i="11" s="1"/>
  <c r="C1226" i="11" a="1"/>
  <c r="C1226" i="11" s="1"/>
  <c r="C1167" i="11" a="1"/>
  <c r="C1167" i="11" s="1"/>
  <c r="C1124" i="11" a="1"/>
  <c r="C1124" i="11" s="1"/>
  <c r="C2214" i="11" a="1"/>
  <c r="C2214" i="11" s="1"/>
  <c r="C790" i="11" a="1"/>
  <c r="C790" i="11" s="1"/>
  <c r="C2215" i="11" a="1"/>
  <c r="C2215" i="11" s="1"/>
  <c r="C787" i="11" a="1"/>
  <c r="C787" i="11" s="1"/>
  <c r="C789" i="11" a="1"/>
  <c r="C789" i="11" s="1"/>
  <c r="C1638" i="11" a="1"/>
  <c r="C1638" i="11" s="1"/>
  <c r="C1639" i="11" a="1"/>
  <c r="C1639" i="11" s="1"/>
  <c r="C1560" i="11" a="1"/>
  <c r="C1560" i="11" s="1"/>
  <c r="C1561" i="11" a="1"/>
  <c r="C1561" i="11" s="1"/>
  <c r="C1562" i="11" a="1"/>
  <c r="C1562" i="11" s="1"/>
  <c r="C1528" i="11" a="1"/>
  <c r="C1528" i="11" s="1"/>
  <c r="C1931" i="11" a="1"/>
  <c r="C1931" i="11" s="1"/>
  <c r="C1932" i="11" a="1"/>
  <c r="C1932" i="11" s="1"/>
  <c r="C1933" i="11" a="1"/>
  <c r="C1933" i="11" s="1"/>
  <c r="C1934" i="11" a="1"/>
  <c r="C1934" i="11" s="1"/>
  <c r="C1935" i="11" a="1"/>
  <c r="C1935" i="11" s="1"/>
  <c r="C2038" i="11" a="1"/>
  <c r="C2038" i="11" s="1"/>
  <c r="C1936" i="11" a="1"/>
  <c r="C1936" i="11" s="1"/>
  <c r="C1937" i="11" a="1"/>
  <c r="C1937" i="11" s="1"/>
  <c r="C1938" i="11" a="1"/>
  <c r="C1938" i="11" s="1"/>
  <c r="C1939" i="11" a="1"/>
  <c r="C1939" i="11" s="1"/>
  <c r="C1940" i="11" a="1"/>
  <c r="C1940" i="11" s="1"/>
  <c r="C1941" i="11" a="1"/>
  <c r="C1941" i="11" s="1"/>
  <c r="C1942" i="11" a="1"/>
  <c r="C1942" i="11" s="1"/>
  <c r="C1943" i="11" a="1"/>
  <c r="C1943" i="11" s="1"/>
  <c r="C2039" i="11" a="1"/>
  <c r="C2039" i="11" s="1"/>
  <c r="C1944" i="11" a="1"/>
  <c r="C1944" i="11" s="1"/>
  <c r="C1945" i="11" a="1"/>
  <c r="C1945" i="11" s="1"/>
  <c r="C727" i="11" a="1"/>
  <c r="C727" i="11" s="1"/>
  <c r="C728" i="11" a="1"/>
  <c r="C728" i="11" s="1"/>
  <c r="C729" i="11" a="1"/>
  <c r="C729" i="11" s="1"/>
  <c r="C730" i="11" a="1"/>
  <c r="C730" i="11" s="1"/>
  <c r="C731" i="11" a="1"/>
  <c r="C731" i="11" s="1"/>
  <c r="C2067" i="11" a="1"/>
  <c r="C2067" i="11" s="1"/>
  <c r="C777" i="11" a="1"/>
  <c r="C777" i="11" s="1"/>
  <c r="C13" i="11" a="1"/>
  <c r="C13" i="11" s="1"/>
  <c r="C24" i="11" a="1"/>
  <c r="C24" i="11" s="1"/>
  <c r="C129" i="11" a="1"/>
  <c r="C129" i="11" s="1"/>
  <c r="C2055" i="11" a="1"/>
  <c r="C2055" i="11" s="1"/>
  <c r="C773" i="11" a="1"/>
  <c r="C773" i="11" s="1"/>
  <c r="C6" i="11" a="1"/>
  <c r="C6" i="11" s="1"/>
  <c r="C95" i="11" a="1"/>
  <c r="C95" i="11" s="1"/>
  <c r="C2216" i="11" a="1"/>
  <c r="C2216" i="11" s="1"/>
  <c r="C2056" i="11" a="1"/>
  <c r="C2056" i="11" s="1"/>
  <c r="C779" i="11" a="1"/>
  <c r="C779" i="11" s="1"/>
  <c r="C3" i="11" a="1"/>
  <c r="C3" i="11" s="1"/>
  <c r="C4" i="11" a="1"/>
  <c r="C4" i="11" s="1"/>
  <c r="C183" i="11" a="1"/>
  <c r="C183" i="11" s="1"/>
  <c r="C2084" i="11" a="1"/>
  <c r="C2084" i="11" s="1"/>
  <c r="C775" i="11" a="1"/>
  <c r="C775" i="11" s="1"/>
  <c r="C96" i="11" a="1"/>
  <c r="C96" i="11" s="1"/>
  <c r="C10" i="11" a="1"/>
  <c r="C10" i="11" s="1"/>
  <c r="C208" i="11" a="1"/>
  <c r="C208" i="11" s="1"/>
  <c r="C2080" i="11" a="1"/>
  <c r="C2080" i="11" s="1"/>
  <c r="C1071" i="11" a="1"/>
  <c r="C1071" i="11" s="1"/>
  <c r="C933" i="11" a="1"/>
  <c r="C933" i="11" s="1"/>
  <c r="C2217" i="11" a="1"/>
  <c r="C2217" i="11" s="1"/>
  <c r="C817" i="11" a="1"/>
  <c r="C817" i="11" s="1"/>
  <c r="C2081" i="11" a="1"/>
  <c r="C2081" i="11" s="1"/>
  <c r="C11" i="11" a="1"/>
  <c r="C11" i="11" s="1"/>
  <c r="C18" i="11" a="1"/>
  <c r="C18" i="11" s="1"/>
  <c r="C111" i="11" a="1"/>
  <c r="C111" i="11" s="1"/>
  <c r="C97" i="11" a="1"/>
  <c r="C97" i="11" s="1"/>
  <c r="C2097" i="11" a="1"/>
  <c r="C2097" i="11" s="1"/>
  <c r="C12" i="11" a="1"/>
  <c r="C12" i="11" s="1"/>
  <c r="C19" i="11" a="1"/>
  <c r="C19" i="11" s="1"/>
  <c r="C112" i="11" a="1"/>
  <c r="C112" i="11" s="1"/>
  <c r="C380" i="11" a="1"/>
  <c r="C380" i="11" s="1"/>
  <c r="C2109" i="11" a="1"/>
  <c r="C2109" i="11" s="1"/>
  <c r="C1017" i="11" a="1"/>
  <c r="C1017" i="11" s="1"/>
  <c r="C2218" i="11" a="1"/>
  <c r="C2218" i="11" s="1"/>
  <c r="C915" i="11" a="1"/>
  <c r="C915" i="11" s="1"/>
  <c r="C950" i="11" a="1"/>
  <c r="C950" i="11" s="1"/>
  <c r="C1093" i="11" a="1"/>
  <c r="C1093" i="11" s="1"/>
  <c r="C43" i="11" a="1"/>
  <c r="C43" i="11" s="1"/>
  <c r="C14" i="11" a="1"/>
  <c r="C14" i="11" s="1"/>
  <c r="C381" i="11" a="1"/>
  <c r="C381" i="11" s="1"/>
  <c r="C290" i="11" a="1"/>
  <c r="C290" i="11" s="1"/>
  <c r="C1085" i="11" a="1"/>
  <c r="C1085" i="11" s="1"/>
  <c r="C144" i="11" a="1"/>
  <c r="C144" i="11" s="1"/>
  <c r="C39" i="11" a="1"/>
  <c r="C39" i="11" s="1"/>
  <c r="C327" i="11" a="1"/>
  <c r="C327" i="11" s="1"/>
  <c r="C159" i="11" a="1"/>
  <c r="C159" i="11" s="1"/>
  <c r="C1105" i="11" a="1"/>
  <c r="C1105" i="11" s="1"/>
  <c r="C1059" i="11" a="1"/>
  <c r="C1059" i="11" s="1"/>
  <c r="C881" i="11" a="1"/>
  <c r="C881" i="11" s="1"/>
  <c r="C934" i="11" a="1"/>
  <c r="C934" i="11" s="1"/>
  <c r="C935" i="11" a="1"/>
  <c r="C935" i="11" s="1"/>
  <c r="C1115" i="11" a="1"/>
  <c r="C1115" i="11" s="1"/>
  <c r="C25" i="11" a="1"/>
  <c r="C25" i="11" s="1"/>
  <c r="C184" i="11" a="1"/>
  <c r="C184" i="11" s="1"/>
  <c r="C185" i="11" a="1"/>
  <c r="C185" i="11" s="1"/>
  <c r="C251" i="11" a="1"/>
  <c r="C251" i="11" s="1"/>
  <c r="C1131" i="11" a="1"/>
  <c r="C1131" i="11" s="1"/>
  <c r="C825" i="11" a="1"/>
  <c r="C825" i="11" s="1"/>
  <c r="C899" i="11" a="1"/>
  <c r="C899" i="11" s="1"/>
  <c r="C1015" i="11" a="1"/>
  <c r="C1015" i="11" s="1"/>
  <c r="C964" i="11" a="1"/>
  <c r="C964" i="11" s="1"/>
  <c r="C1117" i="11" a="1"/>
  <c r="C1117" i="11" s="1"/>
  <c r="C160" i="11" a="1"/>
  <c r="C160" i="11" s="1"/>
  <c r="C209" i="11" a="1"/>
  <c r="C209" i="11" s="1"/>
  <c r="C291" i="11" a="1"/>
  <c r="C291" i="11" s="1"/>
  <c r="C732" i="11" a="1"/>
  <c r="C732" i="11" s="1"/>
  <c r="C1161" i="11" a="1"/>
  <c r="C1161" i="11" s="1"/>
  <c r="C1153" i="11" a="1"/>
  <c r="C1153" i="11" s="1"/>
  <c r="C1138" i="11" a="1"/>
  <c r="C1138" i="11" s="1"/>
  <c r="C1147" i="11" a="1"/>
  <c r="C1147" i="11" s="1"/>
  <c r="C1132" i="11" a="1"/>
  <c r="C1132" i="11" s="1"/>
  <c r="C1180" i="11" a="1"/>
  <c r="C1180" i="11" s="1"/>
  <c r="C113" i="11" a="1"/>
  <c r="C113" i="11" s="1"/>
  <c r="C733" i="11" a="1"/>
  <c r="C733" i="11" s="1"/>
  <c r="C382" i="11" a="1"/>
  <c r="C382" i="11" s="1"/>
  <c r="C500" i="11" a="1"/>
  <c r="C500" i="11" s="1"/>
  <c r="C1247" i="11" a="1"/>
  <c r="C1247" i="11" s="1"/>
  <c r="C849" i="11" a="1"/>
  <c r="C849" i="11" s="1"/>
  <c r="C900" i="11" a="1"/>
  <c r="C900" i="11" s="1"/>
  <c r="C2219" i="11" a="1"/>
  <c r="C2219" i="11" s="1"/>
  <c r="C1000" i="11" a="1"/>
  <c r="C1000" i="11" s="1"/>
  <c r="C1227" i="11" a="1"/>
  <c r="C1227" i="11" s="1"/>
  <c r="C1228" i="11" a="1"/>
  <c r="C1228" i="11" s="1"/>
  <c r="C1248" i="11" a="1"/>
  <c r="C1248" i="11" s="1"/>
  <c r="C1249" i="11" a="1"/>
  <c r="C1249" i="11" s="1"/>
  <c r="C1273" i="11" a="1"/>
  <c r="C1273" i="11" s="1"/>
  <c r="C1482" i="11" a="1"/>
  <c r="C1482" i="11" s="1"/>
  <c r="C383" i="11" a="1"/>
  <c r="C383" i="11" s="1"/>
  <c r="C440" i="11" a="1"/>
  <c r="C440" i="11" s="1"/>
  <c r="C734" i="11" a="1"/>
  <c r="C734" i="11" s="1"/>
  <c r="C735" i="11" a="1"/>
  <c r="C735" i="11" s="1"/>
  <c r="C1563" i="11" a="1"/>
  <c r="C1563" i="11" s="1"/>
  <c r="C1483" i="11" a="1"/>
  <c r="C1483" i="11" s="1"/>
  <c r="C1640" i="11" a="1"/>
  <c r="C1640" i="11" s="1"/>
  <c r="C1641" i="11" a="1"/>
  <c r="C1641" i="11" s="1"/>
  <c r="C1642" i="11" a="1"/>
  <c r="C1642" i="11" s="1"/>
  <c r="C1643" i="11" a="1"/>
  <c r="C1643" i="11" s="1"/>
  <c r="C1644" i="11" a="1"/>
  <c r="C1644" i="11" s="1"/>
  <c r="C1645" i="11" a="1"/>
  <c r="C1645" i="11" s="1"/>
  <c r="C1646" i="11" a="1"/>
  <c r="C1646" i="11" s="1"/>
  <c r="C1647" i="11" a="1"/>
  <c r="C1647" i="11" s="1"/>
  <c r="C1946" i="11" a="1"/>
  <c r="C1946" i="11" s="1"/>
  <c r="C1648" i="11" a="1"/>
  <c r="C1648" i="11" s="1"/>
  <c r="C1649" i="11" a="1"/>
  <c r="C1649" i="11" s="1"/>
  <c r="C501" i="11" a="1"/>
  <c r="C501" i="11" s="1"/>
  <c r="C736" i="11" a="1"/>
  <c r="C736" i="11" s="1"/>
  <c r="C737" i="11" a="1"/>
  <c r="C737" i="11" s="1"/>
  <c r="C738" i="11" a="1"/>
  <c r="C738" i="11" s="1"/>
  <c r="C1947" i="11" a="1"/>
  <c r="C1947" i="11" s="1"/>
  <c r="C1948" i="11" a="1"/>
  <c r="C1948" i="11" s="1"/>
  <c r="C1949" i="11" a="1"/>
  <c r="C1949" i="11" s="1"/>
  <c r="C1950" i="11" a="1"/>
  <c r="C1950" i="11" s="1"/>
  <c r="C1951" i="11" a="1"/>
  <c r="C1951" i="11" s="1"/>
  <c r="C1952" i="11" a="1"/>
  <c r="C1952" i="11" s="1"/>
  <c r="C2040" i="11" a="1"/>
  <c r="C2040" i="11" s="1"/>
  <c r="C1953" i="11" a="1"/>
  <c r="C1953" i="11" s="1"/>
  <c r="C1954" i="11" a="1"/>
  <c r="C1954" i="11" s="1"/>
  <c r="C1955" i="11" a="1"/>
  <c r="C1955" i="11" s="1"/>
  <c r="C1956" i="11" a="1"/>
  <c r="C1956" i="11" s="1"/>
  <c r="C2041" i="11" a="1"/>
  <c r="C2041" i="11" s="1"/>
  <c r="C1957" i="11" a="1"/>
  <c r="C1957" i="11" s="1"/>
  <c r="C1958" i="11" a="1"/>
  <c r="C1958" i="11" s="1"/>
  <c r="C1959" i="11" a="1"/>
  <c r="C1959" i="11" s="1"/>
  <c r="C1960" i="11" a="1"/>
  <c r="C1960" i="11" s="1"/>
  <c r="C739" i="11" a="1"/>
  <c r="C739" i="11" s="1"/>
  <c r="C740" i="11" a="1"/>
  <c r="C740" i="11" s="1"/>
  <c r="C741" i="11" a="1"/>
  <c r="C741" i="11" s="1"/>
  <c r="C742" i="11" a="1"/>
  <c r="C742" i="11" s="1"/>
  <c r="C2051" i="11" a="1"/>
  <c r="C2051" i="11" s="1"/>
  <c r="C1022" i="11" a="1"/>
  <c r="C1022" i="11" s="1"/>
  <c r="C1037" i="11" a="1"/>
  <c r="C1037" i="11" s="1"/>
  <c r="C838" i="11" a="1"/>
  <c r="C838" i="11" s="1"/>
  <c r="C2085" i="11" a="1"/>
  <c r="C2085" i="11" s="1"/>
  <c r="C26" i="11" a="1"/>
  <c r="C26" i="11" s="1"/>
  <c r="C44" i="11" a="1"/>
  <c r="C44" i="11" s="1"/>
  <c r="C114" i="11" a="1"/>
  <c r="C114" i="11" s="1"/>
  <c r="C2087" i="11" a="1"/>
  <c r="C2087" i="11" s="1"/>
  <c r="C29" i="11" a="1"/>
  <c r="C29" i="11" s="1"/>
  <c r="C45" i="11" a="1"/>
  <c r="C45" i="11" s="1"/>
  <c r="C292" i="11" a="1"/>
  <c r="C292" i="11" s="1"/>
  <c r="C2072" i="11" a="1"/>
  <c r="C2072" i="11" s="1"/>
  <c r="C1078" i="11" a="1"/>
  <c r="C1078" i="11" s="1"/>
  <c r="C1049" i="11" a="1"/>
  <c r="C1049" i="11" s="1"/>
  <c r="C839" i="11" a="1"/>
  <c r="C839" i="11" s="1"/>
  <c r="C1090" i="11" a="1"/>
  <c r="C1090" i="11" s="1"/>
  <c r="C7" i="11" a="1"/>
  <c r="C7" i="11" s="1"/>
  <c r="C743" i="11" a="1"/>
  <c r="C743" i="11" s="1"/>
  <c r="C115" i="11" a="1"/>
  <c r="C115" i="11" s="1"/>
  <c r="C1094" i="11" a="1"/>
  <c r="C1094" i="11" s="1"/>
  <c r="C33" i="11" a="1"/>
  <c r="C33" i="11" s="1"/>
  <c r="C56" i="11" a="1"/>
  <c r="C56" i="11" s="1"/>
  <c r="C384" i="11" a="1"/>
  <c r="C384" i="11" s="1"/>
  <c r="C1101" i="11" a="1"/>
  <c r="C1101" i="11" s="1"/>
  <c r="C88" i="11" a="1"/>
  <c r="C88" i="11" s="1"/>
  <c r="C293" i="11" a="1"/>
  <c r="C293" i="11" s="1"/>
  <c r="C161" i="11" a="1"/>
  <c r="C161" i="11" s="1"/>
  <c r="C1120" i="11" a="1"/>
  <c r="C1120" i="11" s="1"/>
  <c r="C162" i="11" a="1"/>
  <c r="C162" i="11" s="1"/>
  <c r="C116" i="11" a="1"/>
  <c r="C116" i="11" s="1"/>
  <c r="C502" i="11" a="1"/>
  <c r="C502" i="11" s="1"/>
  <c r="C1139" i="11" a="1"/>
  <c r="C1139" i="11" s="1"/>
  <c r="C1168" i="11" a="1"/>
  <c r="C1168" i="11" s="1"/>
  <c r="C1250" i="11" a="1"/>
  <c r="C1250" i="11" s="1"/>
  <c r="C1229" i="11" a="1"/>
  <c r="C1229" i="11" s="1"/>
  <c r="C1274" i="11" a="1"/>
  <c r="C1274" i="11" s="1"/>
  <c r="C1275" i="11" a="1"/>
  <c r="C1275" i="11" s="1"/>
  <c r="C1230" i="11" a="1"/>
  <c r="C1230" i="11" s="1"/>
  <c r="C1332" i="11" a="1"/>
  <c r="C1332" i="11" s="1"/>
  <c r="C1276" i="11" a="1"/>
  <c r="C1276" i="11" s="1"/>
  <c r="C1251" i="11" a="1"/>
  <c r="C1251" i="11" s="1"/>
  <c r="C1391" i="11" a="1"/>
  <c r="C1391" i="11" s="1"/>
  <c r="C1301" i="11" a="1"/>
  <c r="C1301" i="11" s="1"/>
  <c r="C1302" i="11" a="1"/>
  <c r="C1302" i="11" s="1"/>
  <c r="C1333" i="11" a="1"/>
  <c r="C1333" i="11" s="1"/>
  <c r="C1392" i="11" a="1"/>
  <c r="C1392" i="11" s="1"/>
  <c r="C1277" i="11" a="1"/>
  <c r="C1277" i="11" s="1"/>
  <c r="C1334" i="11" a="1"/>
  <c r="C1334" i="11" s="1"/>
  <c r="C1303" i="11" a="1"/>
  <c r="C1303" i="11" s="1"/>
  <c r="C1335" i="11" a="1"/>
  <c r="C1335" i="11" s="1"/>
  <c r="C1393" i="11" a="1"/>
  <c r="C1393" i="11" s="1"/>
  <c r="C1336" i="11" a="1"/>
  <c r="C1336" i="11" s="1"/>
  <c r="C1447" i="11" a="1"/>
  <c r="C1447" i="11" s="1"/>
  <c r="C1448" i="11" a="1"/>
  <c r="C1448" i="11" s="1"/>
  <c r="C1394" i="11" a="1"/>
  <c r="C1394" i="11" s="1"/>
  <c r="C1395" i="11" a="1"/>
  <c r="C1395" i="11" s="1"/>
  <c r="C1484" i="11" a="1"/>
  <c r="C1484" i="11" s="1"/>
  <c r="C1396" i="11" a="1"/>
  <c r="C1396" i="11" s="1"/>
  <c r="C1397" i="11" a="1"/>
  <c r="C1397" i="11" s="1"/>
  <c r="C1449" i="11" a="1"/>
  <c r="C1449" i="11" s="1"/>
  <c r="C1450" i="11" a="1"/>
  <c r="C1450" i="11" s="1"/>
  <c r="C1529" i="11" a="1"/>
  <c r="C1529" i="11" s="1"/>
  <c r="C1451" i="11" a="1"/>
  <c r="C1451" i="11" s="1"/>
  <c r="C1452" i="11" a="1"/>
  <c r="C1452" i="11" s="1"/>
  <c r="C1485" i="11" a="1"/>
  <c r="C1485" i="11" s="1"/>
  <c r="C1486" i="11" a="1"/>
  <c r="C1486" i="11" s="1"/>
  <c r="C1487" i="11" a="1"/>
  <c r="C1487" i="11" s="1"/>
  <c r="C1488" i="11" a="1"/>
  <c r="C1488" i="11" s="1"/>
  <c r="C1489" i="11" a="1"/>
  <c r="C1489" i="11" s="1"/>
  <c r="C1530" i="11" a="1"/>
  <c r="C1530" i="11" s="1"/>
  <c r="C441" i="11" a="1"/>
  <c r="C441" i="11" s="1"/>
  <c r="C744" i="11" a="1"/>
  <c r="C744" i="11" s="1"/>
  <c r="C1531" i="11" a="1"/>
  <c r="C1531" i="11" s="1"/>
  <c r="C1564" i="11" a="1"/>
  <c r="C1564" i="11" s="1"/>
  <c r="C1565" i="11" a="1"/>
  <c r="C1565" i="11" s="1"/>
  <c r="C1566" i="11" a="1"/>
  <c r="C1566" i="11" s="1"/>
  <c r="C1961" i="11" a="1"/>
  <c r="C1961" i="11" s="1"/>
  <c r="C745" i="11" a="1"/>
  <c r="C745" i="11" s="1"/>
  <c r="C746" i="11" a="1"/>
  <c r="C746" i="11" s="1"/>
  <c r="C747" i="11" a="1"/>
  <c r="C747" i="11" s="1"/>
  <c r="C1962" i="11" a="1"/>
  <c r="C1962" i="11" s="1"/>
  <c r="C748" i="11" a="1"/>
  <c r="C748" i="11" s="1"/>
  <c r="C749" i="11" a="1"/>
  <c r="C749" i="11" s="1"/>
  <c r="C750" i="11" a="1"/>
  <c r="C750" i="11" s="1"/>
  <c r="C1963" i="11" a="1"/>
  <c r="C1963" i="11" s="1"/>
  <c r="C751" i="11" a="1"/>
  <c r="C751" i="11" s="1"/>
  <c r="C752" i="11" a="1"/>
  <c r="C752" i="11" s="1"/>
  <c r="C753" i="11" a="1"/>
  <c r="C753" i="11" s="1"/>
  <c r="C1964" i="11" a="1"/>
  <c r="C1964" i="11" s="1"/>
  <c r="C754" i="11" a="1"/>
  <c r="C754" i="11" s="1"/>
  <c r="C755" i="11" a="1"/>
  <c r="C755" i="11" s="1"/>
  <c r="C756" i="11" a="1"/>
  <c r="C756" i="11" s="1"/>
  <c r="C1965" i="11" a="1"/>
  <c r="C1965" i="11" s="1"/>
  <c r="C757" i="11" a="1"/>
  <c r="C757" i="11" s="1"/>
  <c r="C758" i="11" a="1"/>
  <c r="C758" i="11" s="1"/>
  <c r="C759" i="11" a="1"/>
  <c r="C759" i="11" s="1"/>
  <c r="C2049" i="11" a="1"/>
  <c r="C2049" i="11" s="1"/>
  <c r="C1026" i="11" a="1"/>
  <c r="C1026" i="11" s="1"/>
  <c r="C1023" i="11" a="1"/>
  <c r="C1023" i="11" s="1"/>
  <c r="C2106" i="11" a="1"/>
  <c r="C2106" i="11" s="1"/>
  <c r="C46" i="11" a="1"/>
  <c r="C46" i="11" s="1"/>
  <c r="C68" i="11" a="1"/>
  <c r="C68" i="11" s="1"/>
  <c r="C2101" i="11" a="1"/>
  <c r="C2101" i="11" s="1"/>
  <c r="C20" i="11" a="1"/>
  <c r="C20" i="11" s="1"/>
  <c r="C130" i="11" a="1"/>
  <c r="C130" i="11" s="1"/>
  <c r="C1086" i="11" a="1"/>
  <c r="C1086" i="11" s="1"/>
  <c r="C34" i="11" a="1"/>
  <c r="C34" i="11" s="1"/>
  <c r="C82" i="11" a="1"/>
  <c r="C82" i="11" s="1"/>
  <c r="C1082" i="11" a="1"/>
  <c r="C1082" i="11" s="1"/>
  <c r="C1028" i="11" a="1"/>
  <c r="C1028" i="11" s="1"/>
  <c r="C818" i="11" a="1"/>
  <c r="C818" i="11" s="1"/>
  <c r="C1098" i="11" a="1"/>
  <c r="C1098" i="11" s="1"/>
  <c r="C1038" i="11" a="1"/>
  <c r="C1038" i="11" s="1"/>
  <c r="C819" i="11" a="1"/>
  <c r="C819" i="11" s="1"/>
  <c r="C1096" i="11" a="1"/>
  <c r="C1096" i="11" s="1"/>
  <c r="C64" i="11" a="1"/>
  <c r="C64" i="11" s="1"/>
  <c r="C131" i="11" a="1"/>
  <c r="C131" i="11" s="1"/>
  <c r="C1114" i="11" a="1"/>
  <c r="C1114" i="11" s="1"/>
  <c r="C69" i="11" a="1"/>
  <c r="C69" i="11" s="1"/>
  <c r="C760" i="11" a="1"/>
  <c r="C760" i="11" s="1"/>
  <c r="C1162" i="11" a="1"/>
  <c r="C1162" i="11" s="1"/>
  <c r="C1163" i="11" a="1"/>
  <c r="C1163" i="11" s="1"/>
  <c r="C1154" i="11" a="1"/>
  <c r="C1154" i="11" s="1"/>
  <c r="C1155" i="11" a="1"/>
  <c r="C1155" i="11" s="1"/>
  <c r="C210" i="11" a="1"/>
  <c r="C210" i="11" s="1"/>
  <c r="C328" i="11" a="1"/>
  <c r="C328" i="11" s="1"/>
  <c r="C1181" i="11" a="1"/>
  <c r="C1181" i="11" s="1"/>
  <c r="C850" i="11" a="1"/>
  <c r="C850" i="11" s="1"/>
  <c r="C1252" i="11" a="1"/>
  <c r="C1252" i="11" s="1"/>
  <c r="C1231" i="11" a="1"/>
  <c r="C1231" i="11" s="1"/>
  <c r="C1253" i="11" a="1"/>
  <c r="C1253" i="11" s="1"/>
  <c r="C329" i="11" a="1"/>
  <c r="C329" i="11" s="1"/>
  <c r="C503" i="11" a="1"/>
  <c r="C503" i="11" s="1"/>
  <c r="C1278" i="11" a="1"/>
  <c r="C1278" i="11" s="1"/>
  <c r="C851" i="11" a="1"/>
  <c r="C851" i="11" s="1"/>
  <c r="C1001" i="11" a="1"/>
  <c r="C1001" i="11" s="1"/>
  <c r="C1279" i="11" a="1"/>
  <c r="C1279" i="11" s="1"/>
  <c r="C916" i="11" a="1"/>
  <c r="C916" i="11" s="1"/>
  <c r="C936" i="11" a="1"/>
  <c r="C936" i="11" s="1"/>
  <c r="C1337" i="11" a="1"/>
  <c r="C1337" i="11" s="1"/>
  <c r="C1490" i="11" a="1"/>
  <c r="C1490" i="11" s="1"/>
  <c r="C1453" i="11" a="1"/>
  <c r="C1453" i="11" s="1"/>
  <c r="C1491" i="11" a="1"/>
  <c r="C1491" i="11" s="1"/>
  <c r="C504" i="11" a="1"/>
  <c r="C504" i="11" s="1"/>
  <c r="C505" i="11" a="1"/>
  <c r="C505" i="11" s="1"/>
  <c r="C1650" i="11" a="1"/>
  <c r="C1650" i="11" s="1"/>
  <c r="C506" i="11" a="1"/>
  <c r="C506" i="11" s="1"/>
  <c r="C761" i="11" a="1"/>
  <c r="C761" i="11" s="1"/>
  <c r="C1651" i="11" a="1"/>
  <c r="C1651" i="11" s="1"/>
  <c r="C1567" i="11" a="1"/>
  <c r="C1567" i="11" s="1"/>
  <c r="C1652" i="11" a="1"/>
  <c r="C1652" i="11" s="1"/>
  <c r="C1966" i="11" a="1"/>
  <c r="C1966" i="11" s="1"/>
  <c r="C762" i="11" a="1"/>
  <c r="C762" i="11" s="1"/>
  <c r="C763" i="11" a="1"/>
  <c r="C763" i="11" s="1"/>
  <c r="C1967" i="11" a="1"/>
  <c r="C1967" i="11" s="1"/>
  <c r="C1968" i="11" a="1"/>
  <c r="C1968" i="11" s="1"/>
  <c r="C1969" i="11" a="1"/>
  <c r="C1969" i="11" s="1"/>
  <c r="C2042" i="11" a="1"/>
  <c r="C2042" i="11" s="1"/>
  <c r="C2220" i="11" a="1"/>
  <c r="C2220" i="11" s="1"/>
  <c r="C764" i="11" a="1"/>
  <c r="C764" i="11" s="1"/>
  <c r="C1970" i="11" a="1"/>
  <c r="C1970" i="11" s="1"/>
  <c r="C765" i="11" a="1"/>
  <c r="C765" i="11" s="1"/>
  <c r="C766" i="11" a="1"/>
  <c r="C766" i="11" s="1"/>
  <c r="C2065" i="11" a="1"/>
  <c r="C2065" i="11" s="1"/>
  <c r="C772" i="11" a="1"/>
  <c r="C772" i="11" s="1"/>
  <c r="C2077" i="11" a="1"/>
  <c r="C2077" i="11" s="1"/>
  <c r="C781" i="11" a="1"/>
  <c r="C781" i="11" s="1"/>
  <c r="C2073" i="11" a="1"/>
  <c r="C2073" i="11" s="1"/>
  <c r="C2" i="11" a="1"/>
  <c r="C2" i="11" s="1"/>
  <c r="C2099" i="11" a="1"/>
  <c r="C2099" i="11" s="1"/>
  <c r="C89" i="11" a="1"/>
  <c r="C89" i="11" s="1"/>
  <c r="C2095" i="11" a="1"/>
  <c r="C2095" i="11" s="1"/>
  <c r="C1045" i="11" a="1"/>
  <c r="C1045" i="11" s="1"/>
  <c r="C2094" i="11" a="1"/>
  <c r="C2094" i="11" s="1"/>
  <c r="C57" i="11" a="1"/>
  <c r="C57" i="11" s="1"/>
  <c r="C2113" i="11" a="1"/>
  <c r="C2113" i="11" s="1"/>
  <c r="C15" i="11" a="1"/>
  <c r="C15" i="11" s="1"/>
  <c r="C1097" i="11" a="1"/>
  <c r="C1097" i="11" s="1"/>
  <c r="C186" i="11" a="1"/>
  <c r="C186" i="11" s="1"/>
  <c r="C1087" i="11" a="1"/>
  <c r="C1087" i="11" s="1"/>
  <c r="C58" i="11" a="1"/>
  <c r="C58" i="11" s="1"/>
  <c r="C1109" i="11" a="1"/>
  <c r="C1109" i="11" s="1"/>
  <c r="C98" i="11" a="1"/>
  <c r="C98" i="11" s="1"/>
  <c r="C1118" i="11" a="1"/>
  <c r="C1118" i="11" s="1"/>
  <c r="C132" i="11" a="1"/>
  <c r="C132" i="11" s="1"/>
  <c r="C1121" i="11" a="1"/>
  <c r="C1121" i="11" s="1"/>
  <c r="C117" i="11" a="1"/>
  <c r="C117" i="11" s="1"/>
  <c r="C1122" i="11" a="1"/>
  <c r="C1122" i="11" s="1"/>
  <c r="C1133" i="11" a="1"/>
  <c r="C1133" i="11" s="1"/>
  <c r="C1140" i="11" a="1"/>
  <c r="C1140" i="11" s="1"/>
  <c r="C252" i="11" a="1"/>
  <c r="C252" i="11" s="1"/>
  <c r="C1202" i="11" a="1"/>
  <c r="C1202" i="11" s="1"/>
  <c r="C1169" i="11" a="1"/>
  <c r="C1169" i="11" s="1"/>
  <c r="C1203" i="11" a="1"/>
  <c r="C1203" i="11" s="1"/>
  <c r="C1182" i="11" a="1"/>
  <c r="C1182" i="11" s="1"/>
  <c r="C1183" i="11" a="1"/>
  <c r="C1183" i="11" s="1"/>
  <c r="C294" i="11" a="1"/>
  <c r="C294" i="11" s="1"/>
  <c r="C1204" i="11" a="1"/>
  <c r="C1204" i="11" s="1"/>
  <c r="C1205" i="11" a="1"/>
  <c r="C1205" i="11" s="1"/>
  <c r="C1254" i="11" a="1"/>
  <c r="C1254" i="11" s="1"/>
  <c r="C1232" i="11" a="1"/>
  <c r="C1232" i="11" s="1"/>
  <c r="C1255" i="11" a="1"/>
  <c r="C1255" i="11" s="1"/>
  <c r="C965" i="11" a="1"/>
  <c r="C965" i="11" s="1"/>
  <c r="C1280" i="11" a="1"/>
  <c r="C1280" i="11" s="1"/>
  <c r="C253" i="11" a="1"/>
  <c r="C253" i="11" s="1"/>
  <c r="C1256" i="11" a="1"/>
  <c r="C1256" i="11" s="1"/>
  <c r="C1338" i="11" a="1"/>
  <c r="C1338" i="11" s="1"/>
  <c r="C1398" i="11" a="1"/>
  <c r="C1398" i="11" s="1"/>
  <c r="C330" i="11" a="1"/>
  <c r="C330" i="11" s="1"/>
  <c r="C1304" i="11" a="1"/>
  <c r="C1304" i="11" s="1"/>
  <c r="C331" i="11" a="1"/>
  <c r="C331" i="11" s="1"/>
  <c r="C1281" i="11" a="1"/>
  <c r="C1281" i="11" s="1"/>
  <c r="C332" i="11" a="1"/>
  <c r="C332" i="11" s="1"/>
  <c r="C1454" i="11" a="1"/>
  <c r="C1454" i="11" s="1"/>
  <c r="C1455" i="11" a="1"/>
  <c r="C1455" i="11" s="1"/>
  <c r="C1532" i="11" a="1"/>
  <c r="C1532" i="11" s="1"/>
  <c r="C1399" i="11" a="1"/>
  <c r="C1399" i="11" s="1"/>
  <c r="C1533" i="11" a="1"/>
  <c r="C1533" i="11" s="1"/>
  <c r="C333" i="11" a="1"/>
  <c r="C333" i="11" s="1"/>
  <c r="C1492" i="11" a="1"/>
  <c r="C1492" i="11" s="1"/>
  <c r="C442" i="11" a="1"/>
  <c r="C442" i="11" s="1"/>
  <c r="C1493" i="11" a="1"/>
  <c r="C1493" i="11" s="1"/>
  <c r="C1534" i="11" a="1"/>
  <c r="C1534" i="11" s="1"/>
  <c r="C1535" i="11" a="1"/>
  <c r="C1535" i="11" s="1"/>
  <c r="C1536" i="11" a="1"/>
  <c r="C1536" i="11" s="1"/>
  <c r="C1494" i="11" a="1"/>
  <c r="C1494" i="11" s="1"/>
  <c r="C1568" i="11" a="1"/>
  <c r="C1568" i="11" s="1"/>
  <c r="C2102" i="11" a="1"/>
  <c r="C2102" i="11" s="1"/>
  <c r="C785" i="11" a="1"/>
  <c r="C785" i="11" s="1"/>
  <c r="C2082" i="11" a="1"/>
  <c r="C2082" i="11" s="1"/>
  <c r="C2221" i="11" a="1"/>
  <c r="C2221" i="11" s="1"/>
  <c r="C1569" i="11" a="1"/>
  <c r="C1569" i="11" s="1"/>
  <c r="C1570" i="11" a="1"/>
  <c r="C1570" i="11" s="1"/>
  <c r="C1571" i="11" a="1"/>
  <c r="C1571" i="11" s="1"/>
  <c r="C1572" i="11" a="1"/>
  <c r="C1572" i="11" s="1"/>
  <c r="C1653" i="11" a="1"/>
  <c r="C1653" i="11" s="1"/>
  <c r="C767" i="11" a="1"/>
  <c r="C767" i="11" s="1"/>
  <c r="C1971" i="11" a="1"/>
  <c r="C1971" i="11" s="1"/>
  <c r="C1972" i="11" a="1"/>
  <c r="C1972" i="11" s="1"/>
  <c r="C1973" i="11" a="1"/>
  <c r="C1973" i="11" s="1"/>
  <c r="C1974" i="11" a="1"/>
  <c r="C1974" i="11" s="1"/>
  <c r="C1975" i="11" a="1"/>
  <c r="C1975" i="11" s="1"/>
  <c r="C1976" i="11" a="1"/>
  <c r="C1976" i="11" s="1"/>
  <c r="C1977" i="11" a="1"/>
  <c r="C1977" i="11" s="1"/>
  <c r="C1978" i="11" a="1"/>
  <c r="C1978" i="11" s="1"/>
  <c r="C1979" i="11" a="1"/>
  <c r="C1979" i="11" s="1"/>
  <c r="C1980" i="11" a="1"/>
  <c r="C1980" i="11" s="1"/>
  <c r="C1981" i="11" a="1"/>
  <c r="C1981" i="11" s="1"/>
  <c r="C768" i="11" a="1"/>
  <c r="C768" i="11" s="1"/>
  <c r="C2043" i="11" a="1"/>
  <c r="C2043" i="11" s="1"/>
  <c r="C769" i="11" a="1"/>
  <c r="C769" i="11" s="1"/>
  <c r="C1982" i="11" a="1"/>
  <c r="C1982" i="11" s="1"/>
  <c r="C1983" i="11" a="1"/>
  <c r="C1983" i="11" s="1"/>
  <c r="C1984" i="11" a="1"/>
  <c r="C1984" i="11" s="1"/>
  <c r="C1985" i="11" a="1"/>
  <c r="C1985" i="11" s="1"/>
  <c r="C1986" i="11" a="1"/>
  <c r="C1986" i="11" s="1"/>
  <c r="C1987" i="11" a="1"/>
  <c r="C1987" i="11" s="1"/>
  <c r="C1988" i="11" a="1"/>
  <c r="C1988" i="11" s="1"/>
  <c r="C1989" i="11" a="1"/>
  <c r="C1989" i="11" s="1"/>
  <c r="C1990" i="11" a="1"/>
  <c r="C1990" i="11" s="1"/>
  <c r="C1991" i="11" a="1"/>
  <c r="C1991" i="11" s="1"/>
  <c r="C1992" i="11" a="1"/>
  <c r="C1992" i="11" s="1"/>
  <c r="C770" i="11" a="1"/>
  <c r="C770" i="11" s="1"/>
  <c r="C1993" i="11" a="1"/>
  <c r="C1993" i="11" s="1"/>
  <c r="C771" i="11" a="1"/>
  <c r="C771" i="11" s="1"/>
  <c r="C2057" i="11" a="1"/>
  <c r="C2057" i="11" s="1"/>
  <c r="C2048" i="11" a="1"/>
  <c r="C2048" i="11" s="1"/>
  <c r="C2088" i="11" a="1"/>
  <c r="C2088" i="11" s="1"/>
  <c r="C2059" i="11" a="1"/>
  <c r="C2059" i="11" s="1"/>
  <c r="C2086" i="11" a="1"/>
  <c r="C2086" i="11" s="1"/>
  <c r="C2060" i="11" a="1"/>
  <c r="C2060" i="11" s="1"/>
  <c r="C2069" i="11" a="1"/>
  <c r="C2069" i="11" s="1"/>
  <c r="C2089" i="11" a="1"/>
  <c r="C2089" i="11" s="1"/>
  <c r="C2078" i="11" a="1"/>
  <c r="C2078" i="11" s="1"/>
  <c r="C2075" i="11" a="1"/>
  <c r="C2075" i="11" s="1"/>
  <c r="C2090" i="11" a="1"/>
  <c r="C2090" i="11" s="1"/>
  <c r="C2110" i="11" a="1"/>
  <c r="C2110" i="11" s="1"/>
  <c r="C2098" i="11" a="1"/>
  <c r="C2098" i="11" s="1"/>
  <c r="C1088" i="11" a="1"/>
  <c r="C1088" i="11" s="1"/>
  <c r="C1083" i="11" a="1"/>
  <c r="C1083" i="11" s="1"/>
  <c r="C1089" i="11" a="1"/>
  <c r="C1089" i="11" s="1"/>
  <c r="C1111" i="11" a="1"/>
  <c r="C1111" i="11" s="1"/>
  <c r="C1141" i="11" a="1"/>
  <c r="C1141" i="11" s="1"/>
  <c r="C1116" i="11" a="1"/>
  <c r="C1116" i="11" s="1"/>
  <c r="C1102" i="11" a="1"/>
  <c r="C1102" i="11" s="1"/>
  <c r="C1142" i="11" a="1"/>
  <c r="C1142" i="11" s="1"/>
  <c r="C1134" i="11" a="1"/>
  <c r="C1134" i="11" s="1"/>
  <c r="C1143" i="11" a="1"/>
  <c r="C1143" i="11" s="1"/>
  <c r="C1135" i="11" a="1"/>
  <c r="C1135" i="11" s="1"/>
  <c r="C1123" i="11" a="1"/>
  <c r="C1123" i="11" s="1"/>
  <c r="C1257" i="11" a="1"/>
  <c r="C1257" i="11" s="1"/>
  <c r="C1206" i="11" a="1"/>
  <c r="C1206" i="11" s="1"/>
  <c r="C1282" i="11" a="1"/>
  <c r="C1282" i="11" s="1"/>
  <c r="C1283" i="11" a="1"/>
  <c r="C1283" i="11" s="1"/>
  <c r="C1233" i="11" a="1"/>
  <c r="C1233" i="11" s="1"/>
  <c r="C1284" i="11" a="1"/>
  <c r="C1284" i="11" s="1"/>
  <c r="C1400" i="11" a="1"/>
  <c r="C1400" i="11" s="1"/>
  <c r="C1401" i="11" a="1"/>
  <c r="C1401" i="11" s="1"/>
  <c r="C1339" i="11" a="1"/>
  <c r="C1339" i="11" s="1"/>
  <c r="C1402" i="11" a="1"/>
  <c r="C1402" i="11" s="1"/>
  <c r="C1305" i="11" a="1"/>
  <c r="C1305" i="11" s="1"/>
  <c r="C1306" i="11" a="1"/>
  <c r="C1306" i="11" s="1"/>
  <c r="C1495" i="11" a="1"/>
  <c r="C1495" i="11" s="1"/>
  <c r="C1496" i="11" a="1"/>
  <c r="C1496" i="11" s="1"/>
  <c r="C1497" i="11" a="1"/>
  <c r="C1497" i="11" s="1"/>
  <c r="C1498" i="11" a="1"/>
  <c r="C1498" i="11" s="1"/>
  <c r="C1456" i="11" a="1"/>
  <c r="C1456" i="11" s="1"/>
  <c r="C1499" i="11" a="1"/>
  <c r="C1499" i="11" s="1"/>
  <c r="C1537" i="11" a="1"/>
  <c r="C1537" i="11" s="1"/>
  <c r="C1538" i="11" a="1"/>
  <c r="C1538" i="11" s="1"/>
  <c r="C1500" i="11" a="1"/>
  <c r="C1500" i="11" s="1"/>
  <c r="C1539" i="11" a="1"/>
  <c r="C1539" i="11" s="1"/>
  <c r="C1540" i="11" a="1"/>
  <c r="C1540" i="11" s="1"/>
  <c r="C1541" i="11" a="1"/>
  <c r="C1541" i="11" s="1"/>
  <c r="C1542" i="11" a="1"/>
  <c r="C1542" i="11" s="1"/>
  <c r="C1543" i="11" a="1"/>
  <c r="C1543" i="11" s="1"/>
  <c r="C2047" i="11" a="1"/>
  <c r="C2047" i="11" s="1"/>
  <c r="C1544" i="11" a="1"/>
  <c r="C1544" i="11" s="1"/>
  <c r="C1573" i="11" a="1"/>
  <c r="C1573" i="11" s="1"/>
  <c r="C1545" i="11" a="1"/>
  <c r="C1545" i="11" s="1"/>
  <c r="C1994" i="11" a="1"/>
  <c r="C1994" i="11" s="1"/>
  <c r="C1995" i="11" a="1"/>
  <c r="C1995" i="11" s="1"/>
  <c r="C1996" i="11" a="1"/>
  <c r="C1996" i="11" s="1"/>
  <c r="C1997" i="11" a="1"/>
  <c r="C1997" i="11" s="1"/>
  <c r="C1998" i="11" a="1"/>
  <c r="C1998" i="11" s="1"/>
  <c r="C1999" i="11" a="1"/>
  <c r="C1999" i="11" s="1"/>
  <c r="C2000" i="11" a="1"/>
  <c r="C2000" i="11" s="1"/>
  <c r="C2001" i="11" a="1"/>
  <c r="C2001" i="11" s="1"/>
  <c r="C2002" i="11" a="1"/>
  <c r="C2002" i="11" s="1"/>
  <c r="C2003" i="11" a="1"/>
  <c r="C2003" i="11" s="1"/>
  <c r="C2004" i="11" a="1"/>
  <c r="C2004" i="11" s="1"/>
  <c r="C2005" i="11" a="1"/>
  <c r="C2005" i="11" s="1"/>
  <c r="C2044" i="11" a="1"/>
  <c r="C2044" i="11" s="1"/>
  <c r="C2006" i="11" a="1"/>
  <c r="C2006" i="11" s="1"/>
  <c r="C2007" i="11" a="1"/>
  <c r="C2007" i="11" s="1"/>
  <c r="C2008" i="11" a="1"/>
  <c r="C2008" i="11" s="1"/>
  <c r="C2009" i="11" a="1"/>
  <c r="C2009" i="11" s="1"/>
  <c r="C2045" i="11" a="1"/>
  <c r="C2045" i="11" s="1"/>
  <c r="L2207" i="11" l="1"/>
  <c r="L2200" i="11"/>
  <c r="L2165" i="11"/>
  <c r="L2162" i="11"/>
  <c r="L2152" i="11"/>
  <c r="L2139" i="11"/>
  <c r="L2134" i="11"/>
  <c r="L2118" i="11"/>
  <c r="L2221" i="11"/>
  <c r="L2220" i="11"/>
  <c r="L2217" i="11"/>
  <c r="L2214" i="11"/>
  <c r="L2211" i="11"/>
  <c r="L2203" i="11"/>
  <c r="L2194" i="11"/>
  <c r="L2192" i="11"/>
  <c r="L2188" i="11"/>
  <c r="L2186" i="11"/>
  <c r="L2183" i="11"/>
  <c r="L2179" i="11"/>
  <c r="L2176" i="11"/>
  <c r="L2171" i="11"/>
  <c r="L2166" i="11"/>
  <c r="L2159" i="11"/>
  <c r="L2157" i="11"/>
  <c r="L2150" i="11"/>
  <c r="L2147" i="11"/>
  <c r="L2145" i="11"/>
  <c r="L2140" i="11"/>
  <c r="L2128" i="11"/>
  <c r="L2121" i="11"/>
  <c r="L2119" i="11"/>
  <c r="L2117" i="11"/>
  <c r="L2115" i="11"/>
  <c r="L2114" i="11"/>
  <c r="L2212" i="11"/>
  <c r="L2209" i="11"/>
  <c r="L2193" i="11"/>
  <c r="L2182" i="11"/>
  <c r="L2136" i="11"/>
  <c r="L2213" i="11"/>
  <c r="L2210" i="11"/>
  <c r="L2202" i="11"/>
  <c r="L2198" i="11"/>
  <c r="L2195" i="11"/>
  <c r="L2184" i="11"/>
  <c r="L2180" i="11"/>
  <c r="L2174" i="11"/>
  <c r="L2170" i="11"/>
  <c r="L2169" i="11"/>
  <c r="L2168" i="11"/>
  <c r="L2161" i="11"/>
  <c r="L2158" i="11"/>
  <c r="L2153" i="11"/>
  <c r="L2141" i="11"/>
  <c r="L2135" i="11"/>
  <c r="L2129" i="11"/>
  <c r="L2124" i="11"/>
  <c r="L2122" i="11"/>
  <c r="L2187" i="11"/>
  <c r="L2173" i="11"/>
  <c r="L2163" i="11"/>
  <c r="L2160" i="11"/>
  <c r="L2218" i="11"/>
  <c r="L2216" i="11"/>
  <c r="L2215" i="11"/>
  <c r="L2208" i="11"/>
  <c r="L2206" i="11"/>
  <c r="L2201" i="11"/>
  <c r="L2190" i="11"/>
  <c r="L2181" i="11"/>
  <c r="L2178" i="11"/>
  <c r="L2172" i="11"/>
  <c r="L2167" i="11"/>
  <c r="L2164" i="11"/>
  <c r="L2155" i="11"/>
  <c r="L2154" i="11"/>
  <c r="L2151" i="11"/>
  <c r="L2149" i="11"/>
  <c r="L2148" i="11"/>
  <c r="L2146" i="11"/>
  <c r="L2144" i="11"/>
  <c r="L2142" i="11"/>
  <c r="L2138" i="11"/>
  <c r="L2132" i="11"/>
  <c r="L2130" i="11"/>
  <c r="L2126" i="11"/>
  <c r="L2123" i="11"/>
  <c r="L2116" i="11"/>
  <c r="L1859" i="11"/>
  <c r="L1165" i="11"/>
  <c r="L1747" i="11"/>
  <c r="L1315" i="11"/>
  <c r="L1407" i="11"/>
  <c r="L1235" i="11"/>
  <c r="L887" i="11"/>
  <c r="L1091" i="11"/>
  <c r="L755" i="11"/>
  <c r="L1394" i="11"/>
  <c r="L2004" i="11"/>
  <c r="L1652" i="11"/>
  <c r="L1434" i="11"/>
  <c r="L1620" i="11"/>
  <c r="L1192" i="11"/>
  <c r="L1703" i="11"/>
  <c r="L435" i="11"/>
  <c r="L1283" i="11"/>
  <c r="L2057" i="11"/>
  <c r="L1121" i="11"/>
  <c r="L328" i="11"/>
  <c r="L68" i="11"/>
  <c r="L1391" i="11"/>
  <c r="L1959" i="11"/>
  <c r="L1645" i="11"/>
  <c r="L1059" i="11"/>
  <c r="L1905" i="11"/>
  <c r="L1373" i="11"/>
  <c r="L380" i="11"/>
  <c r="L10" i="11"/>
  <c r="L776" i="11"/>
  <c r="L783" i="11"/>
  <c r="L228" i="11"/>
  <c r="L673" i="11"/>
  <c r="L1297" i="11"/>
  <c r="L1008" i="11"/>
  <c r="L1797" i="11"/>
  <c r="L1125" i="11"/>
  <c r="L75" i="11"/>
  <c r="L71" i="11"/>
  <c r="L2023" i="11"/>
  <c r="L1781" i="11"/>
  <c r="L1773" i="11"/>
  <c r="L1601" i="11"/>
  <c r="L1581" i="11"/>
  <c r="L1365" i="11"/>
  <c r="L1243" i="11"/>
  <c r="L1751" i="11"/>
  <c r="L309" i="11"/>
  <c r="L1351" i="11"/>
  <c r="L989" i="11"/>
  <c r="L1191" i="11"/>
  <c r="L308" i="11"/>
  <c r="L875" i="11"/>
  <c r="L168" i="11"/>
  <c r="L2079" i="11"/>
  <c r="L167" i="11"/>
  <c r="L1977" i="11"/>
  <c r="L1183" i="11"/>
  <c r="L1936" i="11"/>
  <c r="L648" i="11"/>
  <c r="L1221" i="11"/>
  <c r="L1792" i="11"/>
  <c r="L593" i="11"/>
  <c r="L589" i="11"/>
  <c r="L1511" i="11"/>
  <c r="L387" i="11"/>
  <c r="L529" i="11"/>
  <c r="L1725" i="11"/>
  <c r="L1574" i="11"/>
  <c r="L1510" i="11"/>
  <c r="L1412" i="11"/>
  <c r="L258" i="11"/>
  <c r="L1185" i="11"/>
  <c r="L1184" i="11"/>
  <c r="L905" i="11"/>
  <c r="L1002" i="11"/>
  <c r="L796" i="11"/>
  <c r="L295" i="11"/>
  <c r="L1408" i="11"/>
  <c r="L1673" i="11"/>
  <c r="L1655" i="11"/>
  <c r="L1592" i="11"/>
  <c r="L1321" i="11"/>
  <c r="L463" i="11"/>
  <c r="L312" i="11"/>
  <c r="L347" i="11"/>
  <c r="L577" i="11"/>
  <c r="L877" i="11"/>
  <c r="L845" i="11"/>
  <c r="L345" i="11"/>
  <c r="L909" i="11"/>
  <c r="L816" i="11"/>
  <c r="L1020" i="11"/>
  <c r="L412" i="11"/>
  <c r="L1767" i="11"/>
  <c r="L1761" i="11"/>
  <c r="L565" i="11"/>
  <c r="L1517" i="11"/>
  <c r="L405" i="11"/>
  <c r="L1350" i="11"/>
  <c r="L1415" i="11"/>
  <c r="L341" i="11"/>
  <c r="L307" i="11"/>
  <c r="L944" i="11"/>
  <c r="L1104" i="11"/>
  <c r="L908" i="11"/>
  <c r="L456" i="11"/>
  <c r="L303" i="11"/>
  <c r="L888" i="11"/>
  <c r="L1740" i="11"/>
  <c r="L1414" i="11"/>
  <c r="L1343" i="11"/>
  <c r="L968" i="11"/>
  <c r="L1704" i="11"/>
  <c r="L939" i="11"/>
  <c r="L391" i="11"/>
  <c r="L135" i="11"/>
  <c r="L938" i="11"/>
  <c r="L1016" i="11"/>
  <c r="L452" i="11"/>
  <c r="L904" i="11"/>
  <c r="L952" i="11"/>
  <c r="L797" i="11"/>
  <c r="L448" i="11"/>
  <c r="L1672" i="11"/>
  <c r="L516" i="11"/>
  <c r="L2082" i="11"/>
  <c r="L1204" i="11"/>
  <c r="L916" i="11"/>
  <c r="L1028" i="11"/>
  <c r="L56" i="11"/>
  <c r="L2040" i="11"/>
  <c r="L1912" i="11"/>
  <c r="L1826" i="11"/>
  <c r="L1617" i="11"/>
  <c r="L1553" i="11"/>
  <c r="L1521" i="11"/>
  <c r="L1156" i="11"/>
  <c r="L151" i="11"/>
  <c r="L2018" i="11"/>
  <c r="L1700" i="11"/>
  <c r="L2009" i="11"/>
  <c r="L2044" i="11"/>
  <c r="L2002" i="11"/>
  <c r="L1998" i="11"/>
  <c r="L1994" i="11"/>
  <c r="L2047" i="11"/>
  <c r="L1540" i="11"/>
  <c r="L1537" i="11"/>
  <c r="L1497" i="11"/>
  <c r="L1305" i="11"/>
  <c r="L1400" i="11"/>
  <c r="L1282" i="11"/>
  <c r="L1135" i="11"/>
  <c r="L1102" i="11"/>
  <c r="L1089" i="11"/>
  <c r="L2110" i="11"/>
  <c r="L2089" i="11"/>
  <c r="L2059" i="11"/>
  <c r="L771" i="11"/>
  <c r="L1991" i="11"/>
  <c r="L1987" i="11"/>
  <c r="L1983" i="11"/>
  <c r="L768" i="11"/>
  <c r="L1978" i="11"/>
  <c r="L1974" i="11"/>
  <c r="L767" i="11"/>
  <c r="L1570" i="11"/>
  <c r="L785" i="11"/>
  <c r="L1536" i="11"/>
  <c r="L442" i="11"/>
  <c r="L1399" i="11"/>
  <c r="L332" i="11"/>
  <c r="L330" i="11"/>
  <c r="L253" i="11"/>
  <c r="L1232" i="11"/>
  <c r="L294" i="11"/>
  <c r="L1169" i="11"/>
  <c r="L1133" i="11"/>
  <c r="L132" i="11"/>
  <c r="L58" i="11"/>
  <c r="L15" i="11"/>
  <c r="L1045" i="11"/>
  <c r="L2" i="11"/>
  <c r="L772" i="11"/>
  <c r="L1970" i="11"/>
  <c r="L1969" i="11"/>
  <c r="L762" i="11"/>
  <c r="L1651" i="11"/>
  <c r="L505" i="11"/>
  <c r="L1490" i="11"/>
  <c r="L1279" i="11"/>
  <c r="L503" i="11"/>
  <c r="L1252" i="11"/>
  <c r="L210" i="11"/>
  <c r="L1162" i="11"/>
  <c r="L131" i="11"/>
  <c r="L1038" i="11"/>
  <c r="L1082" i="11"/>
  <c r="L130" i="11"/>
  <c r="L46" i="11"/>
  <c r="L2049" i="11"/>
  <c r="L1965" i="11"/>
  <c r="L1964" i="11"/>
  <c r="L1963" i="11"/>
  <c r="L1962" i="11"/>
  <c r="L1961" i="11"/>
  <c r="L1531" i="11"/>
  <c r="L1489" i="11"/>
  <c r="L1485" i="11"/>
  <c r="L1450" i="11"/>
  <c r="L1484" i="11"/>
  <c r="L1447" i="11"/>
  <c r="L1303" i="11"/>
  <c r="L1333" i="11"/>
  <c r="L1251" i="11"/>
  <c r="L1275" i="11"/>
  <c r="L1168" i="11"/>
  <c r="L162" i="11"/>
  <c r="L88" i="11"/>
  <c r="L33" i="11"/>
  <c r="L7" i="11"/>
  <c r="L1078" i="11"/>
  <c r="L29" i="11"/>
  <c r="L26" i="11"/>
  <c r="L1022" i="11"/>
  <c r="L740" i="11"/>
  <c r="L1958" i="11"/>
  <c r="L1955" i="11"/>
  <c r="L1952" i="11"/>
  <c r="L1948" i="11"/>
  <c r="L736" i="11"/>
  <c r="L1946" i="11"/>
  <c r="L1644" i="11"/>
  <c r="L1640" i="11"/>
  <c r="L734" i="11"/>
  <c r="L1273" i="11"/>
  <c r="L1227" i="11"/>
  <c r="L849" i="11"/>
  <c r="L733" i="11"/>
  <c r="L1147" i="11"/>
  <c r="L732" i="11"/>
  <c r="L1117" i="11"/>
  <c r="L825" i="11"/>
  <c r="L184" i="11"/>
  <c r="L934" i="11"/>
  <c r="L159" i="11"/>
  <c r="L1085" i="11"/>
  <c r="L43" i="11"/>
  <c r="L112" i="11"/>
  <c r="L97" i="11"/>
  <c r="L2081" i="11"/>
  <c r="L1071" i="11"/>
  <c r="L96" i="11"/>
  <c r="L4" i="11"/>
  <c r="L980" i="11"/>
  <c r="L1848" i="11"/>
  <c r="L2104" i="11"/>
  <c r="L471" i="11"/>
  <c r="L279" i="11"/>
  <c r="L1997" i="11"/>
  <c r="L756" i="11"/>
  <c r="L1954" i="11"/>
  <c r="L1933" i="11"/>
  <c r="L1300" i="11"/>
  <c r="L692" i="11"/>
  <c r="L1092" i="11"/>
  <c r="L1393" i="11"/>
  <c r="L1869" i="11"/>
  <c r="L620" i="11"/>
  <c r="L1361" i="11"/>
  <c r="L215" i="11"/>
  <c r="L2055" i="11"/>
  <c r="L777" i="11"/>
  <c r="L729" i="11"/>
  <c r="L1944" i="11"/>
  <c r="L1941" i="11"/>
  <c r="L1937" i="11"/>
  <c r="L1934" i="11"/>
  <c r="L1528" i="11"/>
  <c r="L1639" i="11"/>
  <c r="L1179" i="11"/>
  <c r="L289" i="11"/>
  <c r="L726" i="11"/>
  <c r="L9" i="11"/>
  <c r="L1928" i="11"/>
  <c r="L1925" i="11"/>
  <c r="L725" i="11"/>
  <c r="L1636" i="11"/>
  <c r="L723" i="11"/>
  <c r="L499" i="11"/>
  <c r="L438" i="11"/>
  <c r="L1390" i="11"/>
  <c r="L720" i="11"/>
  <c r="L1389" i="11"/>
  <c r="L1477" i="11"/>
  <c r="L914" i="11"/>
  <c r="L182" i="11"/>
  <c r="L2083" i="11"/>
  <c r="L714" i="11"/>
  <c r="L1920" i="11"/>
  <c r="L708" i="11"/>
  <c r="L2036" i="11"/>
  <c r="L786" i="11"/>
  <c r="L288" i="11"/>
  <c r="L157" i="11"/>
  <c r="L495" i="11"/>
  <c r="L54" i="11"/>
  <c r="L1915" i="11"/>
  <c r="L1911" i="11"/>
  <c r="L1907" i="11"/>
  <c r="L1903" i="11"/>
  <c r="L1899" i="11"/>
  <c r="L1896" i="11"/>
  <c r="L1893" i="11"/>
  <c r="L1889" i="11"/>
  <c r="L1885" i="11"/>
  <c r="L1881" i="11"/>
  <c r="L1877" i="11"/>
  <c r="L1874" i="11"/>
  <c r="L1871" i="11"/>
  <c r="L1867" i="11"/>
  <c r="L1557" i="11"/>
  <c r="L1555" i="11"/>
  <c r="L492" i="11"/>
  <c r="L704" i="11"/>
  <c r="L1440" i="11"/>
  <c r="L490" i="11"/>
  <c r="L376" i="11"/>
  <c r="L1299" i="11"/>
  <c r="L325" i="11"/>
  <c r="L62" i="11"/>
  <c r="L109" i="11"/>
  <c r="L81" i="11"/>
  <c r="L372" i="11"/>
  <c r="L203" i="11"/>
  <c r="L227" i="11"/>
  <c r="L125" i="11"/>
  <c r="L2058" i="11"/>
  <c r="L284" i="11"/>
  <c r="L30" i="11"/>
  <c r="L369" i="11"/>
  <c r="L699" i="11"/>
  <c r="L696" i="11"/>
  <c r="L1866" i="11"/>
  <c r="L685" i="11"/>
  <c r="L682" i="11"/>
  <c r="L678" i="11"/>
  <c r="L1864" i="11"/>
  <c r="L672" i="11"/>
  <c r="L669" i="11"/>
  <c r="L666" i="11"/>
  <c r="L1862" i="11"/>
  <c r="L1858" i="11"/>
  <c r="L1855" i="11"/>
  <c r="L657" i="11"/>
  <c r="L653" i="11"/>
  <c r="L1852" i="11"/>
  <c r="L1844" i="11"/>
  <c r="L1842" i="11"/>
  <c r="L1838" i="11"/>
  <c r="L1834" i="11"/>
  <c r="L649" i="11"/>
  <c r="L646" i="11"/>
  <c r="L1632" i="11"/>
  <c r="L1629" i="11"/>
  <c r="L1626" i="11"/>
  <c r="L1622" i="11"/>
  <c r="L1619" i="11"/>
  <c r="L1439" i="11"/>
  <c r="L1381" i="11"/>
  <c r="L1436" i="11"/>
  <c r="L1330" i="11"/>
  <c r="L283" i="11"/>
  <c r="L226" i="11"/>
  <c r="L483" i="11"/>
  <c r="L432" i="11"/>
  <c r="L998" i="11"/>
  <c r="L1013" i="11"/>
  <c r="L913" i="11"/>
  <c r="L1222" i="11"/>
  <c r="L1270" i="11"/>
  <c r="L1176" i="11"/>
  <c r="L482" i="11"/>
  <c r="L365" i="11"/>
  <c r="L1166" i="11"/>
  <c r="L962" i="11"/>
  <c r="L880" i="11"/>
  <c r="L932" i="11"/>
  <c r="L1010" i="11"/>
  <c r="L1127" i="11"/>
  <c r="L176" i="11"/>
  <c r="L156" i="11"/>
  <c r="L836" i="11"/>
  <c r="L1058" i="11"/>
  <c r="L86" i="11"/>
  <c r="L141" i="11"/>
  <c r="L2107" i="11"/>
  <c r="L140" i="11"/>
  <c r="L930" i="11"/>
  <c r="L1064" i="11"/>
  <c r="L2068" i="11"/>
  <c r="L1069" i="11"/>
  <c r="L1044" i="11"/>
  <c r="L894" i="11"/>
  <c r="L1036" i="11"/>
  <c r="L2071" i="11"/>
  <c r="L927" i="11"/>
  <c r="L1068" i="11"/>
  <c r="L320" i="11"/>
  <c r="L245" i="11"/>
  <c r="L2053" i="11"/>
  <c r="L639" i="11"/>
  <c r="L636" i="11"/>
  <c r="L633" i="11"/>
  <c r="L629" i="11"/>
  <c r="L1825" i="11"/>
  <c r="L1821" i="11"/>
  <c r="L1817" i="11"/>
  <c r="L1813" i="11"/>
  <c r="L1809" i="11"/>
  <c r="L1806" i="11"/>
  <c r="L1803" i="11"/>
  <c r="L1799" i="11"/>
  <c r="L1616" i="11"/>
  <c r="L1612" i="11"/>
  <c r="L1609" i="11"/>
  <c r="L1605" i="11"/>
  <c r="L1602" i="11"/>
  <c r="L623" i="11"/>
  <c r="L476" i="11"/>
  <c r="L425" i="11"/>
  <c r="L1472" i="11"/>
  <c r="L619" i="11"/>
  <c r="L1520" i="11"/>
  <c r="L1432" i="11"/>
  <c r="L361" i="11"/>
  <c r="L618" i="11"/>
  <c r="L1329" i="11"/>
  <c r="L1269" i="11"/>
  <c r="L1328" i="11"/>
  <c r="L1327" i="11"/>
  <c r="L357" i="11"/>
  <c r="L466" i="11"/>
  <c r="L1158" i="11"/>
  <c r="L1150" i="11"/>
  <c r="L122" i="11"/>
  <c r="L893" i="11"/>
  <c r="L945" i="11"/>
  <c r="L1126" i="11"/>
  <c r="L317" i="11"/>
  <c r="L419" i="11"/>
  <c r="L198" i="11"/>
  <c r="L352" i="11"/>
  <c r="L315" i="11"/>
  <c r="L219" i="11"/>
  <c r="L719" i="11"/>
  <c r="L689" i="11"/>
  <c r="L76" i="11"/>
  <c r="L625" i="11"/>
  <c r="L2061" i="11"/>
  <c r="L1976" i="11"/>
  <c r="L1890" i="11"/>
  <c r="L1805" i="11"/>
  <c r="L1762" i="11"/>
  <c r="L1649" i="11"/>
  <c r="L1585" i="11"/>
  <c r="L1332" i="11"/>
  <c r="L852" i="11"/>
  <c r="L2008" i="11"/>
  <c r="L2005" i="11"/>
  <c r="L2001" i="11"/>
  <c r="L1545" i="11"/>
  <c r="L1543" i="11"/>
  <c r="L1539" i="11"/>
  <c r="L1499" i="11"/>
  <c r="L1402" i="11"/>
  <c r="L1284" i="11"/>
  <c r="L1206" i="11"/>
  <c r="L1143" i="11"/>
  <c r="L1116" i="11"/>
  <c r="L1083" i="11"/>
  <c r="L2090" i="11"/>
  <c r="L2069" i="11"/>
  <c r="L2088" i="11"/>
  <c r="L1993" i="11"/>
  <c r="L1990" i="11"/>
  <c r="L1982" i="11"/>
  <c r="L1981" i="11"/>
  <c r="L1973" i="11"/>
  <c r="L1653" i="11"/>
  <c r="L1569" i="11"/>
  <c r="L2102" i="11"/>
  <c r="L1535" i="11"/>
  <c r="L1492" i="11"/>
  <c r="L1532" i="11"/>
  <c r="L1281" i="11"/>
  <c r="L1398" i="11"/>
  <c r="L1280" i="11"/>
  <c r="L1254" i="11"/>
  <c r="L1202" i="11"/>
  <c r="L1122" i="11"/>
  <c r="L1118" i="11"/>
  <c r="L1087" i="11"/>
  <c r="L2113" i="11"/>
  <c r="L2095" i="11"/>
  <c r="L2073" i="11"/>
  <c r="L2065" i="11"/>
  <c r="L764" i="11"/>
  <c r="L1968" i="11"/>
  <c r="L1966" i="11"/>
  <c r="L761" i="11"/>
  <c r="L504" i="11"/>
  <c r="L1337" i="11"/>
  <c r="L1001" i="11"/>
  <c r="L329" i="11"/>
  <c r="L850" i="11"/>
  <c r="L1155" i="11"/>
  <c r="L760" i="11"/>
  <c r="L64" i="11"/>
  <c r="L1098" i="11"/>
  <c r="L82" i="11"/>
  <c r="L20" i="11"/>
  <c r="L2106" i="11"/>
  <c r="L759" i="11"/>
  <c r="L753" i="11"/>
  <c r="L750" i="11"/>
  <c r="L1566" i="11"/>
  <c r="L744" i="11"/>
  <c r="L1452" i="11"/>
  <c r="L1449" i="11"/>
  <c r="L1395" i="11"/>
  <c r="L1336" i="11"/>
  <c r="L1334" i="11"/>
  <c r="L1302" i="11"/>
  <c r="L1276" i="11"/>
  <c r="L1274" i="11"/>
  <c r="L1139" i="11"/>
  <c r="L1120" i="11"/>
  <c r="L1094" i="11"/>
  <c r="L1090" i="11"/>
  <c r="L2072" i="11"/>
  <c r="L2087" i="11"/>
  <c r="L2085" i="11"/>
  <c r="L2051" i="11"/>
  <c r="L739" i="11"/>
  <c r="L1957" i="11"/>
  <c r="L1951" i="11"/>
  <c r="L1947" i="11"/>
  <c r="L501" i="11"/>
  <c r="L1647" i="11"/>
  <c r="L1643" i="11"/>
  <c r="L1483" i="11"/>
  <c r="L440" i="11"/>
  <c r="L1249" i="11"/>
  <c r="L1247" i="11"/>
  <c r="L113" i="11"/>
  <c r="L1138" i="11"/>
  <c r="L964" i="11"/>
  <c r="L1131" i="11"/>
  <c r="L25" i="11"/>
  <c r="L881" i="11"/>
  <c r="L327" i="11"/>
  <c r="L290" i="11"/>
  <c r="L1093" i="11"/>
  <c r="L1017" i="11"/>
  <c r="L19" i="11"/>
  <c r="L111" i="11"/>
  <c r="L817" i="11"/>
  <c r="L2080" i="11"/>
  <c r="L775" i="11"/>
  <c r="L3" i="11"/>
  <c r="L95" i="11"/>
  <c r="L129" i="11"/>
  <c r="L2067" i="11"/>
  <c r="L728" i="11"/>
  <c r="L2039" i="11"/>
  <c r="L1940" i="11"/>
  <c r="L1562" i="11"/>
  <c r="L1638" i="11"/>
  <c r="L790" i="11"/>
  <c r="L1226" i="11"/>
  <c r="L1201" i="11"/>
  <c r="L110" i="11"/>
  <c r="L207" i="11"/>
  <c r="L1927" i="11"/>
  <c r="L1924" i="11"/>
  <c r="L724" i="11"/>
  <c r="L1635" i="11"/>
  <c r="L439" i="11"/>
  <c r="L1526" i="11"/>
  <c r="L1480" i="11"/>
  <c r="L437" i="11"/>
  <c r="L718" i="11"/>
  <c r="L1441" i="11"/>
  <c r="L1476" i="11"/>
  <c r="L979" i="11"/>
  <c r="L1200" i="11"/>
  <c r="L38" i="11"/>
  <c r="L717" i="11"/>
  <c r="L713" i="11"/>
  <c r="L710" i="11"/>
  <c r="L1918" i="11"/>
  <c r="L788" i="11"/>
  <c r="L2050" i="11"/>
  <c r="L1130" i="11"/>
  <c r="L286" i="11"/>
  <c r="L2105" i="11"/>
  <c r="L494" i="11"/>
  <c r="L1095" i="11"/>
  <c r="L1914" i="11"/>
  <c r="L1910" i="11"/>
  <c r="L1906" i="11"/>
  <c r="L1902" i="11"/>
  <c r="L1898" i="11"/>
  <c r="L1895" i="11"/>
  <c r="L1892" i="11"/>
  <c r="L1884" i="11"/>
  <c r="L1880" i="11"/>
  <c r="L1876" i="11"/>
  <c r="L1873" i="11"/>
  <c r="L1870" i="11"/>
  <c r="L2031" i="11"/>
  <c r="L1556" i="11"/>
  <c r="L1554" i="11"/>
  <c r="L706" i="11"/>
  <c r="L491" i="11"/>
  <c r="L377" i="11"/>
  <c r="L375" i="11"/>
  <c r="L703" i="11"/>
  <c r="L229" i="11"/>
  <c r="L1129" i="11"/>
  <c r="L204" i="11"/>
  <c r="L28" i="11"/>
  <c r="L324" i="11"/>
  <c r="L126" i="11"/>
  <c r="L202" i="11"/>
  <c r="L371" i="11"/>
  <c r="L178" i="11"/>
  <c r="L698" i="11"/>
  <c r="L695" i="11"/>
  <c r="L688" i="11"/>
  <c r="L684" i="11"/>
  <c r="L681" i="11"/>
  <c r="L677" i="11"/>
  <c r="L671" i="11"/>
  <c r="L668" i="11"/>
  <c r="L665" i="11"/>
  <c r="L662" i="11"/>
  <c r="L1861" i="11"/>
  <c r="L2030" i="11"/>
  <c r="L660" i="11"/>
  <c r="L656" i="11"/>
  <c r="L652" i="11"/>
  <c r="L1851" i="11"/>
  <c r="L1843" i="11"/>
  <c r="L1841" i="11"/>
  <c r="L1837" i="11"/>
  <c r="L1833" i="11"/>
  <c r="L645" i="11"/>
  <c r="L1831" i="11"/>
  <c r="L1830" i="11"/>
  <c r="L1625" i="11"/>
  <c r="L1621" i="11"/>
  <c r="L1475" i="11"/>
  <c r="L1383" i="11"/>
  <c r="L1437" i="11"/>
  <c r="L1378" i="11"/>
  <c r="L1376" i="11"/>
  <c r="L643" i="11"/>
  <c r="L1224" i="11"/>
  <c r="L434" i="11"/>
  <c r="L225" i="11"/>
  <c r="L997" i="11"/>
  <c r="L1012" i="11"/>
  <c r="L1271" i="11"/>
  <c r="L1198" i="11"/>
  <c r="L1160" i="11"/>
  <c r="L430" i="11"/>
  <c r="L428" i="11"/>
  <c r="L949" i="11"/>
  <c r="L961" i="11"/>
  <c r="L947" i="11"/>
  <c r="L864" i="11"/>
  <c r="L200" i="11"/>
  <c r="L322" i="11"/>
  <c r="L79" i="11"/>
  <c r="L427" i="11"/>
  <c r="L123" i="11"/>
  <c r="L1052" i="11"/>
  <c r="L974" i="11"/>
  <c r="L1021" i="11"/>
  <c r="L224" i="11"/>
  <c r="L363" i="11"/>
  <c r="L321" i="11"/>
  <c r="L174" i="11"/>
  <c r="L85" i="11"/>
  <c r="L862" i="11"/>
  <c r="L973" i="11"/>
  <c r="L1057" i="11"/>
  <c r="L929" i="11"/>
  <c r="L1079" i="11"/>
  <c r="L910" i="11"/>
  <c r="L846" i="11"/>
  <c r="L1051" i="11"/>
  <c r="L1077" i="11"/>
  <c r="L36" i="11"/>
  <c r="L172" i="11"/>
  <c r="L642" i="11"/>
  <c r="L635" i="11"/>
  <c r="L632" i="11"/>
  <c r="L628" i="11"/>
  <c r="L624" i="11"/>
  <c r="L1824" i="11"/>
  <c r="L1820" i="11"/>
  <c r="L1816" i="11"/>
  <c r="L1812" i="11"/>
  <c r="L1802" i="11"/>
  <c r="L1798" i="11"/>
  <c r="L1615" i="11"/>
  <c r="L1611" i="11"/>
  <c r="L1608" i="11"/>
  <c r="L1604" i="11"/>
  <c r="L1552" i="11"/>
  <c r="L622" i="11"/>
  <c r="L621" i="11"/>
  <c r="L1550" i="11"/>
  <c r="L1522" i="11"/>
  <c r="L474" i="11"/>
  <c r="L470" i="11"/>
  <c r="L1435" i="11"/>
  <c r="L1431" i="11"/>
  <c r="L359" i="11"/>
  <c r="L1375" i="11"/>
  <c r="L1374" i="11"/>
  <c r="L1293" i="11"/>
  <c r="L1244" i="11"/>
  <c r="L467" i="11"/>
  <c r="L465" i="11"/>
  <c r="L1146" i="11"/>
  <c r="L1157" i="11"/>
  <c r="L1144" i="11"/>
  <c r="L318" i="11"/>
  <c r="L278" i="11"/>
  <c r="L1110" i="11"/>
  <c r="L992" i="11"/>
  <c r="L244" i="11"/>
  <c r="L354" i="11"/>
  <c r="L153" i="11"/>
  <c r="L616" i="11"/>
  <c r="L138" i="11"/>
  <c r="L49" i="11"/>
  <c r="L275" i="11"/>
  <c r="L274" i="11"/>
  <c r="L243" i="11"/>
  <c r="L272" i="11"/>
  <c r="L152" i="11"/>
  <c r="L1794" i="11"/>
  <c r="L1167" i="11"/>
  <c r="L1888" i="11"/>
  <c r="L960" i="11"/>
  <c r="L1808" i="11"/>
  <c r="L1784" i="11"/>
  <c r="L1457" i="11"/>
  <c r="L535" i="11"/>
  <c r="L343" i="11"/>
  <c r="L2007" i="11"/>
  <c r="L2000" i="11"/>
  <c r="L1996" i="11"/>
  <c r="L1573" i="11"/>
  <c r="L1542" i="11"/>
  <c r="L1500" i="11"/>
  <c r="L1456" i="11"/>
  <c r="L1495" i="11"/>
  <c r="L1339" i="11"/>
  <c r="L1233" i="11"/>
  <c r="L1257" i="11"/>
  <c r="L1134" i="11"/>
  <c r="L1141" i="11"/>
  <c r="L1088" i="11"/>
  <c r="L2075" i="11"/>
  <c r="L2060" i="11"/>
  <c r="L2048" i="11"/>
  <c r="L770" i="11"/>
  <c r="L1989" i="11"/>
  <c r="L1985" i="11"/>
  <c r="L769" i="11"/>
  <c r="L1980" i="11"/>
  <c r="L1972" i="11"/>
  <c r="L1572" i="11"/>
  <c r="L1568" i="11"/>
  <c r="L1534" i="11"/>
  <c r="L1455" i="11"/>
  <c r="L331" i="11"/>
  <c r="L965" i="11"/>
  <c r="L1205" i="11"/>
  <c r="L1182" i="11"/>
  <c r="L252" i="11"/>
  <c r="L117" i="11"/>
  <c r="L98" i="11"/>
  <c r="L186" i="11"/>
  <c r="L89" i="11"/>
  <c r="L781" i="11"/>
  <c r="L1967" i="11"/>
  <c r="L506" i="11"/>
  <c r="L1491" i="11"/>
  <c r="L936" i="11"/>
  <c r="L851" i="11"/>
  <c r="L1253" i="11"/>
  <c r="L1181" i="11"/>
  <c r="L1154" i="11"/>
  <c r="L69" i="11"/>
  <c r="L818" i="11"/>
  <c r="L34" i="11"/>
  <c r="L2101" i="11"/>
  <c r="L1023" i="11"/>
  <c r="L758" i="11"/>
  <c r="L752" i="11"/>
  <c r="L749" i="11"/>
  <c r="L746" i="11"/>
  <c r="L1565" i="11"/>
  <c r="L441" i="11"/>
  <c r="L1487" i="11"/>
  <c r="L1451" i="11"/>
  <c r="L1397" i="11"/>
  <c r="L1277" i="11"/>
  <c r="L1301" i="11"/>
  <c r="L1229" i="11"/>
  <c r="L502" i="11"/>
  <c r="L161" i="11"/>
  <c r="L384" i="11"/>
  <c r="L115" i="11"/>
  <c r="L839" i="11"/>
  <c r="L292" i="11"/>
  <c r="L838" i="11"/>
  <c r="L742" i="11"/>
  <c r="L1960" i="11"/>
  <c r="L2041" i="11"/>
  <c r="L1953" i="11"/>
  <c r="L1950" i="11"/>
  <c r="L738" i="11"/>
  <c r="L1646" i="11"/>
  <c r="L1642" i="11"/>
  <c r="L1563" i="11"/>
  <c r="L383" i="11"/>
  <c r="L1248" i="11"/>
  <c r="L500" i="11"/>
  <c r="L1180" i="11"/>
  <c r="L1153" i="11"/>
  <c r="L209" i="11"/>
  <c r="L1015" i="11"/>
  <c r="L251" i="11"/>
  <c r="L1115" i="11"/>
  <c r="L39" i="11"/>
  <c r="L381" i="11"/>
  <c r="L950" i="11"/>
  <c r="L2109" i="11"/>
  <c r="L12" i="11"/>
  <c r="L18" i="11"/>
  <c r="L208" i="11"/>
  <c r="L2084" i="11"/>
  <c r="L779" i="11"/>
  <c r="L6" i="11"/>
  <c r="L24" i="11"/>
  <c r="L731" i="11"/>
  <c r="L727" i="11"/>
  <c r="L1943" i="11"/>
  <c r="L1939" i="11"/>
  <c r="L2038" i="11"/>
  <c r="L1932" i="11"/>
  <c r="L1561" i="11"/>
  <c r="L789" i="11"/>
  <c r="L1272" i="11"/>
  <c r="L128" i="11"/>
  <c r="L63" i="11"/>
  <c r="L94" i="11"/>
  <c r="L1930" i="11"/>
  <c r="L1926" i="11"/>
  <c r="L1923" i="11"/>
  <c r="L1921" i="11"/>
  <c r="L1634" i="11"/>
  <c r="L722" i="11"/>
  <c r="L1527" i="11"/>
  <c r="L1481" i="11"/>
  <c r="L1445" i="11"/>
  <c r="L497" i="11"/>
  <c r="L1443" i="11"/>
  <c r="L1479" i="11"/>
  <c r="L1388" i="11"/>
  <c r="L999" i="11"/>
  <c r="L181" i="11"/>
  <c r="L716" i="11"/>
  <c r="L712" i="11"/>
  <c r="L709" i="11"/>
  <c r="L707" i="11"/>
  <c r="L784" i="11"/>
  <c r="L793" i="11"/>
  <c r="L379" i="11"/>
  <c r="L158" i="11"/>
  <c r="L287" i="11"/>
  <c r="L206" i="11"/>
  <c r="L249" i="11"/>
  <c r="L1917" i="11"/>
  <c r="L1913" i="11"/>
  <c r="L1909" i="11"/>
  <c r="L1901" i="11"/>
  <c r="L1897" i="11"/>
  <c r="L2034" i="11"/>
  <c r="L1891" i="11"/>
  <c r="L1887" i="11"/>
  <c r="L1883" i="11"/>
  <c r="L1879" i="11"/>
  <c r="L2033" i="11"/>
  <c r="L1559" i="11"/>
  <c r="L1525" i="11"/>
  <c r="L1152" i="11"/>
  <c r="L705" i="11"/>
  <c r="L285" i="11"/>
  <c r="L1386" i="11"/>
  <c r="L374" i="11"/>
  <c r="L205" i="11"/>
  <c r="L127" i="11"/>
  <c r="L702" i="11"/>
  <c r="L1113" i="11"/>
  <c r="L701" i="11"/>
  <c r="L52" i="11"/>
  <c r="L80" i="11"/>
  <c r="L61" i="11"/>
  <c r="L177" i="11"/>
  <c r="L143" i="11"/>
  <c r="L1084" i="11"/>
  <c r="L694" i="11"/>
  <c r="L691" i="11"/>
  <c r="L687" i="11"/>
  <c r="L1865" i="11"/>
  <c r="L680" i="11"/>
  <c r="L676" i="11"/>
  <c r="L674" i="11"/>
  <c r="L1863" i="11"/>
  <c r="L664" i="11"/>
  <c r="L661" i="11"/>
  <c r="L1860" i="11"/>
  <c r="L1857" i="11"/>
  <c r="L659" i="11"/>
  <c r="L655" i="11"/>
  <c r="L1854" i="11"/>
  <c r="L1850" i="11"/>
  <c r="L1846" i="11"/>
  <c r="L2029" i="11"/>
  <c r="L1840" i="11"/>
  <c r="L1836" i="11"/>
  <c r="L651" i="11"/>
  <c r="L644" i="11"/>
  <c r="L1631" i="11"/>
  <c r="L1628" i="11"/>
  <c r="L1624" i="11"/>
  <c r="L1474" i="11"/>
  <c r="L1382" i="11"/>
  <c r="L1380" i="11"/>
  <c r="L1377" i="11"/>
  <c r="L1298" i="11"/>
  <c r="L323" i="11"/>
  <c r="L368" i="11"/>
  <c r="L485" i="11"/>
  <c r="L433" i="11"/>
  <c r="L201" i="11"/>
  <c r="L1014" i="11"/>
  <c r="L977" i="11"/>
  <c r="L1199" i="11"/>
  <c r="L1178" i="11"/>
  <c r="L1177" i="11"/>
  <c r="L1245" i="11"/>
  <c r="L481" i="11"/>
  <c r="L282" i="11"/>
  <c r="L848" i="11"/>
  <c r="L976" i="11"/>
  <c r="L1128" i="11"/>
  <c r="L898" i="11"/>
  <c r="L837" i="11"/>
  <c r="L107" i="11"/>
  <c r="L1112" i="11"/>
  <c r="L480" i="11"/>
  <c r="L77" i="11"/>
  <c r="L912" i="11"/>
  <c r="L2108" i="11"/>
  <c r="L106" i="11"/>
  <c r="L67" i="11"/>
  <c r="L281" i="11"/>
  <c r="L280" i="11"/>
  <c r="L2100" i="11"/>
  <c r="L946" i="11"/>
  <c r="L1063" i="11"/>
  <c r="L824" i="11"/>
  <c r="L823" i="11"/>
  <c r="L2076" i="11"/>
  <c r="L994" i="11"/>
  <c r="L822" i="11"/>
  <c r="L2054" i="11"/>
  <c r="L246" i="11"/>
  <c r="L139" i="11"/>
  <c r="L638" i="11"/>
  <c r="L634" i="11"/>
  <c r="L631" i="11"/>
  <c r="L627" i="11"/>
  <c r="L1827" i="11"/>
  <c r="L1823" i="11"/>
  <c r="L1819" i="11"/>
  <c r="L1815" i="11"/>
  <c r="L1811" i="11"/>
  <c r="L2027" i="11"/>
  <c r="L2026" i="11"/>
  <c r="L1801" i="11"/>
  <c r="L1618" i="11"/>
  <c r="L1614" i="11"/>
  <c r="L1610" i="11"/>
  <c r="L1607" i="11"/>
  <c r="L1603" i="11"/>
  <c r="L1551" i="11"/>
  <c r="L477" i="11"/>
  <c r="L1473" i="11"/>
  <c r="L1471" i="11"/>
  <c r="L473" i="11"/>
  <c r="L424" i="11"/>
  <c r="L1430" i="11"/>
  <c r="L423" i="11"/>
  <c r="L469" i="11"/>
  <c r="L1295" i="11"/>
  <c r="L1292" i="11"/>
  <c r="L422" i="11"/>
  <c r="L356" i="11"/>
  <c r="L221" i="11"/>
  <c r="L1151" i="11"/>
  <c r="L1196" i="11"/>
  <c r="L1149" i="11"/>
  <c r="L420" i="11"/>
  <c r="L993" i="11"/>
  <c r="L878" i="11"/>
  <c r="L971" i="11"/>
  <c r="L355" i="11"/>
  <c r="L316" i="11"/>
  <c r="L199" i="11"/>
  <c r="L418" i="11"/>
  <c r="L615" i="11"/>
  <c r="L1119" i="11"/>
  <c r="L218" i="11"/>
  <c r="L137" i="11"/>
  <c r="L121" i="11"/>
  <c r="L242" i="11"/>
  <c r="L120" i="11"/>
  <c r="L197" i="11"/>
  <c r="L271" i="11"/>
  <c r="L16" i="11"/>
  <c r="L610" i="11"/>
  <c r="L603" i="11"/>
  <c r="L600" i="11"/>
  <c r="L596" i="11"/>
  <c r="L1793" i="11"/>
  <c r="L1791" i="11"/>
  <c r="L1787" i="11"/>
  <c r="L1783" i="11"/>
  <c r="L1779" i="11"/>
  <c r="L1776" i="11"/>
  <c r="L595" i="11"/>
  <c r="L592" i="11"/>
  <c r="L588" i="11"/>
  <c r="L585" i="11"/>
  <c r="L1599" i="11"/>
  <c r="L1595" i="11"/>
  <c r="L1591" i="11"/>
  <c r="L1587" i="11"/>
  <c r="L1583" i="11"/>
  <c r="L1326" i="11"/>
  <c r="L1291" i="11"/>
  <c r="L1364" i="11"/>
  <c r="L1424" i="11"/>
  <c r="L1324" i="11"/>
  <c r="L1323" i="11"/>
  <c r="L1288" i="11"/>
  <c r="L583" i="11"/>
  <c r="L582" i="11"/>
  <c r="L270" i="11"/>
  <c r="L1287" i="11"/>
  <c r="L1285" i="11"/>
  <c r="L1194" i="11"/>
  <c r="L1216" i="11"/>
  <c r="L579" i="11"/>
  <c r="L269" i="11"/>
  <c r="L1164" i="11"/>
  <c r="L238" i="11"/>
  <c r="L171" i="11"/>
  <c r="L216" i="11"/>
  <c r="L103" i="11"/>
  <c r="L959" i="11"/>
  <c r="L876" i="11"/>
  <c r="L1027" i="11"/>
  <c r="L344" i="11"/>
  <c r="L21" i="11"/>
  <c r="L812" i="11"/>
  <c r="L1061" i="11"/>
  <c r="L1073" i="11"/>
  <c r="L411" i="11"/>
  <c r="L59" i="11"/>
  <c r="L782" i="11"/>
  <c r="L573" i="11"/>
  <c r="L571" i="11"/>
  <c r="L567" i="11"/>
  <c r="L1770" i="11"/>
  <c r="L2021" i="11"/>
  <c r="L1764" i="11"/>
  <c r="L1760" i="11"/>
  <c r="L1756" i="11"/>
  <c r="L1753" i="11"/>
  <c r="L1749" i="11"/>
  <c r="L1576" i="11"/>
  <c r="L561" i="11"/>
  <c r="L409" i="11"/>
  <c r="L1469" i="11"/>
  <c r="L1467" i="11"/>
  <c r="L1419" i="11"/>
  <c r="L408" i="11"/>
  <c r="L461" i="11"/>
  <c r="L458" i="11"/>
  <c r="L1355" i="11"/>
  <c r="L1352" i="11"/>
  <c r="L1005" i="11"/>
  <c r="L991" i="11"/>
  <c r="L988" i="11"/>
  <c r="L1264" i="11"/>
  <c r="L1213" i="11"/>
  <c r="L1212" i="11"/>
  <c r="L556" i="11"/>
  <c r="L401" i="11"/>
  <c r="L890" i="11"/>
  <c r="L925" i="11"/>
  <c r="L874" i="11"/>
  <c r="L821" i="11"/>
  <c r="L924" i="11"/>
  <c r="L1107" i="11"/>
  <c r="L306" i="11"/>
  <c r="L150" i="11"/>
  <c r="L5" i="11"/>
  <c r="L304" i="11"/>
  <c r="L41" i="11"/>
  <c r="L92" i="11"/>
  <c r="L871" i="11"/>
  <c r="L1047" i="11"/>
  <c r="L119" i="11"/>
  <c r="L194" i="11"/>
  <c r="L398" i="11"/>
  <c r="L2062" i="11"/>
  <c r="L552" i="11"/>
  <c r="L548" i="11"/>
  <c r="L544" i="11"/>
  <c r="L1746" i="11"/>
  <c r="L1742" i="11"/>
  <c r="L1739" i="11"/>
  <c r="L1735" i="11"/>
  <c r="L1731" i="11"/>
  <c r="L1727" i="11"/>
  <c r="L1723" i="11"/>
  <c r="L1719" i="11"/>
  <c r="L1516" i="11"/>
  <c r="L1512" i="11"/>
  <c r="L1547" i="11"/>
  <c r="L1460" i="11"/>
  <c r="L1505" i="11"/>
  <c r="L1503" i="11"/>
  <c r="L1346" i="11"/>
  <c r="L1314" i="11"/>
  <c r="L1313" i="11"/>
  <c r="L1312" i="11"/>
  <c r="L212" i="11"/>
  <c r="L397" i="11"/>
  <c r="L211" i="11"/>
  <c r="L985" i="11"/>
  <c r="L1003" i="11"/>
  <c r="L1106" i="11"/>
  <c r="L542" i="11"/>
  <c r="L301" i="11"/>
  <c r="L393" i="11"/>
  <c r="L2017" i="11"/>
  <c r="L1711" i="11"/>
  <c r="L1707" i="11"/>
  <c r="L1702" i="11"/>
  <c r="L940" i="11"/>
  <c r="L885" i="11"/>
  <c r="L1237" i="11"/>
  <c r="L1187" i="11"/>
  <c r="L1186" i="11"/>
  <c r="L340" i="11"/>
  <c r="L390" i="11"/>
  <c r="L300" i="11"/>
  <c r="L233" i="11"/>
  <c r="L165" i="11"/>
  <c r="L134" i="11"/>
  <c r="L8" i="11"/>
  <c r="L1042" i="11"/>
  <c r="L1041" i="11"/>
  <c r="L870" i="11"/>
  <c r="L2066" i="11"/>
  <c r="L1046" i="11"/>
  <c r="L1033" i="11"/>
  <c r="L883" i="11"/>
  <c r="L1701" i="11"/>
  <c r="L1697" i="11"/>
  <c r="L1236" i="11"/>
  <c r="L333" i="11"/>
  <c r="L57" i="11"/>
  <c r="L747" i="11"/>
  <c r="L1101" i="11"/>
  <c r="L1000" i="11"/>
  <c r="L1081" i="11"/>
  <c r="L2032" i="11"/>
  <c r="L108" i="11"/>
  <c r="L51" i="11"/>
  <c r="L972" i="11"/>
  <c r="L1159" i="11"/>
  <c r="L241" i="11"/>
  <c r="L1549" i="11"/>
  <c r="L407" i="11"/>
  <c r="L2045" i="11"/>
  <c r="L2006" i="11"/>
  <c r="L2003" i="11"/>
  <c r="L1999" i="11"/>
  <c r="L1995" i="11"/>
  <c r="L1544" i="11"/>
  <c r="L1541" i="11"/>
  <c r="L1538" i="11"/>
  <c r="L1498" i="11"/>
  <c r="L1306" i="11"/>
  <c r="L1401" i="11"/>
  <c r="L1123" i="11"/>
  <c r="L1142" i="11"/>
  <c r="L1111" i="11"/>
  <c r="L2098" i="11"/>
  <c r="L2078" i="11"/>
  <c r="L2086" i="11"/>
  <c r="L1992" i="11"/>
  <c r="L1988" i="11"/>
  <c r="L1984" i="11"/>
  <c r="L2043" i="11"/>
  <c r="L1979" i="11"/>
  <c r="L1975" i="11"/>
  <c r="L1971" i="11"/>
  <c r="L1571" i="11"/>
  <c r="L1494" i="11"/>
  <c r="L1493" i="11"/>
  <c r="L1533" i="11"/>
  <c r="L1454" i="11"/>
  <c r="L1304" i="11"/>
  <c r="L1256" i="11"/>
  <c r="L1255" i="11"/>
  <c r="L1203" i="11"/>
  <c r="L1140" i="11"/>
  <c r="L1109" i="11"/>
  <c r="L1097" i="11"/>
  <c r="L2094" i="11"/>
  <c r="L2099" i="11"/>
  <c r="L2077" i="11"/>
  <c r="L765" i="11"/>
  <c r="L2042" i="11"/>
  <c r="L763" i="11"/>
  <c r="L1567" i="11"/>
  <c r="L1650" i="11"/>
  <c r="L1453" i="11"/>
  <c r="L1278" i="11"/>
  <c r="L1231" i="11"/>
  <c r="L1163" i="11"/>
  <c r="L1114" i="11"/>
  <c r="L819" i="11"/>
  <c r="L1086" i="11"/>
  <c r="L1026" i="11"/>
  <c r="L757" i="11"/>
  <c r="L754" i="11"/>
  <c r="L751" i="11"/>
  <c r="L748" i="11"/>
  <c r="L745" i="11"/>
  <c r="L1564" i="11"/>
  <c r="L1530" i="11"/>
  <c r="L1486" i="11"/>
  <c r="L1529" i="11"/>
  <c r="L1396" i="11"/>
  <c r="L1448" i="11"/>
  <c r="L1335" i="11"/>
  <c r="L1392" i="11"/>
  <c r="L1230" i="11"/>
  <c r="L1250" i="11"/>
  <c r="L116" i="11"/>
  <c r="L293" i="11"/>
  <c r="L743" i="11"/>
  <c r="L1049" i="11"/>
  <c r="L45" i="11"/>
  <c r="L44" i="11"/>
  <c r="L1037" i="11"/>
  <c r="L741" i="11"/>
  <c r="L1956" i="11"/>
  <c r="L1949" i="11"/>
  <c r="L737" i="11"/>
  <c r="L1648" i="11"/>
  <c r="L1641" i="11"/>
  <c r="L735" i="11"/>
  <c r="L1482" i="11"/>
  <c r="L1228" i="11"/>
  <c r="L900" i="11"/>
  <c r="L382" i="11"/>
  <c r="L1132" i="11"/>
  <c r="L1161" i="11"/>
  <c r="L160" i="11"/>
  <c r="L899" i="11"/>
  <c r="L185" i="11"/>
  <c r="L935" i="11"/>
  <c r="L1105" i="11"/>
  <c r="L144" i="11"/>
  <c r="L14" i="11"/>
  <c r="L915" i="11"/>
  <c r="L2097" i="11"/>
  <c r="L11" i="11"/>
  <c r="L933" i="11"/>
  <c r="L183" i="11"/>
  <c r="L2056" i="11"/>
  <c r="L773" i="11"/>
  <c r="L730" i="11"/>
  <c r="L1945" i="11"/>
  <c r="L1942" i="11"/>
  <c r="L1938" i="11"/>
  <c r="L1935" i="11"/>
  <c r="L1931" i="11"/>
  <c r="L1560" i="11"/>
  <c r="L787" i="11"/>
  <c r="L1124" i="11"/>
  <c r="L1225" i="11"/>
  <c r="L1100" i="11"/>
  <c r="L55" i="11"/>
  <c r="L1929" i="11"/>
  <c r="L2037" i="11"/>
  <c r="L1922" i="11"/>
  <c r="L1637" i="11"/>
  <c r="L1633" i="11"/>
  <c r="L721" i="11"/>
  <c r="L498" i="11"/>
  <c r="L1446" i="11"/>
  <c r="L1444" i="11"/>
  <c r="L496" i="11"/>
  <c r="L1442" i="11"/>
  <c r="L1478" i="11"/>
  <c r="L963" i="11"/>
  <c r="L978" i="11"/>
  <c r="L250" i="11"/>
  <c r="L715" i="11"/>
  <c r="L711" i="11"/>
  <c r="L1919" i="11"/>
  <c r="L794" i="11"/>
  <c r="L378" i="11"/>
  <c r="L180" i="11"/>
  <c r="L436" i="11"/>
  <c r="L32" i="11"/>
  <c r="L31" i="11"/>
  <c r="L1916" i="11"/>
  <c r="L1908" i="11"/>
  <c r="L1904" i="11"/>
  <c r="L1900" i="11"/>
  <c r="L2035" i="11"/>
  <c r="L1894" i="11"/>
  <c r="L1886" i="11"/>
  <c r="L1882" i="11"/>
  <c r="L1878" i="11"/>
  <c r="L1875" i="11"/>
  <c r="L1872" i="11"/>
  <c r="L1868" i="11"/>
  <c r="L1558" i="11"/>
  <c r="L1524" i="11"/>
  <c r="L493" i="11"/>
  <c r="L1387" i="11"/>
  <c r="L1385" i="11"/>
  <c r="L489" i="11"/>
  <c r="L248" i="11"/>
  <c r="L326" i="11"/>
  <c r="L488" i="11"/>
  <c r="L179" i="11"/>
  <c r="L373" i="11"/>
  <c r="L53" i="11"/>
  <c r="L2096" i="11"/>
  <c r="L487" i="11"/>
  <c r="L778" i="11"/>
  <c r="L87" i="11"/>
  <c r="L370" i="11"/>
  <c r="L60" i="11"/>
  <c r="L700" i="11"/>
  <c r="L697" i="11"/>
  <c r="L693" i="11"/>
  <c r="L690" i="11"/>
  <c r="L686" i="11"/>
  <c r="L683" i="11"/>
  <c r="L679" i="11"/>
  <c r="L675" i="11"/>
  <c r="L670" i="11"/>
  <c r="L667" i="11"/>
  <c r="L663" i="11"/>
  <c r="L1856" i="11"/>
  <c r="L658" i="11"/>
  <c r="L654" i="11"/>
  <c r="L1853" i="11"/>
  <c r="L1849" i="11"/>
  <c r="L1845" i="11"/>
  <c r="L2028" i="11"/>
  <c r="L1839" i="11"/>
  <c r="L1835" i="11"/>
  <c r="L650" i="11"/>
  <c r="L647" i="11"/>
  <c r="L1832" i="11"/>
  <c r="L1630" i="11"/>
  <c r="L1627" i="11"/>
  <c r="L1623" i="11"/>
  <c r="L1829" i="11"/>
  <c r="L1384" i="11"/>
  <c r="L1438" i="11"/>
  <c r="L1379" i="11"/>
  <c r="L1331" i="11"/>
  <c r="L486" i="11"/>
  <c r="L367" i="11"/>
  <c r="L484" i="11"/>
  <c r="L366" i="11"/>
  <c r="L996" i="11"/>
  <c r="L1011" i="11"/>
  <c r="L1246" i="11"/>
  <c r="L1296" i="11"/>
  <c r="L1197" i="11"/>
  <c r="L431" i="11"/>
  <c r="L429" i="11"/>
  <c r="L142" i="11"/>
  <c r="L975" i="11"/>
  <c r="L948" i="11"/>
  <c r="L931" i="11"/>
  <c r="L897" i="11"/>
  <c r="L364" i="11"/>
  <c r="L93" i="11"/>
  <c r="L124" i="11"/>
  <c r="L78" i="11"/>
  <c r="L37" i="11"/>
  <c r="L1009" i="11"/>
  <c r="L895" i="11"/>
  <c r="L175" i="11"/>
  <c r="L223" i="11"/>
  <c r="L23" i="11"/>
  <c r="L222" i="11"/>
  <c r="L173" i="11"/>
  <c r="L863" i="11"/>
  <c r="L847" i="11"/>
  <c r="L1075" i="11"/>
  <c r="L995" i="11"/>
  <c r="L911" i="11"/>
  <c r="L928" i="11"/>
  <c r="L1070" i="11"/>
  <c r="L861" i="11"/>
  <c r="L835" i="11"/>
  <c r="L50" i="11"/>
  <c r="L479" i="11"/>
  <c r="L774" i="11"/>
  <c r="L640" i="11"/>
  <c r="L637" i="11"/>
  <c r="L1828" i="11"/>
  <c r="L630" i="11"/>
  <c r="L626" i="11"/>
  <c r="L1822" i="11"/>
  <c r="L1818" i="11"/>
  <c r="L1814" i="11"/>
  <c r="L1810" i="11"/>
  <c r="L1807" i="11"/>
  <c r="L1804" i="11"/>
  <c r="L1800" i="11"/>
  <c r="L1613" i="11"/>
  <c r="L1606" i="11"/>
  <c r="L478" i="11"/>
  <c r="L426" i="11"/>
  <c r="L475" i="11"/>
  <c r="L1523" i="11"/>
  <c r="L472" i="11"/>
  <c r="L362" i="11"/>
  <c r="L1433" i="11"/>
  <c r="L360" i="11"/>
  <c r="L468" i="11"/>
  <c r="L1294" i="11"/>
  <c r="L1372" i="11"/>
  <c r="L1371" i="11"/>
  <c r="L358" i="11"/>
  <c r="L617" i="11"/>
  <c r="L155" i="11"/>
  <c r="L1145" i="11"/>
  <c r="L1175" i="11"/>
  <c r="L319" i="11"/>
  <c r="L421" i="11"/>
  <c r="L154" i="11"/>
  <c r="L1048" i="11"/>
  <c r="L277" i="11"/>
  <c r="L353" i="11"/>
  <c r="L276" i="11"/>
  <c r="L220" i="11"/>
  <c r="L351" i="11"/>
  <c r="L350" i="11"/>
  <c r="L273" i="11"/>
  <c r="L35" i="11"/>
  <c r="L74" i="11"/>
  <c r="L614" i="11"/>
  <c r="L1080" i="11"/>
  <c r="L612" i="11"/>
  <c r="L609" i="11"/>
  <c r="L2025" i="11"/>
  <c r="L602" i="11"/>
  <c r="L599" i="11"/>
  <c r="L1796" i="11"/>
  <c r="L2024" i="11"/>
  <c r="L1790" i="11"/>
  <c r="L1786" i="11"/>
  <c r="L1782" i="11"/>
  <c r="L1778" i="11"/>
  <c r="L1775" i="11"/>
  <c r="L594" i="11"/>
  <c r="L591" i="11"/>
  <c r="L587" i="11"/>
  <c r="L584" i="11"/>
  <c r="L1598" i="11"/>
  <c r="L1594" i="11"/>
  <c r="L1590" i="11"/>
  <c r="L1586" i="11"/>
  <c r="L1582" i="11"/>
  <c r="L1370" i="11"/>
  <c r="L1369" i="11"/>
  <c r="L1366" i="11"/>
  <c r="L1363" i="11"/>
  <c r="L1423" i="11"/>
  <c r="L1360" i="11"/>
  <c r="L1357" i="11"/>
  <c r="L1289" i="11"/>
  <c r="L1320" i="11"/>
  <c r="L581" i="11"/>
  <c r="L1267" i="11"/>
  <c r="L1318" i="11"/>
  <c r="L1242" i="11"/>
  <c r="L1218" i="11"/>
  <c r="L1241" i="11"/>
  <c r="L240" i="11"/>
  <c r="L217" i="11"/>
  <c r="L1148" i="11"/>
  <c r="L239" i="11"/>
  <c r="L267" i="11"/>
  <c r="L346" i="11"/>
  <c r="L1137" i="11"/>
  <c r="L860" i="11"/>
  <c r="L1007" i="11"/>
  <c r="L1099" i="11"/>
  <c r="L266" i="11"/>
  <c r="L170" i="11"/>
  <c r="L2112" i="11"/>
  <c r="L891" i="11"/>
  <c r="L815" i="11"/>
  <c r="L2064" i="11"/>
  <c r="L264" i="11"/>
  <c r="L263" i="11"/>
  <c r="L2063" i="11"/>
  <c r="L570" i="11"/>
  <c r="L566" i="11"/>
  <c r="L1769" i="11"/>
  <c r="L1766" i="11"/>
  <c r="L1763" i="11"/>
  <c r="L1759" i="11"/>
  <c r="L1755" i="11"/>
  <c r="L1752" i="11"/>
  <c r="L1579" i="11"/>
  <c r="L1575" i="11"/>
  <c r="L564" i="11"/>
  <c r="L560" i="11"/>
  <c r="L342" i="11"/>
  <c r="L1519" i="11"/>
  <c r="L1466" i="11"/>
  <c r="L1464" i="11"/>
  <c r="L558" i="11"/>
  <c r="L460" i="11"/>
  <c r="L406" i="11"/>
  <c r="L1354" i="11"/>
  <c r="L1463" i="11"/>
  <c r="L1417" i="11"/>
  <c r="L970" i="11"/>
  <c r="L990" i="11"/>
  <c r="L957" i="11"/>
  <c r="L1174" i="11"/>
  <c r="L1214" i="11"/>
  <c r="L1263" i="11"/>
  <c r="L1239" i="11"/>
  <c r="L457" i="11"/>
  <c r="L555" i="11"/>
  <c r="L859" i="11"/>
  <c r="L956" i="11"/>
  <c r="L857" i="11"/>
  <c r="L873" i="11"/>
  <c r="L923" i="11"/>
  <c r="L907" i="11"/>
  <c r="L236" i="11"/>
  <c r="L262" i="11"/>
  <c r="L2092" i="11"/>
  <c r="L84" i="11"/>
  <c r="L1040" i="11"/>
  <c r="L1067" i="11"/>
  <c r="L1076" i="11"/>
  <c r="L399" i="11"/>
  <c r="L101" i="11"/>
  <c r="L66" i="11"/>
  <c r="L554" i="11"/>
  <c r="L551" i="11"/>
  <c r="L547" i="11"/>
  <c r="L543" i="11"/>
  <c r="L1745" i="11"/>
  <c r="L1738" i="11"/>
  <c r="L1734" i="11"/>
  <c r="L1730" i="11"/>
  <c r="L1726" i="11"/>
  <c r="L1722" i="11"/>
  <c r="L1718" i="11"/>
  <c r="L1515" i="11"/>
  <c r="L1461" i="11"/>
  <c r="L1509" i="11"/>
  <c r="L1506" i="11"/>
  <c r="L1458" i="11"/>
  <c r="L1348" i="11"/>
  <c r="L1345" i="11"/>
  <c r="L1413" i="11"/>
  <c r="L1411" i="11"/>
  <c r="L235" i="11"/>
  <c r="L147" i="11"/>
  <c r="L65" i="11"/>
  <c r="L922" i="11"/>
  <c r="L942" i="11"/>
  <c r="L302" i="11"/>
  <c r="L396" i="11"/>
  <c r="L395" i="11"/>
  <c r="L40" i="11"/>
  <c r="L1714" i="11"/>
  <c r="L1710" i="11"/>
  <c r="L1706" i="11"/>
  <c r="L2016" i="11"/>
  <c r="L941" i="11"/>
  <c r="L984" i="11"/>
  <c r="L1189" i="11"/>
  <c r="L1262" i="11"/>
  <c r="L1311" i="11"/>
  <c r="L392" i="11"/>
  <c r="L299" i="11"/>
  <c r="L336" i="11"/>
  <c r="L335" i="11"/>
  <c r="L133" i="11"/>
  <c r="L1108" i="11"/>
  <c r="L1034" i="11"/>
  <c r="L1024" i="11"/>
  <c r="L832" i="11"/>
  <c r="L1032" i="11"/>
  <c r="L966" i="11"/>
  <c r="L1066" i="11"/>
  <c r="L906" i="11"/>
  <c r="L1696" i="11"/>
  <c r="L1693" i="11"/>
  <c r="L1689" i="11"/>
  <c r="L1687" i="11"/>
  <c r="L1684" i="11"/>
  <c r="L538" i="11"/>
  <c r="L534" i="11"/>
  <c r="L388" i="11"/>
  <c r="L1207" i="11"/>
  <c r="L189" i="11"/>
  <c r="L296" i="11"/>
  <c r="L188" i="11"/>
  <c r="L2111" i="11"/>
  <c r="L829" i="11"/>
  <c r="L855" i="11"/>
  <c r="L2103" i="11"/>
  <c r="L1679" i="11"/>
  <c r="L1675" i="11"/>
  <c r="L868" i="11"/>
  <c r="L902" i="11"/>
  <c r="L827" i="11"/>
  <c r="L1072" i="11"/>
  <c r="L527" i="11"/>
  <c r="L524" i="11"/>
  <c r="L520" i="11"/>
  <c r="L795" i="11"/>
  <c r="L805" i="11"/>
  <c r="L807" i="11"/>
  <c r="L802" i="11"/>
  <c r="L792" i="11"/>
  <c r="L515" i="11"/>
  <c r="L449" i="11"/>
  <c r="L512" i="11"/>
  <c r="L511" i="11"/>
  <c r="L1054" i="11"/>
  <c r="L826" i="11"/>
  <c r="L865" i="11"/>
  <c r="L951" i="11"/>
  <c r="L1060" i="11"/>
  <c r="L1409" i="11"/>
  <c r="L1309" i="11"/>
  <c r="L1403" i="11"/>
  <c r="L444" i="11"/>
  <c r="L1501" i="11"/>
  <c r="L1670" i="11"/>
  <c r="L1666" i="11"/>
  <c r="L1663" i="11"/>
  <c r="L1656" i="11"/>
  <c r="L1261" i="11"/>
  <c r="L1307" i="11"/>
  <c r="L1234" i="11"/>
  <c r="L1496" i="11"/>
  <c r="L1986" i="11"/>
  <c r="L1338" i="11"/>
  <c r="L766" i="11"/>
  <c r="L1096" i="11"/>
  <c r="L1488" i="11"/>
  <c r="L114" i="11"/>
  <c r="L291" i="11"/>
  <c r="L13" i="11"/>
  <c r="L17" i="11"/>
  <c r="L247" i="11"/>
  <c r="L1847" i="11"/>
  <c r="L1223" i="11"/>
  <c r="L896" i="11"/>
  <c r="L641" i="11"/>
  <c r="L879" i="11"/>
  <c r="L606" i="11"/>
  <c r="L1427" i="11"/>
  <c r="L1349" i="11"/>
  <c r="L1171" i="11"/>
  <c r="L1732" i="11"/>
  <c r="L1425" i="11"/>
  <c r="L804" i="11"/>
  <c r="L417" i="11"/>
  <c r="L22" i="11"/>
  <c r="L105" i="11"/>
  <c r="L136" i="11"/>
  <c r="L605" i="11"/>
  <c r="L1789" i="11"/>
  <c r="L2022" i="11"/>
  <c r="L1593" i="11"/>
  <c r="L1356" i="11"/>
  <c r="L413" i="11"/>
  <c r="L311" i="11"/>
  <c r="L563" i="11"/>
  <c r="L1465" i="11"/>
  <c r="L1737" i="11"/>
  <c r="L1721" i="11"/>
  <c r="L921" i="11"/>
  <c r="L1705" i="11"/>
  <c r="L541" i="11"/>
  <c r="L1209" i="11"/>
  <c r="L1692" i="11"/>
  <c r="L953" i="11"/>
  <c r="L1729" i="11"/>
  <c r="L1668" i="11"/>
  <c r="L1508" i="11"/>
  <c r="L1188" i="11"/>
  <c r="L257" i="11"/>
  <c r="L193" i="11"/>
  <c r="L27" i="11"/>
  <c r="L613" i="11"/>
  <c r="L607" i="11"/>
  <c r="L604" i="11"/>
  <c r="L601" i="11"/>
  <c r="L1788" i="11"/>
  <c r="L1777" i="11"/>
  <c r="L1596" i="11"/>
  <c r="L892" i="11"/>
  <c r="L1577" i="11"/>
  <c r="L1468" i="11"/>
  <c r="L1420" i="11"/>
  <c r="L1353" i="11"/>
  <c r="L969" i="11"/>
  <c r="L889" i="11"/>
  <c r="L72" i="11"/>
  <c r="L780" i="11"/>
  <c r="L1513" i="11"/>
  <c r="L1548" i="11"/>
  <c r="L1708" i="11"/>
  <c r="L841" i="11"/>
  <c r="L809" i="11"/>
  <c r="L1657" i="11"/>
  <c r="L104" i="11"/>
  <c r="L349" i="11"/>
  <c r="L1193" i="11"/>
  <c r="L268" i="11"/>
  <c r="L844" i="11"/>
  <c r="L2012" i="11"/>
  <c r="L2093" i="11"/>
  <c r="L1748" i="11"/>
  <c r="L1716" i="11"/>
  <c r="L1665" i="11"/>
  <c r="L1316" i="11"/>
  <c r="L1268" i="11"/>
  <c r="L1220" i="11"/>
  <c r="L884" i="11"/>
  <c r="L513" i="11"/>
  <c r="L385" i="11"/>
  <c r="L2015" i="11"/>
  <c r="L1690" i="11"/>
  <c r="L2013" i="11"/>
  <c r="L1685" i="11"/>
  <c r="L539" i="11"/>
  <c r="L1546" i="11"/>
  <c r="L453" i="11"/>
  <c r="L191" i="11"/>
  <c r="L190" i="11"/>
  <c r="L163" i="11"/>
  <c r="L187" i="11"/>
  <c r="L983" i="11"/>
  <c r="L982" i="11"/>
  <c r="L903" i="11"/>
  <c r="L1050" i="11"/>
  <c r="L1680" i="11"/>
  <c r="L1676" i="11"/>
  <c r="L828" i="11"/>
  <c r="L813" i="11"/>
  <c r="L1055" i="11"/>
  <c r="L530" i="11"/>
  <c r="L525" i="11"/>
  <c r="L521" i="11"/>
  <c r="L1674" i="11"/>
  <c r="L801" i="11"/>
  <c r="L791" i="11"/>
  <c r="L803" i="11"/>
  <c r="L808" i="11"/>
  <c r="L450" i="11"/>
  <c r="L446" i="11"/>
  <c r="L917" i="11"/>
  <c r="L937" i="11"/>
  <c r="L1065" i="11"/>
  <c r="L1310" i="11"/>
  <c r="L1406" i="11"/>
  <c r="L1404" i="11"/>
  <c r="L509" i="11"/>
  <c r="L443" i="11"/>
  <c r="L1671" i="11"/>
  <c r="L1667" i="11"/>
  <c r="L1664" i="11"/>
  <c r="L1660" i="11"/>
  <c r="L2010" i="11"/>
  <c r="L1260" i="11"/>
  <c r="L597" i="11"/>
  <c r="L1780" i="11"/>
  <c r="L1580" i="11"/>
  <c r="L1768" i="11"/>
  <c r="L1004" i="11"/>
  <c r="L545" i="11"/>
  <c r="L1724" i="11"/>
  <c r="L532" i="11"/>
  <c r="L2070" i="11"/>
  <c r="L1772" i="11"/>
  <c r="L1713" i="11"/>
  <c r="L1681" i="11"/>
  <c r="L1588" i="11"/>
  <c r="L1428" i="11"/>
  <c r="L1172" i="11"/>
  <c r="L820" i="11"/>
  <c r="L1025" i="11"/>
  <c r="L833" i="11"/>
  <c r="L531" i="11"/>
  <c r="L445" i="11"/>
  <c r="L339" i="11"/>
  <c r="L145" i="11"/>
  <c r="L196" i="11"/>
  <c r="L611" i="11"/>
  <c r="L608" i="11"/>
  <c r="L598" i="11"/>
  <c r="L1774" i="11"/>
  <c r="L590" i="11"/>
  <c r="L586" i="11"/>
  <c r="L1589" i="11"/>
  <c r="L1429" i="11"/>
  <c r="L1368" i="11"/>
  <c r="L1422" i="11"/>
  <c r="L1359" i="11"/>
  <c r="L1322" i="11"/>
  <c r="L1319" i="11"/>
  <c r="L464" i="11"/>
  <c r="L580" i="11"/>
  <c r="L1195" i="11"/>
  <c r="L314" i="11"/>
  <c r="L195" i="11"/>
  <c r="L313" i="11"/>
  <c r="L578" i="11"/>
  <c r="L1062" i="11"/>
  <c r="L958" i="11"/>
  <c r="L576" i="11"/>
  <c r="L265" i="11"/>
  <c r="L462" i="11"/>
  <c r="L1006" i="11"/>
  <c r="L48" i="11"/>
  <c r="L73" i="11"/>
  <c r="L572" i="11"/>
  <c r="L569" i="11"/>
  <c r="L1758" i="11"/>
  <c r="L1754" i="11"/>
  <c r="L1578" i="11"/>
  <c r="L1470" i="11"/>
  <c r="L1518" i="11"/>
  <c r="L1418" i="11"/>
  <c r="L557" i="11"/>
  <c r="L1317" i="11"/>
  <c r="L1416" i="11"/>
  <c r="L1173" i="11"/>
  <c r="L1190" i="11"/>
  <c r="L402" i="11"/>
  <c r="L1136" i="11"/>
  <c r="L1056" i="11"/>
  <c r="L943" i="11"/>
  <c r="L872" i="11"/>
  <c r="L214" i="11"/>
  <c r="L148" i="11"/>
  <c r="L261" i="11"/>
  <c r="L400" i="11"/>
  <c r="L986" i="11"/>
  <c r="L1074" i="11"/>
  <c r="L118" i="11"/>
  <c r="L213" i="11"/>
  <c r="L550" i="11"/>
  <c r="L546" i="11"/>
  <c r="L1744" i="11"/>
  <c r="L1741" i="11"/>
  <c r="L1514" i="11"/>
  <c r="L1459" i="11"/>
  <c r="L1344" i="11"/>
  <c r="L1342" i="11"/>
  <c r="L234" i="11"/>
  <c r="L1103" i="11"/>
  <c r="L886" i="11"/>
  <c r="L394" i="11"/>
  <c r="L955" i="11"/>
  <c r="L1211" i="11"/>
  <c r="L337" i="11"/>
  <c r="L255" i="11"/>
  <c r="L814" i="11"/>
  <c r="L919" i="11"/>
  <c r="L1018" i="11"/>
  <c r="L954" i="11"/>
  <c r="L1031" i="11"/>
  <c r="L1699" i="11"/>
  <c r="L1695" i="11"/>
  <c r="L1688" i="11"/>
  <c r="L1683" i="11"/>
  <c r="L454" i="11"/>
  <c r="L533" i="11"/>
  <c r="L334" i="11"/>
  <c r="L386" i="11"/>
  <c r="L230" i="11"/>
  <c r="L90" i="11"/>
  <c r="L830" i="11"/>
  <c r="L981" i="11"/>
  <c r="L1682" i="11"/>
  <c r="L1678" i="11"/>
  <c r="L854" i="11"/>
  <c r="L853" i="11"/>
  <c r="L528" i="11"/>
  <c r="L526" i="11"/>
  <c r="L519" i="11"/>
  <c r="L800" i="11"/>
  <c r="L2074" i="11"/>
  <c r="L451" i="11"/>
  <c r="L840" i="11"/>
  <c r="L1669" i="11"/>
  <c r="L2091" i="11"/>
  <c r="L1795" i="11"/>
  <c r="L1597" i="11"/>
  <c r="L1265" i="11"/>
  <c r="L415" i="11"/>
  <c r="L575" i="11"/>
  <c r="L1765" i="11"/>
  <c r="L987" i="11"/>
  <c r="L404" i="11"/>
  <c r="L1733" i="11"/>
  <c r="L91" i="11"/>
  <c r="L537" i="11"/>
  <c r="L232" i="11"/>
  <c r="L1039" i="11"/>
  <c r="L1340" i="11"/>
  <c r="L1308" i="11"/>
  <c r="L1600" i="11"/>
  <c r="L1584" i="11"/>
  <c r="L1367" i="11"/>
  <c r="L1426" i="11"/>
  <c r="L1362" i="11"/>
  <c r="L1325" i="11"/>
  <c r="L1358" i="11"/>
  <c r="L1290" i="11"/>
  <c r="L348" i="11"/>
  <c r="L1266" i="11"/>
  <c r="L1286" i="11"/>
  <c r="L1219" i="11"/>
  <c r="L416" i="11"/>
  <c r="L414" i="11"/>
  <c r="L310" i="11"/>
  <c r="L237" i="11"/>
  <c r="L42" i="11"/>
  <c r="L574" i="11"/>
  <c r="L568" i="11"/>
  <c r="L1771" i="11"/>
  <c r="L1757" i="11"/>
  <c r="L2019" i="11"/>
  <c r="L1750" i="11"/>
  <c r="L562" i="11"/>
  <c r="L410" i="11"/>
  <c r="L1421" i="11"/>
  <c r="L459" i="11"/>
  <c r="L926" i="11"/>
  <c r="L1215" i="11"/>
  <c r="L1240" i="11"/>
  <c r="L858" i="11"/>
  <c r="L811" i="11"/>
  <c r="L102" i="11"/>
  <c r="L149" i="11"/>
  <c r="L305" i="11"/>
  <c r="L834" i="11"/>
  <c r="L2052" i="11"/>
  <c r="L70" i="11"/>
  <c r="L47" i="11"/>
  <c r="L549" i="11"/>
  <c r="L1743" i="11"/>
  <c r="L1736" i="11"/>
  <c r="L1728" i="11"/>
  <c r="L1720" i="11"/>
  <c r="L1462" i="11"/>
  <c r="L1507" i="11"/>
  <c r="L1504" i="11"/>
  <c r="L1347" i="11"/>
  <c r="L1341" i="11"/>
  <c r="L259" i="11"/>
  <c r="L166" i="11"/>
  <c r="L967" i="11"/>
  <c r="L1043" i="11"/>
  <c r="L192" i="11"/>
  <c r="L146" i="11"/>
  <c r="L1715" i="11"/>
  <c r="L1712" i="11"/>
  <c r="L540" i="11"/>
  <c r="L1238" i="11"/>
  <c r="L1210" i="11"/>
  <c r="L1208" i="11"/>
  <c r="L1170" i="11"/>
  <c r="L338" i="11"/>
  <c r="L298" i="11"/>
  <c r="L164" i="11"/>
  <c r="L1035" i="11"/>
  <c r="L1029" i="11"/>
  <c r="L831" i="11"/>
  <c r="L843" i="11"/>
  <c r="L2046" i="11"/>
  <c r="L1698" i="11"/>
  <c r="L1694" i="11"/>
  <c r="L2014" i="11"/>
  <c r="L1686" i="11"/>
  <c r="L455" i="11"/>
  <c r="L536" i="11"/>
  <c r="L389" i="11"/>
  <c r="L254" i="11"/>
  <c r="L297" i="11"/>
  <c r="L83" i="11"/>
  <c r="L99" i="11"/>
  <c r="L918" i="11"/>
  <c r="L856" i="11"/>
  <c r="L1030" i="11"/>
  <c r="L1677" i="11"/>
  <c r="L842" i="11"/>
  <c r="L522" i="11"/>
  <c r="L518" i="11"/>
  <c r="L806" i="11"/>
  <c r="L517" i="11"/>
  <c r="L514" i="11"/>
  <c r="L447" i="11"/>
  <c r="L1502" i="11"/>
  <c r="L810" i="11"/>
  <c r="L882" i="11"/>
  <c r="L1053" i="11"/>
  <c r="L1410" i="11"/>
  <c r="L1405" i="11"/>
  <c r="L507" i="11"/>
  <c r="L2011" i="11"/>
  <c r="L1661" i="11"/>
  <c r="L1654" i="11"/>
  <c r="L1258" i="11"/>
  <c r="L1785" i="11"/>
  <c r="L1217" i="11"/>
  <c r="L169" i="11"/>
  <c r="L2020" i="11"/>
  <c r="L559" i="11"/>
  <c r="L403" i="11"/>
  <c r="L553" i="11"/>
  <c r="L1717" i="11"/>
  <c r="L260" i="11"/>
  <c r="L256" i="11"/>
  <c r="L1709" i="11"/>
  <c r="L920" i="11"/>
  <c r="L100" i="11"/>
  <c r="L1019" i="11"/>
  <c r="L869" i="11"/>
  <c r="L1691" i="11"/>
  <c r="L231" i="11"/>
  <c r="L867" i="11"/>
  <c r="L523" i="11"/>
  <c r="L901" i="11"/>
  <c r="L508" i="11"/>
  <c r="L798" i="11"/>
  <c r="L866" i="11"/>
  <c r="L510" i="11"/>
  <c r="L1662" i="11"/>
  <c r="L1658" i="11"/>
  <c r="L1259" i="11"/>
  <c r="L799" i="11"/>
  <c r="L1659" i="11" l="1"/>
  <c r="L2127" i="11"/>
  <c r="L2156" i="11"/>
  <c r="L2185" i="11"/>
  <c r="L2197" i="11"/>
  <c r="L2177" i="11"/>
  <c r="L2131" i="11"/>
  <c r="L2137" i="11"/>
  <c r="L2143" i="11"/>
  <c r="L2191" i="11"/>
  <c r="L2204" i="11"/>
  <c r="L2175" i="11"/>
  <c r="L2189" i="11"/>
  <c r="L2196" i="11"/>
  <c r="L2125" i="11"/>
  <c r="L2133" i="11"/>
  <c r="L2199" i="11"/>
  <c r="L2205" i="11"/>
  <c r="L2219" i="11"/>
  <c r="L2120" i="11"/>
  <c r="S2222"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<sst xmlns="http://schemas.openxmlformats.org/spreadsheetml/2006/main" count="2344" uniqueCount="93">
  <si>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</si>
  <si>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</si>
  <si>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</si>
  <si>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</si>
  <si>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</si>
  <si>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</si>
  <si>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</si>
  <si>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</si>
  <si>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</si>
  <si>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</si>
  <si>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</si>
  <si>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</si>
  <si>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</si>
  <si>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</si>
  <si>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</si>
  <si>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</si>
  <si>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</si>
  <si>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Grand Total</t>
  </si>
  <si>
    <t>Sum of Licenses Bought</t>
  </si>
  <si>
    <t>Sum of Sales Amount</t>
  </si>
  <si>
    <t>Values</t>
  </si>
  <si>
    <t>Total Sum of Licenses Bought</t>
  </si>
  <si>
    <t>Total Sum of Sales Amount</t>
  </si>
  <si>
    <t>Paid</t>
  </si>
  <si>
    <t>Paid Total</t>
  </si>
  <si>
    <t>Paid Category</t>
  </si>
  <si>
    <t>0-24</t>
  </si>
  <si>
    <t>25-49</t>
  </si>
  <si>
    <t>50-74</t>
  </si>
  <si>
    <t>0-24 Total</t>
  </si>
  <si>
    <t>25-49 Total</t>
  </si>
  <si>
    <t>50-74 Total</t>
  </si>
  <si>
    <t>75-99</t>
  </si>
  <si>
    <t>75-99 Total</t>
  </si>
  <si>
    <t>525-549</t>
  </si>
  <si>
    <t>525-549 Total</t>
  </si>
  <si>
    <t>575-600</t>
  </si>
  <si>
    <t>575-600 Total</t>
  </si>
  <si>
    <t>Sales Tier</t>
  </si>
  <si>
    <t>Non Paying Users</t>
  </si>
  <si>
    <t>Upsell $ Non Paying Users</t>
  </si>
  <si>
    <t>Total Upsell $</t>
  </si>
  <si>
    <t>Current Upsell $</t>
  </si>
  <si>
    <t>Upsell Priority</t>
  </si>
  <si>
    <t>Upsell Account Detail</t>
  </si>
  <si>
    <t>Number of Customers</t>
  </si>
  <si>
    <t>Total Sales</t>
  </si>
  <si>
    <t>Non Paying Customers</t>
  </si>
  <si>
    <t>Average Sales per Customer</t>
  </si>
  <si>
    <t>Paying Customers</t>
  </si>
  <si>
    <t>Basic to Paying Ratio</t>
  </si>
  <si>
    <t>Premium Sales</t>
  </si>
  <si>
    <t>Business Sales</t>
  </si>
  <si>
    <t>Enterprise Sales</t>
  </si>
  <si>
    <t>Premium Sales Share</t>
  </si>
  <si>
    <t>Business Sales Share</t>
  </si>
  <si>
    <t>Enterprise Sales Share</t>
  </si>
  <si>
    <t>Upsell Opportunity</t>
  </si>
  <si>
    <t>Conversation Rate</t>
  </si>
  <si>
    <t>Projected Upsell Amount</t>
  </si>
  <si>
    <t>Total</t>
  </si>
  <si>
    <t>Sales Last Month</t>
  </si>
  <si>
    <t>Growth Rate</t>
  </si>
  <si>
    <t>Sales Target</t>
  </si>
  <si>
    <t>License Price</t>
  </si>
  <si>
    <t>License Bought</t>
  </si>
  <si>
    <t>Projected Sales</t>
  </si>
  <si>
    <t>$B$14</t>
  </si>
  <si>
    <t>$B$15</t>
  </si>
  <si>
    <t>$B$16</t>
  </si>
  <si>
    <t>$D$17</t>
  </si>
  <si>
    <t>Current</t>
  </si>
  <si>
    <t>Created by Farhan Sidiq on 13/11/2023</t>
  </si>
  <si>
    <t>Moderate</t>
  </si>
  <si>
    <t>High</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</si>
  <si>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</si>
  <si>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</si>
  <si>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</si>
  <si>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</si>
  <si>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</si>
  <si>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</si>
  <si>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</si>
  <si>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Elasticity</t>
  </si>
  <si>
    <t>Elasticity of Demand -Premium</t>
  </si>
  <si>
    <t>SMA (Simple Moving Average) Forecast</t>
  </si>
  <si>
    <t>WMA (Weighted Moving Average) Forecast</t>
  </si>
  <si>
    <t>Timeline</t>
  </si>
  <si>
    <t>Forecast</t>
  </si>
  <si>
    <t>Lower Bound 1</t>
  </si>
  <si>
    <t>Upper Bound 1</t>
  </si>
  <si>
    <t>Forecast 2</t>
  </si>
  <si>
    <t>Lower Bound 2</t>
  </si>
  <si>
    <t>Upper Bound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</si>
</sst>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 #,##0_-;_-* &quot;-&quot;_-;_-@_-"/>
    <numFmt numFmtId="164" formatCode="_-[$$-409]* #,##0.00_ ;_-[$$-409]* \-#,##0.00\ ;_-[$$-409]* &quot;-&quot;??_ ;_-@_ "/>
    <numFmt numFmtId="165" formatCode="_-[$$-409]* #,##0_ ;_-[$$-409]* \-#,##0\ ;_-[$$-409]* &quot;-&quot;??_ ;_-@_ "/>
  </numFmts>
  <fonts count="7" x14ac:knownFonts="1">
    <font>
      <sz val="12"/>
      <color theme="1"/>
      <name val="Calibri"/>
      <family val="2"/>
      <scheme val="minor"/>
    </font>
    <font>
      <sz val="12"/>
      <color theme="1"/>
      <name val="Calibri"/>
      <family val="2"/>
      <scheme val="minor"/>
    </font>
    <font>
      <b/>
      <sz val="14"/>
      <color indexed="9"/>
      <name val="Calibri"/>
      <family val="2"/>
      <scheme val="minor"/>
    </font>
    <font>
      <b/>
      <sz val="12"/>
      <color indexed="8"/>
      <name val="Calibri"/>
      <family val="2"/>
      <scheme val="minor"/>
    </font>
    <font>
      <b/>
      <sz val="12"/>
      <color indexed="18"/>
      <name val="Calibri"/>
      <family val="2"/>
      <scheme val="minor"/>
    </font>
    <font>
      <sz val="11"/>
      <color indexed="9"/>
      <name val="Calibri"/>
      <family val="2"/>
      <scheme val="minor"/>
    </font>
    <font>
      <sz val="8"/>
      <color theme="1"/>
      <name val="Calibri"/>
      <family val="2"/>
      <scheme val="minor"/>
    </font>
  </fonts>
  <fills count="5">
    <fill>
      <patternFill patternType="none"/>
    </fill>
    <fill>
      <patternFill patternType="gray125"/>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5">
    <border>
      <left/>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41" fontId="1" fillId="0" borderId="0" applyFont="0" applyFill="0" applyBorder="0" applyAlignment="0" applyProtection="0"/>
    <xf numFmtId="9" fontId="1" fillId="0" borderId="0" applyFont="0" applyFill="0" applyBorder="0" applyAlignment="0" applyProtection="0"/>
  </cellStyleXfs>
  <cellXfs count="23">
    <xf numFmtId="0" fontId="0" fillId="0" borderId="0" xfId="0"/>
    <xf numFmtId="14" fontId="0" fillId="0" borderId="0" xfId="0" applyNumberFormat="1"/>
    <xf numFmtId="0" fontId="0" fillId="0" borderId="0" xfId="0" pivotButton="1"/>
    <xf numFmtId="3" fontId="0" fillId="0" borderId="0" xfId="0" applyNumberFormat="1"/>
    <xf numFmtId="164" fontId="0" fillId="0" borderId="0" xfId="0" applyNumberFormat="1"/>
    <xf numFmtId="165" fontId="0" fillId="0" borderId="0" xfId="0" applyNumberFormat="1"/>
    <xf numFmtId="2" fontId="0" fillId="0" borderId="0" xfId="0" applyNumberFormat="1"/>
    <xf numFmtId="1" fontId="0" fillId="0" borderId="0" xfId="0" applyNumberFormat="1"/>
    <xf numFmtId="9" fontId="0" fillId="0" borderId="0" xfId="0" applyNumberFormat="1"/>
    <xf numFmtId="9" fontId="0" fillId="0" borderId="0" xfId="2" applyFont="1"/>
    <xf numFmtId="41" fontId="0" fillId="0" borderId="0" xfId="1" applyFont="1"/>
    <xf numFmtId="165" fontId="0" fillId="0" borderId="2" xfId="0" applyNumberFormat="1" applyBorder="1"/>
    <xf numFmtId="0" fontId="2" fillId="2" borderId="3" xfId="0" applyFont="1" applyFill="1" applyBorder="1" applyAlignment="1">
      <alignment horizontal="left"/>
    </xf>
    <xf numFmtId="0" fontId="2" fillId="2" borderId="1" xfId="0" applyFont="1" applyFill="1" applyBorder="1" applyAlignment="1">
      <alignment horizontal="left"/>
    </xf>
    <xf numFmtId="0" fontId="0" fillId="0" borderId="4" xfId="0" applyBorder="1"/>
    <xf numFmtId="0" fontId="3" fillId="3" borderId="0" xfId="0" applyFont="1" applyFill="1" applyAlignment="1">
      <alignment horizontal="left"/>
    </xf>
    <xf numFmtId="0" fontId="4" fillId="3" borderId="4" xfId="0" applyFont="1" applyFill="1" applyBorder="1" applyAlignment="1">
      <alignment horizontal="left"/>
    </xf>
    <xf numFmtId="0" fontId="3" fillId="3" borderId="2" xfId="0" applyFont="1" applyFill="1" applyBorder="1" applyAlignment="1">
      <alignment horizontal="left"/>
    </xf>
    <xf numFmtId="0" fontId="5" fillId="2" borderId="1" xfId="0" applyFont="1" applyFill="1" applyBorder="1" applyAlignment="1">
      <alignment horizontal="right"/>
    </xf>
    <xf numFmtId="0" fontId="5" fillId="2" borderId="3" xfId="0" applyFont="1" applyFill="1" applyBorder="1" applyAlignment="1">
      <alignment horizontal="right"/>
    </xf>
    <xf numFmtId="164" fontId="0" fillId="4" borderId="0" xfId="0" applyNumberFormat="1" applyFill="1"/>
    <xf numFmtId="0" fontId="6" fillId="0" borderId="0" xfId="0" applyFont="1" applyAlignment="1">
      <alignment vertical="top" wrapText="1"/>
    </xf>
    <xf numFmtId="10" fontId="0" fillId="0" borderId="0" xfId="2" applyNumberFormat="1" applyFont="1"/>
  </cellXfs>
  <cellStyles count="3">
    <cellStyle name="Comma [0]" xfId="1" builtinId="6"/>
    <cellStyle name="Normal" xfId="0" builtinId="0"/>
    <cellStyle name="Percent" xfId="2" builtinId="5"/>
  </cellStyles>
  <dxfs count="38">
    <dxf>
      <font>
        <color rgb="FF9C0006"/>
      </font>
      <fill>
        <patternFill>
          <bgColor rgb="FFFFC7CE"/>
        </patternFill>
      </fill>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9" formatCode="dd/mm/yyyy"/>
    </dxf>
    <dxf>
      <numFmt numFmtId="165" formatCode="_-[$$-409]* #,##0_ ;_-[$$-409]* \-#,##0\ ;_-[$$-409]* &quot;-&quot;??_ ;_-@_ "/>
    </dxf>
    <dxf>
      <numFmt numFmtId="165" formatCode="_-[$$-409]* #,##0_ ;_-[$$-409]* \-#,##0\ ;_-[$$-409]* &quot;-&quot;??_ ;_-@_ "/>
    </dxf>
    <dxf>
      <numFmt numFmtId="165" formatCode="_-[$$-409]* #,##0_ ;_-[$$-409]* \-#,##0\ ;_-[$$-409]* &quot;-&quot;??_ ;_-@_ "/>
    </dxf>
    <dxf>
      <numFmt numFmtId="0" formatCode="General"/>
    </dxf>
    <dxf>
      <font>
        <b val="0"/>
        <i val="0"/>
        <strike val="0"/>
        <condense val="0"/>
        <extend val="0"/>
        <outline val="0"/>
        <shadow val="0"/>
        <u val="none"/>
        <vertAlign val="baseline"/>
        <sz val="12"/>
        <color theme="1"/>
        <name val="Calibri"/>
        <family val="2"/>
        <scheme val="minor"/>
      </font>
    </dxf>
    <dxf>
      <numFmt numFmtId="0" formatCode="General"/>
    </dxf>
    <dxf>
      <numFmt numFmtId="164" formatCode="_-[$$-409]* #,##0.00_ ;_-[$$-409]* \-#,##0.00\ ;_-[$$-409]* &quot;-&quot;??_ ;_-@_ "/>
    </dxf>
    <dxf>
      <numFmt numFmtId="165" formatCode="_-[$$-409]* #,##0_ ;_-[$$-409]* \-#,##0\ ;_-[$$-409]* &quot;-&quot;??_ ;_-@_ "/>
    </dxf>
    <dxf>
      <numFmt numFmtId="165" formatCode="_-[$$-409]* #,##0_ ;_-[$$-409]* \-#,##0\ ;_-[$$-409]* &quot;-&quot;??_ ;_-@_ "/>
    </dxf>
    <dxf>
      <numFmt numFmtId="165" formatCode="_-[$$-409]* #,##0_ ;_-[$$-409]* \-#,##0\ ;_-[$$-409]* &quot;-&quot;??_ ;_-@_ "/>
    </dxf>
    <dxf>
      <numFmt numFmtId="164" formatCode="_-[$$-409]* #,##0.00_ ;_-[$$-409]* \-#,##0.00\ ;_-[$$-409]* &quot;-&quot;??_ ;_-@_ "/>
    </dxf>
    <dxf>
      <numFmt numFmtId="164" formatCode="_-[$$-409]* #,##0.00_ ;_-[$$-409]* \-#,##0.00\ ;_-[$$-409]* &quot;-&quot;??_ ;_-@_ "/>
    </dxf>
    <dxf>
      <numFmt numFmtId="13" formatCode="0%"/>
    </dxf>
    <dxf>
      <numFmt numFmtId="164" formatCode="_-[$$-409]* #,##0.00_ ;_-[$$-409]* \-#,##0.00\ ;_-[$$-409]* &quot;-&quot;??_ ;_-@_ "/>
    </dxf>
    <dxf>
      <numFmt numFmtId="13" formatCode="0%"/>
    </dxf>
    <dxf>
      <numFmt numFmtId="165" formatCode="_-[$$-409]* #,##0_ ;_-[$$-409]* \-#,##0\ ;_-[$$-409]* &quot;-&quot;??_ ;_-@_ "/>
    </dxf>
    <dxf>
      <numFmt numFmtId="165" formatCode="_-[$$-409]* #,##0_ ;_-[$$-409]* \-#,##0\ ;_-[$$-409]* &quot;-&quot;??_ ;_-@_ "/>
    </dxf>
    <dxf>
      <numFmt numFmtId="165" formatCode="_-[$$-409]* #,##0_ ;_-[$$-409]* \-#,##0\ ;_-[$$-409]* &quot;-&quot;??_ ;_-@_ "/>
    </dxf>
    <dxf>
      <numFmt numFmtId="2" formatCode="0.00"/>
    </dxf>
    <dxf>
      <numFmt numFmtId="1" formatCode="0"/>
    </dxf>
    <dxf>
      <numFmt numFmtId="0" formatCode="General"/>
    </dxf>
    <dxf>
      <numFmt numFmtId="19" formatCode="dd/mm/yyyy"/>
    </dxf>
    <dxf>
      <numFmt numFmtId="19" formatCode="dd/mm/yyyy"/>
    </dxf>
    <dxf>
      <numFmt numFmtId="19" formatCode="dd/mm/yyyy"/>
    </dxf>
    <dxf>
      <numFmt numFmtId="19" formatCode="dd/mm/yyyy"/>
    </dxf>
    <dxf>
      <numFmt numFmtId="19" formatCode="dd/mm/yyyy"/>
    </dxf>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log"/>
            <c:forward val="6"/>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poly"/>
            <c:order val="4"/>
            <c:dispRSqr val="0"/>
            <c:dispEq val="0"/>
          </c:trendline>
          <c:trendline>
            <c:spPr>
              <a:ln w="19050" cap="rnd">
                <a:solidFill>
                  <a:schemeClr val="accent1"/>
                </a:solidFill>
                <a:prstDash val="sysDot"/>
              </a:ln>
              <a:effectLst/>
            </c:spPr>
            <c:trendlineType val="poly"/>
            <c:order val="4"/>
            <c:dispRSqr val="0"/>
            <c:dispEq val="0"/>
          </c:trendline>
          <c:cat>
            <c:numRef>
              <c:f>Forecasting!$A$14:$A$25</c:f>
              <c:numCache>
                <c:formatCode>m/d/yyyy</c:formatCode>
                <c:ptCount val="12"/>
                <c:pt idx="0">
                  <c:v>44013</c:v>
                </c:pt>
                <c:pt idx="1">
                  <c:v>44044</c:v>
                </c:pt>
                <c:pt idx="2">
                  <c:v>44075</c:v>
                </c:pt>
                <c:pt idx="3">
                  <c:v>44105</c:v>
                </c:pt>
                <c:pt idx="4">
                  <c:v>44136</c:v>
                </c:pt>
                <c:pt idx="5">
                  <c:v>44166</c:v>
                </c:pt>
                <c:pt idx="6">
                  <c:v>44197</c:v>
                </c:pt>
                <c:pt idx="7">
                  <c:v>44228</c:v>
                </c:pt>
                <c:pt idx="8">
                  <c:v>44256</c:v>
                </c:pt>
                <c:pt idx="9">
                  <c:v>44287</c:v>
                </c:pt>
                <c:pt idx="10">
                  <c:v>44317</c:v>
                </c:pt>
                <c:pt idx="11">
                  <c:v>44348</c:v>
                </c:pt>
              </c:numCache>
            </c:numRef>
          </c:cat>
          <c:val>
            <c:numRef>
              <c:f>Forecasting!$B$14:$B$25</c:f>
              <c:numCache>
                <c:formatCode>_-[$$-409]* #,##0_ ;_-[$$-409]* \-#,##0\ ;_-[$$-409]* "-"??_ ;_-@_ </c:formatCode>
                <c:ptCount val="12"/>
                <c:pt idx="0">
                  <c:v>28325</c:v>
                </c:pt>
                <c:pt idx="1">
                  <c:v>32005</c:v>
                </c:pt>
                <c:pt idx="2">
                  <c:v>34890</c:v>
                </c:pt>
                <c:pt idx="3">
                  <c:v>40615</c:v>
                </c:pt>
                <c:pt idx="4">
                  <c:v>46605</c:v>
                </c:pt>
                <c:pt idx="5">
                  <c:v>50195</c:v>
                </c:pt>
                <c:pt idx="6">
                  <c:v>51605</c:v>
                </c:pt>
                <c:pt idx="7">
                  <c:v>54120</c:v>
                </c:pt>
                <c:pt idx="8">
                  <c:v>57040</c:v>
                </c:pt>
                <c:pt idx="9">
                  <c:v>63125</c:v>
                </c:pt>
                <c:pt idx="10">
                  <c:v>68155</c:v>
                </c:pt>
                <c:pt idx="11">
                  <c:v>80335</c:v>
                </c:pt>
              </c:numCache>
            </c:numRef>
          </c:val>
          <c:smooth val="0"/>
          <c:extLst>
            <c:ext xmlns:c16="http://schemas.microsoft.com/office/drawing/2014/chart" uri="{C3380CC4-5D6E-409C-BE32-E72D297353CC}">
              <c16:uniqueId val="{00000000-F16E-438C-B7B7-01C086F6377D}"/>
            </c:ext>
          </c:extLst>
        </c:ser>
        <c:dLbls>
          <c:showLegendKey val="0"/>
          <c:showVal val="0"/>
          <c:showCatName val="0"/>
          <c:showSerName val="0"/>
          <c:showPercent val="0"/>
          <c:showBubbleSize val="0"/>
        </c:dLbls>
        <c:smooth val="0"/>
        <c:axId val="1414789055"/>
        <c:axId val="1213835343"/>
      </c:lineChart>
      <c:dateAx>
        <c:axId val="1414789055"/>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835343"/>
        <c:crosses val="autoZero"/>
        <c:auto val="1"/>
        <c:lblOffset val="100"/>
        <c:baseTimeUnit val="months"/>
      </c:dateAx>
      <c:valAx>
        <c:axId val="1213835343"/>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4789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Sheet'!$B$1</c:f>
              <c:strCache>
                <c:ptCount val="1"/>
                <c:pt idx="0">
                  <c:v>Total Sales</c:v>
                </c:pt>
              </c:strCache>
            </c:strRef>
          </c:tx>
          <c:spPr>
            <a:ln w="28575" cap="rnd">
              <a:solidFill>
                <a:schemeClr val="accent1"/>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Sheet'!$B$2:$B$37</c:f>
              <c:numCache>
                <c:formatCode>_-[$$-409]* #,##0.00_ ;_-[$$-409]* \-#,##0.00\ ;_-[$$-409]* "-"??_ ;_-@_ </c:formatCode>
                <c:ptCount val="36"/>
                <c:pt idx="0">
                  <c:v>0</c:v>
                </c:pt>
                <c:pt idx="1">
                  <c:v>0</c:v>
                </c:pt>
                <c:pt idx="2">
                  <c:v>0</c:v>
                </c:pt>
                <c:pt idx="3">
                  <c:v>20</c:v>
                </c:pt>
                <c:pt idx="4">
                  <c:v>40</c:v>
                </c:pt>
                <c:pt idx="5">
                  <c:v>40</c:v>
                </c:pt>
                <c:pt idx="6">
                  <c:v>645</c:v>
                </c:pt>
                <c:pt idx="7">
                  <c:v>5735</c:v>
                </c:pt>
                <c:pt idx="8">
                  <c:v>11310</c:v>
                </c:pt>
                <c:pt idx="9">
                  <c:v>19225</c:v>
                </c:pt>
                <c:pt idx="10">
                  <c:v>23805</c:v>
                </c:pt>
                <c:pt idx="11">
                  <c:v>25190</c:v>
                </c:pt>
                <c:pt idx="12">
                  <c:v>28325</c:v>
                </c:pt>
                <c:pt idx="13">
                  <c:v>32005</c:v>
                </c:pt>
                <c:pt idx="14">
                  <c:v>34890</c:v>
                </c:pt>
                <c:pt idx="15">
                  <c:v>40615</c:v>
                </c:pt>
                <c:pt idx="16">
                  <c:v>46605</c:v>
                </c:pt>
                <c:pt idx="17">
                  <c:v>50195</c:v>
                </c:pt>
                <c:pt idx="18">
                  <c:v>51605</c:v>
                </c:pt>
                <c:pt idx="19">
                  <c:v>54120</c:v>
                </c:pt>
                <c:pt idx="20">
                  <c:v>57040</c:v>
                </c:pt>
                <c:pt idx="21">
                  <c:v>63125</c:v>
                </c:pt>
                <c:pt idx="22">
                  <c:v>68155</c:v>
                </c:pt>
                <c:pt idx="23">
                  <c:v>80335</c:v>
                </c:pt>
              </c:numCache>
            </c:numRef>
          </c:val>
          <c:smooth val="0"/>
          <c:extLst>
            <c:ext xmlns:c16="http://schemas.microsoft.com/office/drawing/2014/chart" uri="{C3380CC4-5D6E-409C-BE32-E72D297353CC}">
              <c16:uniqueId val="{00000000-ADD7-4835-894C-649303FE7D65}"/>
            </c:ext>
          </c:extLst>
        </c:ser>
        <c:ser>
          <c:idx val="1"/>
          <c:order val="1"/>
          <c:tx>
            <c:strRef>
              <c:f>'Forecast Sheet'!$C$1</c:f>
              <c:strCache>
                <c:ptCount val="1"/>
                <c:pt idx="0">
                  <c:v>Forecast</c:v>
                </c:pt>
              </c:strCache>
            </c:strRef>
          </c:tx>
          <c:spPr>
            <a:ln w="28575" cap="rnd">
              <a:solidFill>
                <a:schemeClr val="accent2"/>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Sheet'!$C$2:$C$37</c:f>
              <c:numCache>
                <c:formatCode>General</c:formatCode>
                <c:ptCount val="36"/>
                <c:pt idx="23" formatCode="_-[$$-409]* #,##0.00_ ;_-[$$-409]* \-#,##0.00\ ;_-[$$-409]* &quot;-&quot;??_ ;_-@_ ">
                  <c:v>80335</c:v>
                </c:pt>
                <c:pt idx="24" formatCode="_-[$$-409]* #,##0.00_ ;_-[$$-409]* \-#,##0.00\ ;_-[$$-409]* &quot;-&quot;??_ ;_-@_ ">
                  <c:v>82995.899706484532</c:v>
                </c:pt>
                <c:pt idx="25" formatCode="_-[$$-409]* #,##0.00_ ;_-[$$-409]* \-#,##0.00\ ;_-[$$-409]* &quot;-&quot;??_ ;_-@_ ">
                  <c:v>86538.844926448161</c:v>
                </c:pt>
                <c:pt idx="26" formatCode="_-[$$-409]* #,##0.00_ ;_-[$$-409]* \-#,##0.00\ ;_-[$$-409]* &quot;-&quot;??_ ;_-@_ ">
                  <c:v>90081.790146411789</c:v>
                </c:pt>
                <c:pt idx="27" formatCode="_-[$$-409]* #,##0.00_ ;_-[$$-409]* \-#,##0.00\ ;_-[$$-409]* &quot;-&quot;??_ ;_-@_ ">
                  <c:v>93624.735366375418</c:v>
                </c:pt>
                <c:pt idx="28" formatCode="_-[$$-409]* #,##0.00_ ;_-[$$-409]* \-#,##0.00\ ;_-[$$-409]* &quot;-&quot;??_ ;_-@_ ">
                  <c:v>97167.680586339047</c:v>
                </c:pt>
                <c:pt idx="29" formatCode="_-[$$-409]* #,##0.00_ ;_-[$$-409]* \-#,##0.00\ ;_-[$$-409]* &quot;-&quot;??_ ;_-@_ ">
                  <c:v>100710.62580630268</c:v>
                </c:pt>
                <c:pt idx="30" formatCode="_-[$$-409]* #,##0.00_ ;_-[$$-409]* \-#,##0.00\ ;_-[$$-409]* &quot;-&quot;??_ ;_-@_ ">
                  <c:v>104253.57102626631</c:v>
                </c:pt>
                <c:pt idx="31" formatCode="_-[$$-409]* #,##0.00_ ;_-[$$-409]* \-#,##0.00\ ;_-[$$-409]* &quot;-&quot;??_ ;_-@_ ">
                  <c:v>107796.51624622993</c:v>
                </c:pt>
                <c:pt idx="32" formatCode="_-[$$-409]* #,##0.00_ ;_-[$$-409]* \-#,##0.00\ ;_-[$$-409]* &quot;-&quot;??_ ;_-@_ ">
                  <c:v>111339.46146619356</c:v>
                </c:pt>
                <c:pt idx="33" formatCode="_-[$$-409]* #,##0.00_ ;_-[$$-409]* \-#,##0.00\ ;_-[$$-409]* &quot;-&quot;??_ ;_-@_ ">
                  <c:v>114882.40668615719</c:v>
                </c:pt>
                <c:pt idx="34" formatCode="_-[$$-409]* #,##0.00_ ;_-[$$-409]* \-#,##0.00\ ;_-[$$-409]* &quot;-&quot;??_ ;_-@_ ">
                  <c:v>118425.35190612082</c:v>
                </c:pt>
                <c:pt idx="35" formatCode="_-[$$-409]* #,##0.00_ ;_-[$$-409]* \-#,##0.00\ ;_-[$$-409]* &quot;-&quot;??_ ;_-@_ ">
                  <c:v>121968.29712608445</c:v>
                </c:pt>
              </c:numCache>
            </c:numRef>
          </c:val>
          <c:smooth val="0"/>
          <c:extLst>
            <c:ext xmlns:c16="http://schemas.microsoft.com/office/drawing/2014/chart" uri="{C3380CC4-5D6E-409C-BE32-E72D297353CC}">
              <c16:uniqueId val="{00000001-ADD7-4835-894C-649303FE7D65}"/>
            </c:ext>
          </c:extLst>
        </c:ser>
        <c:ser>
          <c:idx val="2"/>
          <c:order val="2"/>
          <c:tx>
            <c:strRef>
              <c:f>'Forecast Sheet'!$D$1</c:f>
              <c:strCache>
                <c:ptCount val="1"/>
                <c:pt idx="0">
                  <c:v>Lower Bound 1</c:v>
                </c:pt>
              </c:strCache>
            </c:strRef>
          </c:tx>
          <c:spPr>
            <a:ln w="28575" cap="rnd">
              <a:solidFill>
                <a:schemeClr val="accent3"/>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Sheet'!$D$2:$D$37</c:f>
              <c:numCache>
                <c:formatCode>General</c:formatCode>
                <c:ptCount val="36"/>
                <c:pt idx="23" formatCode="_-[$$-409]* #,##0.00_ ;_-[$$-409]* \-#,##0.00\ ;_-[$$-409]* &quot;-&quot;??_ ;_-@_ ">
                  <c:v>80335</c:v>
                </c:pt>
                <c:pt idx="24" formatCode="_-[$$-409]* #,##0.00_ ;_-[$$-409]* \-#,##0.00\ ;_-[$$-409]* &quot;-&quot;??_ ;_-@_ ">
                  <c:v>77967.187598291886</c:v>
                </c:pt>
                <c:pt idx="25" formatCode="_-[$$-409]* #,##0.00_ ;_-[$$-409]* \-#,##0.00\ ;_-[$$-409]* &quot;-&quot;??_ ;_-@_ ">
                  <c:v>79770.039648911581</c:v>
                </c:pt>
                <c:pt idx="26" formatCode="_-[$$-409]* #,##0.00_ ;_-[$$-409]* \-#,##0.00\ ;_-[$$-409]* &quot;-&quot;??_ ;_-@_ ">
                  <c:v>81933.716848446944</c:v>
                </c:pt>
                <c:pt idx="27" formatCode="_-[$$-409]* #,##0.00_ ;_-[$$-409]* \-#,##0.00\ ;_-[$$-409]* &quot;-&quot;??_ ;_-@_ ">
                  <c:v>84296.760409592098</c:v>
                </c:pt>
                <c:pt idx="28" formatCode="_-[$$-409]* #,##0.00_ ;_-[$$-409]* \-#,##0.00\ ;_-[$$-409]* &quot;-&quot;??_ ;_-@_ ">
                  <c:v>86790.935892688503</c:v>
                </c:pt>
                <c:pt idx="29" formatCode="_-[$$-409]* #,##0.00_ ;_-[$$-409]* \-#,##0.00\ ;_-[$$-409]* &quot;-&quot;??_ ;_-@_ ">
                  <c:v>89379.770146936848</c:v>
                </c:pt>
                <c:pt idx="30" formatCode="_-[$$-409]* #,##0.00_ ;_-[$$-409]* \-#,##0.00\ ;_-[$$-409]* &quot;-&quot;??_ ;_-@_ ">
                  <c:v>92041.055070133385</c:v>
                </c:pt>
                <c:pt idx="31" formatCode="_-[$$-409]* #,##0.00_ ;_-[$$-409]* \-#,##0.00\ ;_-[$$-409]* &quot;-&quot;??_ ;_-@_ ">
                  <c:v>94760.080804386482</c:v>
                </c:pt>
                <c:pt idx="32" formatCode="_-[$$-409]* #,##0.00_ ;_-[$$-409]* \-#,##0.00\ ;_-[$$-409]* &quot;-&quot;??_ ;_-@_ ">
                  <c:v>97526.50922197997</c:v>
                </c:pt>
                <c:pt idx="33" formatCode="_-[$$-409]* #,##0.00_ ;_-[$$-409]* \-#,##0.00\ ;_-[$$-409]* &quot;-&quot;??_ ;_-@_ ">
                  <c:v>100332.74694548242</c:v>
                </c:pt>
                <c:pt idx="34" formatCode="_-[$$-409]* #,##0.00_ ;_-[$$-409]* \-#,##0.00\ ;_-[$$-409]* &quot;-&quot;??_ ;_-@_ ">
                  <c:v>103173.02270003875</c:v>
                </c:pt>
                <c:pt idx="35" formatCode="_-[$$-409]* #,##0.00_ ;_-[$$-409]* \-#,##0.00\ ;_-[$$-409]* &quot;-&quot;??_ ;_-@_ ">
                  <c:v>106042.82874362577</c:v>
                </c:pt>
              </c:numCache>
            </c:numRef>
          </c:val>
          <c:smooth val="0"/>
          <c:extLst>
            <c:ext xmlns:c16="http://schemas.microsoft.com/office/drawing/2014/chart" uri="{C3380CC4-5D6E-409C-BE32-E72D297353CC}">
              <c16:uniqueId val="{00000002-ADD7-4835-894C-649303FE7D65}"/>
            </c:ext>
          </c:extLst>
        </c:ser>
        <c:ser>
          <c:idx val="3"/>
          <c:order val="3"/>
          <c:tx>
            <c:strRef>
              <c:f>'Forecast Sheet'!$E$1</c:f>
              <c:strCache>
                <c:ptCount val="1"/>
                <c:pt idx="0">
                  <c:v>Upper Bound 1</c:v>
                </c:pt>
              </c:strCache>
            </c:strRef>
          </c:tx>
          <c:spPr>
            <a:ln w="28575" cap="rnd">
              <a:solidFill>
                <a:schemeClr val="accent4"/>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Sheet'!$E$2:$E$37</c:f>
              <c:numCache>
                <c:formatCode>General</c:formatCode>
                <c:ptCount val="36"/>
                <c:pt idx="23" formatCode="_-[$$-409]* #,##0.00_ ;_-[$$-409]* \-#,##0.00\ ;_-[$$-409]* &quot;-&quot;??_ ;_-@_ ">
                  <c:v>80335</c:v>
                </c:pt>
                <c:pt idx="24" formatCode="_-[$$-409]* #,##0.00_ ;_-[$$-409]* \-#,##0.00\ ;_-[$$-409]* &quot;-&quot;??_ ;_-@_ ">
                  <c:v>88024.611814677177</c:v>
                </c:pt>
                <c:pt idx="25" formatCode="_-[$$-409]* #,##0.00_ ;_-[$$-409]* \-#,##0.00\ ;_-[$$-409]* &quot;-&quot;??_ ;_-@_ ">
                  <c:v>93307.65020398474</c:v>
                </c:pt>
                <c:pt idx="26" formatCode="_-[$$-409]* #,##0.00_ ;_-[$$-409]* \-#,##0.00\ ;_-[$$-409]* &quot;-&quot;??_ ;_-@_ ">
                  <c:v>98229.863444376635</c:v>
                </c:pt>
                <c:pt idx="27" formatCode="_-[$$-409]* #,##0.00_ ;_-[$$-409]* \-#,##0.00\ ;_-[$$-409]* &quot;-&quot;??_ ;_-@_ ">
                  <c:v>102952.71032315874</c:v>
                </c:pt>
                <c:pt idx="28" formatCode="_-[$$-409]* #,##0.00_ ;_-[$$-409]* \-#,##0.00\ ;_-[$$-409]* &quot;-&quot;??_ ;_-@_ ">
                  <c:v>107544.42527998959</c:v>
                </c:pt>
                <c:pt idx="29" formatCode="_-[$$-409]* #,##0.00_ ;_-[$$-409]* \-#,##0.00\ ;_-[$$-409]* &quot;-&quot;??_ ;_-@_ ">
                  <c:v>112041.4814656685</c:v>
                </c:pt>
                <c:pt idx="30" formatCode="_-[$$-409]* #,##0.00_ ;_-[$$-409]* \-#,##0.00\ ;_-[$$-409]* &quot;-&quot;??_ ;_-@_ ">
                  <c:v>116466.08698239923</c:v>
                </c:pt>
                <c:pt idx="31" formatCode="_-[$$-409]* #,##0.00_ ;_-[$$-409]* \-#,##0.00\ ;_-[$$-409]* &quot;-&quot;??_ ;_-@_ ">
                  <c:v>120832.95168807339</c:v>
                </c:pt>
                <c:pt idx="32" formatCode="_-[$$-409]* #,##0.00_ ;_-[$$-409]* \-#,##0.00\ ;_-[$$-409]* &quot;-&quot;??_ ;_-@_ ">
                  <c:v>125152.41371040716</c:v>
                </c:pt>
                <c:pt idx="33" formatCode="_-[$$-409]* #,##0.00_ ;_-[$$-409]* \-#,##0.00\ ;_-[$$-409]* &quot;-&quot;??_ ;_-@_ ">
                  <c:v>129432.06642683197</c:v>
                </c:pt>
                <c:pt idx="34" formatCode="_-[$$-409]* #,##0.00_ ;_-[$$-409]* \-#,##0.00\ ;_-[$$-409]* &quot;-&quot;??_ ;_-@_ ">
                  <c:v>133677.68111220287</c:v>
                </c:pt>
                <c:pt idx="35" formatCode="_-[$$-409]* #,##0.00_ ;_-[$$-409]* \-#,##0.00\ ;_-[$$-409]* &quot;-&quot;??_ ;_-@_ ">
                  <c:v>137893.76550854315</c:v>
                </c:pt>
              </c:numCache>
            </c:numRef>
          </c:val>
          <c:smooth val="0"/>
          <c:extLst>
            <c:ext xmlns:c16="http://schemas.microsoft.com/office/drawing/2014/chart" uri="{C3380CC4-5D6E-409C-BE32-E72D297353CC}">
              <c16:uniqueId val="{00000003-ADD7-4835-894C-649303FE7D65}"/>
            </c:ext>
          </c:extLst>
        </c:ser>
        <c:ser>
          <c:idx val="4"/>
          <c:order val="4"/>
          <c:tx>
            <c:strRef>
              <c:f>'Forecast Sheet'!$F$1</c:f>
              <c:strCache>
                <c:ptCount val="1"/>
                <c:pt idx="0">
                  <c:v>Forecast 2</c:v>
                </c:pt>
              </c:strCache>
            </c:strRef>
          </c:tx>
          <c:spPr>
            <a:ln w="28575" cap="rnd">
              <a:solidFill>
                <a:schemeClr val="accent5"/>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Sheet'!$F$2:$F$37</c:f>
              <c:numCache>
                <c:formatCode>_-[$$-409]* #,##0.00_ ;_-[$$-409]* \-#,##0.00\ ;_-[$$-409]* "-"??_ ;_-@_ </c:formatCode>
                <c:ptCount val="36"/>
                <c:pt idx="23">
                  <c:v>80335</c:v>
                </c:pt>
                <c:pt idx="24">
                  <c:v>78454.491921128021</c:v>
                </c:pt>
                <c:pt idx="25">
                  <c:v>82653.508289769248</c:v>
                </c:pt>
                <c:pt idx="26">
                  <c:v>86852.52465841049</c:v>
                </c:pt>
                <c:pt idx="27">
                  <c:v>91051.541027051731</c:v>
                </c:pt>
                <c:pt idx="28">
                  <c:v>95250.557395692973</c:v>
                </c:pt>
                <c:pt idx="29">
                  <c:v>99449.5737643342</c:v>
                </c:pt>
                <c:pt idx="30">
                  <c:v>103648.59013297544</c:v>
                </c:pt>
                <c:pt idx="31">
                  <c:v>107847.60650161668</c:v>
                </c:pt>
                <c:pt idx="32">
                  <c:v>112046.62287025791</c:v>
                </c:pt>
                <c:pt idx="33">
                  <c:v>116245.63923889915</c:v>
                </c:pt>
                <c:pt idx="34">
                  <c:v>120444.65560754039</c:v>
                </c:pt>
                <c:pt idx="35">
                  <c:v>124643.67197618162</c:v>
                </c:pt>
              </c:numCache>
            </c:numRef>
          </c:val>
          <c:smooth val="0"/>
          <c:extLst>
            <c:ext xmlns:c16="http://schemas.microsoft.com/office/drawing/2014/chart" uri="{C3380CC4-5D6E-409C-BE32-E72D297353CC}">
              <c16:uniqueId val="{00000004-ADD7-4835-894C-649303FE7D65}"/>
            </c:ext>
          </c:extLst>
        </c:ser>
        <c:ser>
          <c:idx val="5"/>
          <c:order val="5"/>
          <c:tx>
            <c:strRef>
              <c:f>'Forecast Sheet'!$G$1</c:f>
              <c:strCache>
                <c:ptCount val="1"/>
                <c:pt idx="0">
                  <c:v>Lower Bound 2</c:v>
                </c:pt>
              </c:strCache>
            </c:strRef>
          </c:tx>
          <c:spPr>
            <a:ln w="28575" cap="rnd">
              <a:solidFill>
                <a:schemeClr val="accent6"/>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Sheet'!$G$2:$G$37</c:f>
              <c:numCache>
                <c:formatCode>_-[$$-409]* #,##0.00_ ;_-[$$-409]* \-#,##0.00\ ;_-[$$-409]* "-"??_ ;_-@_ </c:formatCode>
                <c:ptCount val="36"/>
                <c:pt idx="23">
                  <c:v>80335</c:v>
                </c:pt>
                <c:pt idx="24">
                  <c:v>72462.411860517954</c:v>
                </c:pt>
                <c:pt idx="25">
                  <c:v>74587.979330256712</c:v>
                </c:pt>
                <c:pt idx="26">
                  <c:v>77143.496483665323</c:v>
                </c:pt>
                <c:pt idx="27">
                  <c:v>79936.573309303407</c:v>
                </c:pt>
                <c:pt idx="28">
                  <c:v>82885.903457447916</c:v>
                </c:pt>
                <c:pt idx="29">
                  <c:v>85948.026488338161</c:v>
                </c:pt>
                <c:pt idx="30">
                  <c:v>89096.479816020495</c:v>
                </c:pt>
                <c:pt idx="31">
                  <c:v>92313.73556372046</c:v>
                </c:pt>
                <c:pt idx="32">
                  <c:v>95587.475092466571</c:v>
                </c:pt>
                <c:pt idx="33">
                  <c:v>98908.650334976293</c:v>
                </c:pt>
                <c:pt idx="34">
                  <c:v>102270.38439310167</c:v>
                </c:pt>
                <c:pt idx="35">
                  <c:v>105667.3059609269</c:v>
                </c:pt>
              </c:numCache>
            </c:numRef>
          </c:val>
          <c:smooth val="0"/>
          <c:extLst>
            <c:ext xmlns:c16="http://schemas.microsoft.com/office/drawing/2014/chart" uri="{C3380CC4-5D6E-409C-BE32-E72D297353CC}">
              <c16:uniqueId val="{00000005-ADD7-4835-894C-649303FE7D65}"/>
            </c:ext>
          </c:extLst>
        </c:ser>
        <c:ser>
          <c:idx val="6"/>
          <c:order val="6"/>
          <c:tx>
            <c:strRef>
              <c:f>'Forecast Sheet'!$H$1</c:f>
              <c:strCache>
                <c:ptCount val="1"/>
                <c:pt idx="0">
                  <c:v>Upper Bound 2</c:v>
                </c:pt>
              </c:strCache>
            </c:strRef>
          </c:tx>
          <c:spPr>
            <a:ln w="28575" cap="rnd">
              <a:solidFill>
                <a:schemeClr val="accent1">
                  <a:lumMod val="60000"/>
                </a:schemeClr>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Sheet'!$H$2:$H$37</c:f>
              <c:numCache>
                <c:formatCode>_-[$$-409]* #,##0.00_ ;_-[$$-409]* \-#,##0.00\ ;_-[$$-409]* "-"??_ ;_-@_ </c:formatCode>
                <c:ptCount val="36"/>
                <c:pt idx="23">
                  <c:v>80335</c:v>
                </c:pt>
                <c:pt idx="24">
                  <c:v>84446.571981738089</c:v>
                </c:pt>
                <c:pt idx="25">
                  <c:v>90719.037249281784</c:v>
                </c:pt>
                <c:pt idx="26">
                  <c:v>96561.552833155656</c:v>
                </c:pt>
                <c:pt idx="27">
                  <c:v>102166.50874480006</c:v>
                </c:pt>
                <c:pt idx="28">
                  <c:v>107615.21133393803</c:v>
                </c:pt>
                <c:pt idx="29">
                  <c:v>112951.12104033024</c:v>
                </c:pt>
                <c:pt idx="30">
                  <c:v>118200.70044993039</c:v>
                </c:pt>
                <c:pt idx="31">
                  <c:v>123381.47743951291</c:v>
                </c:pt>
                <c:pt idx="32">
                  <c:v>128505.77064804925</c:v>
                </c:pt>
                <c:pt idx="33">
                  <c:v>133582.62814282201</c:v>
                </c:pt>
                <c:pt idx="34">
                  <c:v>138618.92682197911</c:v>
                </c:pt>
                <c:pt idx="35">
                  <c:v>143620.03799143634</c:v>
                </c:pt>
              </c:numCache>
            </c:numRef>
          </c:val>
          <c:smooth val="0"/>
          <c:extLst>
            <c:ext xmlns:c16="http://schemas.microsoft.com/office/drawing/2014/chart" uri="{C3380CC4-5D6E-409C-BE32-E72D297353CC}">
              <c16:uniqueId val="{00000006-ADD7-4835-894C-649303FE7D65}"/>
            </c:ext>
          </c:extLst>
        </c:ser>
        <c:dLbls>
          <c:showLegendKey val="0"/>
          <c:showVal val="0"/>
          <c:showCatName val="0"/>
          <c:showSerName val="0"/>
          <c:showPercent val="0"/>
          <c:showBubbleSize val="0"/>
        </c:dLbls>
        <c:smooth val="0"/>
        <c:axId val="1414792415"/>
        <c:axId val="1411676879"/>
      </c:lineChart>
      <c:dateAx>
        <c:axId val="1414792415"/>
        <c:scaling>
          <c:orientation val="minMax"/>
        </c:scaling>
        <c:delete val="0"/>
        <c:axPos val="b"/>
        <c:numFmt formatCode="m/d/yyyy"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1676879"/>
        <c:crosses val="autoZero"/>
        <c:auto val="1"/>
        <c:lblOffset val="100"/>
        <c:baseTimeUnit val="months"/>
      </c:dateAx>
      <c:valAx>
        <c:axId val="1411676879"/>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4792415"/>
        <c:crosses val="autoZero"/>
        <c:crossBetween val="between"/>
      </c:valAx>
      <c:spPr>
        <a:noFill/>
        <a:ln>
          <a:solidFill>
            <a:schemeClr val="accent1"/>
          </a:solidFill>
          <a:prstDash val="sysDot"/>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0</xdr:col>
      <xdr:colOff>209550</xdr:colOff>
      <xdr:row>26</xdr:row>
      <xdr:rowOff>190500</xdr:rowOff>
    </xdr:from>
    <xdr:to>
      <xdr:col>1</xdr:col>
      <xdr:colOff>638175</xdr:colOff>
      <xdr:row>40</xdr:row>
      <xdr:rowOff>57150</xdr:rowOff>
    </xdr:to>
    <mc:AlternateContent xmlns:mc="http://schemas.openxmlformats.org/markup-compatibility/2006" xmlns:a14="http://schemas.microsoft.com/office/drawing/2010/main">
      <mc:Choice Requires="a14">
        <xdr:graphicFrame macro="">
          <xdr:nvGraphicFramePr>
            <xdr:cNvPr id="2" name="Subscription Type">
              <a:extLst>
                <a:ext uri="{FF2B5EF4-FFF2-40B4-BE49-F238E27FC236}">
                  <a16:creationId xmlns:a16="http://schemas.microsoft.com/office/drawing/2014/main" id="{8D1FD462-A289-3A9F-C3B6-B58FD1317A6F}"/>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209550" y="5391150"/>
              <a:ext cx="1828800" cy="266700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800100</xdr:colOff>
      <xdr:row>19</xdr:row>
      <xdr:rowOff>76200</xdr:rowOff>
    </xdr:from>
    <xdr:to>
      <xdr:col>10</xdr:col>
      <xdr:colOff>495300</xdr:colOff>
      <xdr:row>26</xdr:row>
      <xdr:rowOff>47625</xdr:rowOff>
    </xdr:to>
    <mc:AlternateContent xmlns:mc="http://schemas.openxmlformats.org/markup-compatibility/2006" xmlns:tsle="http://schemas.microsoft.com/office/drawing/2012/timeslicer">
      <mc:Choice Requires="tsle">
        <xdr:graphicFrame macro="">
          <xdr:nvGraphicFramePr>
            <xdr:cNvPr id="3" name="Sales Month">
              <a:extLst>
                <a:ext uri="{FF2B5EF4-FFF2-40B4-BE49-F238E27FC236}">
                  <a16:creationId xmlns:a16="http://schemas.microsoft.com/office/drawing/2014/main" id="{FA8A6235-A84D-1265-A1D7-8076F74ECD80}"/>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13144500" y="3876675"/>
              <a:ext cx="3333750" cy="1371600"/>
            </a:xfrm>
            <a:prstGeom prst="rect">
              <a:avLst/>
            </a:prstGeom>
            <a:solidFill>
              <a:prstClr val="white"/>
            </a:solidFill>
            <a:ln w="1">
              <a:solidFill>
                <a:prstClr val="green"/>
              </a:solidFill>
            </a:ln>
          </xdr:spPr>
          <xdr:txBody>
            <a:bodyPr vertOverflow="clip" horzOverflow="clip"/>
            <a:lstStyle/>
            <a:p>
              <a:r>
                <a:rPr lang="en-ID"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1285875</xdr:colOff>
      <xdr:row>28</xdr:row>
      <xdr:rowOff>14287</xdr:rowOff>
    </xdr:from>
    <xdr:to>
      <xdr:col>3</xdr:col>
      <xdr:colOff>3019425</xdr:colOff>
      <xdr:row>41</xdr:row>
      <xdr:rowOff>157162</xdr:rowOff>
    </xdr:to>
    <xdr:graphicFrame macro="">
      <xdr:nvGraphicFramePr>
        <xdr:cNvPr id="8" name="Chart 7">
          <a:extLst>
            <a:ext uri="{FF2B5EF4-FFF2-40B4-BE49-F238E27FC236}">
              <a16:creationId xmlns:a16="http://schemas.microsoft.com/office/drawing/2014/main" id="{0DD35496-C784-1A14-1C4B-ECA7FB2E3F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209550</xdr:colOff>
      <xdr:row>2</xdr:row>
      <xdr:rowOff>38100</xdr:rowOff>
    </xdr:from>
    <xdr:to>
      <xdr:col>19</xdr:col>
      <xdr:colOff>533400</xdr:colOff>
      <xdr:row>16</xdr:row>
      <xdr:rowOff>171450</xdr:rowOff>
    </xdr:to>
    <xdr:graphicFrame macro="">
      <xdr:nvGraphicFramePr>
        <xdr:cNvPr id="2" name="Chart 1">
          <a:extLst>
            <a:ext uri="{FF2B5EF4-FFF2-40B4-BE49-F238E27FC236}">
              <a16:creationId xmlns:a16="http://schemas.microsoft.com/office/drawing/2014/main" id="{BB3E5E43-6F15-AFC5-A92A-9E9FD7BA18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rhan Sidiq" refreshedDate="45238.962257523148" createdVersion="8" refreshedVersion="8" minRefreshableVersion="3" recordCount="2220" xr:uid="{8F9236CE-03B0-46EC-97C9-AD463B4A8E53}">
  <cacheSource type="worksheet">
    <worksheetSource name="Sales"/>
  </cacheSource>
  <cacheFields count="15">
    <cacheField name="Customer ID" numFmtId="0">
      <sharedItems containsSemiMixedTypes="0" containsString="0" containsNumber="1" containsInteger="1" minValue="100001" maxValue="100391"/>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97104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n v="100001"/>
    <x v="0"/>
    <m/>
    <m/>
    <m/>
    <x v="0"/>
    <n v="12"/>
    <d v="2019-07-01T00:00:00"/>
    <d v="2020-03-01T00:00:00"/>
    <n v="8"/>
    <n v="15"/>
    <x v="0"/>
    <x v="0"/>
  </r>
  <r>
    <n v="100001"/>
    <x v="0"/>
    <m/>
    <m/>
    <m/>
    <x v="0"/>
    <n v="11"/>
    <d v="2019-07-01T00:00:00"/>
    <d v="2020-03-01T00:00:00"/>
    <n v="8"/>
    <n v="15"/>
    <x v="1"/>
    <x v="0"/>
  </r>
  <r>
    <n v="100001"/>
    <x v="0"/>
    <m/>
    <m/>
    <m/>
    <x v="0"/>
    <n v="11"/>
    <d v="2019-07-01T00:00:00"/>
    <d v="2020-03-01T00:00:00"/>
    <n v="8"/>
    <n v="15"/>
    <x v="2"/>
    <x v="0"/>
  </r>
  <r>
    <n v="100001"/>
    <x v="0"/>
    <m/>
    <m/>
    <m/>
    <x v="0"/>
    <n v="9"/>
    <d v="2019-07-01T00:00:00"/>
    <d v="2020-03-01T00:00:00"/>
    <n v="8"/>
    <n v="15"/>
    <x v="3"/>
    <x v="0"/>
  </r>
  <r>
    <n v="100001"/>
    <x v="0"/>
    <m/>
    <m/>
    <m/>
    <x v="0"/>
    <n v="11"/>
    <d v="2019-07-01T00:00:00"/>
    <d v="2020-03-01T00:00:00"/>
    <n v="8"/>
    <n v="15"/>
    <x v="4"/>
    <x v="0"/>
  </r>
  <r>
    <n v="100001"/>
    <x v="0"/>
    <m/>
    <m/>
    <m/>
    <x v="0"/>
    <n v="12"/>
    <d v="2019-07-01T00:00:00"/>
    <d v="2020-03-01T00:00:00"/>
    <n v="8"/>
    <n v="15"/>
    <x v="5"/>
    <x v="0"/>
  </r>
  <r>
    <n v="100001"/>
    <x v="0"/>
    <m/>
    <m/>
    <m/>
    <x v="0"/>
    <n v="9"/>
    <d v="2019-07-01T00:00:00"/>
    <d v="2020-03-01T00:00:00"/>
    <n v="8"/>
    <n v="15"/>
    <x v="6"/>
    <x v="0"/>
  </r>
  <r>
    <n v="100001"/>
    <x v="0"/>
    <m/>
    <m/>
    <m/>
    <x v="0"/>
    <n v="11"/>
    <d v="2019-07-01T00:00:00"/>
    <d v="2020-03-01T00:00:00"/>
    <n v="8"/>
    <n v="15"/>
    <x v="7"/>
    <x v="0"/>
  </r>
  <r>
    <n v="100001"/>
    <x v="0"/>
    <m/>
    <m/>
    <m/>
    <x v="0"/>
    <n v="12"/>
    <d v="2019-07-01T00:00:00"/>
    <d v="2020-03-01T00:00:00"/>
    <n v="8"/>
    <n v="15"/>
    <x v="8"/>
    <x v="0"/>
  </r>
  <r>
    <n v="100002"/>
    <x v="0"/>
    <m/>
    <m/>
    <m/>
    <x v="0"/>
    <n v="2"/>
    <d v="2019-07-01T00:00:00"/>
    <d v="2021-04-01T00:00:00"/>
    <n v="21"/>
    <n v="2"/>
    <x v="0"/>
    <x v="0"/>
  </r>
  <r>
    <n v="100002"/>
    <x v="0"/>
    <m/>
    <m/>
    <m/>
    <x v="0"/>
    <n v="2"/>
    <d v="2019-07-01T00:00:00"/>
    <d v="2021-04-01T00:00:00"/>
    <n v="21"/>
    <n v="2"/>
    <x v="1"/>
    <x v="0"/>
  </r>
  <r>
    <n v="100002"/>
    <x v="0"/>
    <m/>
    <m/>
    <m/>
    <x v="0"/>
    <n v="2"/>
    <d v="2019-07-01T00:00:00"/>
    <d v="2021-04-01T00:00:00"/>
    <n v="21"/>
    <n v="2"/>
    <x v="2"/>
    <x v="0"/>
  </r>
  <r>
    <n v="100002"/>
    <x v="0"/>
    <m/>
    <m/>
    <m/>
    <x v="0"/>
    <n v="1"/>
    <d v="2019-07-01T00:00:00"/>
    <d v="2021-04-01T00:00:00"/>
    <n v="21"/>
    <n v="2"/>
    <x v="3"/>
    <x v="0"/>
  </r>
  <r>
    <n v="100002"/>
    <x v="0"/>
    <m/>
    <m/>
    <m/>
    <x v="0"/>
    <n v="2"/>
    <d v="2019-07-01T00:00:00"/>
    <d v="2021-04-01T00:00:00"/>
    <n v="21"/>
    <n v="2"/>
    <x v="4"/>
    <x v="0"/>
  </r>
  <r>
    <n v="100002"/>
    <x v="0"/>
    <m/>
    <m/>
    <m/>
    <x v="0"/>
    <n v="2"/>
    <d v="2019-07-01T00:00:00"/>
    <d v="2021-04-01T00:00:00"/>
    <n v="21"/>
    <n v="2"/>
    <x v="5"/>
    <x v="0"/>
  </r>
  <r>
    <n v="100002"/>
    <x v="0"/>
    <m/>
    <m/>
    <m/>
    <x v="0"/>
    <n v="2"/>
    <d v="2019-07-01T00:00:00"/>
    <d v="2021-04-01T00:00:00"/>
    <n v="21"/>
    <n v="2"/>
    <x v="6"/>
    <x v="0"/>
  </r>
  <r>
    <n v="100002"/>
    <x v="0"/>
    <m/>
    <m/>
    <m/>
    <x v="0"/>
    <n v="2"/>
    <d v="2019-07-01T00:00:00"/>
    <d v="2021-04-01T00:00:00"/>
    <n v="21"/>
    <n v="2"/>
    <x v="7"/>
    <x v="0"/>
  </r>
  <r>
    <n v="100002"/>
    <x v="0"/>
    <m/>
    <m/>
    <m/>
    <x v="0"/>
    <n v="2"/>
    <d v="2019-07-01T00:00:00"/>
    <d v="2021-04-01T00:00:00"/>
    <n v="21"/>
    <n v="2"/>
    <x v="8"/>
    <x v="0"/>
  </r>
  <r>
    <n v="100002"/>
    <x v="0"/>
    <m/>
    <m/>
    <m/>
    <x v="0"/>
    <n v="2"/>
    <d v="2019-07-01T00:00:00"/>
    <d v="2021-04-01T00:00:00"/>
    <n v="21"/>
    <n v="2"/>
    <x v="9"/>
    <x v="0"/>
  </r>
  <r>
    <n v="100002"/>
    <x v="0"/>
    <m/>
    <m/>
    <m/>
    <x v="0"/>
    <n v="2"/>
    <d v="2019-07-01T00:00:00"/>
    <d v="2021-04-01T00:00:00"/>
    <n v="21"/>
    <n v="2"/>
    <x v="10"/>
    <x v="0"/>
  </r>
  <r>
    <n v="100002"/>
    <x v="0"/>
    <m/>
    <m/>
    <m/>
    <x v="0"/>
    <n v="2"/>
    <d v="2019-07-01T00:00:00"/>
    <d v="2021-04-01T00:00:00"/>
    <n v="21"/>
    <n v="2"/>
    <x v="11"/>
    <x v="0"/>
  </r>
  <r>
    <n v="100002"/>
    <x v="0"/>
    <m/>
    <m/>
    <m/>
    <x v="0"/>
    <n v="1"/>
    <d v="2019-07-01T00:00:00"/>
    <d v="2021-04-01T00:00:00"/>
    <n v="21"/>
    <n v="2"/>
    <x v="12"/>
    <x v="0"/>
  </r>
  <r>
    <n v="100002"/>
    <x v="0"/>
    <m/>
    <m/>
    <m/>
    <x v="0"/>
    <n v="2"/>
    <d v="2019-07-01T00:00:00"/>
    <d v="2021-04-01T00:00:00"/>
    <n v="21"/>
    <n v="2"/>
    <x v="13"/>
    <x v="0"/>
  </r>
  <r>
    <n v="100002"/>
    <x v="0"/>
    <m/>
    <m/>
    <m/>
    <x v="0"/>
    <n v="2"/>
    <d v="2019-07-01T00:00:00"/>
    <d v="2021-04-01T00:00:00"/>
    <n v="21"/>
    <n v="2"/>
    <x v="14"/>
    <x v="0"/>
  </r>
  <r>
    <n v="100002"/>
    <x v="0"/>
    <m/>
    <m/>
    <m/>
    <x v="0"/>
    <n v="2"/>
    <d v="2019-07-01T00:00:00"/>
    <d v="2021-04-01T00:00:00"/>
    <n v="21"/>
    <n v="2"/>
    <x v="15"/>
    <x v="0"/>
  </r>
  <r>
    <n v="100002"/>
    <x v="0"/>
    <m/>
    <m/>
    <m/>
    <x v="0"/>
    <n v="2"/>
    <d v="2019-07-01T00:00:00"/>
    <d v="2021-04-01T00:00:00"/>
    <n v="21"/>
    <n v="2"/>
    <x v="16"/>
    <x v="0"/>
  </r>
  <r>
    <n v="100002"/>
    <x v="0"/>
    <m/>
    <m/>
    <m/>
    <x v="0"/>
    <n v="2"/>
    <d v="2019-07-01T00:00:00"/>
    <d v="2021-04-01T00:00:00"/>
    <n v="21"/>
    <n v="2"/>
    <x v="17"/>
    <x v="0"/>
  </r>
  <r>
    <n v="100002"/>
    <x v="0"/>
    <m/>
    <m/>
    <m/>
    <x v="0"/>
    <n v="2"/>
    <d v="2019-07-01T00:00:00"/>
    <d v="2021-04-01T00:00:00"/>
    <n v="21"/>
    <n v="2"/>
    <x v="18"/>
    <x v="0"/>
  </r>
  <r>
    <n v="100002"/>
    <x v="0"/>
    <m/>
    <m/>
    <m/>
    <x v="0"/>
    <n v="2"/>
    <d v="2019-07-01T00:00:00"/>
    <d v="2021-04-01T00:00:00"/>
    <n v="21"/>
    <n v="2"/>
    <x v="19"/>
    <x v="0"/>
  </r>
  <r>
    <n v="100002"/>
    <x v="0"/>
    <m/>
    <m/>
    <m/>
    <x v="0"/>
    <n v="2"/>
    <d v="2019-07-01T00:00:00"/>
    <d v="2021-04-01T00:00:00"/>
    <n v="21"/>
    <n v="2"/>
    <x v="20"/>
    <x v="0"/>
  </r>
  <r>
    <n v="100002"/>
    <x v="0"/>
    <m/>
    <m/>
    <m/>
    <x v="0"/>
    <n v="2"/>
    <d v="2019-07-01T00:00:00"/>
    <d v="2021-04-01T00:00:00"/>
    <n v="21"/>
    <n v="2"/>
    <x v="21"/>
    <x v="0"/>
  </r>
  <r>
    <n v="100003"/>
    <x v="0"/>
    <m/>
    <m/>
    <m/>
    <x v="0"/>
    <n v="5"/>
    <d v="2019-09-01T00:00:00"/>
    <d v="2020-04-01T00:00:00"/>
    <n v="7"/>
    <n v="14"/>
    <x v="2"/>
    <x v="0"/>
  </r>
  <r>
    <n v="100003"/>
    <x v="1"/>
    <m/>
    <m/>
    <m/>
    <x v="1"/>
    <n v="4"/>
    <d v="2019-09-01T00:00:00"/>
    <d v="2020-04-01T00:00:00"/>
    <n v="7"/>
    <n v="14"/>
    <x v="3"/>
    <x v="1"/>
  </r>
  <r>
    <n v="100003"/>
    <x v="1"/>
    <m/>
    <m/>
    <m/>
    <x v="2"/>
    <n v="5"/>
    <d v="2019-09-01T00:00:00"/>
    <d v="2020-04-01T00:00:00"/>
    <n v="7"/>
    <n v="14"/>
    <x v="4"/>
    <x v="2"/>
  </r>
  <r>
    <n v="100003"/>
    <x v="1"/>
    <m/>
    <m/>
    <m/>
    <x v="2"/>
    <n v="5"/>
    <d v="2019-09-01T00:00:00"/>
    <d v="2020-04-01T00:00:00"/>
    <n v="7"/>
    <n v="14"/>
    <x v="5"/>
    <x v="2"/>
  </r>
  <r>
    <n v="100003"/>
    <x v="1"/>
    <m/>
    <m/>
    <m/>
    <x v="2"/>
    <n v="6"/>
    <d v="2019-09-01T00:00:00"/>
    <d v="2020-04-01T00:00:00"/>
    <n v="7"/>
    <n v="14"/>
    <x v="6"/>
    <x v="2"/>
  </r>
  <r>
    <n v="100003"/>
    <x v="1"/>
    <m/>
    <m/>
    <m/>
    <x v="2"/>
    <n v="5"/>
    <d v="2019-09-01T00:00:00"/>
    <d v="2020-04-01T00:00:00"/>
    <n v="7"/>
    <n v="14"/>
    <x v="7"/>
    <x v="2"/>
  </r>
  <r>
    <n v="100003"/>
    <x v="1"/>
    <m/>
    <m/>
    <m/>
    <x v="2"/>
    <n v="6"/>
    <d v="2019-09-01T00:00:00"/>
    <d v="2020-04-01T00:00:00"/>
    <n v="7"/>
    <n v="14"/>
    <x v="8"/>
    <x v="2"/>
  </r>
  <r>
    <n v="100003"/>
    <x v="1"/>
    <m/>
    <m/>
    <m/>
    <x v="2"/>
    <n v="5"/>
    <d v="2019-09-01T00:00:00"/>
    <d v="2020-04-01T00:00:00"/>
    <n v="7"/>
    <n v="14"/>
    <x v="9"/>
    <x v="2"/>
  </r>
  <r>
    <n v="100004"/>
    <x v="0"/>
    <m/>
    <m/>
    <m/>
    <x v="0"/>
    <n v="7"/>
    <d v="2019-11-01T00:00:00"/>
    <d v="2020-09-01T00:00:00"/>
    <n v="10"/>
    <n v="9"/>
    <x v="4"/>
    <x v="0"/>
  </r>
  <r>
    <n v="100004"/>
    <x v="0"/>
    <m/>
    <m/>
    <m/>
    <x v="0"/>
    <n v="7"/>
    <d v="2019-11-01T00:00:00"/>
    <d v="2020-09-01T00:00:00"/>
    <n v="10"/>
    <n v="9"/>
    <x v="5"/>
    <x v="0"/>
  </r>
  <r>
    <n v="100004"/>
    <x v="0"/>
    <m/>
    <m/>
    <m/>
    <x v="0"/>
    <n v="7"/>
    <d v="2019-11-01T00:00:00"/>
    <d v="2020-09-01T00:00:00"/>
    <n v="10"/>
    <n v="9"/>
    <x v="6"/>
    <x v="0"/>
  </r>
  <r>
    <n v="100004"/>
    <x v="0"/>
    <m/>
    <m/>
    <m/>
    <x v="0"/>
    <n v="8"/>
    <d v="2019-11-01T00:00:00"/>
    <d v="2020-09-01T00:00:00"/>
    <n v="10"/>
    <n v="9"/>
    <x v="7"/>
    <x v="0"/>
  </r>
  <r>
    <n v="100004"/>
    <x v="0"/>
    <m/>
    <m/>
    <m/>
    <x v="0"/>
    <n v="9"/>
    <d v="2019-11-01T00:00:00"/>
    <d v="2020-09-01T00:00:00"/>
    <n v="10"/>
    <n v="9"/>
    <x v="8"/>
    <x v="0"/>
  </r>
  <r>
    <n v="100004"/>
    <x v="0"/>
    <m/>
    <m/>
    <m/>
    <x v="0"/>
    <n v="7"/>
    <d v="2019-11-01T00:00:00"/>
    <d v="2020-09-01T00:00:00"/>
    <n v="10"/>
    <n v="9"/>
    <x v="9"/>
    <x v="0"/>
  </r>
  <r>
    <n v="100004"/>
    <x v="0"/>
    <m/>
    <m/>
    <m/>
    <x v="0"/>
    <n v="7"/>
    <d v="2019-11-01T00:00:00"/>
    <d v="2020-09-01T00:00:00"/>
    <n v="10"/>
    <n v="9"/>
    <x v="10"/>
    <x v="0"/>
  </r>
  <r>
    <n v="100004"/>
    <x v="0"/>
    <m/>
    <m/>
    <m/>
    <x v="0"/>
    <n v="7"/>
    <d v="2019-11-01T00:00:00"/>
    <d v="2020-09-01T00:00:00"/>
    <n v="10"/>
    <n v="9"/>
    <x v="11"/>
    <x v="0"/>
  </r>
  <r>
    <n v="100004"/>
    <x v="0"/>
    <m/>
    <m/>
    <m/>
    <x v="0"/>
    <n v="7"/>
    <d v="2019-11-01T00:00:00"/>
    <d v="2020-09-01T00:00:00"/>
    <n v="10"/>
    <n v="9"/>
    <x v="12"/>
    <x v="0"/>
  </r>
  <r>
    <n v="100004"/>
    <x v="0"/>
    <m/>
    <m/>
    <m/>
    <x v="0"/>
    <n v="9"/>
    <d v="2019-11-01T00:00:00"/>
    <d v="2020-09-01T00:00:00"/>
    <n v="10"/>
    <n v="9"/>
    <x v="13"/>
    <x v="0"/>
  </r>
  <r>
    <n v="100004"/>
    <x v="0"/>
    <m/>
    <m/>
    <m/>
    <x v="0"/>
    <n v="7"/>
    <d v="2019-11-01T00:00:00"/>
    <d v="2020-09-01T00:00:00"/>
    <n v="10"/>
    <n v="9"/>
    <x v="14"/>
    <x v="0"/>
  </r>
  <r>
    <n v="100005"/>
    <x v="0"/>
    <m/>
    <m/>
    <m/>
    <x v="0"/>
    <n v="47"/>
    <d v="2019-12-01T00:00:00"/>
    <d v="2021-07-01T00:00:00"/>
    <n v="19"/>
    <n v="0"/>
    <x v="5"/>
    <x v="0"/>
  </r>
  <r>
    <n v="100005"/>
    <x v="2"/>
    <m/>
    <m/>
    <m/>
    <x v="3"/>
    <n v="40"/>
    <d v="2019-12-01T00:00:00"/>
    <d v="2021-07-01T00:00:00"/>
    <n v="19"/>
    <n v="0"/>
    <x v="6"/>
    <x v="3"/>
  </r>
  <r>
    <n v="100005"/>
    <x v="2"/>
    <m/>
    <m/>
    <m/>
    <x v="4"/>
    <n v="32"/>
    <d v="2019-12-01T00:00:00"/>
    <d v="2021-07-01T00:00:00"/>
    <n v="19"/>
    <n v="0"/>
    <x v="7"/>
    <x v="4"/>
  </r>
  <r>
    <n v="100005"/>
    <x v="2"/>
    <m/>
    <m/>
    <m/>
    <x v="5"/>
    <n v="47"/>
    <d v="2019-12-01T00:00:00"/>
    <d v="2021-07-01T00:00:00"/>
    <n v="19"/>
    <n v="0"/>
    <x v="8"/>
    <x v="5"/>
  </r>
  <r>
    <n v="100005"/>
    <x v="2"/>
    <m/>
    <m/>
    <m/>
    <x v="4"/>
    <n v="44"/>
    <d v="2019-12-01T00:00:00"/>
    <d v="2021-07-01T00:00:00"/>
    <n v="19"/>
    <n v="0"/>
    <x v="9"/>
    <x v="4"/>
  </r>
  <r>
    <n v="100005"/>
    <x v="2"/>
    <m/>
    <m/>
    <m/>
    <x v="4"/>
    <n v="41"/>
    <d v="2019-12-01T00:00:00"/>
    <d v="2021-07-01T00:00:00"/>
    <n v="19"/>
    <n v="0"/>
    <x v="10"/>
    <x v="4"/>
  </r>
  <r>
    <n v="100005"/>
    <x v="2"/>
    <m/>
    <m/>
    <m/>
    <x v="4"/>
    <n v="53"/>
    <d v="2019-12-01T00:00:00"/>
    <d v="2021-07-01T00:00:00"/>
    <n v="19"/>
    <n v="0"/>
    <x v="11"/>
    <x v="4"/>
  </r>
  <r>
    <n v="100005"/>
    <x v="2"/>
    <m/>
    <m/>
    <m/>
    <x v="4"/>
    <n v="50"/>
    <d v="2019-12-01T00:00:00"/>
    <d v="2021-07-01T00:00:00"/>
    <n v="19"/>
    <n v="0"/>
    <x v="12"/>
    <x v="4"/>
  </r>
  <r>
    <n v="100005"/>
    <x v="2"/>
    <m/>
    <m/>
    <m/>
    <x v="4"/>
    <n v="47"/>
    <d v="2019-12-01T00:00:00"/>
    <d v="2021-07-01T00:00:00"/>
    <n v="19"/>
    <n v="0"/>
    <x v="13"/>
    <x v="4"/>
  </r>
  <r>
    <n v="100005"/>
    <x v="2"/>
    <m/>
    <m/>
    <m/>
    <x v="4"/>
    <n v="46"/>
    <d v="2019-12-01T00:00:00"/>
    <d v="2021-07-01T00:00:00"/>
    <n v="19"/>
    <n v="0"/>
    <x v="14"/>
    <x v="4"/>
  </r>
  <r>
    <n v="100005"/>
    <x v="2"/>
    <m/>
    <m/>
    <m/>
    <x v="4"/>
    <n v="42"/>
    <d v="2019-12-01T00:00:00"/>
    <d v="2021-07-01T00:00:00"/>
    <n v="19"/>
    <n v="0"/>
    <x v="15"/>
    <x v="4"/>
  </r>
  <r>
    <n v="100005"/>
    <x v="2"/>
    <m/>
    <m/>
    <m/>
    <x v="4"/>
    <n v="45"/>
    <d v="2019-12-01T00:00:00"/>
    <d v="2021-07-01T00:00:00"/>
    <n v="19"/>
    <n v="0"/>
    <x v="16"/>
    <x v="4"/>
  </r>
  <r>
    <n v="100005"/>
    <x v="2"/>
    <m/>
    <m/>
    <m/>
    <x v="4"/>
    <n v="46"/>
    <d v="2019-12-01T00:00:00"/>
    <d v="2021-07-01T00:00:00"/>
    <n v="19"/>
    <n v="0"/>
    <x v="17"/>
    <x v="4"/>
  </r>
  <r>
    <n v="100005"/>
    <x v="2"/>
    <m/>
    <m/>
    <m/>
    <x v="4"/>
    <n v="49"/>
    <d v="2019-12-01T00:00:00"/>
    <d v="2021-07-01T00:00:00"/>
    <n v="19"/>
    <n v="0"/>
    <x v="18"/>
    <x v="4"/>
  </r>
  <r>
    <n v="100005"/>
    <x v="2"/>
    <m/>
    <m/>
    <m/>
    <x v="4"/>
    <n v="34"/>
    <d v="2019-12-01T00:00:00"/>
    <d v="2021-07-01T00:00:00"/>
    <n v="19"/>
    <n v="0"/>
    <x v="19"/>
    <x v="4"/>
  </r>
  <r>
    <n v="100005"/>
    <x v="2"/>
    <m/>
    <m/>
    <m/>
    <x v="4"/>
    <n v="52"/>
    <d v="2019-12-01T00:00:00"/>
    <d v="2021-07-01T00:00:00"/>
    <n v="19"/>
    <n v="0"/>
    <x v="20"/>
    <x v="4"/>
  </r>
  <r>
    <n v="100005"/>
    <x v="2"/>
    <m/>
    <m/>
    <m/>
    <x v="4"/>
    <n v="48"/>
    <d v="2019-12-01T00:00:00"/>
    <d v="2021-07-01T00:00:00"/>
    <n v="19"/>
    <n v="0"/>
    <x v="21"/>
    <x v="4"/>
  </r>
  <r>
    <n v="100005"/>
    <x v="2"/>
    <m/>
    <m/>
    <m/>
    <x v="4"/>
    <n v="55"/>
    <d v="2019-12-01T00:00:00"/>
    <d v="2021-07-01T00:00:00"/>
    <n v="19"/>
    <n v="0"/>
    <x v="22"/>
    <x v="4"/>
  </r>
  <r>
    <n v="100005"/>
    <x v="2"/>
    <m/>
    <m/>
    <m/>
    <x v="4"/>
    <n v="43"/>
    <d v="2019-12-01T00:00:00"/>
    <d v="2021-07-01T00:00:00"/>
    <n v="19"/>
    <n v="0"/>
    <x v="23"/>
    <x v="4"/>
  </r>
  <r>
    <n v="100006"/>
    <x v="0"/>
    <m/>
    <m/>
    <m/>
    <x v="0"/>
    <n v="5"/>
    <d v="2019-12-01T00:00:00"/>
    <d v="2021-04-01T00:00:00"/>
    <n v="16"/>
    <n v="2"/>
    <x v="5"/>
    <x v="0"/>
  </r>
  <r>
    <n v="100006"/>
    <x v="1"/>
    <m/>
    <m/>
    <m/>
    <x v="6"/>
    <n v="8"/>
    <d v="2019-12-01T00:00:00"/>
    <d v="2021-04-01T00:00:00"/>
    <n v="16"/>
    <n v="2"/>
    <x v="6"/>
    <x v="6"/>
  </r>
  <r>
    <n v="100006"/>
    <x v="1"/>
    <m/>
    <m/>
    <m/>
    <x v="7"/>
    <n v="6"/>
    <d v="2019-12-01T00:00:00"/>
    <d v="2021-04-01T00:00:00"/>
    <n v="16"/>
    <n v="2"/>
    <x v="7"/>
    <x v="7"/>
  </r>
  <r>
    <n v="100006"/>
    <x v="1"/>
    <m/>
    <m/>
    <m/>
    <x v="7"/>
    <n v="7"/>
    <d v="2019-12-01T00:00:00"/>
    <d v="2021-04-01T00:00:00"/>
    <n v="16"/>
    <n v="2"/>
    <x v="8"/>
    <x v="7"/>
  </r>
  <r>
    <n v="100006"/>
    <x v="1"/>
    <m/>
    <m/>
    <m/>
    <x v="7"/>
    <n v="7"/>
    <d v="2019-12-01T00:00:00"/>
    <d v="2021-04-01T00:00:00"/>
    <n v="16"/>
    <n v="2"/>
    <x v="9"/>
    <x v="7"/>
  </r>
  <r>
    <n v="100006"/>
    <x v="1"/>
    <m/>
    <m/>
    <m/>
    <x v="7"/>
    <n v="5"/>
    <d v="2019-12-01T00:00:00"/>
    <d v="2021-04-01T00:00:00"/>
    <n v="16"/>
    <n v="2"/>
    <x v="10"/>
    <x v="7"/>
  </r>
  <r>
    <n v="100006"/>
    <x v="1"/>
    <m/>
    <m/>
    <m/>
    <x v="7"/>
    <n v="6"/>
    <d v="2019-12-01T00:00:00"/>
    <d v="2021-04-01T00:00:00"/>
    <n v="16"/>
    <n v="2"/>
    <x v="11"/>
    <x v="7"/>
  </r>
  <r>
    <n v="100006"/>
    <x v="1"/>
    <m/>
    <m/>
    <m/>
    <x v="7"/>
    <n v="4"/>
    <d v="2019-12-01T00:00:00"/>
    <d v="2021-04-01T00:00:00"/>
    <n v="16"/>
    <n v="2"/>
    <x v="12"/>
    <x v="7"/>
  </r>
  <r>
    <n v="100006"/>
    <x v="1"/>
    <m/>
    <m/>
    <m/>
    <x v="7"/>
    <n v="7"/>
    <d v="2019-12-01T00:00:00"/>
    <d v="2021-04-01T00:00:00"/>
    <n v="16"/>
    <n v="2"/>
    <x v="13"/>
    <x v="7"/>
  </r>
  <r>
    <n v="100006"/>
    <x v="1"/>
    <m/>
    <m/>
    <m/>
    <x v="7"/>
    <n v="6"/>
    <d v="2019-12-01T00:00:00"/>
    <d v="2021-04-01T00:00:00"/>
    <n v="16"/>
    <n v="2"/>
    <x v="14"/>
    <x v="7"/>
  </r>
  <r>
    <n v="100006"/>
    <x v="1"/>
    <m/>
    <m/>
    <m/>
    <x v="7"/>
    <n v="7"/>
    <d v="2019-12-01T00:00:00"/>
    <d v="2021-04-01T00:00:00"/>
    <n v="16"/>
    <n v="2"/>
    <x v="15"/>
    <x v="7"/>
  </r>
  <r>
    <n v="100006"/>
    <x v="1"/>
    <m/>
    <m/>
    <m/>
    <x v="7"/>
    <n v="7"/>
    <d v="2019-12-01T00:00:00"/>
    <d v="2021-04-01T00:00:00"/>
    <n v="16"/>
    <n v="2"/>
    <x v="16"/>
    <x v="7"/>
  </r>
  <r>
    <n v="100006"/>
    <x v="1"/>
    <m/>
    <m/>
    <m/>
    <x v="7"/>
    <n v="6"/>
    <d v="2019-12-01T00:00:00"/>
    <d v="2021-04-01T00:00:00"/>
    <n v="16"/>
    <n v="2"/>
    <x v="17"/>
    <x v="7"/>
  </r>
  <r>
    <n v="100006"/>
    <x v="1"/>
    <m/>
    <m/>
    <m/>
    <x v="7"/>
    <n v="7"/>
    <d v="2019-12-01T00:00:00"/>
    <d v="2021-04-01T00:00:00"/>
    <n v="16"/>
    <n v="2"/>
    <x v="18"/>
    <x v="7"/>
  </r>
  <r>
    <n v="100006"/>
    <x v="1"/>
    <m/>
    <m/>
    <m/>
    <x v="7"/>
    <n v="6"/>
    <d v="2019-12-01T00:00:00"/>
    <d v="2021-04-01T00:00:00"/>
    <n v="16"/>
    <n v="2"/>
    <x v="19"/>
    <x v="7"/>
  </r>
  <r>
    <n v="100006"/>
    <x v="1"/>
    <m/>
    <m/>
    <m/>
    <x v="7"/>
    <n v="6"/>
    <d v="2019-12-01T00:00:00"/>
    <d v="2021-04-01T00:00:00"/>
    <n v="16"/>
    <n v="2"/>
    <x v="20"/>
    <x v="7"/>
  </r>
  <r>
    <n v="100006"/>
    <x v="1"/>
    <m/>
    <m/>
    <m/>
    <x v="7"/>
    <n v="6"/>
    <d v="2019-12-01T00:00:00"/>
    <d v="2021-04-01T00:00:00"/>
    <n v="16"/>
    <n v="2"/>
    <x v="21"/>
    <x v="7"/>
  </r>
  <r>
    <n v="100007"/>
    <x v="0"/>
    <m/>
    <m/>
    <m/>
    <x v="0"/>
    <n v="555"/>
    <d v="2020-01-01T00:00:00"/>
    <d v="2021-07-01T00:00:00"/>
    <n v="18"/>
    <n v="0"/>
    <x v="6"/>
    <x v="0"/>
  </r>
  <r>
    <n v="100007"/>
    <x v="3"/>
    <n v="12"/>
    <d v="2021-07-01T00:00:00"/>
    <d v="2022-06-30T00:00:00"/>
    <x v="8"/>
    <n v="628"/>
    <d v="2020-01-01T00:00:00"/>
    <d v="2021-07-01T00:00:00"/>
    <n v="18"/>
    <n v="0"/>
    <x v="7"/>
    <x v="8"/>
  </r>
  <r>
    <n v="100007"/>
    <x v="3"/>
    <n v="12"/>
    <d v="2021-07-01T00:00:00"/>
    <d v="2022-06-30T00:00:00"/>
    <x v="8"/>
    <n v="639"/>
    <d v="2020-01-01T00:00:00"/>
    <d v="2021-07-01T00:00:00"/>
    <n v="18"/>
    <n v="0"/>
    <x v="8"/>
    <x v="9"/>
  </r>
  <r>
    <n v="100007"/>
    <x v="3"/>
    <n v="12"/>
    <d v="2021-07-01T00:00:00"/>
    <d v="2022-06-30T00:00:00"/>
    <x v="8"/>
    <n v="639"/>
    <d v="2020-01-01T00:00:00"/>
    <d v="2021-07-01T00:00:00"/>
    <n v="18"/>
    <n v="0"/>
    <x v="9"/>
    <x v="10"/>
  </r>
  <r>
    <n v="100007"/>
    <x v="3"/>
    <n v="12"/>
    <d v="2021-07-01T00:00:00"/>
    <d v="2022-06-30T00:00:00"/>
    <x v="8"/>
    <n v="658"/>
    <d v="2020-01-01T00:00:00"/>
    <d v="2021-07-01T00:00:00"/>
    <n v="18"/>
    <n v="0"/>
    <x v="10"/>
    <x v="11"/>
  </r>
  <r>
    <n v="100007"/>
    <x v="3"/>
    <n v="12"/>
    <d v="2021-07-01T00:00:00"/>
    <d v="2022-06-30T00:00:00"/>
    <x v="8"/>
    <n v="653"/>
    <d v="2020-01-01T00:00:00"/>
    <d v="2021-07-01T00:00:00"/>
    <n v="18"/>
    <n v="0"/>
    <x v="11"/>
    <x v="11"/>
  </r>
  <r>
    <n v="100007"/>
    <x v="3"/>
    <n v="12"/>
    <d v="2021-07-01T00:00:00"/>
    <d v="2022-06-30T00:00:00"/>
    <x v="8"/>
    <n v="646"/>
    <d v="2020-01-01T00:00:00"/>
    <d v="2021-07-01T00:00:00"/>
    <n v="18"/>
    <n v="0"/>
    <x v="12"/>
    <x v="11"/>
  </r>
  <r>
    <n v="100007"/>
    <x v="3"/>
    <n v="12"/>
    <d v="2021-07-01T00:00:00"/>
    <d v="2022-06-30T00:00:00"/>
    <x v="8"/>
    <n v="643"/>
    <d v="2020-01-01T00:00:00"/>
    <d v="2021-07-01T00:00:00"/>
    <n v="18"/>
    <n v="0"/>
    <x v="13"/>
    <x v="11"/>
  </r>
  <r>
    <n v="100007"/>
    <x v="3"/>
    <n v="12"/>
    <d v="2021-07-01T00:00:00"/>
    <d v="2022-06-30T00:00:00"/>
    <x v="8"/>
    <n v="656"/>
    <d v="2020-01-01T00:00:00"/>
    <d v="2021-07-01T00:00:00"/>
    <n v="18"/>
    <n v="0"/>
    <x v="14"/>
    <x v="11"/>
  </r>
  <r>
    <n v="100007"/>
    <x v="3"/>
    <n v="12"/>
    <d v="2021-07-01T00:00:00"/>
    <d v="2022-06-30T00:00:00"/>
    <x v="8"/>
    <n v="640"/>
    <d v="2020-01-01T00:00:00"/>
    <d v="2021-07-01T00:00:00"/>
    <n v="18"/>
    <n v="0"/>
    <x v="15"/>
    <x v="11"/>
  </r>
  <r>
    <n v="100007"/>
    <x v="3"/>
    <n v="12"/>
    <d v="2021-07-01T00:00:00"/>
    <d v="2022-06-30T00:00:00"/>
    <x v="8"/>
    <n v="636"/>
    <d v="2020-01-01T00:00:00"/>
    <d v="2021-07-01T00:00:00"/>
    <n v="18"/>
    <n v="0"/>
    <x v="16"/>
    <x v="11"/>
  </r>
  <r>
    <n v="100007"/>
    <x v="3"/>
    <n v="12"/>
    <d v="2021-07-01T00:00:00"/>
    <d v="2022-06-30T00:00:00"/>
    <x v="8"/>
    <n v="641"/>
    <d v="2020-01-01T00:00:00"/>
    <d v="2021-07-01T00:00:00"/>
    <n v="18"/>
    <n v="0"/>
    <x v="17"/>
    <x v="11"/>
  </r>
  <r>
    <n v="100007"/>
    <x v="3"/>
    <n v="12"/>
    <d v="2021-07-01T00:00:00"/>
    <d v="2022-06-30T00:00:00"/>
    <x v="8"/>
    <n v="657"/>
    <d v="2020-01-01T00:00:00"/>
    <d v="2021-07-01T00:00:00"/>
    <n v="18"/>
    <n v="0"/>
    <x v="18"/>
    <x v="11"/>
  </r>
  <r>
    <n v="100007"/>
    <x v="3"/>
    <n v="12"/>
    <d v="2021-07-01T00:00:00"/>
    <d v="2022-06-30T00:00:00"/>
    <x v="8"/>
    <n v="642"/>
    <d v="2020-01-01T00:00:00"/>
    <d v="2021-07-01T00:00:00"/>
    <n v="18"/>
    <n v="0"/>
    <x v="19"/>
    <x v="11"/>
  </r>
  <r>
    <n v="100007"/>
    <x v="3"/>
    <n v="12"/>
    <d v="2021-07-01T00:00:00"/>
    <d v="2022-06-30T00:00:00"/>
    <x v="8"/>
    <n v="655"/>
    <d v="2020-01-01T00:00:00"/>
    <d v="2021-07-01T00:00:00"/>
    <n v="18"/>
    <n v="0"/>
    <x v="20"/>
    <x v="11"/>
  </r>
  <r>
    <n v="100007"/>
    <x v="3"/>
    <n v="12"/>
    <d v="2021-07-01T00:00:00"/>
    <d v="2022-06-30T00:00:00"/>
    <x v="8"/>
    <n v="677"/>
    <d v="2020-01-01T00:00:00"/>
    <d v="2021-07-01T00:00:00"/>
    <n v="18"/>
    <n v="0"/>
    <x v="21"/>
    <x v="11"/>
  </r>
  <r>
    <n v="100007"/>
    <x v="3"/>
    <n v="12"/>
    <d v="2021-07-01T00:00:00"/>
    <d v="2022-06-30T00:00:00"/>
    <x v="8"/>
    <n v="682"/>
    <d v="2020-01-01T00:00:00"/>
    <d v="2021-07-01T00:00:00"/>
    <n v="18"/>
    <n v="0"/>
    <x v="22"/>
    <x v="11"/>
  </r>
  <r>
    <n v="100007"/>
    <x v="3"/>
    <n v="12"/>
    <d v="2021-07-01T00:00:00"/>
    <d v="2022-06-30T00:00:00"/>
    <x v="8"/>
    <n v="687"/>
    <d v="2020-01-01T00:00:00"/>
    <d v="2021-07-01T00:00:00"/>
    <n v="18"/>
    <n v="0"/>
    <x v="23"/>
    <x v="11"/>
  </r>
  <r>
    <n v="100008"/>
    <x v="0"/>
    <m/>
    <m/>
    <m/>
    <x v="0"/>
    <n v="2"/>
    <d v="2020-01-01T00:00:00"/>
    <d v="2021-07-01T00:00:00"/>
    <n v="18"/>
    <n v="0"/>
    <x v="6"/>
    <x v="0"/>
  </r>
  <r>
    <n v="100008"/>
    <x v="1"/>
    <m/>
    <m/>
    <m/>
    <x v="9"/>
    <n v="2"/>
    <d v="2020-01-01T00:00:00"/>
    <d v="2021-07-01T00:00:00"/>
    <n v="18"/>
    <n v="0"/>
    <x v="7"/>
    <x v="12"/>
  </r>
  <r>
    <n v="100008"/>
    <x v="1"/>
    <m/>
    <m/>
    <m/>
    <x v="9"/>
    <n v="2"/>
    <d v="2020-01-01T00:00:00"/>
    <d v="2021-07-01T00:00:00"/>
    <n v="18"/>
    <n v="0"/>
    <x v="8"/>
    <x v="12"/>
  </r>
  <r>
    <n v="100008"/>
    <x v="1"/>
    <m/>
    <m/>
    <m/>
    <x v="9"/>
    <n v="2"/>
    <d v="2020-01-01T00:00:00"/>
    <d v="2021-07-01T00:00:00"/>
    <n v="18"/>
    <n v="0"/>
    <x v="9"/>
    <x v="12"/>
  </r>
  <r>
    <n v="100008"/>
    <x v="1"/>
    <m/>
    <m/>
    <m/>
    <x v="9"/>
    <n v="2"/>
    <d v="2020-01-01T00:00:00"/>
    <d v="2021-07-01T00:00:00"/>
    <n v="18"/>
    <n v="0"/>
    <x v="10"/>
    <x v="12"/>
  </r>
  <r>
    <n v="100008"/>
    <x v="1"/>
    <m/>
    <m/>
    <m/>
    <x v="9"/>
    <n v="2"/>
    <d v="2020-01-01T00:00:00"/>
    <d v="2021-07-01T00:00:00"/>
    <n v="18"/>
    <n v="0"/>
    <x v="11"/>
    <x v="12"/>
  </r>
  <r>
    <n v="100008"/>
    <x v="1"/>
    <m/>
    <m/>
    <m/>
    <x v="9"/>
    <n v="2"/>
    <d v="2020-01-01T00:00:00"/>
    <d v="2021-07-01T00:00:00"/>
    <n v="18"/>
    <n v="0"/>
    <x v="12"/>
    <x v="12"/>
  </r>
  <r>
    <n v="100008"/>
    <x v="1"/>
    <m/>
    <m/>
    <m/>
    <x v="9"/>
    <n v="2"/>
    <d v="2020-01-01T00:00:00"/>
    <d v="2021-07-01T00:00:00"/>
    <n v="18"/>
    <n v="0"/>
    <x v="13"/>
    <x v="12"/>
  </r>
  <r>
    <n v="100008"/>
    <x v="1"/>
    <m/>
    <m/>
    <m/>
    <x v="9"/>
    <n v="2"/>
    <d v="2020-01-01T00:00:00"/>
    <d v="2021-07-01T00:00:00"/>
    <n v="18"/>
    <n v="0"/>
    <x v="14"/>
    <x v="12"/>
  </r>
  <r>
    <n v="100008"/>
    <x v="1"/>
    <m/>
    <m/>
    <m/>
    <x v="9"/>
    <n v="1"/>
    <d v="2020-01-01T00:00:00"/>
    <d v="2021-07-01T00:00:00"/>
    <n v="18"/>
    <n v="0"/>
    <x v="15"/>
    <x v="12"/>
  </r>
  <r>
    <n v="100008"/>
    <x v="1"/>
    <m/>
    <m/>
    <m/>
    <x v="9"/>
    <n v="2"/>
    <d v="2020-01-01T00:00:00"/>
    <d v="2021-07-01T00:00:00"/>
    <n v="18"/>
    <n v="0"/>
    <x v="16"/>
    <x v="12"/>
  </r>
  <r>
    <n v="100008"/>
    <x v="1"/>
    <m/>
    <m/>
    <m/>
    <x v="9"/>
    <n v="2"/>
    <d v="2020-01-01T00:00:00"/>
    <d v="2021-07-01T00:00:00"/>
    <n v="18"/>
    <n v="0"/>
    <x v="17"/>
    <x v="12"/>
  </r>
  <r>
    <n v="100008"/>
    <x v="1"/>
    <m/>
    <m/>
    <m/>
    <x v="9"/>
    <n v="1"/>
    <d v="2020-01-01T00:00:00"/>
    <d v="2021-07-01T00:00:00"/>
    <n v="18"/>
    <n v="0"/>
    <x v="18"/>
    <x v="12"/>
  </r>
  <r>
    <n v="100008"/>
    <x v="1"/>
    <m/>
    <m/>
    <m/>
    <x v="9"/>
    <n v="1"/>
    <d v="2020-01-01T00:00:00"/>
    <d v="2021-07-01T00:00:00"/>
    <n v="18"/>
    <n v="0"/>
    <x v="19"/>
    <x v="12"/>
  </r>
  <r>
    <n v="100008"/>
    <x v="1"/>
    <m/>
    <m/>
    <m/>
    <x v="9"/>
    <n v="2"/>
    <d v="2020-01-01T00:00:00"/>
    <d v="2021-07-01T00:00:00"/>
    <n v="18"/>
    <n v="0"/>
    <x v="20"/>
    <x v="12"/>
  </r>
  <r>
    <n v="100008"/>
    <x v="1"/>
    <m/>
    <m/>
    <m/>
    <x v="9"/>
    <n v="2"/>
    <d v="2020-01-01T00:00:00"/>
    <d v="2021-07-01T00:00:00"/>
    <n v="18"/>
    <n v="0"/>
    <x v="21"/>
    <x v="12"/>
  </r>
  <r>
    <n v="100008"/>
    <x v="1"/>
    <m/>
    <m/>
    <m/>
    <x v="9"/>
    <n v="2"/>
    <d v="2020-01-01T00:00:00"/>
    <d v="2021-07-01T00:00:00"/>
    <n v="18"/>
    <n v="0"/>
    <x v="22"/>
    <x v="12"/>
  </r>
  <r>
    <n v="100008"/>
    <x v="1"/>
    <m/>
    <m/>
    <m/>
    <x v="9"/>
    <n v="2"/>
    <d v="2020-01-01T00:00:00"/>
    <d v="2021-07-01T00:00:00"/>
    <n v="18"/>
    <n v="0"/>
    <x v="23"/>
    <x v="12"/>
  </r>
  <r>
    <n v="100009"/>
    <x v="0"/>
    <m/>
    <m/>
    <m/>
    <x v="0"/>
    <n v="58"/>
    <d v="2020-02-01T00:00:00"/>
    <d v="2021-07-01T00:00:00"/>
    <n v="17"/>
    <n v="0"/>
    <x v="7"/>
    <x v="0"/>
  </r>
  <r>
    <n v="100009"/>
    <x v="2"/>
    <m/>
    <m/>
    <m/>
    <x v="10"/>
    <n v="63"/>
    <d v="2020-02-01T00:00:00"/>
    <d v="2021-07-01T00:00:00"/>
    <n v="17"/>
    <n v="0"/>
    <x v="8"/>
    <x v="13"/>
  </r>
  <r>
    <n v="100009"/>
    <x v="2"/>
    <m/>
    <m/>
    <m/>
    <x v="11"/>
    <n v="56"/>
    <d v="2020-02-01T00:00:00"/>
    <d v="2021-07-01T00:00:00"/>
    <n v="17"/>
    <n v="0"/>
    <x v="9"/>
    <x v="14"/>
  </r>
  <r>
    <n v="100009"/>
    <x v="2"/>
    <m/>
    <m/>
    <m/>
    <x v="12"/>
    <n v="53"/>
    <d v="2020-02-01T00:00:00"/>
    <d v="2021-07-01T00:00:00"/>
    <n v="17"/>
    <n v="0"/>
    <x v="10"/>
    <x v="15"/>
  </r>
  <r>
    <n v="100009"/>
    <x v="2"/>
    <m/>
    <m/>
    <m/>
    <x v="13"/>
    <n v="74"/>
    <d v="2020-02-01T00:00:00"/>
    <d v="2021-07-01T00:00:00"/>
    <n v="17"/>
    <n v="0"/>
    <x v="11"/>
    <x v="16"/>
  </r>
  <r>
    <n v="100009"/>
    <x v="2"/>
    <m/>
    <m/>
    <m/>
    <x v="13"/>
    <n v="64"/>
    <d v="2020-02-01T00:00:00"/>
    <d v="2021-07-01T00:00:00"/>
    <n v="17"/>
    <n v="0"/>
    <x v="12"/>
    <x v="16"/>
  </r>
  <r>
    <n v="100009"/>
    <x v="2"/>
    <m/>
    <m/>
    <m/>
    <x v="13"/>
    <n v="51"/>
    <d v="2020-02-01T00:00:00"/>
    <d v="2021-07-01T00:00:00"/>
    <n v="17"/>
    <n v="0"/>
    <x v="13"/>
    <x v="16"/>
  </r>
  <r>
    <n v="100009"/>
    <x v="2"/>
    <m/>
    <m/>
    <m/>
    <x v="13"/>
    <n v="63"/>
    <d v="2020-02-01T00:00:00"/>
    <d v="2021-07-01T00:00:00"/>
    <n v="17"/>
    <n v="0"/>
    <x v="14"/>
    <x v="16"/>
  </r>
  <r>
    <n v="100009"/>
    <x v="2"/>
    <m/>
    <m/>
    <m/>
    <x v="13"/>
    <n v="62"/>
    <d v="2020-02-01T00:00:00"/>
    <d v="2021-07-01T00:00:00"/>
    <n v="17"/>
    <n v="0"/>
    <x v="15"/>
    <x v="16"/>
  </r>
  <r>
    <n v="100009"/>
    <x v="2"/>
    <m/>
    <m/>
    <m/>
    <x v="13"/>
    <n v="59"/>
    <d v="2020-02-01T00:00:00"/>
    <d v="2021-07-01T00:00:00"/>
    <n v="17"/>
    <n v="0"/>
    <x v="16"/>
    <x v="16"/>
  </r>
  <r>
    <n v="100009"/>
    <x v="2"/>
    <m/>
    <m/>
    <m/>
    <x v="13"/>
    <n v="66"/>
    <d v="2020-02-01T00:00:00"/>
    <d v="2021-07-01T00:00:00"/>
    <n v="17"/>
    <n v="0"/>
    <x v="17"/>
    <x v="16"/>
  </r>
  <r>
    <n v="100009"/>
    <x v="2"/>
    <m/>
    <m/>
    <m/>
    <x v="13"/>
    <n v="56"/>
    <d v="2020-02-01T00:00:00"/>
    <d v="2021-07-01T00:00:00"/>
    <n v="17"/>
    <n v="0"/>
    <x v="18"/>
    <x v="16"/>
  </r>
  <r>
    <n v="100009"/>
    <x v="2"/>
    <m/>
    <m/>
    <m/>
    <x v="13"/>
    <n v="62"/>
    <d v="2020-02-01T00:00:00"/>
    <d v="2021-07-01T00:00:00"/>
    <n v="17"/>
    <n v="0"/>
    <x v="19"/>
    <x v="16"/>
  </r>
  <r>
    <n v="100009"/>
    <x v="2"/>
    <m/>
    <m/>
    <m/>
    <x v="13"/>
    <n v="61"/>
    <d v="2020-02-01T00:00:00"/>
    <d v="2021-07-01T00:00:00"/>
    <n v="17"/>
    <n v="0"/>
    <x v="20"/>
    <x v="16"/>
  </r>
  <r>
    <n v="100009"/>
    <x v="2"/>
    <m/>
    <m/>
    <m/>
    <x v="13"/>
    <n v="64"/>
    <d v="2020-02-01T00:00:00"/>
    <d v="2021-07-01T00:00:00"/>
    <n v="17"/>
    <n v="0"/>
    <x v="21"/>
    <x v="16"/>
  </r>
  <r>
    <n v="100009"/>
    <x v="2"/>
    <m/>
    <m/>
    <m/>
    <x v="13"/>
    <n v="63"/>
    <d v="2020-02-01T00:00:00"/>
    <d v="2021-07-01T00:00:00"/>
    <n v="17"/>
    <n v="0"/>
    <x v="22"/>
    <x v="16"/>
  </r>
  <r>
    <n v="100009"/>
    <x v="2"/>
    <m/>
    <m/>
    <m/>
    <x v="13"/>
    <n v="53"/>
    <d v="2020-02-01T00:00:00"/>
    <d v="2021-07-01T00:00:00"/>
    <n v="17"/>
    <n v="0"/>
    <x v="23"/>
    <x v="16"/>
  </r>
  <r>
    <n v="100010"/>
    <x v="0"/>
    <m/>
    <m/>
    <m/>
    <x v="0"/>
    <n v="2"/>
    <d v="2020-02-01T00:00:00"/>
    <d v="2020-09-01T00:00:00"/>
    <n v="7"/>
    <n v="9"/>
    <x v="7"/>
    <x v="0"/>
  </r>
  <r>
    <n v="100010"/>
    <x v="0"/>
    <m/>
    <m/>
    <m/>
    <x v="0"/>
    <n v="2"/>
    <d v="2020-02-01T00:00:00"/>
    <d v="2020-09-01T00:00:00"/>
    <n v="7"/>
    <n v="9"/>
    <x v="8"/>
    <x v="0"/>
  </r>
  <r>
    <n v="100010"/>
    <x v="0"/>
    <m/>
    <m/>
    <m/>
    <x v="0"/>
    <n v="2"/>
    <d v="2020-02-01T00:00:00"/>
    <d v="2020-09-01T00:00:00"/>
    <n v="7"/>
    <n v="9"/>
    <x v="9"/>
    <x v="0"/>
  </r>
  <r>
    <n v="100010"/>
    <x v="0"/>
    <m/>
    <m/>
    <m/>
    <x v="0"/>
    <n v="2"/>
    <d v="2020-02-01T00:00:00"/>
    <d v="2020-09-01T00:00:00"/>
    <n v="7"/>
    <n v="9"/>
    <x v="10"/>
    <x v="0"/>
  </r>
  <r>
    <n v="100010"/>
    <x v="0"/>
    <m/>
    <m/>
    <m/>
    <x v="0"/>
    <n v="2"/>
    <d v="2020-02-01T00:00:00"/>
    <d v="2020-09-01T00:00:00"/>
    <n v="7"/>
    <n v="9"/>
    <x v="11"/>
    <x v="0"/>
  </r>
  <r>
    <n v="100010"/>
    <x v="0"/>
    <m/>
    <m/>
    <m/>
    <x v="0"/>
    <n v="2"/>
    <d v="2020-02-01T00:00:00"/>
    <d v="2020-09-01T00:00:00"/>
    <n v="7"/>
    <n v="9"/>
    <x v="12"/>
    <x v="0"/>
  </r>
  <r>
    <n v="100010"/>
    <x v="0"/>
    <m/>
    <m/>
    <m/>
    <x v="0"/>
    <n v="2"/>
    <d v="2020-02-01T00:00:00"/>
    <d v="2020-09-01T00:00:00"/>
    <n v="7"/>
    <n v="9"/>
    <x v="13"/>
    <x v="0"/>
  </r>
  <r>
    <n v="100010"/>
    <x v="0"/>
    <m/>
    <m/>
    <m/>
    <x v="0"/>
    <n v="2"/>
    <d v="2020-02-01T00:00:00"/>
    <d v="2020-09-01T00:00:00"/>
    <n v="7"/>
    <n v="9"/>
    <x v="14"/>
    <x v="0"/>
  </r>
  <r>
    <n v="100011"/>
    <x v="0"/>
    <m/>
    <m/>
    <m/>
    <x v="0"/>
    <n v="42"/>
    <d v="2020-03-01T00:00:00"/>
    <d v="2021-07-01T00:00:00"/>
    <n v="16"/>
    <n v="0"/>
    <x v="8"/>
    <x v="0"/>
  </r>
  <r>
    <n v="100011"/>
    <x v="2"/>
    <m/>
    <m/>
    <m/>
    <x v="14"/>
    <n v="51"/>
    <d v="2020-03-01T00:00:00"/>
    <d v="2021-07-01T00:00:00"/>
    <n v="16"/>
    <n v="0"/>
    <x v="9"/>
    <x v="17"/>
  </r>
  <r>
    <n v="100011"/>
    <x v="2"/>
    <m/>
    <m/>
    <m/>
    <x v="3"/>
    <n v="48"/>
    <d v="2020-03-01T00:00:00"/>
    <d v="2021-07-01T00:00:00"/>
    <n v="16"/>
    <n v="0"/>
    <x v="10"/>
    <x v="3"/>
  </r>
  <r>
    <n v="100011"/>
    <x v="2"/>
    <m/>
    <m/>
    <m/>
    <x v="4"/>
    <n v="39"/>
    <d v="2020-03-01T00:00:00"/>
    <d v="2021-07-01T00:00:00"/>
    <n v="16"/>
    <n v="0"/>
    <x v="11"/>
    <x v="4"/>
  </r>
  <r>
    <n v="100011"/>
    <x v="2"/>
    <m/>
    <m/>
    <m/>
    <x v="4"/>
    <n v="47"/>
    <d v="2020-03-01T00:00:00"/>
    <d v="2021-07-01T00:00:00"/>
    <n v="16"/>
    <n v="0"/>
    <x v="12"/>
    <x v="4"/>
  </r>
  <r>
    <n v="100011"/>
    <x v="2"/>
    <m/>
    <m/>
    <m/>
    <x v="4"/>
    <n v="44"/>
    <d v="2020-03-01T00:00:00"/>
    <d v="2021-07-01T00:00:00"/>
    <n v="16"/>
    <n v="0"/>
    <x v="13"/>
    <x v="4"/>
  </r>
  <r>
    <n v="100011"/>
    <x v="2"/>
    <m/>
    <m/>
    <m/>
    <x v="4"/>
    <n v="44"/>
    <d v="2020-03-01T00:00:00"/>
    <d v="2021-07-01T00:00:00"/>
    <n v="16"/>
    <n v="0"/>
    <x v="14"/>
    <x v="4"/>
  </r>
  <r>
    <n v="100011"/>
    <x v="2"/>
    <m/>
    <m/>
    <m/>
    <x v="4"/>
    <n v="44"/>
    <d v="2020-03-01T00:00:00"/>
    <d v="2021-07-01T00:00:00"/>
    <n v="16"/>
    <n v="0"/>
    <x v="15"/>
    <x v="4"/>
  </r>
  <r>
    <n v="100011"/>
    <x v="2"/>
    <m/>
    <m/>
    <m/>
    <x v="4"/>
    <n v="49"/>
    <d v="2020-03-01T00:00:00"/>
    <d v="2021-07-01T00:00:00"/>
    <n v="16"/>
    <n v="0"/>
    <x v="16"/>
    <x v="4"/>
  </r>
  <r>
    <n v="100011"/>
    <x v="2"/>
    <m/>
    <m/>
    <m/>
    <x v="4"/>
    <n v="39"/>
    <d v="2020-03-01T00:00:00"/>
    <d v="2021-07-01T00:00:00"/>
    <n v="16"/>
    <n v="0"/>
    <x v="17"/>
    <x v="4"/>
  </r>
  <r>
    <n v="100011"/>
    <x v="2"/>
    <m/>
    <m/>
    <m/>
    <x v="4"/>
    <n v="47"/>
    <d v="2020-03-01T00:00:00"/>
    <d v="2021-07-01T00:00:00"/>
    <n v="16"/>
    <n v="0"/>
    <x v="18"/>
    <x v="4"/>
  </r>
  <r>
    <n v="100011"/>
    <x v="2"/>
    <m/>
    <m/>
    <m/>
    <x v="4"/>
    <n v="49"/>
    <d v="2020-03-01T00:00:00"/>
    <d v="2021-07-01T00:00:00"/>
    <n v="16"/>
    <n v="0"/>
    <x v="19"/>
    <x v="4"/>
  </r>
  <r>
    <n v="100011"/>
    <x v="2"/>
    <m/>
    <m/>
    <m/>
    <x v="4"/>
    <n v="34"/>
    <d v="2020-03-01T00:00:00"/>
    <d v="2021-07-01T00:00:00"/>
    <n v="16"/>
    <n v="0"/>
    <x v="20"/>
    <x v="4"/>
  </r>
  <r>
    <n v="100011"/>
    <x v="2"/>
    <m/>
    <m/>
    <m/>
    <x v="4"/>
    <n v="39"/>
    <d v="2020-03-01T00:00:00"/>
    <d v="2021-07-01T00:00:00"/>
    <n v="16"/>
    <n v="0"/>
    <x v="21"/>
    <x v="4"/>
  </r>
  <r>
    <n v="100011"/>
    <x v="2"/>
    <m/>
    <m/>
    <m/>
    <x v="4"/>
    <n v="43"/>
    <d v="2020-03-01T00:00:00"/>
    <d v="2021-07-01T00:00:00"/>
    <n v="16"/>
    <n v="0"/>
    <x v="22"/>
    <x v="4"/>
  </r>
  <r>
    <n v="100011"/>
    <x v="2"/>
    <m/>
    <m/>
    <m/>
    <x v="4"/>
    <n v="41"/>
    <d v="2020-03-01T00:00:00"/>
    <d v="2021-07-01T00:00:00"/>
    <n v="16"/>
    <n v="0"/>
    <x v="23"/>
    <x v="4"/>
  </r>
  <r>
    <n v="100012"/>
    <x v="0"/>
    <m/>
    <m/>
    <m/>
    <x v="0"/>
    <n v="40"/>
    <d v="2020-03-01T00:00:00"/>
    <d v="2021-07-01T00:00:00"/>
    <n v="16"/>
    <n v="0"/>
    <x v="8"/>
    <x v="0"/>
  </r>
  <r>
    <n v="100012"/>
    <x v="1"/>
    <m/>
    <m/>
    <m/>
    <x v="14"/>
    <n v="41"/>
    <d v="2020-03-01T00:00:00"/>
    <d v="2021-07-01T00:00:00"/>
    <n v="16"/>
    <n v="0"/>
    <x v="9"/>
    <x v="18"/>
  </r>
  <r>
    <n v="100012"/>
    <x v="1"/>
    <m/>
    <m/>
    <m/>
    <x v="3"/>
    <n v="37"/>
    <d v="2020-03-01T00:00:00"/>
    <d v="2021-07-01T00:00:00"/>
    <n v="16"/>
    <n v="0"/>
    <x v="10"/>
    <x v="19"/>
  </r>
  <r>
    <n v="100012"/>
    <x v="1"/>
    <m/>
    <m/>
    <m/>
    <x v="15"/>
    <n v="45"/>
    <d v="2020-03-01T00:00:00"/>
    <d v="2021-07-01T00:00:00"/>
    <n v="16"/>
    <n v="0"/>
    <x v="11"/>
    <x v="20"/>
  </r>
  <r>
    <n v="100012"/>
    <x v="1"/>
    <m/>
    <m/>
    <m/>
    <x v="14"/>
    <n v="41"/>
    <d v="2020-03-01T00:00:00"/>
    <d v="2021-07-01T00:00:00"/>
    <n v="16"/>
    <n v="0"/>
    <x v="12"/>
    <x v="18"/>
  </r>
  <r>
    <n v="100012"/>
    <x v="1"/>
    <m/>
    <m/>
    <m/>
    <x v="14"/>
    <n v="33"/>
    <d v="2020-03-01T00:00:00"/>
    <d v="2021-07-01T00:00:00"/>
    <n v="16"/>
    <n v="0"/>
    <x v="13"/>
    <x v="18"/>
  </r>
  <r>
    <n v="100012"/>
    <x v="1"/>
    <m/>
    <m/>
    <m/>
    <x v="14"/>
    <n v="48"/>
    <d v="2020-03-01T00:00:00"/>
    <d v="2021-07-01T00:00:00"/>
    <n v="16"/>
    <n v="0"/>
    <x v="14"/>
    <x v="18"/>
  </r>
  <r>
    <n v="100012"/>
    <x v="1"/>
    <m/>
    <m/>
    <m/>
    <x v="14"/>
    <n v="39"/>
    <d v="2020-03-01T00:00:00"/>
    <d v="2021-07-01T00:00:00"/>
    <n v="16"/>
    <n v="0"/>
    <x v="15"/>
    <x v="18"/>
  </r>
  <r>
    <n v="100012"/>
    <x v="1"/>
    <m/>
    <m/>
    <m/>
    <x v="14"/>
    <n v="37"/>
    <d v="2020-03-01T00:00:00"/>
    <d v="2021-07-01T00:00:00"/>
    <n v="16"/>
    <n v="0"/>
    <x v="16"/>
    <x v="18"/>
  </r>
  <r>
    <n v="100012"/>
    <x v="1"/>
    <m/>
    <m/>
    <m/>
    <x v="14"/>
    <n v="42"/>
    <d v="2020-03-01T00:00:00"/>
    <d v="2021-07-01T00:00:00"/>
    <n v="16"/>
    <n v="0"/>
    <x v="17"/>
    <x v="18"/>
  </r>
  <r>
    <n v="100012"/>
    <x v="1"/>
    <m/>
    <m/>
    <m/>
    <x v="14"/>
    <n v="37"/>
    <d v="2020-03-01T00:00:00"/>
    <d v="2021-07-01T00:00:00"/>
    <n v="16"/>
    <n v="0"/>
    <x v="18"/>
    <x v="18"/>
  </r>
  <r>
    <n v="100012"/>
    <x v="1"/>
    <m/>
    <m/>
    <m/>
    <x v="14"/>
    <n v="30"/>
    <d v="2020-03-01T00:00:00"/>
    <d v="2021-07-01T00:00:00"/>
    <n v="16"/>
    <n v="0"/>
    <x v="19"/>
    <x v="18"/>
  </r>
  <r>
    <n v="100012"/>
    <x v="1"/>
    <m/>
    <m/>
    <m/>
    <x v="14"/>
    <n v="41"/>
    <d v="2020-03-01T00:00:00"/>
    <d v="2021-07-01T00:00:00"/>
    <n v="16"/>
    <n v="0"/>
    <x v="20"/>
    <x v="18"/>
  </r>
  <r>
    <n v="100012"/>
    <x v="1"/>
    <m/>
    <m/>
    <m/>
    <x v="14"/>
    <n v="41"/>
    <d v="2020-03-01T00:00:00"/>
    <d v="2021-07-01T00:00:00"/>
    <n v="16"/>
    <n v="0"/>
    <x v="21"/>
    <x v="18"/>
  </r>
  <r>
    <n v="100012"/>
    <x v="1"/>
    <m/>
    <m/>
    <m/>
    <x v="14"/>
    <n v="39"/>
    <d v="2020-03-01T00:00:00"/>
    <d v="2021-07-01T00:00:00"/>
    <n v="16"/>
    <n v="0"/>
    <x v="22"/>
    <x v="18"/>
  </r>
  <r>
    <n v="100012"/>
    <x v="1"/>
    <m/>
    <m/>
    <m/>
    <x v="14"/>
    <n v="39"/>
    <d v="2020-03-01T00:00:00"/>
    <d v="2021-07-01T00:00:00"/>
    <n v="16"/>
    <n v="0"/>
    <x v="23"/>
    <x v="18"/>
  </r>
  <r>
    <n v="100013"/>
    <x v="0"/>
    <m/>
    <m/>
    <m/>
    <x v="0"/>
    <n v="13"/>
    <d v="2020-03-01T00:00:00"/>
    <d v="2021-03-01T00:00:00"/>
    <n v="12"/>
    <n v="3"/>
    <x v="8"/>
    <x v="0"/>
  </r>
  <r>
    <n v="100013"/>
    <x v="1"/>
    <m/>
    <m/>
    <m/>
    <x v="2"/>
    <n v="13"/>
    <d v="2020-03-01T00:00:00"/>
    <d v="2021-03-01T00:00:00"/>
    <n v="12"/>
    <n v="3"/>
    <x v="9"/>
    <x v="2"/>
  </r>
  <r>
    <n v="100013"/>
    <x v="1"/>
    <m/>
    <m/>
    <m/>
    <x v="16"/>
    <n v="14"/>
    <d v="2020-03-01T00:00:00"/>
    <d v="2021-03-01T00:00:00"/>
    <n v="12"/>
    <n v="3"/>
    <x v="10"/>
    <x v="21"/>
  </r>
  <r>
    <n v="100013"/>
    <x v="1"/>
    <m/>
    <m/>
    <m/>
    <x v="16"/>
    <n v="14"/>
    <d v="2020-03-01T00:00:00"/>
    <d v="2021-03-01T00:00:00"/>
    <n v="12"/>
    <n v="3"/>
    <x v="11"/>
    <x v="21"/>
  </r>
  <r>
    <n v="100013"/>
    <x v="1"/>
    <m/>
    <m/>
    <m/>
    <x v="16"/>
    <n v="11"/>
    <d v="2020-03-01T00:00:00"/>
    <d v="2021-03-01T00:00:00"/>
    <n v="12"/>
    <n v="3"/>
    <x v="12"/>
    <x v="21"/>
  </r>
  <r>
    <n v="100013"/>
    <x v="1"/>
    <m/>
    <m/>
    <m/>
    <x v="16"/>
    <n v="11"/>
    <d v="2020-03-01T00:00:00"/>
    <d v="2021-03-01T00:00:00"/>
    <n v="12"/>
    <n v="3"/>
    <x v="13"/>
    <x v="21"/>
  </r>
  <r>
    <n v="100013"/>
    <x v="1"/>
    <m/>
    <m/>
    <m/>
    <x v="16"/>
    <n v="13"/>
    <d v="2020-03-01T00:00:00"/>
    <d v="2021-03-01T00:00:00"/>
    <n v="12"/>
    <n v="3"/>
    <x v="14"/>
    <x v="21"/>
  </r>
  <r>
    <n v="100013"/>
    <x v="1"/>
    <m/>
    <m/>
    <m/>
    <x v="16"/>
    <n v="15"/>
    <d v="2020-03-01T00:00:00"/>
    <d v="2021-03-01T00:00:00"/>
    <n v="12"/>
    <n v="3"/>
    <x v="15"/>
    <x v="21"/>
  </r>
  <r>
    <n v="100013"/>
    <x v="1"/>
    <m/>
    <m/>
    <m/>
    <x v="16"/>
    <n v="14"/>
    <d v="2020-03-01T00:00:00"/>
    <d v="2021-03-01T00:00:00"/>
    <n v="12"/>
    <n v="3"/>
    <x v="16"/>
    <x v="21"/>
  </r>
  <r>
    <n v="100013"/>
    <x v="1"/>
    <m/>
    <m/>
    <m/>
    <x v="16"/>
    <n v="13"/>
    <d v="2020-03-01T00:00:00"/>
    <d v="2021-03-01T00:00:00"/>
    <n v="12"/>
    <n v="3"/>
    <x v="17"/>
    <x v="21"/>
  </r>
  <r>
    <n v="100013"/>
    <x v="1"/>
    <m/>
    <m/>
    <m/>
    <x v="16"/>
    <n v="17"/>
    <d v="2020-03-01T00:00:00"/>
    <d v="2021-03-01T00:00:00"/>
    <n v="12"/>
    <n v="3"/>
    <x v="18"/>
    <x v="21"/>
  </r>
  <r>
    <n v="100013"/>
    <x v="1"/>
    <m/>
    <m/>
    <m/>
    <x v="16"/>
    <n v="12"/>
    <d v="2020-03-01T00:00:00"/>
    <d v="2021-03-01T00:00:00"/>
    <n v="12"/>
    <n v="3"/>
    <x v="19"/>
    <x v="21"/>
  </r>
  <r>
    <n v="100013"/>
    <x v="1"/>
    <m/>
    <m/>
    <m/>
    <x v="16"/>
    <n v="14"/>
    <d v="2020-03-01T00:00:00"/>
    <d v="2021-03-01T00:00:00"/>
    <n v="12"/>
    <n v="3"/>
    <x v="20"/>
    <x v="21"/>
  </r>
  <r>
    <n v="100014"/>
    <x v="0"/>
    <m/>
    <m/>
    <m/>
    <x v="0"/>
    <n v="4"/>
    <d v="2020-03-01T00:00:00"/>
    <d v="2020-12-01T00:00:00"/>
    <n v="9"/>
    <n v="6"/>
    <x v="8"/>
    <x v="0"/>
  </r>
  <r>
    <n v="100014"/>
    <x v="1"/>
    <m/>
    <m/>
    <m/>
    <x v="9"/>
    <n v="4"/>
    <d v="2020-03-01T00:00:00"/>
    <d v="2020-12-01T00:00:00"/>
    <n v="9"/>
    <n v="6"/>
    <x v="9"/>
    <x v="12"/>
  </r>
  <r>
    <n v="100014"/>
    <x v="1"/>
    <m/>
    <m/>
    <m/>
    <x v="1"/>
    <n v="4"/>
    <d v="2020-03-01T00:00:00"/>
    <d v="2020-12-01T00:00:00"/>
    <n v="9"/>
    <n v="6"/>
    <x v="10"/>
    <x v="1"/>
  </r>
  <r>
    <n v="100014"/>
    <x v="1"/>
    <m/>
    <m/>
    <m/>
    <x v="6"/>
    <n v="4"/>
    <d v="2020-03-01T00:00:00"/>
    <d v="2020-12-01T00:00:00"/>
    <n v="9"/>
    <n v="6"/>
    <x v="11"/>
    <x v="6"/>
  </r>
  <r>
    <n v="100014"/>
    <x v="1"/>
    <m/>
    <m/>
    <m/>
    <x v="6"/>
    <n v="4"/>
    <d v="2020-03-01T00:00:00"/>
    <d v="2020-12-01T00:00:00"/>
    <n v="9"/>
    <n v="6"/>
    <x v="12"/>
    <x v="6"/>
  </r>
  <r>
    <n v="100014"/>
    <x v="1"/>
    <m/>
    <m/>
    <m/>
    <x v="6"/>
    <n v="4"/>
    <d v="2020-03-01T00:00:00"/>
    <d v="2020-12-01T00:00:00"/>
    <n v="9"/>
    <n v="6"/>
    <x v="13"/>
    <x v="6"/>
  </r>
  <r>
    <n v="100014"/>
    <x v="1"/>
    <m/>
    <m/>
    <m/>
    <x v="6"/>
    <n v="4"/>
    <d v="2020-03-01T00:00:00"/>
    <d v="2020-12-01T00:00:00"/>
    <n v="9"/>
    <n v="6"/>
    <x v="14"/>
    <x v="6"/>
  </r>
  <r>
    <n v="100014"/>
    <x v="1"/>
    <m/>
    <m/>
    <m/>
    <x v="6"/>
    <n v="4"/>
    <d v="2020-03-01T00:00:00"/>
    <d v="2020-12-01T00:00:00"/>
    <n v="9"/>
    <n v="6"/>
    <x v="15"/>
    <x v="6"/>
  </r>
  <r>
    <n v="100014"/>
    <x v="1"/>
    <m/>
    <m/>
    <m/>
    <x v="6"/>
    <n v="4"/>
    <d v="2020-03-01T00:00:00"/>
    <d v="2020-12-01T00:00:00"/>
    <n v="9"/>
    <n v="6"/>
    <x v="16"/>
    <x v="6"/>
  </r>
  <r>
    <n v="100014"/>
    <x v="1"/>
    <m/>
    <m/>
    <m/>
    <x v="6"/>
    <n v="5"/>
    <d v="2020-03-01T00:00:00"/>
    <d v="2020-12-01T00:00:00"/>
    <n v="9"/>
    <n v="6"/>
    <x v="17"/>
    <x v="6"/>
  </r>
  <r>
    <n v="100015"/>
    <x v="0"/>
    <m/>
    <m/>
    <m/>
    <x v="0"/>
    <n v="2"/>
    <d v="2020-03-01T00:00:00"/>
    <d v="2020-09-01T00:00:00"/>
    <n v="6"/>
    <n v="9"/>
    <x v="8"/>
    <x v="0"/>
  </r>
  <r>
    <n v="100015"/>
    <x v="0"/>
    <m/>
    <m/>
    <m/>
    <x v="0"/>
    <n v="2"/>
    <d v="2020-03-01T00:00:00"/>
    <d v="2020-09-01T00:00:00"/>
    <n v="6"/>
    <n v="9"/>
    <x v="9"/>
    <x v="0"/>
  </r>
  <r>
    <n v="100015"/>
    <x v="0"/>
    <m/>
    <m/>
    <m/>
    <x v="0"/>
    <n v="2"/>
    <d v="2020-03-01T00:00:00"/>
    <d v="2020-09-01T00:00:00"/>
    <n v="6"/>
    <n v="9"/>
    <x v="10"/>
    <x v="0"/>
  </r>
  <r>
    <n v="100015"/>
    <x v="0"/>
    <m/>
    <m/>
    <m/>
    <x v="0"/>
    <n v="2"/>
    <d v="2020-03-01T00:00:00"/>
    <d v="2020-09-01T00:00:00"/>
    <n v="6"/>
    <n v="9"/>
    <x v="11"/>
    <x v="0"/>
  </r>
  <r>
    <n v="100015"/>
    <x v="0"/>
    <m/>
    <m/>
    <m/>
    <x v="0"/>
    <n v="1"/>
    <d v="2020-03-01T00:00:00"/>
    <d v="2020-09-01T00:00:00"/>
    <n v="6"/>
    <n v="9"/>
    <x v="12"/>
    <x v="0"/>
  </r>
  <r>
    <n v="100015"/>
    <x v="0"/>
    <m/>
    <m/>
    <m/>
    <x v="0"/>
    <n v="2"/>
    <d v="2020-03-01T00:00:00"/>
    <d v="2020-09-01T00:00:00"/>
    <n v="6"/>
    <n v="9"/>
    <x v="13"/>
    <x v="0"/>
  </r>
  <r>
    <n v="100015"/>
    <x v="0"/>
    <m/>
    <m/>
    <m/>
    <x v="0"/>
    <n v="1"/>
    <d v="2020-03-01T00:00:00"/>
    <d v="2020-09-01T00:00:00"/>
    <n v="6"/>
    <n v="9"/>
    <x v="14"/>
    <x v="0"/>
  </r>
  <r>
    <n v="100016"/>
    <x v="0"/>
    <m/>
    <m/>
    <m/>
    <x v="0"/>
    <n v="1"/>
    <d v="2020-03-01T00:00:00"/>
    <d v="2021-06-01T00:00:00"/>
    <n v="15"/>
    <n v="0"/>
    <x v="8"/>
    <x v="0"/>
  </r>
  <r>
    <n v="100016"/>
    <x v="0"/>
    <m/>
    <m/>
    <m/>
    <x v="0"/>
    <n v="2"/>
    <d v="2020-03-01T00:00:00"/>
    <d v="2021-06-01T00:00:00"/>
    <n v="15"/>
    <n v="0"/>
    <x v="9"/>
    <x v="0"/>
  </r>
  <r>
    <n v="100016"/>
    <x v="0"/>
    <m/>
    <m/>
    <m/>
    <x v="0"/>
    <n v="2"/>
    <d v="2020-03-01T00:00:00"/>
    <d v="2021-06-01T00:00:00"/>
    <n v="15"/>
    <n v="0"/>
    <x v="10"/>
    <x v="0"/>
  </r>
  <r>
    <n v="100016"/>
    <x v="0"/>
    <m/>
    <m/>
    <m/>
    <x v="0"/>
    <n v="2"/>
    <d v="2020-03-01T00:00:00"/>
    <d v="2021-06-01T00:00:00"/>
    <n v="15"/>
    <n v="0"/>
    <x v="11"/>
    <x v="0"/>
  </r>
  <r>
    <n v="100016"/>
    <x v="0"/>
    <m/>
    <m/>
    <m/>
    <x v="0"/>
    <n v="2"/>
    <d v="2020-03-01T00:00:00"/>
    <d v="2021-06-01T00:00:00"/>
    <n v="15"/>
    <n v="0"/>
    <x v="12"/>
    <x v="0"/>
  </r>
  <r>
    <n v="100016"/>
    <x v="0"/>
    <m/>
    <m/>
    <m/>
    <x v="0"/>
    <n v="2"/>
    <d v="2020-03-01T00:00:00"/>
    <d v="2021-06-01T00:00:00"/>
    <n v="15"/>
    <n v="0"/>
    <x v="13"/>
    <x v="0"/>
  </r>
  <r>
    <n v="100016"/>
    <x v="0"/>
    <m/>
    <m/>
    <m/>
    <x v="0"/>
    <n v="2"/>
    <d v="2020-03-01T00:00:00"/>
    <d v="2021-06-01T00:00:00"/>
    <n v="15"/>
    <n v="0"/>
    <x v="14"/>
    <x v="0"/>
  </r>
  <r>
    <n v="100016"/>
    <x v="0"/>
    <m/>
    <m/>
    <m/>
    <x v="0"/>
    <n v="1"/>
    <d v="2020-03-01T00:00:00"/>
    <d v="2021-06-01T00:00:00"/>
    <n v="15"/>
    <n v="0"/>
    <x v="15"/>
    <x v="0"/>
  </r>
  <r>
    <n v="100016"/>
    <x v="0"/>
    <m/>
    <m/>
    <m/>
    <x v="0"/>
    <n v="2"/>
    <d v="2020-03-01T00:00:00"/>
    <d v="2021-06-01T00:00:00"/>
    <n v="15"/>
    <n v="0"/>
    <x v="16"/>
    <x v="0"/>
  </r>
  <r>
    <n v="100016"/>
    <x v="0"/>
    <m/>
    <m/>
    <m/>
    <x v="0"/>
    <n v="2"/>
    <d v="2020-03-01T00:00:00"/>
    <d v="2021-06-01T00:00:00"/>
    <n v="15"/>
    <n v="0"/>
    <x v="17"/>
    <x v="0"/>
  </r>
  <r>
    <n v="100016"/>
    <x v="0"/>
    <m/>
    <m/>
    <m/>
    <x v="0"/>
    <n v="2"/>
    <d v="2020-03-01T00:00:00"/>
    <d v="2021-06-01T00:00:00"/>
    <n v="15"/>
    <n v="0"/>
    <x v="18"/>
    <x v="0"/>
  </r>
  <r>
    <n v="100016"/>
    <x v="0"/>
    <m/>
    <m/>
    <m/>
    <x v="0"/>
    <n v="2"/>
    <d v="2020-03-01T00:00:00"/>
    <d v="2021-06-01T00:00:00"/>
    <n v="15"/>
    <n v="0"/>
    <x v="19"/>
    <x v="0"/>
  </r>
  <r>
    <n v="100016"/>
    <x v="0"/>
    <m/>
    <m/>
    <m/>
    <x v="0"/>
    <n v="2"/>
    <d v="2020-03-01T00:00:00"/>
    <d v="2021-06-01T00:00:00"/>
    <n v="15"/>
    <n v="0"/>
    <x v="20"/>
    <x v="0"/>
  </r>
  <r>
    <n v="100016"/>
    <x v="0"/>
    <m/>
    <m/>
    <m/>
    <x v="0"/>
    <n v="2"/>
    <d v="2020-03-01T00:00:00"/>
    <d v="2021-06-01T00:00:00"/>
    <n v="15"/>
    <n v="0"/>
    <x v="21"/>
    <x v="0"/>
  </r>
  <r>
    <n v="100016"/>
    <x v="0"/>
    <m/>
    <m/>
    <m/>
    <x v="0"/>
    <n v="2"/>
    <d v="2020-03-01T00:00:00"/>
    <d v="2021-06-01T00:00:00"/>
    <n v="15"/>
    <n v="0"/>
    <x v="22"/>
    <x v="0"/>
  </r>
  <r>
    <n v="100016"/>
    <x v="0"/>
    <m/>
    <m/>
    <m/>
    <x v="0"/>
    <n v="2"/>
    <d v="2020-03-01T00:00:00"/>
    <d v="2021-06-01T00:00:00"/>
    <n v="15"/>
    <n v="0"/>
    <x v="23"/>
    <x v="0"/>
  </r>
  <r>
    <n v="100017"/>
    <x v="0"/>
    <m/>
    <m/>
    <m/>
    <x v="0"/>
    <n v="88"/>
    <d v="2020-04-01T00:00:00"/>
    <d v="2021-07-01T00:00:00"/>
    <n v="15"/>
    <n v="0"/>
    <x v="9"/>
    <x v="0"/>
  </r>
  <r>
    <n v="100017"/>
    <x v="2"/>
    <m/>
    <m/>
    <m/>
    <x v="17"/>
    <n v="86"/>
    <d v="2020-04-01T00:00:00"/>
    <d v="2021-07-01T00:00:00"/>
    <n v="15"/>
    <n v="0"/>
    <x v="10"/>
    <x v="22"/>
  </r>
  <r>
    <n v="100017"/>
    <x v="2"/>
    <m/>
    <m/>
    <m/>
    <x v="18"/>
    <n v="75"/>
    <d v="2020-04-01T00:00:00"/>
    <d v="2021-07-01T00:00:00"/>
    <n v="15"/>
    <n v="0"/>
    <x v="11"/>
    <x v="23"/>
  </r>
  <r>
    <n v="100017"/>
    <x v="2"/>
    <m/>
    <m/>
    <m/>
    <x v="18"/>
    <n v="76"/>
    <d v="2020-04-01T00:00:00"/>
    <d v="2021-07-01T00:00:00"/>
    <n v="15"/>
    <n v="0"/>
    <x v="12"/>
    <x v="23"/>
  </r>
  <r>
    <n v="100017"/>
    <x v="2"/>
    <m/>
    <m/>
    <m/>
    <x v="18"/>
    <n v="79"/>
    <d v="2020-04-01T00:00:00"/>
    <d v="2021-07-01T00:00:00"/>
    <n v="15"/>
    <n v="0"/>
    <x v="13"/>
    <x v="23"/>
  </r>
  <r>
    <n v="100017"/>
    <x v="2"/>
    <m/>
    <m/>
    <m/>
    <x v="18"/>
    <n v="77"/>
    <d v="2020-04-01T00:00:00"/>
    <d v="2021-07-01T00:00:00"/>
    <n v="15"/>
    <n v="0"/>
    <x v="14"/>
    <x v="23"/>
  </r>
  <r>
    <n v="100017"/>
    <x v="2"/>
    <m/>
    <m/>
    <m/>
    <x v="18"/>
    <n v="84"/>
    <d v="2020-04-01T00:00:00"/>
    <d v="2021-07-01T00:00:00"/>
    <n v="15"/>
    <n v="0"/>
    <x v="15"/>
    <x v="23"/>
  </r>
  <r>
    <n v="100017"/>
    <x v="2"/>
    <m/>
    <m/>
    <m/>
    <x v="18"/>
    <n v="91"/>
    <d v="2020-04-01T00:00:00"/>
    <d v="2021-07-01T00:00:00"/>
    <n v="15"/>
    <n v="0"/>
    <x v="16"/>
    <x v="23"/>
  </r>
  <r>
    <n v="100017"/>
    <x v="2"/>
    <m/>
    <m/>
    <m/>
    <x v="18"/>
    <n v="80"/>
    <d v="2020-04-01T00:00:00"/>
    <d v="2021-07-01T00:00:00"/>
    <n v="15"/>
    <n v="0"/>
    <x v="17"/>
    <x v="23"/>
  </r>
  <r>
    <n v="100017"/>
    <x v="2"/>
    <m/>
    <m/>
    <m/>
    <x v="18"/>
    <n v="72"/>
    <d v="2020-04-01T00:00:00"/>
    <d v="2021-07-01T00:00:00"/>
    <n v="15"/>
    <n v="0"/>
    <x v="18"/>
    <x v="23"/>
  </r>
  <r>
    <n v="100017"/>
    <x v="2"/>
    <m/>
    <m/>
    <m/>
    <x v="18"/>
    <n v="71"/>
    <d v="2020-04-01T00:00:00"/>
    <d v="2021-07-01T00:00:00"/>
    <n v="15"/>
    <n v="0"/>
    <x v="19"/>
    <x v="23"/>
  </r>
  <r>
    <n v="100017"/>
    <x v="2"/>
    <m/>
    <m/>
    <m/>
    <x v="18"/>
    <n v="88"/>
    <d v="2020-04-01T00:00:00"/>
    <d v="2021-07-01T00:00:00"/>
    <n v="15"/>
    <n v="0"/>
    <x v="20"/>
    <x v="23"/>
  </r>
  <r>
    <n v="100017"/>
    <x v="2"/>
    <m/>
    <m/>
    <m/>
    <x v="18"/>
    <n v="76"/>
    <d v="2020-04-01T00:00:00"/>
    <d v="2021-07-01T00:00:00"/>
    <n v="15"/>
    <n v="0"/>
    <x v="21"/>
    <x v="23"/>
  </r>
  <r>
    <n v="100017"/>
    <x v="2"/>
    <m/>
    <m/>
    <m/>
    <x v="18"/>
    <n v="60"/>
    <d v="2020-04-01T00:00:00"/>
    <d v="2021-07-01T00:00:00"/>
    <n v="15"/>
    <n v="0"/>
    <x v="22"/>
    <x v="23"/>
  </r>
  <r>
    <n v="100017"/>
    <x v="2"/>
    <m/>
    <m/>
    <m/>
    <x v="18"/>
    <n v="92"/>
    <d v="2020-04-01T00:00:00"/>
    <d v="2021-07-01T00:00:00"/>
    <n v="15"/>
    <n v="0"/>
    <x v="23"/>
    <x v="23"/>
  </r>
  <r>
    <n v="100018"/>
    <x v="0"/>
    <m/>
    <m/>
    <m/>
    <x v="0"/>
    <n v="62"/>
    <d v="2020-04-01T00:00:00"/>
    <d v="2021-07-01T00:00:00"/>
    <n v="15"/>
    <n v="0"/>
    <x v="9"/>
    <x v="0"/>
  </r>
  <r>
    <n v="100018"/>
    <x v="2"/>
    <m/>
    <m/>
    <m/>
    <x v="19"/>
    <n v="73"/>
    <d v="2020-04-01T00:00:00"/>
    <d v="2021-07-01T00:00:00"/>
    <n v="15"/>
    <n v="0"/>
    <x v="10"/>
    <x v="24"/>
  </r>
  <r>
    <n v="100018"/>
    <x v="2"/>
    <m/>
    <m/>
    <m/>
    <x v="14"/>
    <n v="69"/>
    <d v="2020-04-01T00:00:00"/>
    <d v="2021-07-01T00:00:00"/>
    <n v="15"/>
    <n v="0"/>
    <x v="11"/>
    <x v="17"/>
  </r>
  <r>
    <n v="100018"/>
    <x v="2"/>
    <m/>
    <m/>
    <m/>
    <x v="20"/>
    <n v="70"/>
    <d v="2020-04-01T00:00:00"/>
    <d v="2021-07-01T00:00:00"/>
    <n v="15"/>
    <n v="0"/>
    <x v="12"/>
    <x v="25"/>
  </r>
  <r>
    <n v="100018"/>
    <x v="2"/>
    <m/>
    <m/>
    <m/>
    <x v="20"/>
    <n v="67"/>
    <d v="2020-04-01T00:00:00"/>
    <d v="2021-07-01T00:00:00"/>
    <n v="15"/>
    <n v="0"/>
    <x v="13"/>
    <x v="25"/>
  </r>
  <r>
    <n v="100018"/>
    <x v="2"/>
    <m/>
    <m/>
    <m/>
    <x v="20"/>
    <n v="63"/>
    <d v="2020-04-01T00:00:00"/>
    <d v="2021-07-01T00:00:00"/>
    <n v="15"/>
    <n v="0"/>
    <x v="14"/>
    <x v="25"/>
  </r>
  <r>
    <n v="100018"/>
    <x v="2"/>
    <m/>
    <m/>
    <m/>
    <x v="20"/>
    <n v="64"/>
    <d v="2020-04-01T00:00:00"/>
    <d v="2021-07-01T00:00:00"/>
    <n v="15"/>
    <n v="0"/>
    <x v="15"/>
    <x v="25"/>
  </r>
  <r>
    <n v="100018"/>
    <x v="2"/>
    <m/>
    <m/>
    <m/>
    <x v="20"/>
    <n v="86"/>
    <d v="2020-04-01T00:00:00"/>
    <d v="2021-07-01T00:00:00"/>
    <n v="15"/>
    <n v="0"/>
    <x v="16"/>
    <x v="25"/>
  </r>
  <r>
    <n v="100018"/>
    <x v="2"/>
    <m/>
    <m/>
    <m/>
    <x v="20"/>
    <n v="79"/>
    <d v="2020-04-01T00:00:00"/>
    <d v="2021-07-01T00:00:00"/>
    <n v="15"/>
    <n v="0"/>
    <x v="17"/>
    <x v="25"/>
  </r>
  <r>
    <n v="100018"/>
    <x v="2"/>
    <m/>
    <m/>
    <m/>
    <x v="20"/>
    <n v="84"/>
    <d v="2020-04-01T00:00:00"/>
    <d v="2021-07-01T00:00:00"/>
    <n v="15"/>
    <n v="0"/>
    <x v="18"/>
    <x v="25"/>
  </r>
  <r>
    <n v="100018"/>
    <x v="2"/>
    <m/>
    <m/>
    <m/>
    <x v="20"/>
    <n v="91"/>
    <d v="2020-04-01T00:00:00"/>
    <d v="2021-07-01T00:00:00"/>
    <n v="15"/>
    <n v="0"/>
    <x v="19"/>
    <x v="25"/>
  </r>
  <r>
    <n v="100018"/>
    <x v="2"/>
    <m/>
    <m/>
    <m/>
    <x v="20"/>
    <n v="81"/>
    <d v="2020-04-01T00:00:00"/>
    <d v="2021-07-01T00:00:00"/>
    <n v="15"/>
    <n v="0"/>
    <x v="20"/>
    <x v="25"/>
  </r>
  <r>
    <n v="100018"/>
    <x v="2"/>
    <m/>
    <m/>
    <m/>
    <x v="20"/>
    <n v="79"/>
    <d v="2020-04-01T00:00:00"/>
    <d v="2021-07-01T00:00:00"/>
    <n v="15"/>
    <n v="0"/>
    <x v="21"/>
    <x v="25"/>
  </r>
  <r>
    <n v="100018"/>
    <x v="2"/>
    <m/>
    <m/>
    <m/>
    <x v="20"/>
    <n v="81"/>
    <d v="2020-04-01T00:00:00"/>
    <d v="2021-07-01T00:00:00"/>
    <n v="15"/>
    <n v="0"/>
    <x v="22"/>
    <x v="25"/>
  </r>
  <r>
    <n v="100018"/>
    <x v="2"/>
    <m/>
    <m/>
    <m/>
    <x v="20"/>
    <n v="72"/>
    <d v="2020-04-01T00:00:00"/>
    <d v="2021-07-01T00:00:00"/>
    <n v="15"/>
    <n v="0"/>
    <x v="23"/>
    <x v="25"/>
  </r>
  <r>
    <n v="100019"/>
    <x v="0"/>
    <m/>
    <m/>
    <m/>
    <x v="0"/>
    <n v="29"/>
    <d v="2020-04-01T00:00:00"/>
    <d v="2021-07-01T00:00:00"/>
    <n v="15"/>
    <n v="0"/>
    <x v="9"/>
    <x v="0"/>
  </r>
  <r>
    <n v="100019"/>
    <x v="1"/>
    <m/>
    <m/>
    <m/>
    <x v="21"/>
    <n v="44"/>
    <d v="2020-04-01T00:00:00"/>
    <d v="2021-07-01T00:00:00"/>
    <n v="15"/>
    <n v="0"/>
    <x v="10"/>
    <x v="26"/>
  </r>
  <r>
    <n v="100019"/>
    <x v="1"/>
    <m/>
    <m/>
    <m/>
    <x v="22"/>
    <n v="38"/>
    <d v="2020-04-01T00:00:00"/>
    <d v="2021-07-01T00:00:00"/>
    <n v="15"/>
    <n v="0"/>
    <x v="11"/>
    <x v="27"/>
  </r>
  <r>
    <n v="100019"/>
    <x v="1"/>
    <m/>
    <m/>
    <m/>
    <x v="23"/>
    <n v="33"/>
    <d v="2020-04-01T00:00:00"/>
    <d v="2021-07-01T00:00:00"/>
    <n v="15"/>
    <n v="0"/>
    <x v="12"/>
    <x v="28"/>
  </r>
  <r>
    <n v="100019"/>
    <x v="1"/>
    <m/>
    <m/>
    <m/>
    <x v="23"/>
    <n v="45"/>
    <d v="2020-04-01T00:00:00"/>
    <d v="2021-07-01T00:00:00"/>
    <n v="15"/>
    <n v="0"/>
    <x v="13"/>
    <x v="28"/>
  </r>
  <r>
    <n v="100019"/>
    <x v="1"/>
    <m/>
    <m/>
    <m/>
    <x v="23"/>
    <n v="45"/>
    <d v="2020-04-01T00:00:00"/>
    <d v="2021-07-01T00:00:00"/>
    <n v="15"/>
    <n v="0"/>
    <x v="14"/>
    <x v="28"/>
  </r>
  <r>
    <n v="100019"/>
    <x v="1"/>
    <m/>
    <m/>
    <m/>
    <x v="23"/>
    <n v="45"/>
    <d v="2020-04-01T00:00:00"/>
    <d v="2021-07-01T00:00:00"/>
    <n v="15"/>
    <n v="0"/>
    <x v="15"/>
    <x v="28"/>
  </r>
  <r>
    <n v="100019"/>
    <x v="1"/>
    <m/>
    <m/>
    <m/>
    <x v="23"/>
    <n v="39"/>
    <d v="2020-04-01T00:00:00"/>
    <d v="2021-07-01T00:00:00"/>
    <n v="15"/>
    <n v="0"/>
    <x v="16"/>
    <x v="28"/>
  </r>
  <r>
    <n v="100019"/>
    <x v="1"/>
    <m/>
    <m/>
    <m/>
    <x v="23"/>
    <n v="37"/>
    <d v="2020-04-01T00:00:00"/>
    <d v="2021-07-01T00:00:00"/>
    <n v="15"/>
    <n v="0"/>
    <x v="17"/>
    <x v="28"/>
  </r>
  <r>
    <n v="100019"/>
    <x v="1"/>
    <m/>
    <m/>
    <m/>
    <x v="23"/>
    <n v="30"/>
    <d v="2020-04-01T00:00:00"/>
    <d v="2021-07-01T00:00:00"/>
    <n v="15"/>
    <n v="0"/>
    <x v="18"/>
    <x v="28"/>
  </r>
  <r>
    <n v="100019"/>
    <x v="1"/>
    <m/>
    <m/>
    <m/>
    <x v="23"/>
    <n v="47"/>
    <d v="2020-04-01T00:00:00"/>
    <d v="2021-07-01T00:00:00"/>
    <n v="15"/>
    <n v="0"/>
    <x v="19"/>
    <x v="28"/>
  </r>
  <r>
    <n v="100019"/>
    <x v="1"/>
    <m/>
    <m/>
    <m/>
    <x v="23"/>
    <n v="48"/>
    <d v="2020-04-01T00:00:00"/>
    <d v="2021-07-01T00:00:00"/>
    <n v="15"/>
    <n v="0"/>
    <x v="20"/>
    <x v="28"/>
  </r>
  <r>
    <n v="100019"/>
    <x v="1"/>
    <m/>
    <m/>
    <m/>
    <x v="23"/>
    <n v="33"/>
    <d v="2020-04-01T00:00:00"/>
    <d v="2021-07-01T00:00:00"/>
    <n v="15"/>
    <n v="0"/>
    <x v="21"/>
    <x v="28"/>
  </r>
  <r>
    <n v="100019"/>
    <x v="1"/>
    <m/>
    <m/>
    <m/>
    <x v="23"/>
    <n v="43"/>
    <d v="2020-04-01T00:00:00"/>
    <d v="2021-07-01T00:00:00"/>
    <n v="15"/>
    <n v="0"/>
    <x v="22"/>
    <x v="28"/>
  </r>
  <r>
    <n v="100019"/>
    <x v="1"/>
    <m/>
    <m/>
    <m/>
    <x v="23"/>
    <n v="44"/>
    <d v="2020-04-01T00:00:00"/>
    <d v="2021-07-01T00:00:00"/>
    <n v="15"/>
    <n v="0"/>
    <x v="23"/>
    <x v="28"/>
  </r>
  <r>
    <n v="100020"/>
    <x v="0"/>
    <m/>
    <m/>
    <m/>
    <x v="0"/>
    <n v="14"/>
    <d v="2020-04-01T00:00:00"/>
    <d v="2021-07-01T00:00:00"/>
    <n v="15"/>
    <n v="0"/>
    <x v="9"/>
    <x v="0"/>
  </r>
  <r>
    <n v="100020"/>
    <x v="1"/>
    <m/>
    <m/>
    <m/>
    <x v="16"/>
    <n v="15"/>
    <d v="2020-04-01T00:00:00"/>
    <d v="2021-07-01T00:00:00"/>
    <n v="15"/>
    <n v="0"/>
    <x v="10"/>
    <x v="21"/>
  </r>
  <r>
    <n v="100020"/>
    <x v="1"/>
    <m/>
    <m/>
    <m/>
    <x v="24"/>
    <n v="17"/>
    <d v="2020-04-01T00:00:00"/>
    <d v="2021-07-01T00:00:00"/>
    <n v="15"/>
    <n v="0"/>
    <x v="11"/>
    <x v="29"/>
  </r>
  <r>
    <n v="100020"/>
    <x v="1"/>
    <m/>
    <m/>
    <m/>
    <x v="25"/>
    <n v="17"/>
    <d v="2020-04-01T00:00:00"/>
    <d v="2021-07-01T00:00:00"/>
    <n v="15"/>
    <n v="0"/>
    <x v="12"/>
    <x v="30"/>
  </r>
  <r>
    <n v="100020"/>
    <x v="1"/>
    <m/>
    <m/>
    <m/>
    <x v="25"/>
    <n v="16"/>
    <d v="2020-04-01T00:00:00"/>
    <d v="2021-07-01T00:00:00"/>
    <n v="15"/>
    <n v="0"/>
    <x v="13"/>
    <x v="30"/>
  </r>
  <r>
    <n v="100020"/>
    <x v="1"/>
    <m/>
    <m/>
    <m/>
    <x v="25"/>
    <n v="17"/>
    <d v="2020-04-01T00:00:00"/>
    <d v="2021-07-01T00:00:00"/>
    <n v="15"/>
    <n v="0"/>
    <x v="14"/>
    <x v="30"/>
  </r>
  <r>
    <n v="100020"/>
    <x v="1"/>
    <m/>
    <m/>
    <m/>
    <x v="25"/>
    <n v="17"/>
    <d v="2020-04-01T00:00:00"/>
    <d v="2021-07-01T00:00:00"/>
    <n v="15"/>
    <n v="0"/>
    <x v="15"/>
    <x v="30"/>
  </r>
  <r>
    <n v="100020"/>
    <x v="1"/>
    <m/>
    <m/>
    <m/>
    <x v="25"/>
    <n v="16"/>
    <d v="2020-04-01T00:00:00"/>
    <d v="2021-07-01T00:00:00"/>
    <n v="15"/>
    <n v="0"/>
    <x v="16"/>
    <x v="30"/>
  </r>
  <r>
    <n v="100020"/>
    <x v="1"/>
    <m/>
    <m/>
    <m/>
    <x v="25"/>
    <n v="12"/>
    <d v="2020-04-01T00:00:00"/>
    <d v="2021-07-01T00:00:00"/>
    <n v="15"/>
    <n v="0"/>
    <x v="17"/>
    <x v="30"/>
  </r>
  <r>
    <n v="100020"/>
    <x v="1"/>
    <m/>
    <m/>
    <m/>
    <x v="25"/>
    <n v="12"/>
    <d v="2020-04-01T00:00:00"/>
    <d v="2021-07-01T00:00:00"/>
    <n v="15"/>
    <n v="0"/>
    <x v="18"/>
    <x v="30"/>
  </r>
  <r>
    <n v="100020"/>
    <x v="1"/>
    <m/>
    <m/>
    <m/>
    <x v="25"/>
    <n v="15"/>
    <d v="2020-04-01T00:00:00"/>
    <d v="2021-07-01T00:00:00"/>
    <n v="15"/>
    <n v="0"/>
    <x v="19"/>
    <x v="30"/>
  </r>
  <r>
    <n v="100020"/>
    <x v="1"/>
    <m/>
    <m/>
    <m/>
    <x v="25"/>
    <n v="15"/>
    <d v="2020-04-01T00:00:00"/>
    <d v="2021-07-01T00:00:00"/>
    <n v="15"/>
    <n v="0"/>
    <x v="20"/>
    <x v="30"/>
  </r>
  <r>
    <n v="100020"/>
    <x v="1"/>
    <m/>
    <m/>
    <m/>
    <x v="25"/>
    <n v="16"/>
    <d v="2020-04-01T00:00:00"/>
    <d v="2021-07-01T00:00:00"/>
    <n v="15"/>
    <n v="0"/>
    <x v="21"/>
    <x v="30"/>
  </r>
  <r>
    <n v="100020"/>
    <x v="1"/>
    <m/>
    <m/>
    <m/>
    <x v="25"/>
    <n v="15"/>
    <d v="2020-04-01T00:00:00"/>
    <d v="2021-07-01T00:00:00"/>
    <n v="15"/>
    <n v="0"/>
    <x v="22"/>
    <x v="30"/>
  </r>
  <r>
    <n v="100020"/>
    <x v="1"/>
    <m/>
    <m/>
    <m/>
    <x v="25"/>
    <n v="16"/>
    <d v="2020-04-01T00:00:00"/>
    <d v="2021-07-01T00:00:00"/>
    <n v="15"/>
    <n v="0"/>
    <x v="23"/>
    <x v="30"/>
  </r>
  <r>
    <n v="100021"/>
    <x v="0"/>
    <m/>
    <m/>
    <m/>
    <x v="0"/>
    <n v="15"/>
    <d v="2020-04-01T00:00:00"/>
    <d v="2020-11-01T00:00:00"/>
    <n v="7"/>
    <n v="7"/>
    <x v="9"/>
    <x v="0"/>
  </r>
  <r>
    <n v="100021"/>
    <x v="0"/>
    <m/>
    <m/>
    <m/>
    <x v="0"/>
    <n v="14"/>
    <d v="2020-04-01T00:00:00"/>
    <d v="2020-11-01T00:00:00"/>
    <n v="7"/>
    <n v="7"/>
    <x v="10"/>
    <x v="0"/>
  </r>
  <r>
    <n v="100021"/>
    <x v="0"/>
    <m/>
    <m/>
    <m/>
    <x v="0"/>
    <n v="15"/>
    <d v="2020-04-01T00:00:00"/>
    <d v="2020-11-01T00:00:00"/>
    <n v="7"/>
    <n v="7"/>
    <x v="11"/>
    <x v="0"/>
  </r>
  <r>
    <n v="100021"/>
    <x v="0"/>
    <m/>
    <m/>
    <m/>
    <x v="0"/>
    <n v="14"/>
    <d v="2020-04-01T00:00:00"/>
    <d v="2020-11-01T00:00:00"/>
    <n v="7"/>
    <n v="7"/>
    <x v="12"/>
    <x v="0"/>
  </r>
  <r>
    <n v="100021"/>
    <x v="0"/>
    <m/>
    <m/>
    <m/>
    <x v="0"/>
    <n v="13"/>
    <d v="2020-04-01T00:00:00"/>
    <d v="2020-11-01T00:00:00"/>
    <n v="7"/>
    <n v="7"/>
    <x v="13"/>
    <x v="0"/>
  </r>
  <r>
    <n v="100021"/>
    <x v="0"/>
    <m/>
    <m/>
    <m/>
    <x v="0"/>
    <n v="13"/>
    <d v="2020-04-01T00:00:00"/>
    <d v="2020-11-01T00:00:00"/>
    <n v="7"/>
    <n v="7"/>
    <x v="14"/>
    <x v="0"/>
  </r>
  <r>
    <n v="100021"/>
    <x v="0"/>
    <m/>
    <m/>
    <m/>
    <x v="0"/>
    <n v="9"/>
    <d v="2020-04-01T00:00:00"/>
    <d v="2020-11-01T00:00:00"/>
    <n v="7"/>
    <n v="7"/>
    <x v="15"/>
    <x v="0"/>
  </r>
  <r>
    <n v="100021"/>
    <x v="0"/>
    <m/>
    <m/>
    <m/>
    <x v="0"/>
    <n v="14"/>
    <d v="2020-04-01T00:00:00"/>
    <d v="2020-11-01T00:00:00"/>
    <n v="7"/>
    <n v="7"/>
    <x v="16"/>
    <x v="0"/>
  </r>
  <r>
    <n v="100022"/>
    <x v="0"/>
    <m/>
    <m/>
    <m/>
    <x v="0"/>
    <n v="13"/>
    <d v="2020-04-01T00:00:00"/>
    <d v="2020-09-01T00:00:00"/>
    <n v="5"/>
    <n v="9"/>
    <x v="9"/>
    <x v="0"/>
  </r>
  <r>
    <n v="100022"/>
    <x v="0"/>
    <m/>
    <m/>
    <m/>
    <x v="0"/>
    <n v="13"/>
    <d v="2020-04-01T00:00:00"/>
    <d v="2020-09-01T00:00:00"/>
    <n v="5"/>
    <n v="9"/>
    <x v="10"/>
    <x v="0"/>
  </r>
  <r>
    <n v="100022"/>
    <x v="0"/>
    <m/>
    <m/>
    <m/>
    <x v="0"/>
    <n v="11"/>
    <d v="2020-04-01T00:00:00"/>
    <d v="2020-09-01T00:00:00"/>
    <n v="5"/>
    <n v="9"/>
    <x v="11"/>
    <x v="0"/>
  </r>
  <r>
    <n v="100022"/>
    <x v="0"/>
    <m/>
    <m/>
    <m/>
    <x v="0"/>
    <n v="12"/>
    <d v="2020-04-01T00:00:00"/>
    <d v="2020-09-01T00:00:00"/>
    <n v="5"/>
    <n v="9"/>
    <x v="12"/>
    <x v="0"/>
  </r>
  <r>
    <n v="100022"/>
    <x v="0"/>
    <m/>
    <m/>
    <m/>
    <x v="0"/>
    <n v="12"/>
    <d v="2020-04-01T00:00:00"/>
    <d v="2020-09-01T00:00:00"/>
    <n v="5"/>
    <n v="9"/>
    <x v="13"/>
    <x v="0"/>
  </r>
  <r>
    <n v="100022"/>
    <x v="0"/>
    <m/>
    <m/>
    <m/>
    <x v="0"/>
    <n v="14"/>
    <d v="2020-04-01T00:00:00"/>
    <d v="2020-09-01T00:00:00"/>
    <n v="5"/>
    <n v="9"/>
    <x v="14"/>
    <x v="0"/>
  </r>
  <r>
    <n v="100023"/>
    <x v="0"/>
    <m/>
    <m/>
    <m/>
    <x v="0"/>
    <n v="14"/>
    <d v="2020-04-01T00:00:00"/>
    <d v="2020-12-01T00:00:00"/>
    <n v="8"/>
    <n v="6"/>
    <x v="9"/>
    <x v="0"/>
  </r>
  <r>
    <n v="100023"/>
    <x v="2"/>
    <m/>
    <m/>
    <m/>
    <x v="2"/>
    <n v="12"/>
    <d v="2020-04-01T00:00:00"/>
    <d v="2020-12-01T00:00:00"/>
    <n v="8"/>
    <n v="6"/>
    <x v="10"/>
    <x v="29"/>
  </r>
  <r>
    <n v="100023"/>
    <x v="2"/>
    <m/>
    <m/>
    <m/>
    <x v="26"/>
    <n v="11"/>
    <d v="2020-04-01T00:00:00"/>
    <d v="2020-12-01T00:00:00"/>
    <n v="8"/>
    <n v="6"/>
    <x v="11"/>
    <x v="31"/>
  </r>
  <r>
    <n v="100023"/>
    <x v="2"/>
    <m/>
    <m/>
    <m/>
    <x v="24"/>
    <n v="14"/>
    <d v="2020-04-01T00:00:00"/>
    <d v="2020-12-01T00:00:00"/>
    <n v="8"/>
    <n v="6"/>
    <x v="12"/>
    <x v="32"/>
  </r>
  <r>
    <n v="100023"/>
    <x v="2"/>
    <m/>
    <m/>
    <m/>
    <x v="24"/>
    <n v="12"/>
    <d v="2020-04-01T00:00:00"/>
    <d v="2020-12-01T00:00:00"/>
    <n v="8"/>
    <n v="6"/>
    <x v="13"/>
    <x v="32"/>
  </r>
  <r>
    <n v="100023"/>
    <x v="2"/>
    <m/>
    <m/>
    <m/>
    <x v="24"/>
    <n v="15"/>
    <d v="2020-04-01T00:00:00"/>
    <d v="2020-12-01T00:00:00"/>
    <n v="8"/>
    <n v="6"/>
    <x v="14"/>
    <x v="32"/>
  </r>
  <r>
    <n v="100023"/>
    <x v="2"/>
    <m/>
    <m/>
    <m/>
    <x v="24"/>
    <n v="16"/>
    <d v="2020-04-01T00:00:00"/>
    <d v="2020-12-01T00:00:00"/>
    <n v="8"/>
    <n v="6"/>
    <x v="15"/>
    <x v="32"/>
  </r>
  <r>
    <n v="100023"/>
    <x v="2"/>
    <m/>
    <m/>
    <m/>
    <x v="24"/>
    <n v="10"/>
    <d v="2020-04-01T00:00:00"/>
    <d v="2020-12-01T00:00:00"/>
    <n v="8"/>
    <n v="6"/>
    <x v="16"/>
    <x v="32"/>
  </r>
  <r>
    <n v="100023"/>
    <x v="2"/>
    <m/>
    <m/>
    <m/>
    <x v="24"/>
    <n v="15"/>
    <d v="2020-04-01T00:00:00"/>
    <d v="2020-12-01T00:00:00"/>
    <n v="8"/>
    <n v="6"/>
    <x v="17"/>
    <x v="32"/>
  </r>
  <r>
    <n v="100024"/>
    <x v="0"/>
    <m/>
    <m/>
    <m/>
    <x v="0"/>
    <n v="2"/>
    <d v="2020-04-01T00:00:00"/>
    <d v="2020-06-01T00:00:00"/>
    <n v="2"/>
    <n v="12"/>
    <x v="9"/>
    <x v="0"/>
  </r>
  <r>
    <n v="100024"/>
    <x v="1"/>
    <m/>
    <m/>
    <m/>
    <x v="9"/>
    <n v="2"/>
    <d v="2020-04-01T00:00:00"/>
    <d v="2020-06-01T00:00:00"/>
    <n v="2"/>
    <n v="12"/>
    <x v="10"/>
    <x v="12"/>
  </r>
  <r>
    <n v="100024"/>
    <x v="1"/>
    <m/>
    <m/>
    <m/>
    <x v="9"/>
    <n v="2"/>
    <d v="2020-04-01T00:00:00"/>
    <d v="2020-06-01T00:00:00"/>
    <n v="2"/>
    <n v="12"/>
    <x v="11"/>
    <x v="12"/>
  </r>
  <r>
    <n v="100025"/>
    <x v="0"/>
    <m/>
    <m/>
    <m/>
    <x v="0"/>
    <n v="1"/>
    <d v="2020-04-01T00:00:00"/>
    <d v="2021-07-01T00:00:00"/>
    <n v="15"/>
    <n v="0"/>
    <x v="9"/>
    <x v="0"/>
  </r>
  <r>
    <n v="100025"/>
    <x v="0"/>
    <m/>
    <m/>
    <m/>
    <x v="0"/>
    <n v="2"/>
    <d v="2020-04-01T00:00:00"/>
    <d v="2021-07-01T00:00:00"/>
    <n v="15"/>
    <n v="0"/>
    <x v="10"/>
    <x v="0"/>
  </r>
  <r>
    <n v="100025"/>
    <x v="0"/>
    <m/>
    <m/>
    <m/>
    <x v="0"/>
    <n v="2"/>
    <d v="2020-04-01T00:00:00"/>
    <d v="2021-07-01T00:00:00"/>
    <n v="15"/>
    <n v="0"/>
    <x v="11"/>
    <x v="0"/>
  </r>
  <r>
    <n v="100025"/>
    <x v="0"/>
    <m/>
    <m/>
    <m/>
    <x v="0"/>
    <n v="2"/>
    <d v="2020-04-01T00:00:00"/>
    <d v="2021-07-01T00:00:00"/>
    <n v="15"/>
    <n v="0"/>
    <x v="12"/>
    <x v="0"/>
  </r>
  <r>
    <n v="100025"/>
    <x v="0"/>
    <m/>
    <m/>
    <m/>
    <x v="0"/>
    <n v="2"/>
    <d v="2020-04-01T00:00:00"/>
    <d v="2021-07-01T00:00:00"/>
    <n v="15"/>
    <n v="0"/>
    <x v="13"/>
    <x v="0"/>
  </r>
  <r>
    <n v="100025"/>
    <x v="0"/>
    <m/>
    <m/>
    <m/>
    <x v="0"/>
    <n v="2"/>
    <d v="2020-04-01T00:00:00"/>
    <d v="2021-07-01T00:00:00"/>
    <n v="15"/>
    <n v="0"/>
    <x v="14"/>
    <x v="0"/>
  </r>
  <r>
    <n v="100025"/>
    <x v="0"/>
    <m/>
    <m/>
    <m/>
    <x v="0"/>
    <n v="2"/>
    <d v="2020-04-01T00:00:00"/>
    <d v="2021-07-01T00:00:00"/>
    <n v="15"/>
    <n v="0"/>
    <x v="15"/>
    <x v="0"/>
  </r>
  <r>
    <n v="100025"/>
    <x v="0"/>
    <m/>
    <m/>
    <m/>
    <x v="0"/>
    <n v="2"/>
    <d v="2020-04-01T00:00:00"/>
    <d v="2021-07-01T00:00:00"/>
    <n v="15"/>
    <n v="0"/>
    <x v="16"/>
    <x v="0"/>
  </r>
  <r>
    <n v="100025"/>
    <x v="0"/>
    <m/>
    <m/>
    <m/>
    <x v="0"/>
    <n v="2"/>
    <d v="2020-04-01T00:00:00"/>
    <d v="2021-07-01T00:00:00"/>
    <n v="15"/>
    <n v="0"/>
    <x v="17"/>
    <x v="0"/>
  </r>
  <r>
    <n v="100025"/>
    <x v="0"/>
    <m/>
    <m/>
    <m/>
    <x v="0"/>
    <n v="2"/>
    <d v="2020-04-01T00:00:00"/>
    <d v="2021-07-01T00:00:00"/>
    <n v="15"/>
    <n v="0"/>
    <x v="18"/>
    <x v="0"/>
  </r>
  <r>
    <n v="100025"/>
    <x v="0"/>
    <m/>
    <m/>
    <m/>
    <x v="0"/>
    <n v="2"/>
    <d v="2020-04-01T00:00:00"/>
    <d v="2021-07-01T00:00:00"/>
    <n v="15"/>
    <n v="0"/>
    <x v="19"/>
    <x v="0"/>
  </r>
  <r>
    <n v="100025"/>
    <x v="0"/>
    <m/>
    <m/>
    <m/>
    <x v="0"/>
    <n v="2"/>
    <d v="2020-04-01T00:00:00"/>
    <d v="2021-07-01T00:00:00"/>
    <n v="15"/>
    <n v="0"/>
    <x v="20"/>
    <x v="0"/>
  </r>
  <r>
    <n v="100025"/>
    <x v="0"/>
    <m/>
    <m/>
    <m/>
    <x v="0"/>
    <n v="2"/>
    <d v="2020-04-01T00:00:00"/>
    <d v="2021-07-01T00:00:00"/>
    <n v="15"/>
    <n v="0"/>
    <x v="21"/>
    <x v="0"/>
  </r>
  <r>
    <n v="100025"/>
    <x v="0"/>
    <m/>
    <m/>
    <m/>
    <x v="0"/>
    <n v="1"/>
    <d v="2020-04-01T00:00:00"/>
    <d v="2021-07-01T00:00:00"/>
    <n v="15"/>
    <n v="0"/>
    <x v="22"/>
    <x v="0"/>
  </r>
  <r>
    <n v="100025"/>
    <x v="0"/>
    <m/>
    <m/>
    <m/>
    <x v="0"/>
    <n v="2"/>
    <d v="2020-04-01T00:00:00"/>
    <d v="2021-07-01T00:00:00"/>
    <n v="15"/>
    <n v="0"/>
    <x v="23"/>
    <x v="0"/>
  </r>
  <r>
    <n v="100026"/>
    <x v="0"/>
    <m/>
    <m/>
    <m/>
    <x v="0"/>
    <n v="35"/>
    <d v="2020-05-01T00:00:00"/>
    <d v="2021-07-01T00:00:00"/>
    <n v="14"/>
    <n v="0"/>
    <x v="10"/>
    <x v="0"/>
  </r>
  <r>
    <n v="100026"/>
    <x v="1"/>
    <m/>
    <m/>
    <m/>
    <x v="16"/>
    <n v="32"/>
    <d v="2020-05-01T00:00:00"/>
    <d v="2021-07-01T00:00:00"/>
    <n v="14"/>
    <n v="0"/>
    <x v="11"/>
    <x v="21"/>
  </r>
  <r>
    <n v="100026"/>
    <x v="1"/>
    <m/>
    <m/>
    <m/>
    <x v="27"/>
    <n v="30"/>
    <d v="2020-05-01T00:00:00"/>
    <d v="2021-07-01T00:00:00"/>
    <n v="14"/>
    <n v="0"/>
    <x v="12"/>
    <x v="33"/>
  </r>
  <r>
    <n v="100026"/>
    <x v="1"/>
    <m/>
    <m/>
    <m/>
    <x v="27"/>
    <n v="38"/>
    <d v="2020-05-01T00:00:00"/>
    <d v="2021-07-01T00:00:00"/>
    <n v="14"/>
    <n v="0"/>
    <x v="13"/>
    <x v="33"/>
  </r>
  <r>
    <n v="100026"/>
    <x v="1"/>
    <m/>
    <m/>
    <m/>
    <x v="27"/>
    <n v="30"/>
    <d v="2020-05-01T00:00:00"/>
    <d v="2021-07-01T00:00:00"/>
    <n v="14"/>
    <n v="0"/>
    <x v="14"/>
    <x v="33"/>
  </r>
  <r>
    <n v="100026"/>
    <x v="1"/>
    <m/>
    <m/>
    <m/>
    <x v="27"/>
    <n v="30"/>
    <d v="2020-05-01T00:00:00"/>
    <d v="2021-07-01T00:00:00"/>
    <n v="14"/>
    <n v="0"/>
    <x v="15"/>
    <x v="33"/>
  </r>
  <r>
    <n v="100026"/>
    <x v="1"/>
    <m/>
    <m/>
    <m/>
    <x v="27"/>
    <n v="32"/>
    <d v="2020-05-01T00:00:00"/>
    <d v="2021-07-01T00:00:00"/>
    <n v="14"/>
    <n v="0"/>
    <x v="16"/>
    <x v="33"/>
  </r>
  <r>
    <n v="100026"/>
    <x v="1"/>
    <m/>
    <m/>
    <m/>
    <x v="27"/>
    <n v="33"/>
    <d v="2020-05-01T00:00:00"/>
    <d v="2021-07-01T00:00:00"/>
    <n v="14"/>
    <n v="0"/>
    <x v="17"/>
    <x v="33"/>
  </r>
  <r>
    <n v="100026"/>
    <x v="1"/>
    <m/>
    <m/>
    <m/>
    <x v="27"/>
    <n v="33"/>
    <d v="2020-05-01T00:00:00"/>
    <d v="2021-07-01T00:00:00"/>
    <n v="14"/>
    <n v="0"/>
    <x v="18"/>
    <x v="33"/>
  </r>
  <r>
    <n v="100026"/>
    <x v="1"/>
    <m/>
    <m/>
    <m/>
    <x v="27"/>
    <n v="30"/>
    <d v="2020-05-01T00:00:00"/>
    <d v="2021-07-01T00:00:00"/>
    <n v="14"/>
    <n v="0"/>
    <x v="19"/>
    <x v="33"/>
  </r>
  <r>
    <n v="100026"/>
    <x v="1"/>
    <m/>
    <m/>
    <m/>
    <x v="27"/>
    <n v="28"/>
    <d v="2020-05-01T00:00:00"/>
    <d v="2021-07-01T00:00:00"/>
    <n v="14"/>
    <n v="0"/>
    <x v="20"/>
    <x v="33"/>
  </r>
  <r>
    <n v="100026"/>
    <x v="1"/>
    <m/>
    <m/>
    <m/>
    <x v="27"/>
    <n v="36"/>
    <d v="2020-05-01T00:00:00"/>
    <d v="2021-07-01T00:00:00"/>
    <n v="14"/>
    <n v="0"/>
    <x v="21"/>
    <x v="33"/>
  </r>
  <r>
    <n v="100026"/>
    <x v="1"/>
    <m/>
    <m/>
    <m/>
    <x v="27"/>
    <n v="36"/>
    <d v="2020-05-01T00:00:00"/>
    <d v="2021-07-01T00:00:00"/>
    <n v="14"/>
    <n v="0"/>
    <x v="22"/>
    <x v="33"/>
  </r>
  <r>
    <n v="100026"/>
    <x v="1"/>
    <m/>
    <m/>
    <m/>
    <x v="27"/>
    <n v="32"/>
    <d v="2020-05-01T00:00:00"/>
    <d v="2021-07-01T00:00:00"/>
    <n v="14"/>
    <n v="0"/>
    <x v="23"/>
    <x v="33"/>
  </r>
  <r>
    <n v="100027"/>
    <x v="0"/>
    <m/>
    <m/>
    <m/>
    <x v="0"/>
    <n v="30"/>
    <d v="2020-05-01T00:00:00"/>
    <d v="2021-07-01T00:00:00"/>
    <n v="14"/>
    <n v="0"/>
    <x v="10"/>
    <x v="0"/>
  </r>
  <r>
    <n v="100027"/>
    <x v="2"/>
    <m/>
    <m/>
    <m/>
    <x v="25"/>
    <n v="33"/>
    <d v="2020-05-01T00:00:00"/>
    <d v="2021-07-01T00:00:00"/>
    <n v="14"/>
    <n v="0"/>
    <x v="11"/>
    <x v="20"/>
  </r>
  <r>
    <n v="100027"/>
    <x v="2"/>
    <m/>
    <m/>
    <m/>
    <x v="28"/>
    <n v="29"/>
    <d v="2020-05-01T00:00:00"/>
    <d v="2021-07-01T00:00:00"/>
    <n v="14"/>
    <n v="0"/>
    <x v="12"/>
    <x v="34"/>
  </r>
  <r>
    <n v="100027"/>
    <x v="2"/>
    <m/>
    <m/>
    <m/>
    <x v="29"/>
    <n v="31"/>
    <d v="2020-05-01T00:00:00"/>
    <d v="2021-07-01T00:00:00"/>
    <n v="14"/>
    <n v="0"/>
    <x v="13"/>
    <x v="35"/>
  </r>
  <r>
    <n v="100027"/>
    <x v="2"/>
    <m/>
    <m/>
    <m/>
    <x v="29"/>
    <n v="26"/>
    <d v="2020-05-01T00:00:00"/>
    <d v="2021-07-01T00:00:00"/>
    <n v="14"/>
    <n v="0"/>
    <x v="14"/>
    <x v="35"/>
  </r>
  <r>
    <n v="100027"/>
    <x v="2"/>
    <m/>
    <m/>
    <m/>
    <x v="29"/>
    <n v="24"/>
    <d v="2020-05-01T00:00:00"/>
    <d v="2021-07-01T00:00:00"/>
    <n v="14"/>
    <n v="0"/>
    <x v="15"/>
    <x v="35"/>
  </r>
  <r>
    <n v="100027"/>
    <x v="2"/>
    <m/>
    <m/>
    <m/>
    <x v="29"/>
    <n v="34"/>
    <d v="2020-05-01T00:00:00"/>
    <d v="2021-07-01T00:00:00"/>
    <n v="14"/>
    <n v="0"/>
    <x v="16"/>
    <x v="35"/>
  </r>
  <r>
    <n v="100027"/>
    <x v="2"/>
    <m/>
    <m/>
    <m/>
    <x v="29"/>
    <n v="25"/>
    <d v="2020-05-01T00:00:00"/>
    <d v="2021-07-01T00:00:00"/>
    <n v="14"/>
    <n v="0"/>
    <x v="17"/>
    <x v="35"/>
  </r>
  <r>
    <n v="100027"/>
    <x v="2"/>
    <m/>
    <m/>
    <m/>
    <x v="29"/>
    <n v="27"/>
    <d v="2020-05-01T00:00:00"/>
    <d v="2021-07-01T00:00:00"/>
    <n v="14"/>
    <n v="0"/>
    <x v="18"/>
    <x v="35"/>
  </r>
  <r>
    <n v="100027"/>
    <x v="2"/>
    <m/>
    <m/>
    <m/>
    <x v="29"/>
    <n v="29"/>
    <d v="2020-05-01T00:00:00"/>
    <d v="2021-07-01T00:00:00"/>
    <n v="14"/>
    <n v="0"/>
    <x v="19"/>
    <x v="35"/>
  </r>
  <r>
    <n v="100027"/>
    <x v="2"/>
    <m/>
    <m/>
    <m/>
    <x v="29"/>
    <n v="32"/>
    <d v="2020-05-01T00:00:00"/>
    <d v="2021-07-01T00:00:00"/>
    <n v="14"/>
    <n v="0"/>
    <x v="20"/>
    <x v="35"/>
  </r>
  <r>
    <n v="100027"/>
    <x v="2"/>
    <m/>
    <m/>
    <m/>
    <x v="29"/>
    <n v="32"/>
    <d v="2020-05-01T00:00:00"/>
    <d v="2021-07-01T00:00:00"/>
    <n v="14"/>
    <n v="0"/>
    <x v="21"/>
    <x v="35"/>
  </r>
  <r>
    <n v="100027"/>
    <x v="2"/>
    <m/>
    <m/>
    <m/>
    <x v="29"/>
    <n v="28"/>
    <d v="2020-05-01T00:00:00"/>
    <d v="2021-07-01T00:00:00"/>
    <n v="14"/>
    <n v="0"/>
    <x v="22"/>
    <x v="35"/>
  </r>
  <r>
    <n v="100027"/>
    <x v="2"/>
    <m/>
    <m/>
    <m/>
    <x v="29"/>
    <n v="29"/>
    <d v="2020-05-01T00:00:00"/>
    <d v="2021-07-01T00:00:00"/>
    <n v="14"/>
    <n v="0"/>
    <x v="23"/>
    <x v="35"/>
  </r>
  <r>
    <n v="100028"/>
    <x v="0"/>
    <m/>
    <m/>
    <m/>
    <x v="0"/>
    <n v="31"/>
    <d v="2020-05-01T00:00:00"/>
    <d v="2021-07-01T00:00:00"/>
    <n v="14"/>
    <n v="0"/>
    <x v="10"/>
    <x v="0"/>
  </r>
  <r>
    <n v="100028"/>
    <x v="1"/>
    <m/>
    <m/>
    <m/>
    <x v="30"/>
    <n v="26"/>
    <d v="2020-05-01T00:00:00"/>
    <d v="2021-07-01T00:00:00"/>
    <n v="14"/>
    <n v="0"/>
    <x v="11"/>
    <x v="36"/>
  </r>
  <r>
    <n v="100028"/>
    <x v="1"/>
    <m/>
    <m/>
    <m/>
    <x v="31"/>
    <n v="33"/>
    <d v="2020-05-01T00:00:00"/>
    <d v="2021-07-01T00:00:00"/>
    <n v="14"/>
    <n v="0"/>
    <x v="12"/>
    <x v="32"/>
  </r>
  <r>
    <n v="100028"/>
    <x v="1"/>
    <m/>
    <m/>
    <m/>
    <x v="32"/>
    <n v="30"/>
    <d v="2020-05-01T00:00:00"/>
    <d v="2021-07-01T00:00:00"/>
    <n v="14"/>
    <n v="0"/>
    <x v="13"/>
    <x v="37"/>
  </r>
  <r>
    <n v="100028"/>
    <x v="1"/>
    <m/>
    <m/>
    <m/>
    <x v="31"/>
    <n v="31"/>
    <d v="2020-05-01T00:00:00"/>
    <d v="2021-07-01T00:00:00"/>
    <n v="14"/>
    <n v="0"/>
    <x v="14"/>
    <x v="32"/>
  </r>
  <r>
    <n v="100028"/>
    <x v="1"/>
    <m/>
    <m/>
    <m/>
    <x v="31"/>
    <n v="36"/>
    <d v="2020-05-01T00:00:00"/>
    <d v="2021-07-01T00:00:00"/>
    <n v="14"/>
    <n v="0"/>
    <x v="15"/>
    <x v="32"/>
  </r>
  <r>
    <n v="100028"/>
    <x v="1"/>
    <m/>
    <m/>
    <m/>
    <x v="31"/>
    <n v="28"/>
    <d v="2020-05-01T00:00:00"/>
    <d v="2021-07-01T00:00:00"/>
    <n v="14"/>
    <n v="0"/>
    <x v="16"/>
    <x v="32"/>
  </r>
  <r>
    <n v="100028"/>
    <x v="1"/>
    <m/>
    <m/>
    <m/>
    <x v="31"/>
    <n v="24"/>
    <d v="2020-05-01T00:00:00"/>
    <d v="2021-07-01T00:00:00"/>
    <n v="14"/>
    <n v="0"/>
    <x v="17"/>
    <x v="32"/>
  </r>
  <r>
    <n v="100028"/>
    <x v="1"/>
    <m/>
    <m/>
    <m/>
    <x v="31"/>
    <n v="32"/>
    <d v="2020-05-01T00:00:00"/>
    <d v="2021-07-01T00:00:00"/>
    <n v="14"/>
    <n v="0"/>
    <x v="18"/>
    <x v="32"/>
  </r>
  <r>
    <n v="100028"/>
    <x v="1"/>
    <m/>
    <m/>
    <m/>
    <x v="31"/>
    <n v="25"/>
    <d v="2020-05-01T00:00:00"/>
    <d v="2021-07-01T00:00:00"/>
    <n v="14"/>
    <n v="0"/>
    <x v="19"/>
    <x v="32"/>
  </r>
  <r>
    <n v="100028"/>
    <x v="1"/>
    <m/>
    <m/>
    <m/>
    <x v="31"/>
    <n v="33"/>
    <d v="2020-05-01T00:00:00"/>
    <d v="2021-07-01T00:00:00"/>
    <n v="14"/>
    <n v="0"/>
    <x v="20"/>
    <x v="32"/>
  </r>
  <r>
    <n v="100028"/>
    <x v="1"/>
    <m/>
    <m/>
    <m/>
    <x v="31"/>
    <n v="31"/>
    <d v="2020-05-01T00:00:00"/>
    <d v="2021-07-01T00:00:00"/>
    <n v="14"/>
    <n v="0"/>
    <x v="21"/>
    <x v="32"/>
  </r>
  <r>
    <n v="100028"/>
    <x v="1"/>
    <m/>
    <m/>
    <m/>
    <x v="31"/>
    <n v="31"/>
    <d v="2020-05-01T00:00:00"/>
    <d v="2021-07-01T00:00:00"/>
    <n v="14"/>
    <n v="0"/>
    <x v="22"/>
    <x v="32"/>
  </r>
  <r>
    <n v="100028"/>
    <x v="1"/>
    <m/>
    <m/>
    <m/>
    <x v="31"/>
    <n v="32"/>
    <d v="2020-05-01T00:00:00"/>
    <d v="2021-07-01T00:00:00"/>
    <n v="14"/>
    <n v="0"/>
    <x v="23"/>
    <x v="32"/>
  </r>
  <r>
    <n v="100029"/>
    <x v="0"/>
    <m/>
    <m/>
    <m/>
    <x v="0"/>
    <n v="9"/>
    <d v="2020-05-01T00:00:00"/>
    <d v="2020-06-01T00:00:00"/>
    <n v="1"/>
    <n v="12"/>
    <x v="10"/>
    <x v="0"/>
  </r>
  <r>
    <n v="100029"/>
    <x v="0"/>
    <m/>
    <m/>
    <m/>
    <x v="0"/>
    <n v="8"/>
    <d v="2020-05-01T00:00:00"/>
    <d v="2020-06-01T00:00:00"/>
    <n v="1"/>
    <n v="12"/>
    <x v="11"/>
    <x v="0"/>
  </r>
  <r>
    <n v="100030"/>
    <x v="0"/>
    <m/>
    <m/>
    <m/>
    <x v="0"/>
    <n v="8"/>
    <d v="2020-05-01T00:00:00"/>
    <d v="2021-07-01T00:00:00"/>
    <n v="14"/>
    <n v="0"/>
    <x v="10"/>
    <x v="0"/>
  </r>
  <r>
    <n v="100030"/>
    <x v="0"/>
    <m/>
    <m/>
    <m/>
    <x v="0"/>
    <n v="7"/>
    <d v="2020-05-01T00:00:00"/>
    <d v="2021-07-01T00:00:00"/>
    <n v="14"/>
    <n v="0"/>
    <x v="11"/>
    <x v="0"/>
  </r>
  <r>
    <n v="100030"/>
    <x v="0"/>
    <m/>
    <m/>
    <m/>
    <x v="0"/>
    <n v="9"/>
    <d v="2020-05-01T00:00:00"/>
    <d v="2021-07-01T00:00:00"/>
    <n v="14"/>
    <n v="0"/>
    <x v="12"/>
    <x v="0"/>
  </r>
  <r>
    <n v="100030"/>
    <x v="0"/>
    <m/>
    <m/>
    <m/>
    <x v="0"/>
    <n v="8"/>
    <d v="2020-05-01T00:00:00"/>
    <d v="2021-07-01T00:00:00"/>
    <n v="14"/>
    <n v="0"/>
    <x v="13"/>
    <x v="0"/>
  </r>
  <r>
    <n v="100030"/>
    <x v="0"/>
    <m/>
    <m/>
    <m/>
    <x v="0"/>
    <n v="7"/>
    <d v="2020-05-01T00:00:00"/>
    <d v="2021-07-01T00:00:00"/>
    <n v="14"/>
    <n v="0"/>
    <x v="14"/>
    <x v="0"/>
  </r>
  <r>
    <n v="100030"/>
    <x v="0"/>
    <m/>
    <m/>
    <m/>
    <x v="0"/>
    <n v="7"/>
    <d v="2020-05-01T00:00:00"/>
    <d v="2021-07-01T00:00:00"/>
    <n v="14"/>
    <n v="0"/>
    <x v="15"/>
    <x v="0"/>
  </r>
  <r>
    <n v="100030"/>
    <x v="0"/>
    <m/>
    <m/>
    <m/>
    <x v="0"/>
    <n v="9"/>
    <d v="2020-05-01T00:00:00"/>
    <d v="2021-07-01T00:00:00"/>
    <n v="14"/>
    <n v="0"/>
    <x v="16"/>
    <x v="0"/>
  </r>
  <r>
    <n v="100030"/>
    <x v="0"/>
    <m/>
    <m/>
    <m/>
    <x v="0"/>
    <n v="9"/>
    <d v="2020-05-01T00:00:00"/>
    <d v="2021-07-01T00:00:00"/>
    <n v="14"/>
    <n v="0"/>
    <x v="17"/>
    <x v="0"/>
  </r>
  <r>
    <n v="100030"/>
    <x v="0"/>
    <m/>
    <m/>
    <m/>
    <x v="0"/>
    <n v="8"/>
    <d v="2020-05-01T00:00:00"/>
    <d v="2021-07-01T00:00:00"/>
    <n v="14"/>
    <n v="0"/>
    <x v="18"/>
    <x v="0"/>
  </r>
  <r>
    <n v="100030"/>
    <x v="0"/>
    <m/>
    <m/>
    <m/>
    <x v="0"/>
    <n v="8"/>
    <d v="2020-05-01T00:00:00"/>
    <d v="2021-07-01T00:00:00"/>
    <n v="14"/>
    <n v="0"/>
    <x v="19"/>
    <x v="0"/>
  </r>
  <r>
    <n v="100030"/>
    <x v="0"/>
    <m/>
    <m/>
    <m/>
    <x v="0"/>
    <n v="8"/>
    <d v="2020-05-01T00:00:00"/>
    <d v="2021-07-01T00:00:00"/>
    <n v="14"/>
    <n v="0"/>
    <x v="20"/>
    <x v="0"/>
  </r>
  <r>
    <n v="100030"/>
    <x v="0"/>
    <m/>
    <m/>
    <m/>
    <x v="0"/>
    <n v="8"/>
    <d v="2020-05-01T00:00:00"/>
    <d v="2021-07-01T00:00:00"/>
    <n v="14"/>
    <n v="0"/>
    <x v="21"/>
    <x v="0"/>
  </r>
  <r>
    <n v="100030"/>
    <x v="0"/>
    <m/>
    <m/>
    <m/>
    <x v="0"/>
    <n v="9"/>
    <d v="2020-05-01T00:00:00"/>
    <d v="2021-07-01T00:00:00"/>
    <n v="14"/>
    <n v="0"/>
    <x v="22"/>
    <x v="0"/>
  </r>
  <r>
    <n v="100030"/>
    <x v="0"/>
    <m/>
    <m/>
    <m/>
    <x v="0"/>
    <n v="8"/>
    <d v="2020-05-01T00:00:00"/>
    <d v="2021-07-01T00:00:00"/>
    <n v="14"/>
    <n v="0"/>
    <x v="23"/>
    <x v="0"/>
  </r>
  <r>
    <n v="100031"/>
    <x v="0"/>
    <m/>
    <m/>
    <m/>
    <x v="0"/>
    <n v="5"/>
    <d v="2020-05-01T00:00:00"/>
    <d v="2021-07-01T00:00:00"/>
    <n v="14"/>
    <n v="0"/>
    <x v="10"/>
    <x v="0"/>
  </r>
  <r>
    <n v="100031"/>
    <x v="0"/>
    <m/>
    <m/>
    <m/>
    <x v="0"/>
    <n v="5"/>
    <d v="2020-05-01T00:00:00"/>
    <d v="2021-07-01T00:00:00"/>
    <n v="14"/>
    <n v="0"/>
    <x v="11"/>
    <x v="0"/>
  </r>
  <r>
    <n v="100031"/>
    <x v="0"/>
    <m/>
    <m/>
    <m/>
    <x v="0"/>
    <n v="6"/>
    <d v="2020-05-01T00:00:00"/>
    <d v="2021-07-01T00:00:00"/>
    <n v="14"/>
    <n v="0"/>
    <x v="12"/>
    <x v="0"/>
  </r>
  <r>
    <n v="100031"/>
    <x v="0"/>
    <m/>
    <m/>
    <m/>
    <x v="0"/>
    <n v="6"/>
    <d v="2020-05-01T00:00:00"/>
    <d v="2021-07-01T00:00:00"/>
    <n v="14"/>
    <n v="0"/>
    <x v="13"/>
    <x v="0"/>
  </r>
  <r>
    <n v="100031"/>
    <x v="0"/>
    <m/>
    <m/>
    <m/>
    <x v="0"/>
    <n v="5"/>
    <d v="2020-05-01T00:00:00"/>
    <d v="2021-07-01T00:00:00"/>
    <n v="14"/>
    <n v="0"/>
    <x v="14"/>
    <x v="0"/>
  </r>
  <r>
    <n v="100031"/>
    <x v="0"/>
    <m/>
    <m/>
    <m/>
    <x v="0"/>
    <n v="7"/>
    <d v="2020-05-01T00:00:00"/>
    <d v="2021-07-01T00:00:00"/>
    <n v="14"/>
    <n v="0"/>
    <x v="15"/>
    <x v="0"/>
  </r>
  <r>
    <n v="100031"/>
    <x v="0"/>
    <m/>
    <m/>
    <m/>
    <x v="0"/>
    <n v="6"/>
    <d v="2020-05-01T00:00:00"/>
    <d v="2021-07-01T00:00:00"/>
    <n v="14"/>
    <n v="0"/>
    <x v="16"/>
    <x v="0"/>
  </r>
  <r>
    <n v="100031"/>
    <x v="0"/>
    <m/>
    <m/>
    <m/>
    <x v="0"/>
    <n v="5"/>
    <d v="2020-05-01T00:00:00"/>
    <d v="2021-07-01T00:00:00"/>
    <n v="14"/>
    <n v="0"/>
    <x v="17"/>
    <x v="0"/>
  </r>
  <r>
    <n v="100031"/>
    <x v="0"/>
    <m/>
    <m/>
    <m/>
    <x v="0"/>
    <n v="6"/>
    <d v="2020-05-01T00:00:00"/>
    <d v="2021-07-01T00:00:00"/>
    <n v="14"/>
    <n v="0"/>
    <x v="18"/>
    <x v="0"/>
  </r>
  <r>
    <n v="100031"/>
    <x v="0"/>
    <m/>
    <m/>
    <m/>
    <x v="0"/>
    <n v="5"/>
    <d v="2020-05-01T00:00:00"/>
    <d v="2021-07-01T00:00:00"/>
    <n v="14"/>
    <n v="0"/>
    <x v="19"/>
    <x v="0"/>
  </r>
  <r>
    <n v="100031"/>
    <x v="0"/>
    <m/>
    <m/>
    <m/>
    <x v="0"/>
    <n v="5"/>
    <d v="2020-05-01T00:00:00"/>
    <d v="2021-07-01T00:00:00"/>
    <n v="14"/>
    <n v="0"/>
    <x v="20"/>
    <x v="0"/>
  </r>
  <r>
    <n v="100031"/>
    <x v="0"/>
    <m/>
    <m/>
    <m/>
    <x v="0"/>
    <n v="5"/>
    <d v="2020-05-01T00:00:00"/>
    <d v="2021-07-01T00:00:00"/>
    <n v="14"/>
    <n v="0"/>
    <x v="21"/>
    <x v="0"/>
  </r>
  <r>
    <n v="100031"/>
    <x v="0"/>
    <m/>
    <m/>
    <m/>
    <x v="0"/>
    <n v="4"/>
    <d v="2020-05-01T00:00:00"/>
    <d v="2021-07-01T00:00:00"/>
    <n v="14"/>
    <n v="0"/>
    <x v="22"/>
    <x v="0"/>
  </r>
  <r>
    <n v="100031"/>
    <x v="0"/>
    <m/>
    <m/>
    <m/>
    <x v="0"/>
    <n v="4"/>
    <d v="2020-05-01T00:00:00"/>
    <d v="2021-07-01T00:00:00"/>
    <n v="14"/>
    <n v="0"/>
    <x v="23"/>
    <x v="0"/>
  </r>
  <r>
    <n v="100032"/>
    <x v="0"/>
    <m/>
    <m/>
    <m/>
    <x v="0"/>
    <n v="5"/>
    <d v="2020-05-01T00:00:00"/>
    <d v="2021-03-01T00:00:00"/>
    <n v="10"/>
    <n v="3"/>
    <x v="10"/>
    <x v="0"/>
  </r>
  <r>
    <n v="100032"/>
    <x v="0"/>
    <m/>
    <m/>
    <m/>
    <x v="0"/>
    <n v="5"/>
    <d v="2020-05-01T00:00:00"/>
    <d v="2021-03-01T00:00:00"/>
    <n v="10"/>
    <n v="3"/>
    <x v="11"/>
    <x v="0"/>
  </r>
  <r>
    <n v="100032"/>
    <x v="0"/>
    <m/>
    <m/>
    <m/>
    <x v="0"/>
    <n v="5"/>
    <d v="2020-05-01T00:00:00"/>
    <d v="2021-03-01T00:00:00"/>
    <n v="10"/>
    <n v="3"/>
    <x v="12"/>
    <x v="0"/>
  </r>
  <r>
    <n v="100032"/>
    <x v="0"/>
    <m/>
    <m/>
    <m/>
    <x v="0"/>
    <n v="5"/>
    <d v="2020-05-01T00:00:00"/>
    <d v="2021-03-01T00:00:00"/>
    <n v="10"/>
    <n v="3"/>
    <x v="13"/>
    <x v="0"/>
  </r>
  <r>
    <n v="100032"/>
    <x v="0"/>
    <m/>
    <m/>
    <m/>
    <x v="0"/>
    <n v="3"/>
    <d v="2020-05-01T00:00:00"/>
    <d v="2021-03-01T00:00:00"/>
    <n v="10"/>
    <n v="3"/>
    <x v="14"/>
    <x v="0"/>
  </r>
  <r>
    <n v="100032"/>
    <x v="0"/>
    <m/>
    <m/>
    <m/>
    <x v="0"/>
    <n v="6"/>
    <d v="2020-05-01T00:00:00"/>
    <d v="2021-03-01T00:00:00"/>
    <n v="10"/>
    <n v="3"/>
    <x v="15"/>
    <x v="0"/>
  </r>
  <r>
    <n v="100032"/>
    <x v="0"/>
    <m/>
    <m/>
    <m/>
    <x v="0"/>
    <n v="4"/>
    <d v="2020-05-01T00:00:00"/>
    <d v="2021-03-01T00:00:00"/>
    <n v="10"/>
    <n v="3"/>
    <x v="16"/>
    <x v="0"/>
  </r>
  <r>
    <n v="100032"/>
    <x v="0"/>
    <m/>
    <m/>
    <m/>
    <x v="0"/>
    <n v="6"/>
    <d v="2020-05-01T00:00:00"/>
    <d v="2021-03-01T00:00:00"/>
    <n v="10"/>
    <n v="3"/>
    <x v="17"/>
    <x v="0"/>
  </r>
  <r>
    <n v="100032"/>
    <x v="0"/>
    <m/>
    <m/>
    <m/>
    <x v="0"/>
    <n v="5"/>
    <d v="2020-05-01T00:00:00"/>
    <d v="2021-03-01T00:00:00"/>
    <n v="10"/>
    <n v="3"/>
    <x v="18"/>
    <x v="0"/>
  </r>
  <r>
    <n v="100032"/>
    <x v="0"/>
    <m/>
    <m/>
    <m/>
    <x v="0"/>
    <n v="5"/>
    <d v="2020-05-01T00:00:00"/>
    <d v="2021-03-01T00:00:00"/>
    <n v="10"/>
    <n v="3"/>
    <x v="19"/>
    <x v="0"/>
  </r>
  <r>
    <n v="100032"/>
    <x v="0"/>
    <m/>
    <m/>
    <m/>
    <x v="0"/>
    <n v="5"/>
    <d v="2020-05-01T00:00:00"/>
    <d v="2021-03-01T00:00:00"/>
    <n v="10"/>
    <n v="3"/>
    <x v="20"/>
    <x v="0"/>
  </r>
  <r>
    <n v="100033"/>
    <x v="0"/>
    <m/>
    <m/>
    <m/>
    <x v="0"/>
    <n v="2"/>
    <d v="2020-05-01T00:00:00"/>
    <d v="2021-02-01T00:00:00"/>
    <n v="9"/>
    <n v="4"/>
    <x v="10"/>
    <x v="0"/>
  </r>
  <r>
    <n v="100033"/>
    <x v="0"/>
    <m/>
    <m/>
    <m/>
    <x v="0"/>
    <n v="2"/>
    <d v="2020-05-01T00:00:00"/>
    <d v="2021-02-01T00:00:00"/>
    <n v="9"/>
    <n v="4"/>
    <x v="11"/>
    <x v="0"/>
  </r>
  <r>
    <n v="100033"/>
    <x v="0"/>
    <m/>
    <m/>
    <m/>
    <x v="0"/>
    <n v="2"/>
    <d v="2020-05-01T00:00:00"/>
    <d v="2021-02-01T00:00:00"/>
    <n v="9"/>
    <n v="4"/>
    <x v="12"/>
    <x v="0"/>
  </r>
  <r>
    <n v="100033"/>
    <x v="0"/>
    <m/>
    <m/>
    <m/>
    <x v="0"/>
    <n v="2"/>
    <d v="2020-05-01T00:00:00"/>
    <d v="2021-02-01T00:00:00"/>
    <n v="9"/>
    <n v="4"/>
    <x v="13"/>
    <x v="0"/>
  </r>
  <r>
    <n v="100033"/>
    <x v="0"/>
    <m/>
    <m/>
    <m/>
    <x v="0"/>
    <n v="2"/>
    <d v="2020-05-01T00:00:00"/>
    <d v="2021-02-01T00:00:00"/>
    <n v="9"/>
    <n v="4"/>
    <x v="14"/>
    <x v="0"/>
  </r>
  <r>
    <n v="100033"/>
    <x v="0"/>
    <m/>
    <m/>
    <m/>
    <x v="0"/>
    <n v="2"/>
    <d v="2020-05-01T00:00:00"/>
    <d v="2021-02-01T00:00:00"/>
    <n v="9"/>
    <n v="4"/>
    <x v="15"/>
    <x v="0"/>
  </r>
  <r>
    <n v="100033"/>
    <x v="0"/>
    <m/>
    <m/>
    <m/>
    <x v="0"/>
    <n v="2"/>
    <d v="2020-05-01T00:00:00"/>
    <d v="2021-02-01T00:00:00"/>
    <n v="9"/>
    <n v="4"/>
    <x v="16"/>
    <x v="0"/>
  </r>
  <r>
    <n v="100033"/>
    <x v="0"/>
    <m/>
    <m/>
    <m/>
    <x v="0"/>
    <n v="2"/>
    <d v="2020-05-01T00:00:00"/>
    <d v="2021-02-01T00:00:00"/>
    <n v="9"/>
    <n v="4"/>
    <x v="17"/>
    <x v="0"/>
  </r>
  <r>
    <n v="100033"/>
    <x v="0"/>
    <m/>
    <m/>
    <m/>
    <x v="0"/>
    <n v="2"/>
    <d v="2020-05-01T00:00:00"/>
    <d v="2021-02-01T00:00:00"/>
    <n v="9"/>
    <n v="4"/>
    <x v="18"/>
    <x v="0"/>
  </r>
  <r>
    <n v="100033"/>
    <x v="0"/>
    <m/>
    <m/>
    <m/>
    <x v="0"/>
    <n v="2"/>
    <d v="2020-05-01T00:00:00"/>
    <d v="2021-02-01T00:00:00"/>
    <n v="9"/>
    <n v="4"/>
    <x v="19"/>
    <x v="0"/>
  </r>
  <r>
    <n v="100034"/>
    <x v="0"/>
    <m/>
    <m/>
    <m/>
    <x v="0"/>
    <n v="2"/>
    <d v="2020-05-01T00:00:00"/>
    <d v="2021-05-01T00:00:00"/>
    <n v="12"/>
    <n v="1"/>
    <x v="10"/>
    <x v="0"/>
  </r>
  <r>
    <n v="100034"/>
    <x v="0"/>
    <m/>
    <m/>
    <m/>
    <x v="0"/>
    <n v="2"/>
    <d v="2020-05-01T00:00:00"/>
    <d v="2021-05-01T00:00:00"/>
    <n v="12"/>
    <n v="1"/>
    <x v="11"/>
    <x v="0"/>
  </r>
  <r>
    <n v="100034"/>
    <x v="0"/>
    <m/>
    <m/>
    <m/>
    <x v="0"/>
    <n v="2"/>
    <d v="2020-05-01T00:00:00"/>
    <d v="2021-05-01T00:00:00"/>
    <n v="12"/>
    <n v="1"/>
    <x v="12"/>
    <x v="0"/>
  </r>
  <r>
    <n v="100034"/>
    <x v="0"/>
    <m/>
    <m/>
    <m/>
    <x v="0"/>
    <n v="2"/>
    <d v="2020-05-01T00:00:00"/>
    <d v="2021-05-01T00:00:00"/>
    <n v="12"/>
    <n v="1"/>
    <x v="13"/>
    <x v="0"/>
  </r>
  <r>
    <n v="100034"/>
    <x v="0"/>
    <m/>
    <m/>
    <m/>
    <x v="0"/>
    <n v="2"/>
    <d v="2020-05-01T00:00:00"/>
    <d v="2021-05-01T00:00:00"/>
    <n v="12"/>
    <n v="1"/>
    <x v="14"/>
    <x v="0"/>
  </r>
  <r>
    <n v="100034"/>
    <x v="0"/>
    <m/>
    <m/>
    <m/>
    <x v="0"/>
    <n v="2"/>
    <d v="2020-05-01T00:00:00"/>
    <d v="2021-05-01T00:00:00"/>
    <n v="12"/>
    <n v="1"/>
    <x v="15"/>
    <x v="0"/>
  </r>
  <r>
    <n v="100034"/>
    <x v="0"/>
    <m/>
    <m/>
    <m/>
    <x v="0"/>
    <n v="2"/>
    <d v="2020-05-01T00:00:00"/>
    <d v="2021-05-01T00:00:00"/>
    <n v="12"/>
    <n v="1"/>
    <x v="16"/>
    <x v="0"/>
  </r>
  <r>
    <n v="100034"/>
    <x v="0"/>
    <m/>
    <m/>
    <m/>
    <x v="0"/>
    <n v="2"/>
    <d v="2020-05-01T00:00:00"/>
    <d v="2021-05-01T00:00:00"/>
    <n v="12"/>
    <n v="1"/>
    <x v="17"/>
    <x v="0"/>
  </r>
  <r>
    <n v="100034"/>
    <x v="0"/>
    <m/>
    <m/>
    <m/>
    <x v="0"/>
    <n v="2"/>
    <d v="2020-05-01T00:00:00"/>
    <d v="2021-05-01T00:00:00"/>
    <n v="12"/>
    <n v="1"/>
    <x v="18"/>
    <x v="0"/>
  </r>
  <r>
    <n v="100034"/>
    <x v="0"/>
    <m/>
    <m/>
    <m/>
    <x v="0"/>
    <n v="2"/>
    <d v="2020-05-01T00:00:00"/>
    <d v="2021-05-01T00:00:00"/>
    <n v="12"/>
    <n v="1"/>
    <x v="19"/>
    <x v="0"/>
  </r>
  <r>
    <n v="100034"/>
    <x v="0"/>
    <m/>
    <m/>
    <m/>
    <x v="0"/>
    <n v="2"/>
    <d v="2020-05-01T00:00:00"/>
    <d v="2021-05-01T00:00:00"/>
    <n v="12"/>
    <n v="1"/>
    <x v="20"/>
    <x v="0"/>
  </r>
  <r>
    <n v="100034"/>
    <x v="0"/>
    <m/>
    <m/>
    <m/>
    <x v="0"/>
    <n v="2"/>
    <d v="2020-05-01T00:00:00"/>
    <d v="2021-05-01T00:00:00"/>
    <n v="12"/>
    <n v="1"/>
    <x v="21"/>
    <x v="0"/>
  </r>
  <r>
    <n v="100034"/>
    <x v="0"/>
    <m/>
    <m/>
    <m/>
    <x v="0"/>
    <n v="2"/>
    <d v="2020-05-01T00:00:00"/>
    <d v="2021-05-01T00:00:00"/>
    <n v="12"/>
    <n v="1"/>
    <x v="22"/>
    <x v="0"/>
  </r>
  <r>
    <n v="100035"/>
    <x v="0"/>
    <m/>
    <m/>
    <m/>
    <x v="0"/>
    <n v="2"/>
    <d v="2020-05-01T00:00:00"/>
    <d v="2021-02-01T00:00:00"/>
    <n v="9"/>
    <n v="4"/>
    <x v="10"/>
    <x v="0"/>
  </r>
  <r>
    <n v="100035"/>
    <x v="0"/>
    <m/>
    <m/>
    <m/>
    <x v="0"/>
    <n v="2"/>
    <d v="2020-05-01T00:00:00"/>
    <d v="2021-02-01T00:00:00"/>
    <n v="9"/>
    <n v="4"/>
    <x v="11"/>
    <x v="0"/>
  </r>
  <r>
    <n v="100035"/>
    <x v="0"/>
    <m/>
    <m/>
    <m/>
    <x v="0"/>
    <n v="2"/>
    <d v="2020-05-01T00:00:00"/>
    <d v="2021-02-01T00:00:00"/>
    <n v="9"/>
    <n v="4"/>
    <x v="12"/>
    <x v="0"/>
  </r>
  <r>
    <n v="100035"/>
    <x v="0"/>
    <m/>
    <m/>
    <m/>
    <x v="0"/>
    <n v="1"/>
    <d v="2020-05-01T00:00:00"/>
    <d v="2021-02-01T00:00:00"/>
    <n v="9"/>
    <n v="4"/>
    <x v="13"/>
    <x v="0"/>
  </r>
  <r>
    <n v="100035"/>
    <x v="0"/>
    <m/>
    <m/>
    <m/>
    <x v="0"/>
    <n v="2"/>
    <d v="2020-05-01T00:00:00"/>
    <d v="2021-02-01T00:00:00"/>
    <n v="9"/>
    <n v="4"/>
    <x v="14"/>
    <x v="0"/>
  </r>
  <r>
    <n v="100035"/>
    <x v="0"/>
    <m/>
    <m/>
    <m/>
    <x v="0"/>
    <n v="2"/>
    <d v="2020-05-01T00:00:00"/>
    <d v="2021-02-01T00:00:00"/>
    <n v="9"/>
    <n v="4"/>
    <x v="15"/>
    <x v="0"/>
  </r>
  <r>
    <n v="100035"/>
    <x v="0"/>
    <m/>
    <m/>
    <m/>
    <x v="0"/>
    <n v="2"/>
    <d v="2020-05-01T00:00:00"/>
    <d v="2021-02-01T00:00:00"/>
    <n v="9"/>
    <n v="4"/>
    <x v="16"/>
    <x v="0"/>
  </r>
  <r>
    <n v="100035"/>
    <x v="0"/>
    <m/>
    <m/>
    <m/>
    <x v="0"/>
    <n v="2"/>
    <d v="2020-05-01T00:00:00"/>
    <d v="2021-02-01T00:00:00"/>
    <n v="9"/>
    <n v="4"/>
    <x v="17"/>
    <x v="0"/>
  </r>
  <r>
    <n v="100035"/>
    <x v="0"/>
    <m/>
    <m/>
    <m/>
    <x v="0"/>
    <n v="2"/>
    <d v="2020-05-01T00:00:00"/>
    <d v="2021-02-01T00:00:00"/>
    <n v="9"/>
    <n v="4"/>
    <x v="18"/>
    <x v="0"/>
  </r>
  <r>
    <n v="100035"/>
    <x v="0"/>
    <m/>
    <m/>
    <m/>
    <x v="0"/>
    <n v="2"/>
    <d v="2020-05-01T00:00:00"/>
    <d v="2021-02-01T00:00:00"/>
    <n v="9"/>
    <n v="4"/>
    <x v="19"/>
    <x v="0"/>
  </r>
  <r>
    <n v="100036"/>
    <x v="0"/>
    <m/>
    <m/>
    <m/>
    <x v="0"/>
    <n v="2"/>
    <d v="2020-05-01T00:00:00"/>
    <d v="2021-07-01T00:00:00"/>
    <n v="14"/>
    <n v="0"/>
    <x v="10"/>
    <x v="0"/>
  </r>
  <r>
    <n v="100036"/>
    <x v="1"/>
    <m/>
    <m/>
    <m/>
    <x v="9"/>
    <n v="2"/>
    <d v="2020-05-01T00:00:00"/>
    <d v="2021-07-01T00:00:00"/>
    <n v="14"/>
    <n v="0"/>
    <x v="11"/>
    <x v="12"/>
  </r>
  <r>
    <n v="100036"/>
    <x v="1"/>
    <m/>
    <m/>
    <m/>
    <x v="9"/>
    <n v="2"/>
    <d v="2020-05-01T00:00:00"/>
    <d v="2021-07-01T00:00:00"/>
    <n v="14"/>
    <n v="0"/>
    <x v="12"/>
    <x v="12"/>
  </r>
  <r>
    <n v="100036"/>
    <x v="1"/>
    <m/>
    <m/>
    <m/>
    <x v="9"/>
    <n v="2"/>
    <d v="2020-05-01T00:00:00"/>
    <d v="2021-07-01T00:00:00"/>
    <n v="14"/>
    <n v="0"/>
    <x v="13"/>
    <x v="12"/>
  </r>
  <r>
    <n v="100036"/>
    <x v="1"/>
    <m/>
    <m/>
    <m/>
    <x v="9"/>
    <n v="2"/>
    <d v="2020-05-01T00:00:00"/>
    <d v="2021-07-01T00:00:00"/>
    <n v="14"/>
    <n v="0"/>
    <x v="14"/>
    <x v="12"/>
  </r>
  <r>
    <n v="100036"/>
    <x v="1"/>
    <m/>
    <m/>
    <m/>
    <x v="9"/>
    <n v="2"/>
    <d v="2020-05-01T00:00:00"/>
    <d v="2021-07-01T00:00:00"/>
    <n v="14"/>
    <n v="0"/>
    <x v="15"/>
    <x v="12"/>
  </r>
  <r>
    <n v="100036"/>
    <x v="1"/>
    <m/>
    <m/>
    <m/>
    <x v="9"/>
    <n v="2"/>
    <d v="2020-05-01T00:00:00"/>
    <d v="2021-07-01T00:00:00"/>
    <n v="14"/>
    <n v="0"/>
    <x v="16"/>
    <x v="12"/>
  </r>
  <r>
    <n v="100036"/>
    <x v="1"/>
    <m/>
    <m/>
    <m/>
    <x v="9"/>
    <n v="2"/>
    <d v="2020-05-01T00:00:00"/>
    <d v="2021-07-01T00:00:00"/>
    <n v="14"/>
    <n v="0"/>
    <x v="17"/>
    <x v="12"/>
  </r>
  <r>
    <n v="100036"/>
    <x v="1"/>
    <m/>
    <m/>
    <m/>
    <x v="9"/>
    <n v="2"/>
    <d v="2020-05-01T00:00:00"/>
    <d v="2021-07-01T00:00:00"/>
    <n v="14"/>
    <n v="0"/>
    <x v="18"/>
    <x v="12"/>
  </r>
  <r>
    <n v="100036"/>
    <x v="1"/>
    <m/>
    <m/>
    <m/>
    <x v="9"/>
    <n v="2"/>
    <d v="2020-05-01T00:00:00"/>
    <d v="2021-07-01T00:00:00"/>
    <n v="14"/>
    <n v="0"/>
    <x v="19"/>
    <x v="12"/>
  </r>
  <r>
    <n v="100036"/>
    <x v="1"/>
    <m/>
    <m/>
    <m/>
    <x v="9"/>
    <n v="2"/>
    <d v="2020-05-01T00:00:00"/>
    <d v="2021-07-01T00:00:00"/>
    <n v="14"/>
    <n v="0"/>
    <x v="20"/>
    <x v="12"/>
  </r>
  <r>
    <n v="100036"/>
    <x v="1"/>
    <m/>
    <m/>
    <m/>
    <x v="9"/>
    <n v="2"/>
    <d v="2020-05-01T00:00:00"/>
    <d v="2021-07-01T00:00:00"/>
    <n v="14"/>
    <n v="0"/>
    <x v="21"/>
    <x v="12"/>
  </r>
  <r>
    <n v="100036"/>
    <x v="1"/>
    <m/>
    <m/>
    <m/>
    <x v="9"/>
    <n v="1"/>
    <d v="2020-05-01T00:00:00"/>
    <d v="2021-07-01T00:00:00"/>
    <n v="14"/>
    <n v="0"/>
    <x v="22"/>
    <x v="12"/>
  </r>
  <r>
    <n v="100036"/>
    <x v="1"/>
    <m/>
    <m/>
    <m/>
    <x v="9"/>
    <n v="2"/>
    <d v="2020-05-01T00:00:00"/>
    <d v="2021-07-01T00:00:00"/>
    <n v="14"/>
    <n v="0"/>
    <x v="23"/>
    <x v="12"/>
  </r>
  <r>
    <n v="100037"/>
    <x v="0"/>
    <m/>
    <m/>
    <m/>
    <x v="0"/>
    <n v="65"/>
    <d v="2020-06-01T00:00:00"/>
    <d v="2021-07-01T00:00:00"/>
    <n v="13"/>
    <n v="0"/>
    <x v="11"/>
    <x v="0"/>
  </r>
  <r>
    <n v="100037"/>
    <x v="1"/>
    <m/>
    <m/>
    <m/>
    <x v="33"/>
    <n v="65"/>
    <d v="2020-06-01T00:00:00"/>
    <d v="2021-07-01T00:00:00"/>
    <n v="13"/>
    <n v="0"/>
    <x v="12"/>
    <x v="38"/>
  </r>
  <r>
    <n v="100037"/>
    <x v="1"/>
    <m/>
    <m/>
    <m/>
    <x v="34"/>
    <n v="61"/>
    <d v="2020-06-01T00:00:00"/>
    <d v="2021-07-01T00:00:00"/>
    <n v="13"/>
    <n v="0"/>
    <x v="13"/>
    <x v="39"/>
  </r>
  <r>
    <n v="100037"/>
    <x v="1"/>
    <m/>
    <m/>
    <m/>
    <x v="34"/>
    <n v="71"/>
    <d v="2020-06-01T00:00:00"/>
    <d v="2021-07-01T00:00:00"/>
    <n v="13"/>
    <n v="0"/>
    <x v="14"/>
    <x v="39"/>
  </r>
  <r>
    <n v="100037"/>
    <x v="1"/>
    <m/>
    <m/>
    <m/>
    <x v="34"/>
    <n v="56"/>
    <d v="2020-06-01T00:00:00"/>
    <d v="2021-07-01T00:00:00"/>
    <n v="13"/>
    <n v="0"/>
    <x v="15"/>
    <x v="39"/>
  </r>
  <r>
    <n v="100037"/>
    <x v="1"/>
    <m/>
    <m/>
    <m/>
    <x v="34"/>
    <n v="73"/>
    <d v="2020-06-01T00:00:00"/>
    <d v="2021-07-01T00:00:00"/>
    <n v="13"/>
    <n v="0"/>
    <x v="16"/>
    <x v="39"/>
  </r>
  <r>
    <n v="100037"/>
    <x v="1"/>
    <m/>
    <m/>
    <m/>
    <x v="34"/>
    <n v="66"/>
    <d v="2020-06-01T00:00:00"/>
    <d v="2021-07-01T00:00:00"/>
    <n v="13"/>
    <n v="0"/>
    <x v="17"/>
    <x v="39"/>
  </r>
  <r>
    <n v="100037"/>
    <x v="1"/>
    <m/>
    <m/>
    <m/>
    <x v="34"/>
    <n v="67"/>
    <d v="2020-06-01T00:00:00"/>
    <d v="2021-07-01T00:00:00"/>
    <n v="13"/>
    <n v="0"/>
    <x v="18"/>
    <x v="39"/>
  </r>
  <r>
    <n v="100037"/>
    <x v="1"/>
    <m/>
    <m/>
    <m/>
    <x v="34"/>
    <n v="62"/>
    <d v="2020-06-01T00:00:00"/>
    <d v="2021-07-01T00:00:00"/>
    <n v="13"/>
    <n v="0"/>
    <x v="19"/>
    <x v="39"/>
  </r>
  <r>
    <n v="100037"/>
    <x v="1"/>
    <m/>
    <m/>
    <m/>
    <x v="34"/>
    <n v="70"/>
    <d v="2020-06-01T00:00:00"/>
    <d v="2021-07-01T00:00:00"/>
    <n v="13"/>
    <n v="0"/>
    <x v="20"/>
    <x v="39"/>
  </r>
  <r>
    <n v="100037"/>
    <x v="1"/>
    <m/>
    <m/>
    <m/>
    <x v="34"/>
    <n v="63"/>
    <d v="2020-06-01T00:00:00"/>
    <d v="2021-07-01T00:00:00"/>
    <n v="13"/>
    <n v="0"/>
    <x v="21"/>
    <x v="39"/>
  </r>
  <r>
    <n v="100037"/>
    <x v="1"/>
    <m/>
    <m/>
    <m/>
    <x v="34"/>
    <n v="56"/>
    <d v="2020-06-01T00:00:00"/>
    <d v="2021-07-01T00:00:00"/>
    <n v="13"/>
    <n v="0"/>
    <x v="22"/>
    <x v="39"/>
  </r>
  <r>
    <n v="100037"/>
    <x v="1"/>
    <m/>
    <m/>
    <m/>
    <x v="34"/>
    <n v="66"/>
    <d v="2020-06-01T00:00:00"/>
    <d v="2021-07-01T00:00:00"/>
    <n v="13"/>
    <n v="0"/>
    <x v="23"/>
    <x v="39"/>
  </r>
  <r>
    <n v="100038"/>
    <x v="0"/>
    <m/>
    <m/>
    <m/>
    <x v="0"/>
    <n v="76"/>
    <d v="2020-06-01T00:00:00"/>
    <d v="2021-07-01T00:00:00"/>
    <n v="13"/>
    <n v="0"/>
    <x v="11"/>
    <x v="0"/>
  </r>
  <r>
    <n v="100038"/>
    <x v="2"/>
    <m/>
    <m/>
    <m/>
    <x v="35"/>
    <n v="65"/>
    <d v="2020-06-01T00:00:00"/>
    <d v="2021-07-01T00:00:00"/>
    <n v="13"/>
    <n v="0"/>
    <x v="12"/>
    <x v="40"/>
  </r>
  <r>
    <n v="100038"/>
    <x v="2"/>
    <m/>
    <m/>
    <m/>
    <x v="27"/>
    <n v="72"/>
    <d v="2020-06-01T00:00:00"/>
    <d v="2021-07-01T00:00:00"/>
    <n v="13"/>
    <n v="0"/>
    <x v="13"/>
    <x v="41"/>
  </r>
  <r>
    <n v="100038"/>
    <x v="2"/>
    <m/>
    <m/>
    <m/>
    <x v="13"/>
    <n v="72"/>
    <d v="2020-06-01T00:00:00"/>
    <d v="2021-07-01T00:00:00"/>
    <n v="13"/>
    <n v="0"/>
    <x v="14"/>
    <x v="16"/>
  </r>
  <r>
    <n v="100038"/>
    <x v="2"/>
    <m/>
    <m/>
    <m/>
    <x v="13"/>
    <n v="52"/>
    <d v="2020-06-01T00:00:00"/>
    <d v="2021-07-01T00:00:00"/>
    <n v="13"/>
    <n v="0"/>
    <x v="15"/>
    <x v="16"/>
  </r>
  <r>
    <n v="100038"/>
    <x v="2"/>
    <m/>
    <m/>
    <m/>
    <x v="13"/>
    <n v="64"/>
    <d v="2020-06-01T00:00:00"/>
    <d v="2021-07-01T00:00:00"/>
    <n v="13"/>
    <n v="0"/>
    <x v="16"/>
    <x v="16"/>
  </r>
  <r>
    <n v="100038"/>
    <x v="2"/>
    <m/>
    <m/>
    <m/>
    <x v="13"/>
    <n v="68"/>
    <d v="2020-06-01T00:00:00"/>
    <d v="2021-07-01T00:00:00"/>
    <n v="13"/>
    <n v="0"/>
    <x v="17"/>
    <x v="16"/>
  </r>
  <r>
    <n v="100038"/>
    <x v="2"/>
    <m/>
    <m/>
    <m/>
    <x v="13"/>
    <n v="61"/>
    <d v="2020-06-01T00:00:00"/>
    <d v="2021-07-01T00:00:00"/>
    <n v="13"/>
    <n v="0"/>
    <x v="18"/>
    <x v="16"/>
  </r>
  <r>
    <n v="100038"/>
    <x v="2"/>
    <m/>
    <m/>
    <m/>
    <x v="13"/>
    <n v="60"/>
    <d v="2020-06-01T00:00:00"/>
    <d v="2021-07-01T00:00:00"/>
    <n v="13"/>
    <n v="0"/>
    <x v="19"/>
    <x v="16"/>
  </r>
  <r>
    <n v="100038"/>
    <x v="2"/>
    <m/>
    <m/>
    <m/>
    <x v="13"/>
    <n v="54"/>
    <d v="2020-06-01T00:00:00"/>
    <d v="2021-07-01T00:00:00"/>
    <n v="13"/>
    <n v="0"/>
    <x v="20"/>
    <x v="16"/>
  </r>
  <r>
    <n v="100038"/>
    <x v="2"/>
    <m/>
    <m/>
    <m/>
    <x v="13"/>
    <n v="74"/>
    <d v="2020-06-01T00:00:00"/>
    <d v="2021-07-01T00:00:00"/>
    <n v="13"/>
    <n v="0"/>
    <x v="21"/>
    <x v="16"/>
  </r>
  <r>
    <n v="100038"/>
    <x v="2"/>
    <m/>
    <m/>
    <m/>
    <x v="13"/>
    <n v="50"/>
    <d v="2020-06-01T00:00:00"/>
    <d v="2021-07-01T00:00:00"/>
    <n v="13"/>
    <n v="0"/>
    <x v="22"/>
    <x v="16"/>
  </r>
  <r>
    <n v="100038"/>
    <x v="2"/>
    <m/>
    <m/>
    <m/>
    <x v="13"/>
    <n v="64"/>
    <d v="2020-06-01T00:00:00"/>
    <d v="2021-07-01T00:00:00"/>
    <n v="13"/>
    <n v="0"/>
    <x v="23"/>
    <x v="16"/>
  </r>
  <r>
    <n v="100039"/>
    <x v="0"/>
    <m/>
    <m/>
    <m/>
    <x v="0"/>
    <n v="53"/>
    <d v="2020-06-01T00:00:00"/>
    <d v="2021-07-01T00:00:00"/>
    <n v="13"/>
    <n v="0"/>
    <x v="11"/>
    <x v="0"/>
  </r>
  <r>
    <n v="100039"/>
    <x v="1"/>
    <m/>
    <m/>
    <m/>
    <x v="28"/>
    <n v="37"/>
    <d v="2020-06-01T00:00:00"/>
    <d v="2021-07-01T00:00:00"/>
    <n v="13"/>
    <n v="0"/>
    <x v="12"/>
    <x v="42"/>
  </r>
  <r>
    <n v="100039"/>
    <x v="1"/>
    <m/>
    <m/>
    <m/>
    <x v="36"/>
    <n v="55"/>
    <d v="2020-06-01T00:00:00"/>
    <d v="2021-07-01T00:00:00"/>
    <n v="13"/>
    <n v="0"/>
    <x v="13"/>
    <x v="43"/>
  </r>
  <r>
    <n v="100039"/>
    <x v="1"/>
    <m/>
    <m/>
    <m/>
    <x v="36"/>
    <n v="45"/>
    <d v="2020-06-01T00:00:00"/>
    <d v="2021-07-01T00:00:00"/>
    <n v="13"/>
    <n v="0"/>
    <x v="14"/>
    <x v="43"/>
  </r>
  <r>
    <n v="100039"/>
    <x v="1"/>
    <m/>
    <m/>
    <m/>
    <x v="36"/>
    <n v="43"/>
    <d v="2020-06-01T00:00:00"/>
    <d v="2021-07-01T00:00:00"/>
    <n v="13"/>
    <n v="0"/>
    <x v="15"/>
    <x v="43"/>
  </r>
  <r>
    <n v="100039"/>
    <x v="1"/>
    <m/>
    <m/>
    <m/>
    <x v="36"/>
    <n v="37"/>
    <d v="2020-06-01T00:00:00"/>
    <d v="2021-07-01T00:00:00"/>
    <n v="13"/>
    <n v="0"/>
    <x v="16"/>
    <x v="43"/>
  </r>
  <r>
    <n v="100039"/>
    <x v="1"/>
    <m/>
    <m/>
    <m/>
    <x v="36"/>
    <n v="61"/>
    <d v="2020-06-01T00:00:00"/>
    <d v="2021-07-01T00:00:00"/>
    <n v="13"/>
    <n v="0"/>
    <x v="17"/>
    <x v="43"/>
  </r>
  <r>
    <n v="100039"/>
    <x v="1"/>
    <m/>
    <m/>
    <m/>
    <x v="36"/>
    <n v="42"/>
    <d v="2020-06-01T00:00:00"/>
    <d v="2021-07-01T00:00:00"/>
    <n v="13"/>
    <n v="0"/>
    <x v="18"/>
    <x v="43"/>
  </r>
  <r>
    <n v="100039"/>
    <x v="1"/>
    <m/>
    <m/>
    <m/>
    <x v="36"/>
    <n v="46"/>
    <d v="2020-06-01T00:00:00"/>
    <d v="2021-07-01T00:00:00"/>
    <n v="13"/>
    <n v="0"/>
    <x v="19"/>
    <x v="43"/>
  </r>
  <r>
    <n v="100039"/>
    <x v="1"/>
    <m/>
    <m/>
    <m/>
    <x v="36"/>
    <n v="57"/>
    <d v="2020-06-01T00:00:00"/>
    <d v="2021-07-01T00:00:00"/>
    <n v="13"/>
    <n v="0"/>
    <x v="20"/>
    <x v="43"/>
  </r>
  <r>
    <n v="100039"/>
    <x v="1"/>
    <m/>
    <m/>
    <m/>
    <x v="36"/>
    <n v="45"/>
    <d v="2020-06-01T00:00:00"/>
    <d v="2021-07-01T00:00:00"/>
    <n v="13"/>
    <n v="0"/>
    <x v="21"/>
    <x v="43"/>
  </r>
  <r>
    <n v="100039"/>
    <x v="1"/>
    <m/>
    <m/>
    <m/>
    <x v="36"/>
    <n v="45"/>
    <d v="2020-06-01T00:00:00"/>
    <d v="2021-07-01T00:00:00"/>
    <n v="13"/>
    <n v="0"/>
    <x v="22"/>
    <x v="43"/>
  </r>
  <r>
    <n v="100039"/>
    <x v="1"/>
    <m/>
    <m/>
    <m/>
    <x v="36"/>
    <n v="51"/>
    <d v="2020-06-01T00:00:00"/>
    <d v="2021-07-01T00:00:00"/>
    <n v="13"/>
    <n v="0"/>
    <x v="23"/>
    <x v="43"/>
  </r>
  <r>
    <n v="100040"/>
    <x v="0"/>
    <m/>
    <m/>
    <m/>
    <x v="0"/>
    <n v="48"/>
    <d v="2020-06-01T00:00:00"/>
    <d v="2021-07-01T00:00:00"/>
    <n v="13"/>
    <n v="0"/>
    <x v="11"/>
    <x v="0"/>
  </r>
  <r>
    <n v="100040"/>
    <x v="1"/>
    <m/>
    <m/>
    <m/>
    <x v="37"/>
    <n v="47"/>
    <d v="2020-06-01T00:00:00"/>
    <d v="2021-07-01T00:00:00"/>
    <n v="13"/>
    <n v="0"/>
    <x v="12"/>
    <x v="44"/>
  </r>
  <r>
    <n v="100040"/>
    <x v="1"/>
    <m/>
    <m/>
    <m/>
    <x v="29"/>
    <n v="37"/>
    <d v="2020-06-01T00:00:00"/>
    <d v="2021-07-01T00:00:00"/>
    <n v="13"/>
    <n v="0"/>
    <x v="13"/>
    <x v="45"/>
  </r>
  <r>
    <n v="100040"/>
    <x v="1"/>
    <m/>
    <m/>
    <m/>
    <x v="38"/>
    <n v="33"/>
    <d v="2020-06-01T00:00:00"/>
    <d v="2021-07-01T00:00:00"/>
    <n v="13"/>
    <n v="0"/>
    <x v="14"/>
    <x v="46"/>
  </r>
  <r>
    <n v="100040"/>
    <x v="1"/>
    <m/>
    <m/>
    <m/>
    <x v="38"/>
    <n v="42"/>
    <d v="2020-06-01T00:00:00"/>
    <d v="2021-07-01T00:00:00"/>
    <n v="13"/>
    <n v="0"/>
    <x v="15"/>
    <x v="46"/>
  </r>
  <r>
    <n v="100040"/>
    <x v="1"/>
    <m/>
    <m/>
    <m/>
    <x v="38"/>
    <n v="47"/>
    <d v="2020-06-01T00:00:00"/>
    <d v="2021-07-01T00:00:00"/>
    <n v="13"/>
    <n v="0"/>
    <x v="16"/>
    <x v="46"/>
  </r>
  <r>
    <n v="100040"/>
    <x v="1"/>
    <m/>
    <m/>
    <m/>
    <x v="38"/>
    <n v="53"/>
    <d v="2020-06-01T00:00:00"/>
    <d v="2021-07-01T00:00:00"/>
    <n v="13"/>
    <n v="0"/>
    <x v="17"/>
    <x v="46"/>
  </r>
  <r>
    <n v="100040"/>
    <x v="1"/>
    <m/>
    <m/>
    <m/>
    <x v="38"/>
    <n v="44"/>
    <d v="2020-06-01T00:00:00"/>
    <d v="2021-07-01T00:00:00"/>
    <n v="13"/>
    <n v="0"/>
    <x v="18"/>
    <x v="46"/>
  </r>
  <r>
    <n v="100040"/>
    <x v="1"/>
    <m/>
    <m/>
    <m/>
    <x v="38"/>
    <n v="31"/>
    <d v="2020-06-01T00:00:00"/>
    <d v="2021-07-01T00:00:00"/>
    <n v="13"/>
    <n v="0"/>
    <x v="19"/>
    <x v="46"/>
  </r>
  <r>
    <n v="100040"/>
    <x v="1"/>
    <m/>
    <m/>
    <m/>
    <x v="38"/>
    <n v="41"/>
    <d v="2020-06-01T00:00:00"/>
    <d v="2021-07-01T00:00:00"/>
    <n v="13"/>
    <n v="0"/>
    <x v="20"/>
    <x v="46"/>
  </r>
  <r>
    <n v="100040"/>
    <x v="1"/>
    <m/>
    <m/>
    <m/>
    <x v="38"/>
    <n v="50"/>
    <d v="2020-06-01T00:00:00"/>
    <d v="2021-07-01T00:00:00"/>
    <n v="13"/>
    <n v="0"/>
    <x v="21"/>
    <x v="46"/>
  </r>
  <r>
    <n v="100040"/>
    <x v="1"/>
    <m/>
    <m/>
    <m/>
    <x v="38"/>
    <n v="46"/>
    <d v="2020-06-01T00:00:00"/>
    <d v="2021-07-01T00:00:00"/>
    <n v="13"/>
    <n v="0"/>
    <x v="22"/>
    <x v="46"/>
  </r>
  <r>
    <n v="100040"/>
    <x v="1"/>
    <m/>
    <m/>
    <m/>
    <x v="38"/>
    <n v="43"/>
    <d v="2020-06-01T00:00:00"/>
    <d v="2021-07-01T00:00:00"/>
    <n v="13"/>
    <n v="0"/>
    <x v="23"/>
    <x v="46"/>
  </r>
  <r>
    <n v="100041"/>
    <x v="0"/>
    <m/>
    <m/>
    <m/>
    <x v="0"/>
    <n v="30"/>
    <d v="2020-06-01T00:00:00"/>
    <d v="2021-07-01T00:00:00"/>
    <n v="13"/>
    <n v="0"/>
    <x v="11"/>
    <x v="0"/>
  </r>
  <r>
    <n v="100041"/>
    <x v="2"/>
    <m/>
    <m/>
    <m/>
    <x v="24"/>
    <n v="38"/>
    <d v="2020-06-01T00:00:00"/>
    <d v="2021-07-01T00:00:00"/>
    <n v="13"/>
    <n v="0"/>
    <x v="12"/>
    <x v="32"/>
  </r>
  <r>
    <n v="100041"/>
    <x v="2"/>
    <m/>
    <m/>
    <m/>
    <x v="14"/>
    <n v="32"/>
    <d v="2020-06-01T00:00:00"/>
    <d v="2021-07-01T00:00:00"/>
    <n v="13"/>
    <n v="0"/>
    <x v="13"/>
    <x v="17"/>
  </r>
  <r>
    <n v="100041"/>
    <x v="2"/>
    <m/>
    <m/>
    <m/>
    <x v="14"/>
    <n v="39"/>
    <d v="2020-06-01T00:00:00"/>
    <d v="2021-07-01T00:00:00"/>
    <n v="13"/>
    <n v="0"/>
    <x v="14"/>
    <x v="17"/>
  </r>
  <r>
    <n v="100041"/>
    <x v="2"/>
    <m/>
    <m/>
    <m/>
    <x v="14"/>
    <n v="32"/>
    <d v="2020-06-01T00:00:00"/>
    <d v="2021-07-01T00:00:00"/>
    <n v="13"/>
    <n v="0"/>
    <x v="15"/>
    <x v="17"/>
  </r>
  <r>
    <n v="100041"/>
    <x v="2"/>
    <m/>
    <m/>
    <m/>
    <x v="14"/>
    <n v="47"/>
    <d v="2020-06-01T00:00:00"/>
    <d v="2021-07-01T00:00:00"/>
    <n v="13"/>
    <n v="0"/>
    <x v="16"/>
    <x v="17"/>
  </r>
  <r>
    <n v="100041"/>
    <x v="2"/>
    <m/>
    <m/>
    <m/>
    <x v="14"/>
    <n v="41"/>
    <d v="2020-06-01T00:00:00"/>
    <d v="2021-07-01T00:00:00"/>
    <n v="13"/>
    <n v="0"/>
    <x v="17"/>
    <x v="17"/>
  </r>
  <r>
    <n v="100041"/>
    <x v="2"/>
    <m/>
    <m/>
    <m/>
    <x v="14"/>
    <n v="38"/>
    <d v="2020-06-01T00:00:00"/>
    <d v="2021-07-01T00:00:00"/>
    <n v="13"/>
    <n v="0"/>
    <x v="18"/>
    <x v="17"/>
  </r>
  <r>
    <n v="100041"/>
    <x v="2"/>
    <m/>
    <m/>
    <m/>
    <x v="14"/>
    <n v="38"/>
    <d v="2020-06-01T00:00:00"/>
    <d v="2021-07-01T00:00:00"/>
    <n v="13"/>
    <n v="0"/>
    <x v="19"/>
    <x v="17"/>
  </r>
  <r>
    <n v="100041"/>
    <x v="2"/>
    <m/>
    <m/>
    <m/>
    <x v="14"/>
    <n v="39"/>
    <d v="2020-06-01T00:00:00"/>
    <d v="2021-07-01T00:00:00"/>
    <n v="13"/>
    <n v="0"/>
    <x v="20"/>
    <x v="17"/>
  </r>
  <r>
    <n v="100041"/>
    <x v="2"/>
    <m/>
    <m/>
    <m/>
    <x v="14"/>
    <n v="37"/>
    <d v="2020-06-01T00:00:00"/>
    <d v="2021-07-01T00:00:00"/>
    <n v="13"/>
    <n v="0"/>
    <x v="21"/>
    <x v="17"/>
  </r>
  <r>
    <n v="100041"/>
    <x v="2"/>
    <m/>
    <m/>
    <m/>
    <x v="14"/>
    <n v="41"/>
    <d v="2020-06-01T00:00:00"/>
    <d v="2021-07-01T00:00:00"/>
    <n v="13"/>
    <n v="0"/>
    <x v="22"/>
    <x v="17"/>
  </r>
  <r>
    <n v="100041"/>
    <x v="2"/>
    <m/>
    <m/>
    <m/>
    <x v="14"/>
    <n v="45"/>
    <d v="2020-06-01T00:00:00"/>
    <d v="2021-07-01T00:00:00"/>
    <n v="13"/>
    <n v="0"/>
    <x v="23"/>
    <x v="17"/>
  </r>
  <r>
    <n v="100042"/>
    <x v="0"/>
    <m/>
    <m/>
    <m/>
    <x v="0"/>
    <n v="31"/>
    <d v="2020-06-01T00:00:00"/>
    <d v="2021-07-01T00:00:00"/>
    <n v="13"/>
    <n v="0"/>
    <x v="11"/>
    <x v="0"/>
  </r>
  <r>
    <n v="100042"/>
    <x v="2"/>
    <m/>
    <m/>
    <m/>
    <x v="24"/>
    <n v="28"/>
    <d v="2020-06-01T00:00:00"/>
    <d v="2021-07-01T00:00:00"/>
    <n v="13"/>
    <n v="0"/>
    <x v="12"/>
    <x v="32"/>
  </r>
  <r>
    <n v="100042"/>
    <x v="2"/>
    <m/>
    <m/>
    <m/>
    <x v="31"/>
    <n v="35"/>
    <d v="2020-06-01T00:00:00"/>
    <d v="2021-07-01T00:00:00"/>
    <n v="13"/>
    <n v="0"/>
    <x v="13"/>
    <x v="47"/>
  </r>
  <r>
    <n v="100042"/>
    <x v="2"/>
    <m/>
    <m/>
    <m/>
    <x v="29"/>
    <n v="35"/>
    <d v="2020-06-01T00:00:00"/>
    <d v="2021-07-01T00:00:00"/>
    <n v="13"/>
    <n v="0"/>
    <x v="14"/>
    <x v="35"/>
  </r>
  <r>
    <n v="100042"/>
    <x v="2"/>
    <m/>
    <m/>
    <m/>
    <x v="29"/>
    <n v="36"/>
    <d v="2020-06-01T00:00:00"/>
    <d v="2021-07-01T00:00:00"/>
    <n v="13"/>
    <n v="0"/>
    <x v="15"/>
    <x v="35"/>
  </r>
  <r>
    <n v="100042"/>
    <x v="2"/>
    <m/>
    <m/>
    <m/>
    <x v="29"/>
    <n v="35"/>
    <d v="2020-06-01T00:00:00"/>
    <d v="2021-07-01T00:00:00"/>
    <n v="13"/>
    <n v="0"/>
    <x v="16"/>
    <x v="35"/>
  </r>
  <r>
    <n v="100042"/>
    <x v="2"/>
    <m/>
    <m/>
    <m/>
    <x v="29"/>
    <n v="30"/>
    <d v="2020-06-01T00:00:00"/>
    <d v="2021-07-01T00:00:00"/>
    <n v="13"/>
    <n v="0"/>
    <x v="17"/>
    <x v="35"/>
  </r>
  <r>
    <n v="100042"/>
    <x v="2"/>
    <m/>
    <m/>
    <m/>
    <x v="29"/>
    <n v="32"/>
    <d v="2020-06-01T00:00:00"/>
    <d v="2021-07-01T00:00:00"/>
    <n v="13"/>
    <n v="0"/>
    <x v="18"/>
    <x v="35"/>
  </r>
  <r>
    <n v="100042"/>
    <x v="2"/>
    <m/>
    <m/>
    <m/>
    <x v="29"/>
    <n v="34"/>
    <d v="2020-06-01T00:00:00"/>
    <d v="2021-07-01T00:00:00"/>
    <n v="13"/>
    <n v="0"/>
    <x v="19"/>
    <x v="35"/>
  </r>
  <r>
    <n v="100042"/>
    <x v="2"/>
    <m/>
    <m/>
    <m/>
    <x v="29"/>
    <n v="26"/>
    <d v="2020-06-01T00:00:00"/>
    <d v="2021-07-01T00:00:00"/>
    <n v="13"/>
    <n v="0"/>
    <x v="20"/>
    <x v="35"/>
  </r>
  <r>
    <n v="100042"/>
    <x v="2"/>
    <m/>
    <m/>
    <m/>
    <x v="29"/>
    <n v="36"/>
    <d v="2020-06-01T00:00:00"/>
    <d v="2021-07-01T00:00:00"/>
    <n v="13"/>
    <n v="0"/>
    <x v="21"/>
    <x v="35"/>
  </r>
  <r>
    <n v="100042"/>
    <x v="2"/>
    <m/>
    <m/>
    <m/>
    <x v="29"/>
    <n v="34"/>
    <d v="2020-06-01T00:00:00"/>
    <d v="2021-07-01T00:00:00"/>
    <n v="13"/>
    <n v="0"/>
    <x v="22"/>
    <x v="35"/>
  </r>
  <r>
    <n v="100042"/>
    <x v="2"/>
    <m/>
    <m/>
    <m/>
    <x v="29"/>
    <n v="31"/>
    <d v="2020-06-01T00:00:00"/>
    <d v="2021-07-01T00:00:00"/>
    <n v="13"/>
    <n v="0"/>
    <x v="23"/>
    <x v="35"/>
  </r>
  <r>
    <n v="100043"/>
    <x v="0"/>
    <m/>
    <m/>
    <m/>
    <x v="0"/>
    <n v="20"/>
    <d v="2020-06-01T00:00:00"/>
    <d v="2021-07-01T00:00:00"/>
    <n v="13"/>
    <n v="0"/>
    <x v="11"/>
    <x v="0"/>
  </r>
  <r>
    <n v="100043"/>
    <x v="1"/>
    <m/>
    <m/>
    <m/>
    <x v="2"/>
    <n v="15"/>
    <d v="2020-06-01T00:00:00"/>
    <d v="2021-07-01T00:00:00"/>
    <n v="13"/>
    <n v="0"/>
    <x v="12"/>
    <x v="2"/>
  </r>
  <r>
    <n v="100043"/>
    <x v="1"/>
    <m/>
    <m/>
    <m/>
    <x v="39"/>
    <n v="16"/>
    <d v="2020-06-01T00:00:00"/>
    <d v="2021-07-01T00:00:00"/>
    <n v="13"/>
    <n v="0"/>
    <x v="13"/>
    <x v="48"/>
  </r>
  <r>
    <n v="100043"/>
    <x v="1"/>
    <m/>
    <m/>
    <m/>
    <x v="25"/>
    <n v="17"/>
    <d v="2020-06-01T00:00:00"/>
    <d v="2021-07-01T00:00:00"/>
    <n v="13"/>
    <n v="0"/>
    <x v="14"/>
    <x v="30"/>
  </r>
  <r>
    <n v="100043"/>
    <x v="1"/>
    <m/>
    <m/>
    <m/>
    <x v="39"/>
    <n v="16"/>
    <d v="2020-06-01T00:00:00"/>
    <d v="2021-07-01T00:00:00"/>
    <n v="13"/>
    <n v="0"/>
    <x v="15"/>
    <x v="48"/>
  </r>
  <r>
    <n v="100043"/>
    <x v="1"/>
    <m/>
    <m/>
    <m/>
    <x v="39"/>
    <n v="14"/>
    <d v="2020-06-01T00:00:00"/>
    <d v="2021-07-01T00:00:00"/>
    <n v="13"/>
    <n v="0"/>
    <x v="16"/>
    <x v="48"/>
  </r>
  <r>
    <n v="100043"/>
    <x v="1"/>
    <m/>
    <m/>
    <m/>
    <x v="39"/>
    <n v="13"/>
    <d v="2020-06-01T00:00:00"/>
    <d v="2021-07-01T00:00:00"/>
    <n v="13"/>
    <n v="0"/>
    <x v="17"/>
    <x v="48"/>
  </r>
  <r>
    <n v="100043"/>
    <x v="1"/>
    <m/>
    <m/>
    <m/>
    <x v="39"/>
    <n v="16"/>
    <d v="2020-06-01T00:00:00"/>
    <d v="2021-07-01T00:00:00"/>
    <n v="13"/>
    <n v="0"/>
    <x v="18"/>
    <x v="48"/>
  </r>
  <r>
    <n v="100043"/>
    <x v="1"/>
    <m/>
    <m/>
    <m/>
    <x v="39"/>
    <n v="16"/>
    <d v="2020-06-01T00:00:00"/>
    <d v="2021-07-01T00:00:00"/>
    <n v="13"/>
    <n v="0"/>
    <x v="19"/>
    <x v="48"/>
  </r>
  <r>
    <n v="100043"/>
    <x v="1"/>
    <m/>
    <m/>
    <m/>
    <x v="39"/>
    <n v="15"/>
    <d v="2020-06-01T00:00:00"/>
    <d v="2021-07-01T00:00:00"/>
    <n v="13"/>
    <n v="0"/>
    <x v="20"/>
    <x v="48"/>
  </r>
  <r>
    <n v="100043"/>
    <x v="1"/>
    <m/>
    <m/>
    <m/>
    <x v="39"/>
    <n v="14"/>
    <d v="2020-06-01T00:00:00"/>
    <d v="2021-07-01T00:00:00"/>
    <n v="13"/>
    <n v="0"/>
    <x v="21"/>
    <x v="48"/>
  </r>
  <r>
    <n v="100043"/>
    <x v="1"/>
    <m/>
    <m/>
    <m/>
    <x v="39"/>
    <n v="17"/>
    <d v="2020-06-01T00:00:00"/>
    <d v="2021-07-01T00:00:00"/>
    <n v="13"/>
    <n v="0"/>
    <x v="22"/>
    <x v="48"/>
  </r>
  <r>
    <n v="100043"/>
    <x v="1"/>
    <m/>
    <m/>
    <m/>
    <x v="39"/>
    <n v="18"/>
    <d v="2020-06-01T00:00:00"/>
    <d v="2021-07-01T00:00:00"/>
    <n v="13"/>
    <n v="0"/>
    <x v="23"/>
    <x v="48"/>
  </r>
  <r>
    <n v="100044"/>
    <x v="0"/>
    <m/>
    <m/>
    <m/>
    <x v="0"/>
    <n v="12"/>
    <d v="2020-06-01T00:00:00"/>
    <d v="2021-06-01T00:00:00"/>
    <n v="12"/>
    <n v="0"/>
    <x v="11"/>
    <x v="0"/>
  </r>
  <r>
    <n v="100044"/>
    <x v="0"/>
    <m/>
    <m/>
    <m/>
    <x v="0"/>
    <n v="13"/>
    <d v="2020-06-01T00:00:00"/>
    <d v="2021-06-01T00:00:00"/>
    <n v="12"/>
    <n v="0"/>
    <x v="12"/>
    <x v="0"/>
  </r>
  <r>
    <n v="100044"/>
    <x v="0"/>
    <m/>
    <m/>
    <m/>
    <x v="0"/>
    <n v="15"/>
    <d v="2020-06-01T00:00:00"/>
    <d v="2021-06-01T00:00:00"/>
    <n v="12"/>
    <n v="0"/>
    <x v="13"/>
    <x v="0"/>
  </r>
  <r>
    <n v="100044"/>
    <x v="0"/>
    <m/>
    <m/>
    <m/>
    <x v="0"/>
    <n v="14"/>
    <d v="2020-06-01T00:00:00"/>
    <d v="2021-06-01T00:00:00"/>
    <n v="12"/>
    <n v="0"/>
    <x v="14"/>
    <x v="0"/>
  </r>
  <r>
    <n v="100044"/>
    <x v="0"/>
    <m/>
    <m/>
    <m/>
    <x v="0"/>
    <n v="11"/>
    <d v="2020-06-01T00:00:00"/>
    <d v="2021-06-01T00:00:00"/>
    <n v="12"/>
    <n v="0"/>
    <x v="15"/>
    <x v="0"/>
  </r>
  <r>
    <n v="100044"/>
    <x v="0"/>
    <m/>
    <m/>
    <m/>
    <x v="0"/>
    <n v="13"/>
    <d v="2020-06-01T00:00:00"/>
    <d v="2021-06-01T00:00:00"/>
    <n v="12"/>
    <n v="0"/>
    <x v="16"/>
    <x v="0"/>
  </r>
  <r>
    <n v="100044"/>
    <x v="0"/>
    <m/>
    <m/>
    <m/>
    <x v="0"/>
    <n v="12"/>
    <d v="2020-06-01T00:00:00"/>
    <d v="2021-06-01T00:00:00"/>
    <n v="12"/>
    <n v="0"/>
    <x v="17"/>
    <x v="0"/>
  </r>
  <r>
    <n v="100044"/>
    <x v="0"/>
    <m/>
    <m/>
    <m/>
    <x v="0"/>
    <n v="14"/>
    <d v="2020-06-01T00:00:00"/>
    <d v="2021-06-01T00:00:00"/>
    <n v="12"/>
    <n v="0"/>
    <x v="18"/>
    <x v="0"/>
  </r>
  <r>
    <n v="100044"/>
    <x v="0"/>
    <m/>
    <m/>
    <m/>
    <x v="0"/>
    <n v="13"/>
    <d v="2020-06-01T00:00:00"/>
    <d v="2021-06-01T00:00:00"/>
    <n v="12"/>
    <n v="0"/>
    <x v="19"/>
    <x v="0"/>
  </r>
  <r>
    <n v="100044"/>
    <x v="0"/>
    <m/>
    <m/>
    <m/>
    <x v="0"/>
    <n v="14"/>
    <d v="2020-06-01T00:00:00"/>
    <d v="2021-06-01T00:00:00"/>
    <n v="12"/>
    <n v="0"/>
    <x v="20"/>
    <x v="0"/>
  </r>
  <r>
    <n v="100044"/>
    <x v="0"/>
    <m/>
    <m/>
    <m/>
    <x v="0"/>
    <n v="13"/>
    <d v="2020-06-01T00:00:00"/>
    <d v="2021-06-01T00:00:00"/>
    <n v="12"/>
    <n v="0"/>
    <x v="21"/>
    <x v="0"/>
  </r>
  <r>
    <n v="100044"/>
    <x v="0"/>
    <m/>
    <m/>
    <m/>
    <x v="0"/>
    <n v="15"/>
    <d v="2020-06-01T00:00:00"/>
    <d v="2021-06-01T00:00:00"/>
    <n v="12"/>
    <n v="0"/>
    <x v="22"/>
    <x v="0"/>
  </r>
  <r>
    <n v="100044"/>
    <x v="0"/>
    <m/>
    <m/>
    <m/>
    <x v="0"/>
    <n v="15"/>
    <d v="2020-06-01T00:00:00"/>
    <d v="2021-06-01T00:00:00"/>
    <n v="12"/>
    <n v="0"/>
    <x v="23"/>
    <x v="0"/>
  </r>
  <r>
    <n v="100045"/>
    <x v="0"/>
    <m/>
    <m/>
    <m/>
    <x v="0"/>
    <n v="11"/>
    <d v="2020-06-01T00:00:00"/>
    <d v="2021-07-01T00:00:00"/>
    <n v="13"/>
    <n v="0"/>
    <x v="11"/>
    <x v="0"/>
  </r>
  <r>
    <n v="100045"/>
    <x v="2"/>
    <m/>
    <m/>
    <m/>
    <x v="2"/>
    <n v="10"/>
    <d v="2020-06-01T00:00:00"/>
    <d v="2021-07-01T00:00:00"/>
    <n v="13"/>
    <n v="0"/>
    <x v="12"/>
    <x v="29"/>
  </r>
  <r>
    <n v="100045"/>
    <x v="2"/>
    <m/>
    <m/>
    <m/>
    <x v="40"/>
    <n v="11"/>
    <d v="2020-06-01T00:00:00"/>
    <d v="2021-07-01T00:00:00"/>
    <n v="13"/>
    <n v="0"/>
    <x v="13"/>
    <x v="49"/>
  </r>
  <r>
    <n v="100045"/>
    <x v="2"/>
    <m/>
    <m/>
    <m/>
    <x v="40"/>
    <n v="13"/>
    <d v="2020-06-01T00:00:00"/>
    <d v="2021-07-01T00:00:00"/>
    <n v="13"/>
    <n v="0"/>
    <x v="14"/>
    <x v="49"/>
  </r>
  <r>
    <n v="100045"/>
    <x v="2"/>
    <m/>
    <m/>
    <m/>
    <x v="40"/>
    <n v="11"/>
    <d v="2020-06-01T00:00:00"/>
    <d v="2021-07-01T00:00:00"/>
    <n v="13"/>
    <n v="0"/>
    <x v="15"/>
    <x v="49"/>
  </r>
  <r>
    <n v="100045"/>
    <x v="2"/>
    <m/>
    <m/>
    <m/>
    <x v="40"/>
    <n v="10"/>
    <d v="2020-06-01T00:00:00"/>
    <d v="2021-07-01T00:00:00"/>
    <n v="13"/>
    <n v="0"/>
    <x v="16"/>
    <x v="49"/>
  </r>
  <r>
    <n v="100045"/>
    <x v="2"/>
    <m/>
    <m/>
    <m/>
    <x v="40"/>
    <n v="11"/>
    <d v="2020-06-01T00:00:00"/>
    <d v="2021-07-01T00:00:00"/>
    <n v="13"/>
    <n v="0"/>
    <x v="17"/>
    <x v="49"/>
  </r>
  <r>
    <n v="100045"/>
    <x v="2"/>
    <m/>
    <m/>
    <m/>
    <x v="40"/>
    <n v="11"/>
    <d v="2020-06-01T00:00:00"/>
    <d v="2021-07-01T00:00:00"/>
    <n v="13"/>
    <n v="0"/>
    <x v="18"/>
    <x v="49"/>
  </r>
  <r>
    <n v="100045"/>
    <x v="2"/>
    <m/>
    <m/>
    <m/>
    <x v="40"/>
    <n v="11"/>
    <d v="2020-06-01T00:00:00"/>
    <d v="2021-07-01T00:00:00"/>
    <n v="13"/>
    <n v="0"/>
    <x v="19"/>
    <x v="49"/>
  </r>
  <r>
    <n v="100045"/>
    <x v="2"/>
    <m/>
    <m/>
    <m/>
    <x v="40"/>
    <n v="12"/>
    <d v="2020-06-01T00:00:00"/>
    <d v="2021-07-01T00:00:00"/>
    <n v="13"/>
    <n v="0"/>
    <x v="20"/>
    <x v="49"/>
  </r>
  <r>
    <n v="100045"/>
    <x v="2"/>
    <m/>
    <m/>
    <m/>
    <x v="40"/>
    <n v="9"/>
    <d v="2020-06-01T00:00:00"/>
    <d v="2021-07-01T00:00:00"/>
    <n v="13"/>
    <n v="0"/>
    <x v="21"/>
    <x v="49"/>
  </r>
  <r>
    <n v="100045"/>
    <x v="2"/>
    <m/>
    <m/>
    <m/>
    <x v="40"/>
    <n v="12"/>
    <d v="2020-06-01T00:00:00"/>
    <d v="2021-07-01T00:00:00"/>
    <n v="13"/>
    <n v="0"/>
    <x v="22"/>
    <x v="49"/>
  </r>
  <r>
    <n v="100045"/>
    <x v="2"/>
    <m/>
    <m/>
    <m/>
    <x v="40"/>
    <n v="10"/>
    <d v="2020-06-01T00:00:00"/>
    <d v="2021-07-01T00:00:00"/>
    <n v="13"/>
    <n v="0"/>
    <x v="23"/>
    <x v="49"/>
  </r>
  <r>
    <n v="100046"/>
    <x v="0"/>
    <m/>
    <m/>
    <m/>
    <x v="0"/>
    <n v="7"/>
    <d v="2020-06-01T00:00:00"/>
    <d v="2020-08-01T00:00:00"/>
    <n v="2"/>
    <n v="10"/>
    <x v="11"/>
    <x v="0"/>
  </r>
  <r>
    <n v="100046"/>
    <x v="0"/>
    <m/>
    <m/>
    <m/>
    <x v="0"/>
    <n v="7"/>
    <d v="2020-06-01T00:00:00"/>
    <d v="2020-08-01T00:00:00"/>
    <n v="2"/>
    <n v="10"/>
    <x v="12"/>
    <x v="0"/>
  </r>
  <r>
    <n v="100046"/>
    <x v="0"/>
    <m/>
    <m/>
    <m/>
    <x v="0"/>
    <n v="7"/>
    <d v="2020-06-01T00:00:00"/>
    <d v="2020-08-01T00:00:00"/>
    <n v="2"/>
    <n v="10"/>
    <x v="13"/>
    <x v="0"/>
  </r>
  <r>
    <n v="100047"/>
    <x v="0"/>
    <m/>
    <m/>
    <m/>
    <x v="0"/>
    <n v="8"/>
    <d v="2020-06-01T00:00:00"/>
    <d v="2021-01-01T00:00:00"/>
    <n v="7"/>
    <n v="5"/>
    <x v="11"/>
    <x v="0"/>
  </r>
  <r>
    <n v="100047"/>
    <x v="0"/>
    <m/>
    <m/>
    <m/>
    <x v="0"/>
    <n v="8"/>
    <d v="2020-06-01T00:00:00"/>
    <d v="2021-01-01T00:00:00"/>
    <n v="7"/>
    <n v="5"/>
    <x v="12"/>
    <x v="0"/>
  </r>
  <r>
    <n v="100047"/>
    <x v="0"/>
    <m/>
    <m/>
    <m/>
    <x v="0"/>
    <n v="8"/>
    <d v="2020-06-01T00:00:00"/>
    <d v="2021-01-01T00:00:00"/>
    <n v="7"/>
    <n v="5"/>
    <x v="13"/>
    <x v="0"/>
  </r>
  <r>
    <n v="100047"/>
    <x v="0"/>
    <m/>
    <m/>
    <m/>
    <x v="0"/>
    <n v="6"/>
    <d v="2020-06-01T00:00:00"/>
    <d v="2021-01-01T00:00:00"/>
    <n v="7"/>
    <n v="5"/>
    <x v="14"/>
    <x v="0"/>
  </r>
  <r>
    <n v="100047"/>
    <x v="0"/>
    <m/>
    <m/>
    <m/>
    <x v="0"/>
    <n v="8"/>
    <d v="2020-06-01T00:00:00"/>
    <d v="2021-01-01T00:00:00"/>
    <n v="7"/>
    <n v="5"/>
    <x v="15"/>
    <x v="0"/>
  </r>
  <r>
    <n v="100047"/>
    <x v="0"/>
    <m/>
    <m/>
    <m/>
    <x v="0"/>
    <n v="8"/>
    <d v="2020-06-01T00:00:00"/>
    <d v="2021-01-01T00:00:00"/>
    <n v="7"/>
    <n v="5"/>
    <x v="16"/>
    <x v="0"/>
  </r>
  <r>
    <n v="100047"/>
    <x v="0"/>
    <m/>
    <m/>
    <m/>
    <x v="0"/>
    <n v="9"/>
    <d v="2020-06-01T00:00:00"/>
    <d v="2021-01-01T00:00:00"/>
    <n v="7"/>
    <n v="5"/>
    <x v="17"/>
    <x v="0"/>
  </r>
  <r>
    <n v="100047"/>
    <x v="0"/>
    <m/>
    <m/>
    <m/>
    <x v="0"/>
    <n v="8"/>
    <d v="2020-06-01T00:00:00"/>
    <d v="2021-01-01T00:00:00"/>
    <n v="7"/>
    <n v="5"/>
    <x v="18"/>
    <x v="0"/>
  </r>
  <r>
    <n v="100048"/>
    <x v="0"/>
    <m/>
    <m/>
    <m/>
    <x v="0"/>
    <n v="8"/>
    <d v="2020-06-01T00:00:00"/>
    <d v="2021-07-01T00:00:00"/>
    <n v="13"/>
    <n v="0"/>
    <x v="11"/>
    <x v="0"/>
  </r>
  <r>
    <n v="100048"/>
    <x v="1"/>
    <m/>
    <m/>
    <m/>
    <x v="2"/>
    <n v="7"/>
    <d v="2020-06-01T00:00:00"/>
    <d v="2021-07-01T00:00:00"/>
    <n v="13"/>
    <n v="0"/>
    <x v="12"/>
    <x v="2"/>
  </r>
  <r>
    <n v="100048"/>
    <x v="1"/>
    <m/>
    <m/>
    <m/>
    <x v="2"/>
    <n v="9"/>
    <d v="2020-06-01T00:00:00"/>
    <d v="2021-07-01T00:00:00"/>
    <n v="13"/>
    <n v="0"/>
    <x v="13"/>
    <x v="2"/>
  </r>
  <r>
    <n v="100048"/>
    <x v="1"/>
    <m/>
    <m/>
    <m/>
    <x v="26"/>
    <n v="9"/>
    <d v="2020-06-01T00:00:00"/>
    <d v="2021-07-01T00:00:00"/>
    <n v="13"/>
    <n v="0"/>
    <x v="14"/>
    <x v="50"/>
  </r>
  <r>
    <n v="100048"/>
    <x v="1"/>
    <m/>
    <m/>
    <m/>
    <x v="26"/>
    <n v="8"/>
    <d v="2020-06-01T00:00:00"/>
    <d v="2021-07-01T00:00:00"/>
    <n v="13"/>
    <n v="0"/>
    <x v="15"/>
    <x v="50"/>
  </r>
  <r>
    <n v="100048"/>
    <x v="1"/>
    <m/>
    <m/>
    <m/>
    <x v="26"/>
    <n v="8"/>
    <d v="2020-06-01T00:00:00"/>
    <d v="2021-07-01T00:00:00"/>
    <n v="13"/>
    <n v="0"/>
    <x v="16"/>
    <x v="50"/>
  </r>
  <r>
    <n v="100048"/>
    <x v="1"/>
    <m/>
    <m/>
    <m/>
    <x v="26"/>
    <n v="7"/>
    <d v="2020-06-01T00:00:00"/>
    <d v="2021-07-01T00:00:00"/>
    <n v="13"/>
    <n v="0"/>
    <x v="17"/>
    <x v="50"/>
  </r>
  <r>
    <n v="100048"/>
    <x v="1"/>
    <m/>
    <m/>
    <m/>
    <x v="26"/>
    <n v="8"/>
    <d v="2020-06-01T00:00:00"/>
    <d v="2021-07-01T00:00:00"/>
    <n v="13"/>
    <n v="0"/>
    <x v="18"/>
    <x v="50"/>
  </r>
  <r>
    <n v="100048"/>
    <x v="1"/>
    <m/>
    <m/>
    <m/>
    <x v="26"/>
    <n v="8"/>
    <d v="2020-06-01T00:00:00"/>
    <d v="2021-07-01T00:00:00"/>
    <n v="13"/>
    <n v="0"/>
    <x v="19"/>
    <x v="50"/>
  </r>
  <r>
    <n v="100048"/>
    <x v="1"/>
    <m/>
    <m/>
    <m/>
    <x v="26"/>
    <n v="9"/>
    <d v="2020-06-01T00:00:00"/>
    <d v="2021-07-01T00:00:00"/>
    <n v="13"/>
    <n v="0"/>
    <x v="20"/>
    <x v="50"/>
  </r>
  <r>
    <n v="100048"/>
    <x v="1"/>
    <m/>
    <m/>
    <m/>
    <x v="26"/>
    <n v="6"/>
    <d v="2020-06-01T00:00:00"/>
    <d v="2021-07-01T00:00:00"/>
    <n v="13"/>
    <n v="0"/>
    <x v="21"/>
    <x v="50"/>
  </r>
  <r>
    <n v="100048"/>
    <x v="1"/>
    <m/>
    <m/>
    <m/>
    <x v="26"/>
    <n v="7"/>
    <d v="2020-06-01T00:00:00"/>
    <d v="2021-07-01T00:00:00"/>
    <n v="13"/>
    <n v="0"/>
    <x v="22"/>
    <x v="50"/>
  </r>
  <r>
    <n v="100048"/>
    <x v="1"/>
    <m/>
    <m/>
    <m/>
    <x v="26"/>
    <n v="9"/>
    <d v="2020-06-01T00:00:00"/>
    <d v="2021-07-01T00:00:00"/>
    <n v="13"/>
    <n v="0"/>
    <x v="23"/>
    <x v="50"/>
  </r>
  <r>
    <n v="100049"/>
    <x v="0"/>
    <m/>
    <m/>
    <m/>
    <x v="0"/>
    <n v="5"/>
    <d v="2020-06-01T00:00:00"/>
    <d v="2021-07-01T00:00:00"/>
    <n v="13"/>
    <n v="0"/>
    <x v="11"/>
    <x v="0"/>
  </r>
  <r>
    <n v="100049"/>
    <x v="0"/>
    <m/>
    <m/>
    <m/>
    <x v="0"/>
    <n v="7"/>
    <d v="2020-06-01T00:00:00"/>
    <d v="2021-07-01T00:00:00"/>
    <n v="13"/>
    <n v="0"/>
    <x v="12"/>
    <x v="0"/>
  </r>
  <r>
    <n v="100049"/>
    <x v="0"/>
    <m/>
    <m/>
    <m/>
    <x v="0"/>
    <n v="6"/>
    <d v="2020-06-01T00:00:00"/>
    <d v="2021-07-01T00:00:00"/>
    <n v="13"/>
    <n v="0"/>
    <x v="13"/>
    <x v="0"/>
  </r>
  <r>
    <n v="100049"/>
    <x v="0"/>
    <m/>
    <m/>
    <m/>
    <x v="0"/>
    <n v="7"/>
    <d v="2020-06-01T00:00:00"/>
    <d v="2021-07-01T00:00:00"/>
    <n v="13"/>
    <n v="0"/>
    <x v="14"/>
    <x v="0"/>
  </r>
  <r>
    <n v="100049"/>
    <x v="0"/>
    <m/>
    <m/>
    <m/>
    <x v="0"/>
    <n v="7"/>
    <d v="2020-06-01T00:00:00"/>
    <d v="2021-07-01T00:00:00"/>
    <n v="13"/>
    <n v="0"/>
    <x v="15"/>
    <x v="0"/>
  </r>
  <r>
    <n v="100049"/>
    <x v="0"/>
    <m/>
    <m/>
    <m/>
    <x v="0"/>
    <n v="6"/>
    <d v="2020-06-01T00:00:00"/>
    <d v="2021-07-01T00:00:00"/>
    <n v="13"/>
    <n v="0"/>
    <x v="16"/>
    <x v="0"/>
  </r>
  <r>
    <n v="100049"/>
    <x v="0"/>
    <m/>
    <m/>
    <m/>
    <x v="0"/>
    <n v="6"/>
    <d v="2020-06-01T00:00:00"/>
    <d v="2021-07-01T00:00:00"/>
    <n v="13"/>
    <n v="0"/>
    <x v="17"/>
    <x v="0"/>
  </r>
  <r>
    <n v="100049"/>
    <x v="0"/>
    <m/>
    <m/>
    <m/>
    <x v="0"/>
    <n v="6"/>
    <d v="2020-06-01T00:00:00"/>
    <d v="2021-07-01T00:00:00"/>
    <n v="13"/>
    <n v="0"/>
    <x v="18"/>
    <x v="0"/>
  </r>
  <r>
    <n v="100049"/>
    <x v="0"/>
    <m/>
    <m/>
    <m/>
    <x v="0"/>
    <n v="6"/>
    <d v="2020-06-01T00:00:00"/>
    <d v="2021-07-01T00:00:00"/>
    <n v="13"/>
    <n v="0"/>
    <x v="19"/>
    <x v="0"/>
  </r>
  <r>
    <n v="100049"/>
    <x v="0"/>
    <m/>
    <m/>
    <m/>
    <x v="0"/>
    <n v="5"/>
    <d v="2020-06-01T00:00:00"/>
    <d v="2021-07-01T00:00:00"/>
    <n v="13"/>
    <n v="0"/>
    <x v="20"/>
    <x v="0"/>
  </r>
  <r>
    <n v="100049"/>
    <x v="0"/>
    <m/>
    <m/>
    <m/>
    <x v="0"/>
    <n v="5"/>
    <d v="2020-06-01T00:00:00"/>
    <d v="2021-07-01T00:00:00"/>
    <n v="13"/>
    <n v="0"/>
    <x v="21"/>
    <x v="0"/>
  </r>
  <r>
    <n v="100049"/>
    <x v="0"/>
    <m/>
    <m/>
    <m/>
    <x v="0"/>
    <n v="6"/>
    <d v="2020-06-01T00:00:00"/>
    <d v="2021-07-01T00:00:00"/>
    <n v="13"/>
    <n v="0"/>
    <x v="22"/>
    <x v="0"/>
  </r>
  <r>
    <n v="100049"/>
    <x v="0"/>
    <m/>
    <m/>
    <m/>
    <x v="0"/>
    <n v="7"/>
    <d v="2020-06-01T00:00:00"/>
    <d v="2021-07-01T00:00:00"/>
    <n v="13"/>
    <n v="0"/>
    <x v="23"/>
    <x v="0"/>
  </r>
  <r>
    <n v="100050"/>
    <x v="0"/>
    <m/>
    <m/>
    <m/>
    <x v="0"/>
    <n v="6"/>
    <d v="2020-06-01T00:00:00"/>
    <d v="2021-07-01T00:00:00"/>
    <n v="13"/>
    <n v="0"/>
    <x v="11"/>
    <x v="0"/>
  </r>
  <r>
    <n v="100050"/>
    <x v="1"/>
    <m/>
    <m/>
    <m/>
    <x v="1"/>
    <n v="6"/>
    <d v="2020-06-01T00:00:00"/>
    <d v="2021-07-01T00:00:00"/>
    <n v="13"/>
    <n v="0"/>
    <x v="12"/>
    <x v="1"/>
  </r>
  <r>
    <n v="100050"/>
    <x v="1"/>
    <m/>
    <m/>
    <m/>
    <x v="6"/>
    <n v="6"/>
    <d v="2020-06-01T00:00:00"/>
    <d v="2021-07-01T00:00:00"/>
    <n v="13"/>
    <n v="0"/>
    <x v="13"/>
    <x v="6"/>
  </r>
  <r>
    <n v="100050"/>
    <x v="1"/>
    <m/>
    <m/>
    <m/>
    <x v="7"/>
    <n v="8"/>
    <d v="2020-06-01T00:00:00"/>
    <d v="2021-07-01T00:00:00"/>
    <n v="13"/>
    <n v="0"/>
    <x v="14"/>
    <x v="7"/>
  </r>
  <r>
    <n v="100050"/>
    <x v="1"/>
    <m/>
    <m/>
    <m/>
    <x v="7"/>
    <n v="6"/>
    <d v="2020-06-01T00:00:00"/>
    <d v="2021-07-01T00:00:00"/>
    <n v="13"/>
    <n v="0"/>
    <x v="15"/>
    <x v="7"/>
  </r>
  <r>
    <n v="100050"/>
    <x v="1"/>
    <m/>
    <m/>
    <m/>
    <x v="7"/>
    <n v="6"/>
    <d v="2020-06-01T00:00:00"/>
    <d v="2021-07-01T00:00:00"/>
    <n v="13"/>
    <n v="0"/>
    <x v="16"/>
    <x v="7"/>
  </r>
  <r>
    <n v="100050"/>
    <x v="1"/>
    <m/>
    <m/>
    <m/>
    <x v="7"/>
    <n v="6"/>
    <d v="2020-06-01T00:00:00"/>
    <d v="2021-07-01T00:00:00"/>
    <n v="13"/>
    <n v="0"/>
    <x v="17"/>
    <x v="7"/>
  </r>
  <r>
    <n v="100050"/>
    <x v="1"/>
    <m/>
    <m/>
    <m/>
    <x v="7"/>
    <n v="6"/>
    <d v="2020-06-01T00:00:00"/>
    <d v="2021-07-01T00:00:00"/>
    <n v="13"/>
    <n v="0"/>
    <x v="18"/>
    <x v="7"/>
  </r>
  <r>
    <n v="100050"/>
    <x v="1"/>
    <m/>
    <m/>
    <m/>
    <x v="7"/>
    <n v="6"/>
    <d v="2020-06-01T00:00:00"/>
    <d v="2021-07-01T00:00:00"/>
    <n v="13"/>
    <n v="0"/>
    <x v="19"/>
    <x v="7"/>
  </r>
  <r>
    <n v="100050"/>
    <x v="1"/>
    <m/>
    <m/>
    <m/>
    <x v="7"/>
    <n v="6"/>
    <d v="2020-06-01T00:00:00"/>
    <d v="2021-07-01T00:00:00"/>
    <n v="13"/>
    <n v="0"/>
    <x v="20"/>
    <x v="7"/>
  </r>
  <r>
    <n v="100050"/>
    <x v="1"/>
    <m/>
    <m/>
    <m/>
    <x v="7"/>
    <n v="5"/>
    <d v="2020-06-01T00:00:00"/>
    <d v="2021-07-01T00:00:00"/>
    <n v="13"/>
    <n v="0"/>
    <x v="21"/>
    <x v="7"/>
  </r>
  <r>
    <n v="100050"/>
    <x v="1"/>
    <m/>
    <m/>
    <m/>
    <x v="7"/>
    <n v="6"/>
    <d v="2020-06-01T00:00:00"/>
    <d v="2021-07-01T00:00:00"/>
    <n v="13"/>
    <n v="0"/>
    <x v="22"/>
    <x v="7"/>
  </r>
  <r>
    <n v="100050"/>
    <x v="1"/>
    <m/>
    <m/>
    <m/>
    <x v="7"/>
    <n v="5"/>
    <d v="2020-06-01T00:00:00"/>
    <d v="2021-07-01T00:00:00"/>
    <n v="13"/>
    <n v="0"/>
    <x v="23"/>
    <x v="7"/>
  </r>
  <r>
    <n v="100051"/>
    <x v="0"/>
    <m/>
    <m/>
    <m/>
    <x v="0"/>
    <n v="3"/>
    <d v="2020-06-01T00:00:00"/>
    <d v="2020-10-01T00:00:00"/>
    <n v="4"/>
    <n v="8"/>
    <x v="11"/>
    <x v="0"/>
  </r>
  <r>
    <n v="100051"/>
    <x v="0"/>
    <m/>
    <m/>
    <m/>
    <x v="0"/>
    <n v="3"/>
    <d v="2020-06-01T00:00:00"/>
    <d v="2020-10-01T00:00:00"/>
    <n v="4"/>
    <n v="8"/>
    <x v="12"/>
    <x v="0"/>
  </r>
  <r>
    <n v="100051"/>
    <x v="0"/>
    <m/>
    <m/>
    <m/>
    <x v="0"/>
    <n v="3"/>
    <d v="2020-06-01T00:00:00"/>
    <d v="2020-10-01T00:00:00"/>
    <n v="4"/>
    <n v="8"/>
    <x v="13"/>
    <x v="0"/>
  </r>
  <r>
    <n v="100051"/>
    <x v="0"/>
    <m/>
    <m/>
    <m/>
    <x v="0"/>
    <n v="3"/>
    <d v="2020-06-01T00:00:00"/>
    <d v="2020-10-01T00:00:00"/>
    <n v="4"/>
    <n v="8"/>
    <x v="14"/>
    <x v="0"/>
  </r>
  <r>
    <n v="100051"/>
    <x v="0"/>
    <m/>
    <m/>
    <m/>
    <x v="0"/>
    <n v="3"/>
    <d v="2020-06-01T00:00:00"/>
    <d v="2020-10-01T00:00:00"/>
    <n v="4"/>
    <n v="8"/>
    <x v="15"/>
    <x v="0"/>
  </r>
  <r>
    <n v="100052"/>
    <x v="0"/>
    <m/>
    <m/>
    <m/>
    <x v="0"/>
    <n v="2"/>
    <d v="2020-06-01T00:00:00"/>
    <d v="2020-08-01T00:00:00"/>
    <n v="2"/>
    <n v="10"/>
    <x v="11"/>
    <x v="0"/>
  </r>
  <r>
    <n v="100052"/>
    <x v="0"/>
    <m/>
    <m/>
    <m/>
    <x v="0"/>
    <n v="2"/>
    <d v="2020-06-01T00:00:00"/>
    <d v="2020-08-01T00:00:00"/>
    <n v="2"/>
    <n v="10"/>
    <x v="12"/>
    <x v="0"/>
  </r>
  <r>
    <n v="100052"/>
    <x v="0"/>
    <m/>
    <m/>
    <m/>
    <x v="0"/>
    <n v="2"/>
    <d v="2020-06-01T00:00:00"/>
    <d v="2020-08-01T00:00:00"/>
    <n v="2"/>
    <n v="10"/>
    <x v="13"/>
    <x v="0"/>
  </r>
  <r>
    <n v="100053"/>
    <x v="0"/>
    <m/>
    <m/>
    <m/>
    <x v="0"/>
    <n v="2"/>
    <d v="2020-06-01T00:00:00"/>
    <d v="2020-07-01T00:00:00"/>
    <n v="1"/>
    <n v="11"/>
    <x v="11"/>
    <x v="0"/>
  </r>
  <r>
    <n v="100053"/>
    <x v="0"/>
    <m/>
    <m/>
    <m/>
    <x v="0"/>
    <n v="2"/>
    <d v="2020-06-01T00:00:00"/>
    <d v="2020-07-01T00:00:00"/>
    <n v="1"/>
    <n v="11"/>
    <x v="12"/>
    <x v="0"/>
  </r>
  <r>
    <n v="100054"/>
    <x v="0"/>
    <m/>
    <m/>
    <m/>
    <x v="0"/>
    <n v="1"/>
    <d v="2020-06-01T00:00:00"/>
    <d v="2021-05-01T00:00:00"/>
    <n v="11"/>
    <n v="1"/>
    <x v="11"/>
    <x v="0"/>
  </r>
  <r>
    <n v="100054"/>
    <x v="0"/>
    <m/>
    <m/>
    <m/>
    <x v="0"/>
    <n v="2"/>
    <d v="2020-06-01T00:00:00"/>
    <d v="2021-05-01T00:00:00"/>
    <n v="11"/>
    <n v="1"/>
    <x v="12"/>
    <x v="0"/>
  </r>
  <r>
    <n v="100054"/>
    <x v="0"/>
    <m/>
    <m/>
    <m/>
    <x v="0"/>
    <n v="2"/>
    <d v="2020-06-01T00:00:00"/>
    <d v="2021-05-01T00:00:00"/>
    <n v="11"/>
    <n v="1"/>
    <x v="13"/>
    <x v="0"/>
  </r>
  <r>
    <n v="100054"/>
    <x v="0"/>
    <m/>
    <m/>
    <m/>
    <x v="0"/>
    <n v="2"/>
    <d v="2020-06-01T00:00:00"/>
    <d v="2021-05-01T00:00:00"/>
    <n v="11"/>
    <n v="1"/>
    <x v="14"/>
    <x v="0"/>
  </r>
  <r>
    <n v="100054"/>
    <x v="0"/>
    <m/>
    <m/>
    <m/>
    <x v="0"/>
    <n v="2"/>
    <d v="2020-06-01T00:00:00"/>
    <d v="2021-05-01T00:00:00"/>
    <n v="11"/>
    <n v="1"/>
    <x v="15"/>
    <x v="0"/>
  </r>
  <r>
    <n v="100054"/>
    <x v="0"/>
    <m/>
    <m/>
    <m/>
    <x v="0"/>
    <n v="2"/>
    <d v="2020-06-01T00:00:00"/>
    <d v="2021-05-01T00:00:00"/>
    <n v="11"/>
    <n v="1"/>
    <x v="16"/>
    <x v="0"/>
  </r>
  <r>
    <n v="100054"/>
    <x v="0"/>
    <m/>
    <m/>
    <m/>
    <x v="0"/>
    <n v="2"/>
    <d v="2020-06-01T00:00:00"/>
    <d v="2021-05-01T00:00:00"/>
    <n v="11"/>
    <n v="1"/>
    <x v="17"/>
    <x v="0"/>
  </r>
  <r>
    <n v="100054"/>
    <x v="0"/>
    <m/>
    <m/>
    <m/>
    <x v="0"/>
    <n v="2"/>
    <d v="2020-06-01T00:00:00"/>
    <d v="2021-05-01T00:00:00"/>
    <n v="11"/>
    <n v="1"/>
    <x v="18"/>
    <x v="0"/>
  </r>
  <r>
    <n v="100054"/>
    <x v="0"/>
    <m/>
    <m/>
    <m/>
    <x v="0"/>
    <n v="2"/>
    <d v="2020-06-01T00:00:00"/>
    <d v="2021-05-01T00:00:00"/>
    <n v="11"/>
    <n v="1"/>
    <x v="19"/>
    <x v="0"/>
  </r>
  <r>
    <n v="100054"/>
    <x v="0"/>
    <m/>
    <m/>
    <m/>
    <x v="0"/>
    <n v="2"/>
    <d v="2020-06-01T00:00:00"/>
    <d v="2021-05-01T00:00:00"/>
    <n v="11"/>
    <n v="1"/>
    <x v="20"/>
    <x v="0"/>
  </r>
  <r>
    <n v="100054"/>
    <x v="0"/>
    <m/>
    <m/>
    <m/>
    <x v="0"/>
    <n v="2"/>
    <d v="2020-06-01T00:00:00"/>
    <d v="2021-05-01T00:00:00"/>
    <n v="11"/>
    <n v="1"/>
    <x v="21"/>
    <x v="0"/>
  </r>
  <r>
    <n v="100054"/>
    <x v="0"/>
    <m/>
    <m/>
    <m/>
    <x v="0"/>
    <n v="2"/>
    <d v="2020-06-01T00:00:00"/>
    <d v="2021-05-01T00:00:00"/>
    <n v="11"/>
    <n v="1"/>
    <x v="22"/>
    <x v="0"/>
  </r>
  <r>
    <n v="100055"/>
    <x v="0"/>
    <m/>
    <m/>
    <m/>
    <x v="0"/>
    <n v="1"/>
    <d v="2020-06-01T00:00:00"/>
    <d v="2021-02-01T00:00:00"/>
    <n v="8"/>
    <n v="4"/>
    <x v="11"/>
    <x v="0"/>
  </r>
  <r>
    <n v="100055"/>
    <x v="0"/>
    <m/>
    <m/>
    <m/>
    <x v="0"/>
    <n v="2"/>
    <d v="2020-06-01T00:00:00"/>
    <d v="2021-02-01T00:00:00"/>
    <n v="8"/>
    <n v="4"/>
    <x v="12"/>
    <x v="0"/>
  </r>
  <r>
    <n v="100055"/>
    <x v="0"/>
    <m/>
    <m/>
    <m/>
    <x v="0"/>
    <n v="2"/>
    <d v="2020-06-01T00:00:00"/>
    <d v="2021-02-01T00:00:00"/>
    <n v="8"/>
    <n v="4"/>
    <x v="13"/>
    <x v="0"/>
  </r>
  <r>
    <n v="100055"/>
    <x v="0"/>
    <m/>
    <m/>
    <m/>
    <x v="0"/>
    <n v="1"/>
    <d v="2020-06-01T00:00:00"/>
    <d v="2021-02-01T00:00:00"/>
    <n v="8"/>
    <n v="4"/>
    <x v="14"/>
    <x v="0"/>
  </r>
  <r>
    <n v="100055"/>
    <x v="0"/>
    <m/>
    <m/>
    <m/>
    <x v="0"/>
    <n v="2"/>
    <d v="2020-06-01T00:00:00"/>
    <d v="2021-02-01T00:00:00"/>
    <n v="8"/>
    <n v="4"/>
    <x v="15"/>
    <x v="0"/>
  </r>
  <r>
    <n v="100055"/>
    <x v="0"/>
    <m/>
    <m/>
    <m/>
    <x v="0"/>
    <n v="2"/>
    <d v="2020-06-01T00:00:00"/>
    <d v="2021-02-01T00:00:00"/>
    <n v="8"/>
    <n v="4"/>
    <x v="16"/>
    <x v="0"/>
  </r>
  <r>
    <n v="100055"/>
    <x v="0"/>
    <m/>
    <m/>
    <m/>
    <x v="0"/>
    <n v="2"/>
    <d v="2020-06-01T00:00:00"/>
    <d v="2021-02-01T00:00:00"/>
    <n v="8"/>
    <n v="4"/>
    <x v="17"/>
    <x v="0"/>
  </r>
  <r>
    <n v="100055"/>
    <x v="0"/>
    <m/>
    <m/>
    <m/>
    <x v="0"/>
    <n v="2"/>
    <d v="2020-06-01T00:00:00"/>
    <d v="2021-02-01T00:00:00"/>
    <n v="8"/>
    <n v="4"/>
    <x v="18"/>
    <x v="0"/>
  </r>
  <r>
    <n v="100055"/>
    <x v="0"/>
    <m/>
    <m/>
    <m/>
    <x v="0"/>
    <n v="2"/>
    <d v="2020-06-01T00:00:00"/>
    <d v="2021-02-01T00:00:00"/>
    <n v="8"/>
    <n v="4"/>
    <x v="19"/>
    <x v="0"/>
  </r>
  <r>
    <n v="100056"/>
    <x v="0"/>
    <m/>
    <m/>
    <m/>
    <x v="0"/>
    <n v="2"/>
    <d v="2020-06-01T00:00:00"/>
    <d v="2021-07-01T00:00:00"/>
    <n v="13"/>
    <n v="0"/>
    <x v="11"/>
    <x v="0"/>
  </r>
  <r>
    <n v="100056"/>
    <x v="1"/>
    <m/>
    <m/>
    <m/>
    <x v="9"/>
    <n v="2"/>
    <d v="2020-06-01T00:00:00"/>
    <d v="2021-07-01T00:00:00"/>
    <n v="13"/>
    <n v="0"/>
    <x v="12"/>
    <x v="12"/>
  </r>
  <r>
    <n v="100056"/>
    <x v="1"/>
    <m/>
    <m/>
    <m/>
    <x v="9"/>
    <n v="2"/>
    <d v="2020-06-01T00:00:00"/>
    <d v="2021-07-01T00:00:00"/>
    <n v="13"/>
    <n v="0"/>
    <x v="13"/>
    <x v="12"/>
  </r>
  <r>
    <n v="100056"/>
    <x v="1"/>
    <m/>
    <m/>
    <m/>
    <x v="9"/>
    <n v="2"/>
    <d v="2020-06-01T00:00:00"/>
    <d v="2021-07-01T00:00:00"/>
    <n v="13"/>
    <n v="0"/>
    <x v="14"/>
    <x v="12"/>
  </r>
  <r>
    <n v="100056"/>
    <x v="1"/>
    <m/>
    <m/>
    <m/>
    <x v="9"/>
    <n v="2"/>
    <d v="2020-06-01T00:00:00"/>
    <d v="2021-07-01T00:00:00"/>
    <n v="13"/>
    <n v="0"/>
    <x v="15"/>
    <x v="12"/>
  </r>
  <r>
    <n v="100056"/>
    <x v="1"/>
    <m/>
    <m/>
    <m/>
    <x v="9"/>
    <n v="2"/>
    <d v="2020-06-01T00:00:00"/>
    <d v="2021-07-01T00:00:00"/>
    <n v="13"/>
    <n v="0"/>
    <x v="16"/>
    <x v="12"/>
  </r>
  <r>
    <n v="100056"/>
    <x v="1"/>
    <m/>
    <m/>
    <m/>
    <x v="9"/>
    <n v="2"/>
    <d v="2020-06-01T00:00:00"/>
    <d v="2021-07-01T00:00:00"/>
    <n v="13"/>
    <n v="0"/>
    <x v="17"/>
    <x v="12"/>
  </r>
  <r>
    <n v="100056"/>
    <x v="1"/>
    <m/>
    <m/>
    <m/>
    <x v="9"/>
    <n v="1"/>
    <d v="2020-06-01T00:00:00"/>
    <d v="2021-07-01T00:00:00"/>
    <n v="13"/>
    <n v="0"/>
    <x v="18"/>
    <x v="12"/>
  </r>
  <r>
    <n v="100056"/>
    <x v="1"/>
    <m/>
    <m/>
    <m/>
    <x v="9"/>
    <n v="2"/>
    <d v="2020-06-01T00:00:00"/>
    <d v="2021-07-01T00:00:00"/>
    <n v="13"/>
    <n v="0"/>
    <x v="19"/>
    <x v="12"/>
  </r>
  <r>
    <n v="100056"/>
    <x v="1"/>
    <m/>
    <m/>
    <m/>
    <x v="9"/>
    <n v="1"/>
    <d v="2020-06-01T00:00:00"/>
    <d v="2021-07-01T00:00:00"/>
    <n v="13"/>
    <n v="0"/>
    <x v="20"/>
    <x v="12"/>
  </r>
  <r>
    <n v="100056"/>
    <x v="1"/>
    <m/>
    <m/>
    <m/>
    <x v="9"/>
    <n v="2"/>
    <d v="2020-06-01T00:00:00"/>
    <d v="2021-07-01T00:00:00"/>
    <n v="13"/>
    <n v="0"/>
    <x v="21"/>
    <x v="12"/>
  </r>
  <r>
    <n v="100056"/>
    <x v="1"/>
    <m/>
    <m/>
    <m/>
    <x v="9"/>
    <n v="2"/>
    <d v="2020-06-01T00:00:00"/>
    <d v="2021-07-01T00:00:00"/>
    <n v="13"/>
    <n v="0"/>
    <x v="22"/>
    <x v="12"/>
  </r>
  <r>
    <n v="100056"/>
    <x v="1"/>
    <m/>
    <m/>
    <m/>
    <x v="9"/>
    <n v="2"/>
    <d v="2020-06-01T00:00:00"/>
    <d v="2021-07-01T00:00:00"/>
    <n v="13"/>
    <n v="0"/>
    <x v="23"/>
    <x v="12"/>
  </r>
  <r>
    <n v="100057"/>
    <x v="0"/>
    <m/>
    <m/>
    <m/>
    <x v="0"/>
    <n v="64"/>
    <d v="2020-07-01T00:00:00"/>
    <d v="2021-07-01T00:00:00"/>
    <n v="12"/>
    <n v="0"/>
    <x v="12"/>
    <x v="0"/>
  </r>
  <r>
    <n v="100057"/>
    <x v="1"/>
    <m/>
    <m/>
    <m/>
    <x v="3"/>
    <n v="65"/>
    <d v="2020-07-01T00:00:00"/>
    <d v="2021-07-01T00:00:00"/>
    <n v="12"/>
    <n v="0"/>
    <x v="13"/>
    <x v="19"/>
  </r>
  <r>
    <n v="100057"/>
    <x v="1"/>
    <m/>
    <m/>
    <m/>
    <x v="41"/>
    <n v="77"/>
    <d v="2020-07-01T00:00:00"/>
    <d v="2021-07-01T00:00:00"/>
    <n v="12"/>
    <n v="0"/>
    <x v="14"/>
    <x v="51"/>
  </r>
  <r>
    <n v="100057"/>
    <x v="1"/>
    <m/>
    <m/>
    <m/>
    <x v="41"/>
    <n v="52"/>
    <d v="2020-07-01T00:00:00"/>
    <d v="2021-07-01T00:00:00"/>
    <n v="12"/>
    <n v="0"/>
    <x v="15"/>
    <x v="51"/>
  </r>
  <r>
    <n v="100057"/>
    <x v="1"/>
    <m/>
    <m/>
    <m/>
    <x v="41"/>
    <n v="62"/>
    <d v="2020-07-01T00:00:00"/>
    <d v="2021-07-01T00:00:00"/>
    <n v="12"/>
    <n v="0"/>
    <x v="16"/>
    <x v="51"/>
  </r>
  <r>
    <n v="100057"/>
    <x v="1"/>
    <m/>
    <m/>
    <m/>
    <x v="41"/>
    <n v="75"/>
    <d v="2020-07-01T00:00:00"/>
    <d v="2021-07-01T00:00:00"/>
    <n v="12"/>
    <n v="0"/>
    <x v="17"/>
    <x v="51"/>
  </r>
  <r>
    <n v="100057"/>
    <x v="1"/>
    <m/>
    <m/>
    <m/>
    <x v="41"/>
    <n v="60"/>
    <d v="2020-07-01T00:00:00"/>
    <d v="2021-07-01T00:00:00"/>
    <n v="12"/>
    <n v="0"/>
    <x v="18"/>
    <x v="51"/>
  </r>
  <r>
    <n v="100057"/>
    <x v="1"/>
    <m/>
    <m/>
    <m/>
    <x v="41"/>
    <n v="73"/>
    <d v="2020-07-01T00:00:00"/>
    <d v="2021-07-01T00:00:00"/>
    <n v="12"/>
    <n v="0"/>
    <x v="19"/>
    <x v="51"/>
  </r>
  <r>
    <n v="100057"/>
    <x v="1"/>
    <m/>
    <m/>
    <m/>
    <x v="41"/>
    <n v="62"/>
    <d v="2020-07-01T00:00:00"/>
    <d v="2021-07-01T00:00:00"/>
    <n v="12"/>
    <n v="0"/>
    <x v="20"/>
    <x v="51"/>
  </r>
  <r>
    <n v="100057"/>
    <x v="1"/>
    <m/>
    <m/>
    <m/>
    <x v="41"/>
    <n v="59"/>
    <d v="2020-07-01T00:00:00"/>
    <d v="2021-07-01T00:00:00"/>
    <n v="12"/>
    <n v="0"/>
    <x v="21"/>
    <x v="51"/>
  </r>
  <r>
    <n v="100057"/>
    <x v="1"/>
    <m/>
    <m/>
    <m/>
    <x v="41"/>
    <n v="59"/>
    <d v="2020-07-01T00:00:00"/>
    <d v="2021-07-01T00:00:00"/>
    <n v="12"/>
    <n v="0"/>
    <x v="22"/>
    <x v="51"/>
  </r>
  <r>
    <n v="100057"/>
    <x v="1"/>
    <m/>
    <m/>
    <m/>
    <x v="41"/>
    <n v="76"/>
    <d v="2020-07-01T00:00:00"/>
    <d v="2021-07-01T00:00:00"/>
    <n v="12"/>
    <n v="0"/>
    <x v="23"/>
    <x v="51"/>
  </r>
  <r>
    <n v="100058"/>
    <x v="0"/>
    <m/>
    <m/>
    <m/>
    <x v="0"/>
    <n v="64"/>
    <d v="2020-07-01T00:00:00"/>
    <d v="2021-07-01T00:00:00"/>
    <n v="12"/>
    <n v="0"/>
    <x v="12"/>
    <x v="0"/>
  </r>
  <r>
    <n v="100058"/>
    <x v="2"/>
    <m/>
    <m/>
    <m/>
    <x v="3"/>
    <n v="71"/>
    <d v="2020-07-01T00:00:00"/>
    <d v="2021-07-01T00:00:00"/>
    <n v="12"/>
    <n v="0"/>
    <x v="13"/>
    <x v="3"/>
  </r>
  <r>
    <n v="100058"/>
    <x v="2"/>
    <m/>
    <m/>
    <m/>
    <x v="42"/>
    <n v="64"/>
    <d v="2020-07-01T00:00:00"/>
    <d v="2021-07-01T00:00:00"/>
    <n v="12"/>
    <n v="0"/>
    <x v="14"/>
    <x v="52"/>
  </r>
  <r>
    <n v="100058"/>
    <x v="2"/>
    <m/>
    <m/>
    <m/>
    <x v="43"/>
    <n v="52"/>
    <d v="2020-07-01T00:00:00"/>
    <d v="2021-07-01T00:00:00"/>
    <n v="12"/>
    <n v="0"/>
    <x v="15"/>
    <x v="53"/>
  </r>
  <r>
    <n v="100058"/>
    <x v="2"/>
    <m/>
    <m/>
    <m/>
    <x v="43"/>
    <n v="69"/>
    <d v="2020-07-01T00:00:00"/>
    <d v="2021-07-01T00:00:00"/>
    <n v="12"/>
    <n v="0"/>
    <x v="16"/>
    <x v="53"/>
  </r>
  <r>
    <n v="100058"/>
    <x v="2"/>
    <m/>
    <m/>
    <m/>
    <x v="43"/>
    <n v="72"/>
    <d v="2020-07-01T00:00:00"/>
    <d v="2021-07-01T00:00:00"/>
    <n v="12"/>
    <n v="0"/>
    <x v="17"/>
    <x v="53"/>
  </r>
  <r>
    <n v="100058"/>
    <x v="2"/>
    <m/>
    <m/>
    <m/>
    <x v="43"/>
    <n v="69"/>
    <d v="2020-07-01T00:00:00"/>
    <d v="2021-07-01T00:00:00"/>
    <n v="12"/>
    <n v="0"/>
    <x v="18"/>
    <x v="53"/>
  </r>
  <r>
    <n v="100058"/>
    <x v="2"/>
    <m/>
    <m/>
    <m/>
    <x v="43"/>
    <n v="56"/>
    <d v="2020-07-01T00:00:00"/>
    <d v="2021-07-01T00:00:00"/>
    <n v="12"/>
    <n v="0"/>
    <x v="19"/>
    <x v="53"/>
  </r>
  <r>
    <n v="100058"/>
    <x v="2"/>
    <m/>
    <m/>
    <m/>
    <x v="43"/>
    <n v="63"/>
    <d v="2020-07-01T00:00:00"/>
    <d v="2021-07-01T00:00:00"/>
    <n v="12"/>
    <n v="0"/>
    <x v="20"/>
    <x v="53"/>
  </r>
  <r>
    <n v="100058"/>
    <x v="2"/>
    <m/>
    <m/>
    <m/>
    <x v="43"/>
    <n v="70"/>
    <d v="2020-07-01T00:00:00"/>
    <d v="2021-07-01T00:00:00"/>
    <n v="12"/>
    <n v="0"/>
    <x v="21"/>
    <x v="53"/>
  </r>
  <r>
    <n v="100058"/>
    <x v="2"/>
    <m/>
    <m/>
    <m/>
    <x v="43"/>
    <n v="62"/>
    <d v="2020-07-01T00:00:00"/>
    <d v="2021-07-01T00:00:00"/>
    <n v="12"/>
    <n v="0"/>
    <x v="22"/>
    <x v="53"/>
  </r>
  <r>
    <n v="100058"/>
    <x v="2"/>
    <m/>
    <m/>
    <m/>
    <x v="43"/>
    <n v="66"/>
    <d v="2020-07-01T00:00:00"/>
    <d v="2021-07-01T00:00:00"/>
    <n v="12"/>
    <n v="0"/>
    <x v="23"/>
    <x v="53"/>
  </r>
  <r>
    <n v="100059"/>
    <x v="0"/>
    <m/>
    <m/>
    <m/>
    <x v="0"/>
    <n v="40"/>
    <d v="2020-07-01T00:00:00"/>
    <d v="2021-07-01T00:00:00"/>
    <n v="12"/>
    <n v="0"/>
    <x v="12"/>
    <x v="0"/>
  </r>
  <r>
    <n v="100059"/>
    <x v="1"/>
    <m/>
    <m/>
    <m/>
    <x v="25"/>
    <n v="38"/>
    <d v="2020-07-01T00:00:00"/>
    <d v="2021-07-01T00:00:00"/>
    <n v="12"/>
    <n v="0"/>
    <x v="13"/>
    <x v="30"/>
  </r>
  <r>
    <n v="100059"/>
    <x v="1"/>
    <m/>
    <m/>
    <m/>
    <x v="44"/>
    <n v="34"/>
    <d v="2020-07-01T00:00:00"/>
    <d v="2021-07-01T00:00:00"/>
    <n v="12"/>
    <n v="0"/>
    <x v="14"/>
    <x v="54"/>
  </r>
  <r>
    <n v="100059"/>
    <x v="1"/>
    <m/>
    <m/>
    <m/>
    <x v="23"/>
    <n v="35"/>
    <d v="2020-07-01T00:00:00"/>
    <d v="2021-07-01T00:00:00"/>
    <n v="12"/>
    <n v="0"/>
    <x v="15"/>
    <x v="28"/>
  </r>
  <r>
    <n v="100059"/>
    <x v="1"/>
    <m/>
    <m/>
    <m/>
    <x v="23"/>
    <n v="43"/>
    <d v="2020-07-01T00:00:00"/>
    <d v="2021-07-01T00:00:00"/>
    <n v="12"/>
    <n v="0"/>
    <x v="16"/>
    <x v="28"/>
  </r>
  <r>
    <n v="100059"/>
    <x v="1"/>
    <m/>
    <m/>
    <m/>
    <x v="23"/>
    <n v="41"/>
    <d v="2020-07-01T00:00:00"/>
    <d v="2021-07-01T00:00:00"/>
    <n v="12"/>
    <n v="0"/>
    <x v="17"/>
    <x v="28"/>
  </r>
  <r>
    <n v="100059"/>
    <x v="1"/>
    <m/>
    <m/>
    <m/>
    <x v="23"/>
    <n v="40"/>
    <d v="2020-07-01T00:00:00"/>
    <d v="2021-07-01T00:00:00"/>
    <n v="12"/>
    <n v="0"/>
    <x v="18"/>
    <x v="28"/>
  </r>
  <r>
    <n v="100059"/>
    <x v="1"/>
    <m/>
    <m/>
    <m/>
    <x v="23"/>
    <n v="39"/>
    <d v="2020-07-01T00:00:00"/>
    <d v="2021-07-01T00:00:00"/>
    <n v="12"/>
    <n v="0"/>
    <x v="19"/>
    <x v="28"/>
  </r>
  <r>
    <n v="100059"/>
    <x v="1"/>
    <m/>
    <m/>
    <m/>
    <x v="23"/>
    <n v="39"/>
    <d v="2020-07-01T00:00:00"/>
    <d v="2021-07-01T00:00:00"/>
    <n v="12"/>
    <n v="0"/>
    <x v="20"/>
    <x v="28"/>
  </r>
  <r>
    <n v="100059"/>
    <x v="1"/>
    <m/>
    <m/>
    <m/>
    <x v="23"/>
    <n v="37"/>
    <d v="2020-07-01T00:00:00"/>
    <d v="2021-07-01T00:00:00"/>
    <n v="12"/>
    <n v="0"/>
    <x v="21"/>
    <x v="28"/>
  </r>
  <r>
    <n v="100059"/>
    <x v="1"/>
    <m/>
    <m/>
    <m/>
    <x v="23"/>
    <n v="37"/>
    <d v="2020-07-01T00:00:00"/>
    <d v="2021-07-01T00:00:00"/>
    <n v="12"/>
    <n v="0"/>
    <x v="22"/>
    <x v="28"/>
  </r>
  <r>
    <n v="100059"/>
    <x v="1"/>
    <m/>
    <m/>
    <m/>
    <x v="23"/>
    <n v="34"/>
    <d v="2020-07-01T00:00:00"/>
    <d v="2021-07-01T00:00:00"/>
    <n v="12"/>
    <n v="0"/>
    <x v="23"/>
    <x v="28"/>
  </r>
  <r>
    <n v="100060"/>
    <x v="0"/>
    <m/>
    <m/>
    <m/>
    <x v="0"/>
    <n v="32"/>
    <d v="2020-07-01T00:00:00"/>
    <d v="2021-07-01T00:00:00"/>
    <n v="12"/>
    <n v="0"/>
    <x v="12"/>
    <x v="0"/>
  </r>
  <r>
    <n v="100060"/>
    <x v="2"/>
    <m/>
    <m/>
    <m/>
    <x v="10"/>
    <n v="42"/>
    <d v="2020-07-01T00:00:00"/>
    <d v="2021-07-01T00:00:00"/>
    <n v="12"/>
    <n v="0"/>
    <x v="13"/>
    <x v="13"/>
  </r>
  <r>
    <n v="100060"/>
    <x v="2"/>
    <m/>
    <m/>
    <m/>
    <x v="44"/>
    <n v="35"/>
    <d v="2020-07-01T00:00:00"/>
    <d v="2021-07-01T00:00:00"/>
    <n v="12"/>
    <n v="0"/>
    <x v="14"/>
    <x v="55"/>
  </r>
  <r>
    <n v="100060"/>
    <x v="2"/>
    <m/>
    <m/>
    <m/>
    <x v="42"/>
    <n v="35"/>
    <d v="2020-07-01T00:00:00"/>
    <d v="2021-07-01T00:00:00"/>
    <n v="12"/>
    <n v="0"/>
    <x v="15"/>
    <x v="52"/>
  </r>
  <r>
    <n v="100060"/>
    <x v="2"/>
    <m/>
    <m/>
    <m/>
    <x v="42"/>
    <n v="32"/>
    <d v="2020-07-01T00:00:00"/>
    <d v="2021-07-01T00:00:00"/>
    <n v="12"/>
    <n v="0"/>
    <x v="16"/>
    <x v="52"/>
  </r>
  <r>
    <n v="100060"/>
    <x v="2"/>
    <m/>
    <m/>
    <m/>
    <x v="42"/>
    <n v="40"/>
    <d v="2020-07-01T00:00:00"/>
    <d v="2021-07-01T00:00:00"/>
    <n v="12"/>
    <n v="0"/>
    <x v="17"/>
    <x v="52"/>
  </r>
  <r>
    <n v="100060"/>
    <x v="2"/>
    <m/>
    <m/>
    <m/>
    <x v="42"/>
    <n v="40"/>
    <d v="2020-07-01T00:00:00"/>
    <d v="2021-07-01T00:00:00"/>
    <n v="12"/>
    <n v="0"/>
    <x v="18"/>
    <x v="52"/>
  </r>
  <r>
    <n v="100060"/>
    <x v="2"/>
    <m/>
    <m/>
    <m/>
    <x v="42"/>
    <n v="28"/>
    <d v="2020-07-01T00:00:00"/>
    <d v="2021-07-01T00:00:00"/>
    <n v="12"/>
    <n v="0"/>
    <x v="19"/>
    <x v="52"/>
  </r>
  <r>
    <n v="100060"/>
    <x v="2"/>
    <m/>
    <m/>
    <m/>
    <x v="42"/>
    <n v="41"/>
    <d v="2020-07-01T00:00:00"/>
    <d v="2021-07-01T00:00:00"/>
    <n v="12"/>
    <n v="0"/>
    <x v="20"/>
    <x v="52"/>
  </r>
  <r>
    <n v="100060"/>
    <x v="2"/>
    <m/>
    <m/>
    <m/>
    <x v="42"/>
    <n v="35"/>
    <d v="2020-07-01T00:00:00"/>
    <d v="2021-07-01T00:00:00"/>
    <n v="12"/>
    <n v="0"/>
    <x v="21"/>
    <x v="52"/>
  </r>
  <r>
    <n v="100060"/>
    <x v="2"/>
    <m/>
    <m/>
    <m/>
    <x v="42"/>
    <n v="39"/>
    <d v="2020-07-01T00:00:00"/>
    <d v="2021-07-01T00:00:00"/>
    <n v="12"/>
    <n v="0"/>
    <x v="22"/>
    <x v="52"/>
  </r>
  <r>
    <n v="100060"/>
    <x v="2"/>
    <m/>
    <m/>
    <m/>
    <x v="42"/>
    <n v="48"/>
    <d v="2020-07-01T00:00:00"/>
    <d v="2021-07-01T00:00:00"/>
    <n v="12"/>
    <n v="0"/>
    <x v="23"/>
    <x v="52"/>
  </r>
  <r>
    <n v="100061"/>
    <x v="0"/>
    <m/>
    <m/>
    <m/>
    <x v="0"/>
    <n v="20"/>
    <d v="2020-07-01T00:00:00"/>
    <d v="2021-07-01T00:00:00"/>
    <n v="12"/>
    <n v="0"/>
    <x v="12"/>
    <x v="0"/>
  </r>
  <r>
    <n v="100061"/>
    <x v="1"/>
    <m/>
    <m/>
    <m/>
    <x v="40"/>
    <n v="23"/>
    <d v="2020-07-01T00:00:00"/>
    <d v="2021-07-01T00:00:00"/>
    <n v="12"/>
    <n v="0"/>
    <x v="13"/>
    <x v="56"/>
  </r>
  <r>
    <n v="100061"/>
    <x v="1"/>
    <m/>
    <m/>
    <m/>
    <x v="37"/>
    <n v="21"/>
    <d v="2020-07-01T00:00:00"/>
    <d v="2021-07-01T00:00:00"/>
    <n v="12"/>
    <n v="0"/>
    <x v="14"/>
    <x v="44"/>
  </r>
  <r>
    <n v="100061"/>
    <x v="1"/>
    <m/>
    <m/>
    <m/>
    <x v="39"/>
    <n v="18"/>
    <d v="2020-07-01T00:00:00"/>
    <d v="2021-07-01T00:00:00"/>
    <n v="12"/>
    <n v="0"/>
    <x v="15"/>
    <x v="48"/>
  </r>
  <r>
    <n v="100061"/>
    <x v="1"/>
    <m/>
    <m/>
    <m/>
    <x v="37"/>
    <n v="20"/>
    <d v="2020-07-01T00:00:00"/>
    <d v="2021-07-01T00:00:00"/>
    <n v="12"/>
    <n v="0"/>
    <x v="16"/>
    <x v="44"/>
  </r>
  <r>
    <n v="100061"/>
    <x v="1"/>
    <m/>
    <m/>
    <m/>
    <x v="37"/>
    <n v="24"/>
    <d v="2020-07-01T00:00:00"/>
    <d v="2021-07-01T00:00:00"/>
    <n v="12"/>
    <n v="0"/>
    <x v="17"/>
    <x v="44"/>
  </r>
  <r>
    <n v="100061"/>
    <x v="1"/>
    <m/>
    <m/>
    <m/>
    <x v="37"/>
    <n v="17"/>
    <d v="2020-07-01T00:00:00"/>
    <d v="2021-07-01T00:00:00"/>
    <n v="12"/>
    <n v="0"/>
    <x v="18"/>
    <x v="44"/>
  </r>
  <r>
    <n v="100061"/>
    <x v="1"/>
    <m/>
    <m/>
    <m/>
    <x v="37"/>
    <n v="19"/>
    <d v="2020-07-01T00:00:00"/>
    <d v="2021-07-01T00:00:00"/>
    <n v="12"/>
    <n v="0"/>
    <x v="19"/>
    <x v="44"/>
  </r>
  <r>
    <n v="100061"/>
    <x v="1"/>
    <m/>
    <m/>
    <m/>
    <x v="37"/>
    <n v="22"/>
    <d v="2020-07-01T00:00:00"/>
    <d v="2021-07-01T00:00:00"/>
    <n v="12"/>
    <n v="0"/>
    <x v="20"/>
    <x v="44"/>
  </r>
  <r>
    <n v="100061"/>
    <x v="1"/>
    <m/>
    <m/>
    <m/>
    <x v="37"/>
    <n v="15"/>
    <d v="2020-07-01T00:00:00"/>
    <d v="2021-07-01T00:00:00"/>
    <n v="12"/>
    <n v="0"/>
    <x v="21"/>
    <x v="44"/>
  </r>
  <r>
    <n v="100061"/>
    <x v="1"/>
    <m/>
    <m/>
    <m/>
    <x v="37"/>
    <n v="19"/>
    <d v="2020-07-01T00:00:00"/>
    <d v="2021-07-01T00:00:00"/>
    <n v="12"/>
    <n v="0"/>
    <x v="22"/>
    <x v="44"/>
  </r>
  <r>
    <n v="100061"/>
    <x v="1"/>
    <m/>
    <m/>
    <m/>
    <x v="37"/>
    <n v="19"/>
    <d v="2020-07-01T00:00:00"/>
    <d v="2021-07-01T00:00:00"/>
    <n v="12"/>
    <n v="0"/>
    <x v="23"/>
    <x v="44"/>
  </r>
  <r>
    <n v="100062"/>
    <x v="0"/>
    <m/>
    <m/>
    <m/>
    <x v="0"/>
    <n v="17"/>
    <d v="2020-07-01T00:00:00"/>
    <d v="2021-07-01T00:00:00"/>
    <n v="12"/>
    <n v="0"/>
    <x v="12"/>
    <x v="0"/>
  </r>
  <r>
    <n v="100062"/>
    <x v="1"/>
    <m/>
    <m/>
    <m/>
    <x v="30"/>
    <n v="18"/>
    <d v="2020-07-01T00:00:00"/>
    <d v="2021-07-01T00:00:00"/>
    <n v="12"/>
    <n v="0"/>
    <x v="13"/>
    <x v="36"/>
  </r>
  <r>
    <n v="100062"/>
    <x v="1"/>
    <m/>
    <m/>
    <m/>
    <x v="10"/>
    <n v="19"/>
    <d v="2020-07-01T00:00:00"/>
    <d v="2021-07-01T00:00:00"/>
    <n v="12"/>
    <n v="0"/>
    <x v="14"/>
    <x v="31"/>
  </r>
  <r>
    <n v="100062"/>
    <x v="1"/>
    <m/>
    <m/>
    <m/>
    <x v="10"/>
    <n v="21"/>
    <d v="2020-07-01T00:00:00"/>
    <d v="2021-07-01T00:00:00"/>
    <n v="12"/>
    <n v="0"/>
    <x v="15"/>
    <x v="31"/>
  </r>
  <r>
    <n v="100062"/>
    <x v="1"/>
    <m/>
    <m/>
    <m/>
    <x v="10"/>
    <n v="15"/>
    <d v="2020-07-01T00:00:00"/>
    <d v="2021-07-01T00:00:00"/>
    <n v="12"/>
    <n v="0"/>
    <x v="16"/>
    <x v="31"/>
  </r>
  <r>
    <n v="100062"/>
    <x v="1"/>
    <m/>
    <m/>
    <m/>
    <x v="10"/>
    <n v="22"/>
    <d v="2020-07-01T00:00:00"/>
    <d v="2021-07-01T00:00:00"/>
    <n v="12"/>
    <n v="0"/>
    <x v="17"/>
    <x v="31"/>
  </r>
  <r>
    <n v="100062"/>
    <x v="1"/>
    <m/>
    <m/>
    <m/>
    <x v="10"/>
    <n v="18"/>
    <d v="2020-07-01T00:00:00"/>
    <d v="2021-07-01T00:00:00"/>
    <n v="12"/>
    <n v="0"/>
    <x v="18"/>
    <x v="31"/>
  </r>
  <r>
    <n v="100062"/>
    <x v="1"/>
    <m/>
    <m/>
    <m/>
    <x v="10"/>
    <n v="16"/>
    <d v="2020-07-01T00:00:00"/>
    <d v="2021-07-01T00:00:00"/>
    <n v="12"/>
    <n v="0"/>
    <x v="19"/>
    <x v="31"/>
  </r>
  <r>
    <n v="100062"/>
    <x v="1"/>
    <m/>
    <m/>
    <m/>
    <x v="10"/>
    <n v="22"/>
    <d v="2020-07-01T00:00:00"/>
    <d v="2021-07-01T00:00:00"/>
    <n v="12"/>
    <n v="0"/>
    <x v="20"/>
    <x v="31"/>
  </r>
  <r>
    <n v="100062"/>
    <x v="1"/>
    <m/>
    <m/>
    <m/>
    <x v="10"/>
    <n v="15"/>
    <d v="2020-07-01T00:00:00"/>
    <d v="2021-07-01T00:00:00"/>
    <n v="12"/>
    <n v="0"/>
    <x v="21"/>
    <x v="31"/>
  </r>
  <r>
    <n v="100062"/>
    <x v="1"/>
    <m/>
    <m/>
    <m/>
    <x v="10"/>
    <n v="20"/>
    <d v="2020-07-01T00:00:00"/>
    <d v="2021-07-01T00:00:00"/>
    <n v="12"/>
    <n v="0"/>
    <x v="22"/>
    <x v="31"/>
  </r>
  <r>
    <n v="100062"/>
    <x v="1"/>
    <m/>
    <m/>
    <m/>
    <x v="10"/>
    <n v="20"/>
    <d v="2020-07-01T00:00:00"/>
    <d v="2021-07-01T00:00:00"/>
    <n v="12"/>
    <n v="0"/>
    <x v="23"/>
    <x v="31"/>
  </r>
  <r>
    <n v="100063"/>
    <x v="0"/>
    <m/>
    <m/>
    <m/>
    <x v="0"/>
    <n v="18"/>
    <d v="2020-07-01T00:00:00"/>
    <d v="2020-08-01T00:00:00"/>
    <n v="1"/>
    <n v="10"/>
    <x v="12"/>
    <x v="0"/>
  </r>
  <r>
    <n v="100063"/>
    <x v="0"/>
    <m/>
    <m/>
    <m/>
    <x v="0"/>
    <n v="16"/>
    <d v="2020-07-01T00:00:00"/>
    <d v="2020-08-01T00:00:00"/>
    <n v="1"/>
    <n v="10"/>
    <x v="13"/>
    <x v="0"/>
  </r>
  <r>
    <n v="100064"/>
    <x v="0"/>
    <m/>
    <m/>
    <m/>
    <x v="0"/>
    <n v="16"/>
    <d v="2020-07-01T00:00:00"/>
    <d v="2021-03-01T00:00:00"/>
    <n v="8"/>
    <n v="3"/>
    <x v="12"/>
    <x v="0"/>
  </r>
  <r>
    <n v="100064"/>
    <x v="1"/>
    <m/>
    <m/>
    <m/>
    <x v="30"/>
    <n v="17"/>
    <d v="2020-07-01T00:00:00"/>
    <d v="2021-03-01T00:00:00"/>
    <n v="8"/>
    <n v="3"/>
    <x v="13"/>
    <x v="36"/>
  </r>
  <r>
    <n v="100064"/>
    <x v="1"/>
    <m/>
    <m/>
    <m/>
    <x v="45"/>
    <n v="15"/>
    <d v="2020-07-01T00:00:00"/>
    <d v="2021-03-01T00:00:00"/>
    <n v="8"/>
    <n v="3"/>
    <x v="14"/>
    <x v="57"/>
  </r>
  <r>
    <n v="100064"/>
    <x v="1"/>
    <m/>
    <m/>
    <m/>
    <x v="24"/>
    <n v="16"/>
    <d v="2020-07-01T00:00:00"/>
    <d v="2021-03-01T00:00:00"/>
    <n v="8"/>
    <n v="3"/>
    <x v="15"/>
    <x v="29"/>
  </r>
  <r>
    <n v="100064"/>
    <x v="1"/>
    <m/>
    <m/>
    <m/>
    <x v="25"/>
    <n v="14"/>
    <d v="2020-07-01T00:00:00"/>
    <d v="2021-03-01T00:00:00"/>
    <n v="8"/>
    <n v="3"/>
    <x v="16"/>
    <x v="30"/>
  </r>
  <r>
    <n v="100064"/>
    <x v="1"/>
    <m/>
    <m/>
    <m/>
    <x v="25"/>
    <n v="17"/>
    <d v="2020-07-01T00:00:00"/>
    <d v="2021-03-01T00:00:00"/>
    <n v="8"/>
    <n v="3"/>
    <x v="17"/>
    <x v="30"/>
  </r>
  <r>
    <n v="100064"/>
    <x v="1"/>
    <m/>
    <m/>
    <m/>
    <x v="25"/>
    <n v="19"/>
    <d v="2020-07-01T00:00:00"/>
    <d v="2021-03-01T00:00:00"/>
    <n v="8"/>
    <n v="3"/>
    <x v="18"/>
    <x v="30"/>
  </r>
  <r>
    <n v="100064"/>
    <x v="1"/>
    <m/>
    <m/>
    <m/>
    <x v="25"/>
    <n v="13"/>
    <d v="2020-07-01T00:00:00"/>
    <d v="2021-03-01T00:00:00"/>
    <n v="8"/>
    <n v="3"/>
    <x v="19"/>
    <x v="30"/>
  </r>
  <r>
    <n v="100064"/>
    <x v="1"/>
    <m/>
    <m/>
    <m/>
    <x v="25"/>
    <n v="12"/>
    <d v="2020-07-01T00:00:00"/>
    <d v="2021-03-01T00:00:00"/>
    <n v="8"/>
    <n v="3"/>
    <x v="20"/>
    <x v="30"/>
  </r>
  <r>
    <n v="100065"/>
    <x v="0"/>
    <m/>
    <m/>
    <m/>
    <x v="0"/>
    <n v="14"/>
    <d v="2020-07-01T00:00:00"/>
    <d v="2021-01-01T00:00:00"/>
    <n v="6"/>
    <n v="5"/>
    <x v="12"/>
    <x v="0"/>
  </r>
  <r>
    <n v="100065"/>
    <x v="0"/>
    <m/>
    <m/>
    <m/>
    <x v="0"/>
    <n v="12"/>
    <d v="2020-07-01T00:00:00"/>
    <d v="2021-01-01T00:00:00"/>
    <n v="6"/>
    <n v="5"/>
    <x v="13"/>
    <x v="0"/>
  </r>
  <r>
    <n v="100065"/>
    <x v="0"/>
    <m/>
    <m/>
    <m/>
    <x v="0"/>
    <n v="13"/>
    <d v="2020-07-01T00:00:00"/>
    <d v="2021-01-01T00:00:00"/>
    <n v="6"/>
    <n v="5"/>
    <x v="14"/>
    <x v="0"/>
  </r>
  <r>
    <n v="100065"/>
    <x v="0"/>
    <m/>
    <m/>
    <m/>
    <x v="0"/>
    <n v="13"/>
    <d v="2020-07-01T00:00:00"/>
    <d v="2021-01-01T00:00:00"/>
    <n v="6"/>
    <n v="5"/>
    <x v="15"/>
    <x v="0"/>
  </r>
  <r>
    <n v="100065"/>
    <x v="0"/>
    <m/>
    <m/>
    <m/>
    <x v="0"/>
    <n v="11"/>
    <d v="2020-07-01T00:00:00"/>
    <d v="2021-01-01T00:00:00"/>
    <n v="6"/>
    <n v="5"/>
    <x v="16"/>
    <x v="0"/>
  </r>
  <r>
    <n v="100065"/>
    <x v="0"/>
    <m/>
    <m/>
    <m/>
    <x v="0"/>
    <n v="13"/>
    <d v="2020-07-01T00:00:00"/>
    <d v="2021-01-01T00:00:00"/>
    <n v="6"/>
    <n v="5"/>
    <x v="17"/>
    <x v="0"/>
  </r>
  <r>
    <n v="100065"/>
    <x v="0"/>
    <m/>
    <m/>
    <m/>
    <x v="0"/>
    <n v="14"/>
    <d v="2020-07-01T00:00:00"/>
    <d v="2021-01-01T00:00:00"/>
    <n v="6"/>
    <n v="5"/>
    <x v="18"/>
    <x v="0"/>
  </r>
  <r>
    <n v="100066"/>
    <x v="0"/>
    <m/>
    <m/>
    <m/>
    <x v="0"/>
    <n v="13"/>
    <d v="2020-07-01T00:00:00"/>
    <d v="2021-01-01T00:00:00"/>
    <n v="6"/>
    <n v="5"/>
    <x v="12"/>
    <x v="0"/>
  </r>
  <r>
    <n v="100066"/>
    <x v="0"/>
    <m/>
    <m/>
    <m/>
    <x v="0"/>
    <n v="14"/>
    <d v="2020-07-01T00:00:00"/>
    <d v="2021-01-01T00:00:00"/>
    <n v="6"/>
    <n v="5"/>
    <x v="13"/>
    <x v="0"/>
  </r>
  <r>
    <n v="100066"/>
    <x v="0"/>
    <m/>
    <m/>
    <m/>
    <x v="0"/>
    <n v="12"/>
    <d v="2020-07-01T00:00:00"/>
    <d v="2021-01-01T00:00:00"/>
    <n v="6"/>
    <n v="5"/>
    <x v="14"/>
    <x v="0"/>
  </r>
  <r>
    <n v="100066"/>
    <x v="0"/>
    <m/>
    <m/>
    <m/>
    <x v="0"/>
    <n v="10"/>
    <d v="2020-07-01T00:00:00"/>
    <d v="2021-01-01T00:00:00"/>
    <n v="6"/>
    <n v="5"/>
    <x v="15"/>
    <x v="0"/>
  </r>
  <r>
    <n v="100066"/>
    <x v="0"/>
    <m/>
    <m/>
    <m/>
    <x v="0"/>
    <n v="10"/>
    <d v="2020-07-01T00:00:00"/>
    <d v="2021-01-01T00:00:00"/>
    <n v="6"/>
    <n v="5"/>
    <x v="16"/>
    <x v="0"/>
  </r>
  <r>
    <n v="100066"/>
    <x v="0"/>
    <m/>
    <m/>
    <m/>
    <x v="0"/>
    <n v="12"/>
    <d v="2020-07-01T00:00:00"/>
    <d v="2021-01-01T00:00:00"/>
    <n v="6"/>
    <n v="5"/>
    <x v="17"/>
    <x v="0"/>
  </r>
  <r>
    <n v="100066"/>
    <x v="0"/>
    <m/>
    <m/>
    <m/>
    <x v="0"/>
    <n v="9"/>
    <d v="2020-07-01T00:00:00"/>
    <d v="2021-01-01T00:00:00"/>
    <n v="6"/>
    <n v="5"/>
    <x v="18"/>
    <x v="0"/>
  </r>
  <r>
    <n v="100067"/>
    <x v="0"/>
    <m/>
    <m/>
    <m/>
    <x v="0"/>
    <n v="10"/>
    <d v="2020-07-01T00:00:00"/>
    <d v="2020-09-01T00:00:00"/>
    <n v="2"/>
    <n v="9"/>
    <x v="12"/>
    <x v="0"/>
  </r>
  <r>
    <n v="100067"/>
    <x v="0"/>
    <m/>
    <m/>
    <m/>
    <x v="0"/>
    <n v="11"/>
    <d v="2020-07-01T00:00:00"/>
    <d v="2020-09-01T00:00:00"/>
    <n v="2"/>
    <n v="9"/>
    <x v="13"/>
    <x v="0"/>
  </r>
  <r>
    <n v="100067"/>
    <x v="0"/>
    <m/>
    <m/>
    <m/>
    <x v="0"/>
    <n v="13"/>
    <d v="2020-07-01T00:00:00"/>
    <d v="2020-09-01T00:00:00"/>
    <n v="2"/>
    <n v="9"/>
    <x v="14"/>
    <x v="0"/>
  </r>
  <r>
    <n v="100068"/>
    <x v="0"/>
    <m/>
    <m/>
    <m/>
    <x v="0"/>
    <n v="11"/>
    <d v="2020-07-01T00:00:00"/>
    <d v="2021-04-01T00:00:00"/>
    <n v="9"/>
    <n v="2"/>
    <x v="12"/>
    <x v="0"/>
  </r>
  <r>
    <n v="100068"/>
    <x v="1"/>
    <m/>
    <m/>
    <m/>
    <x v="6"/>
    <n v="9"/>
    <d v="2020-07-01T00:00:00"/>
    <d v="2021-04-01T00:00:00"/>
    <n v="9"/>
    <n v="2"/>
    <x v="13"/>
    <x v="6"/>
  </r>
  <r>
    <n v="100068"/>
    <x v="1"/>
    <m/>
    <m/>
    <m/>
    <x v="26"/>
    <n v="10"/>
    <d v="2020-07-01T00:00:00"/>
    <d v="2021-04-01T00:00:00"/>
    <n v="9"/>
    <n v="2"/>
    <x v="14"/>
    <x v="50"/>
  </r>
  <r>
    <n v="100068"/>
    <x v="1"/>
    <m/>
    <m/>
    <m/>
    <x v="30"/>
    <n v="9"/>
    <d v="2020-07-01T00:00:00"/>
    <d v="2021-04-01T00:00:00"/>
    <n v="9"/>
    <n v="2"/>
    <x v="15"/>
    <x v="36"/>
  </r>
  <r>
    <n v="100068"/>
    <x v="1"/>
    <m/>
    <m/>
    <m/>
    <x v="30"/>
    <n v="9"/>
    <d v="2020-07-01T00:00:00"/>
    <d v="2021-04-01T00:00:00"/>
    <n v="9"/>
    <n v="2"/>
    <x v="16"/>
    <x v="36"/>
  </r>
  <r>
    <n v="100068"/>
    <x v="1"/>
    <m/>
    <m/>
    <m/>
    <x v="30"/>
    <n v="9"/>
    <d v="2020-07-01T00:00:00"/>
    <d v="2021-04-01T00:00:00"/>
    <n v="9"/>
    <n v="2"/>
    <x v="17"/>
    <x v="36"/>
  </r>
  <r>
    <n v="100068"/>
    <x v="1"/>
    <m/>
    <m/>
    <m/>
    <x v="30"/>
    <n v="12"/>
    <d v="2020-07-01T00:00:00"/>
    <d v="2021-04-01T00:00:00"/>
    <n v="9"/>
    <n v="2"/>
    <x v="18"/>
    <x v="36"/>
  </r>
  <r>
    <n v="100068"/>
    <x v="1"/>
    <m/>
    <m/>
    <m/>
    <x v="30"/>
    <n v="10"/>
    <d v="2020-07-01T00:00:00"/>
    <d v="2021-04-01T00:00:00"/>
    <n v="9"/>
    <n v="2"/>
    <x v="19"/>
    <x v="36"/>
  </r>
  <r>
    <n v="100068"/>
    <x v="1"/>
    <m/>
    <m/>
    <m/>
    <x v="30"/>
    <n v="8"/>
    <d v="2020-07-01T00:00:00"/>
    <d v="2021-04-01T00:00:00"/>
    <n v="9"/>
    <n v="2"/>
    <x v="20"/>
    <x v="36"/>
  </r>
  <r>
    <n v="100068"/>
    <x v="1"/>
    <m/>
    <m/>
    <m/>
    <x v="30"/>
    <n v="9"/>
    <d v="2020-07-01T00:00:00"/>
    <d v="2021-04-01T00:00:00"/>
    <n v="9"/>
    <n v="2"/>
    <x v="21"/>
    <x v="36"/>
  </r>
  <r>
    <n v="100069"/>
    <x v="0"/>
    <m/>
    <m/>
    <m/>
    <x v="0"/>
    <n v="11"/>
    <d v="2020-07-01T00:00:00"/>
    <d v="2021-06-01T00:00:00"/>
    <n v="11"/>
    <n v="0"/>
    <x v="12"/>
    <x v="0"/>
  </r>
  <r>
    <n v="100069"/>
    <x v="0"/>
    <m/>
    <m/>
    <m/>
    <x v="0"/>
    <n v="9"/>
    <d v="2020-07-01T00:00:00"/>
    <d v="2021-06-01T00:00:00"/>
    <n v="11"/>
    <n v="0"/>
    <x v="13"/>
    <x v="0"/>
  </r>
  <r>
    <n v="100069"/>
    <x v="0"/>
    <m/>
    <m/>
    <m/>
    <x v="0"/>
    <n v="9"/>
    <d v="2020-07-01T00:00:00"/>
    <d v="2021-06-01T00:00:00"/>
    <n v="11"/>
    <n v="0"/>
    <x v="14"/>
    <x v="0"/>
  </r>
  <r>
    <n v="100069"/>
    <x v="0"/>
    <m/>
    <m/>
    <m/>
    <x v="0"/>
    <n v="10"/>
    <d v="2020-07-01T00:00:00"/>
    <d v="2021-06-01T00:00:00"/>
    <n v="11"/>
    <n v="0"/>
    <x v="15"/>
    <x v="0"/>
  </r>
  <r>
    <n v="100069"/>
    <x v="0"/>
    <m/>
    <m/>
    <m/>
    <x v="0"/>
    <n v="9"/>
    <d v="2020-07-01T00:00:00"/>
    <d v="2021-06-01T00:00:00"/>
    <n v="11"/>
    <n v="0"/>
    <x v="16"/>
    <x v="0"/>
  </r>
  <r>
    <n v="100069"/>
    <x v="0"/>
    <m/>
    <m/>
    <m/>
    <x v="0"/>
    <n v="9"/>
    <d v="2020-07-01T00:00:00"/>
    <d v="2021-06-01T00:00:00"/>
    <n v="11"/>
    <n v="0"/>
    <x v="17"/>
    <x v="0"/>
  </r>
  <r>
    <n v="100069"/>
    <x v="0"/>
    <m/>
    <m/>
    <m/>
    <x v="0"/>
    <n v="10"/>
    <d v="2020-07-01T00:00:00"/>
    <d v="2021-06-01T00:00:00"/>
    <n v="11"/>
    <n v="0"/>
    <x v="18"/>
    <x v="0"/>
  </r>
  <r>
    <n v="100069"/>
    <x v="0"/>
    <m/>
    <m/>
    <m/>
    <x v="0"/>
    <n v="9"/>
    <d v="2020-07-01T00:00:00"/>
    <d v="2021-06-01T00:00:00"/>
    <n v="11"/>
    <n v="0"/>
    <x v="19"/>
    <x v="0"/>
  </r>
  <r>
    <n v="100069"/>
    <x v="0"/>
    <m/>
    <m/>
    <m/>
    <x v="0"/>
    <n v="10"/>
    <d v="2020-07-01T00:00:00"/>
    <d v="2021-06-01T00:00:00"/>
    <n v="11"/>
    <n v="0"/>
    <x v="20"/>
    <x v="0"/>
  </r>
  <r>
    <n v="100069"/>
    <x v="0"/>
    <m/>
    <m/>
    <m/>
    <x v="0"/>
    <n v="8"/>
    <d v="2020-07-01T00:00:00"/>
    <d v="2021-06-01T00:00:00"/>
    <n v="11"/>
    <n v="0"/>
    <x v="21"/>
    <x v="0"/>
  </r>
  <r>
    <n v="100069"/>
    <x v="0"/>
    <m/>
    <m/>
    <m/>
    <x v="0"/>
    <n v="8"/>
    <d v="2020-07-01T00:00:00"/>
    <d v="2021-06-01T00:00:00"/>
    <n v="11"/>
    <n v="0"/>
    <x v="22"/>
    <x v="0"/>
  </r>
  <r>
    <n v="100069"/>
    <x v="0"/>
    <m/>
    <m/>
    <m/>
    <x v="0"/>
    <n v="9"/>
    <d v="2020-07-01T00:00:00"/>
    <d v="2021-06-01T00:00:00"/>
    <n v="11"/>
    <n v="0"/>
    <x v="23"/>
    <x v="0"/>
  </r>
  <r>
    <n v="100070"/>
    <x v="0"/>
    <m/>
    <m/>
    <m/>
    <x v="0"/>
    <n v="8"/>
    <d v="2020-07-01T00:00:00"/>
    <d v="2021-06-01T00:00:00"/>
    <n v="11"/>
    <n v="0"/>
    <x v="12"/>
    <x v="0"/>
  </r>
  <r>
    <n v="100070"/>
    <x v="0"/>
    <m/>
    <m/>
    <m/>
    <x v="0"/>
    <n v="8"/>
    <d v="2020-07-01T00:00:00"/>
    <d v="2021-06-01T00:00:00"/>
    <n v="11"/>
    <n v="0"/>
    <x v="13"/>
    <x v="0"/>
  </r>
  <r>
    <n v="100070"/>
    <x v="0"/>
    <m/>
    <m/>
    <m/>
    <x v="0"/>
    <n v="8"/>
    <d v="2020-07-01T00:00:00"/>
    <d v="2021-06-01T00:00:00"/>
    <n v="11"/>
    <n v="0"/>
    <x v="14"/>
    <x v="0"/>
  </r>
  <r>
    <n v="100070"/>
    <x v="0"/>
    <m/>
    <m/>
    <m/>
    <x v="0"/>
    <n v="8"/>
    <d v="2020-07-01T00:00:00"/>
    <d v="2021-06-01T00:00:00"/>
    <n v="11"/>
    <n v="0"/>
    <x v="15"/>
    <x v="0"/>
  </r>
  <r>
    <n v="100070"/>
    <x v="0"/>
    <m/>
    <m/>
    <m/>
    <x v="0"/>
    <n v="9"/>
    <d v="2020-07-01T00:00:00"/>
    <d v="2021-06-01T00:00:00"/>
    <n v="11"/>
    <n v="0"/>
    <x v="16"/>
    <x v="0"/>
  </r>
  <r>
    <n v="100070"/>
    <x v="0"/>
    <m/>
    <m/>
    <m/>
    <x v="0"/>
    <n v="7"/>
    <d v="2020-07-01T00:00:00"/>
    <d v="2021-06-01T00:00:00"/>
    <n v="11"/>
    <n v="0"/>
    <x v="17"/>
    <x v="0"/>
  </r>
  <r>
    <n v="100070"/>
    <x v="0"/>
    <m/>
    <m/>
    <m/>
    <x v="0"/>
    <n v="7"/>
    <d v="2020-07-01T00:00:00"/>
    <d v="2021-06-01T00:00:00"/>
    <n v="11"/>
    <n v="0"/>
    <x v="18"/>
    <x v="0"/>
  </r>
  <r>
    <n v="100070"/>
    <x v="0"/>
    <m/>
    <m/>
    <m/>
    <x v="0"/>
    <n v="7"/>
    <d v="2020-07-01T00:00:00"/>
    <d v="2021-06-01T00:00:00"/>
    <n v="11"/>
    <n v="0"/>
    <x v="19"/>
    <x v="0"/>
  </r>
  <r>
    <n v="100070"/>
    <x v="0"/>
    <m/>
    <m/>
    <m/>
    <x v="0"/>
    <n v="8"/>
    <d v="2020-07-01T00:00:00"/>
    <d v="2021-06-01T00:00:00"/>
    <n v="11"/>
    <n v="0"/>
    <x v="20"/>
    <x v="0"/>
  </r>
  <r>
    <n v="100070"/>
    <x v="0"/>
    <m/>
    <m/>
    <m/>
    <x v="0"/>
    <n v="7"/>
    <d v="2020-07-01T00:00:00"/>
    <d v="2021-06-01T00:00:00"/>
    <n v="11"/>
    <n v="0"/>
    <x v="21"/>
    <x v="0"/>
  </r>
  <r>
    <n v="100070"/>
    <x v="0"/>
    <m/>
    <m/>
    <m/>
    <x v="0"/>
    <n v="8"/>
    <d v="2020-07-01T00:00:00"/>
    <d v="2021-06-01T00:00:00"/>
    <n v="11"/>
    <n v="0"/>
    <x v="22"/>
    <x v="0"/>
  </r>
  <r>
    <n v="100070"/>
    <x v="0"/>
    <m/>
    <m/>
    <m/>
    <x v="0"/>
    <n v="8"/>
    <d v="2020-07-01T00:00:00"/>
    <d v="2021-06-01T00:00:00"/>
    <n v="11"/>
    <n v="0"/>
    <x v="23"/>
    <x v="0"/>
  </r>
  <r>
    <n v="100071"/>
    <x v="0"/>
    <m/>
    <m/>
    <m/>
    <x v="0"/>
    <n v="7"/>
    <d v="2020-07-01T00:00:00"/>
    <d v="2021-06-01T00:00:00"/>
    <n v="11"/>
    <n v="0"/>
    <x v="12"/>
    <x v="0"/>
  </r>
  <r>
    <n v="100071"/>
    <x v="0"/>
    <m/>
    <m/>
    <m/>
    <x v="0"/>
    <n v="8"/>
    <d v="2020-07-01T00:00:00"/>
    <d v="2021-06-01T00:00:00"/>
    <n v="11"/>
    <n v="0"/>
    <x v="13"/>
    <x v="0"/>
  </r>
  <r>
    <n v="100071"/>
    <x v="0"/>
    <m/>
    <m/>
    <m/>
    <x v="0"/>
    <n v="8"/>
    <d v="2020-07-01T00:00:00"/>
    <d v="2021-06-01T00:00:00"/>
    <n v="11"/>
    <n v="0"/>
    <x v="14"/>
    <x v="0"/>
  </r>
  <r>
    <n v="100071"/>
    <x v="0"/>
    <m/>
    <m/>
    <m/>
    <x v="0"/>
    <n v="7"/>
    <d v="2020-07-01T00:00:00"/>
    <d v="2021-06-01T00:00:00"/>
    <n v="11"/>
    <n v="0"/>
    <x v="15"/>
    <x v="0"/>
  </r>
  <r>
    <n v="100071"/>
    <x v="0"/>
    <m/>
    <m/>
    <m/>
    <x v="0"/>
    <n v="8"/>
    <d v="2020-07-01T00:00:00"/>
    <d v="2021-06-01T00:00:00"/>
    <n v="11"/>
    <n v="0"/>
    <x v="16"/>
    <x v="0"/>
  </r>
  <r>
    <n v="100071"/>
    <x v="0"/>
    <m/>
    <m/>
    <m/>
    <x v="0"/>
    <n v="8"/>
    <d v="2020-07-01T00:00:00"/>
    <d v="2021-06-01T00:00:00"/>
    <n v="11"/>
    <n v="0"/>
    <x v="17"/>
    <x v="0"/>
  </r>
  <r>
    <n v="100071"/>
    <x v="0"/>
    <m/>
    <m/>
    <m/>
    <x v="0"/>
    <n v="8"/>
    <d v="2020-07-01T00:00:00"/>
    <d v="2021-06-01T00:00:00"/>
    <n v="11"/>
    <n v="0"/>
    <x v="18"/>
    <x v="0"/>
  </r>
  <r>
    <n v="100071"/>
    <x v="0"/>
    <m/>
    <m/>
    <m/>
    <x v="0"/>
    <n v="10"/>
    <d v="2020-07-01T00:00:00"/>
    <d v="2021-06-01T00:00:00"/>
    <n v="11"/>
    <n v="0"/>
    <x v="19"/>
    <x v="0"/>
  </r>
  <r>
    <n v="100071"/>
    <x v="0"/>
    <m/>
    <m/>
    <m/>
    <x v="0"/>
    <n v="7"/>
    <d v="2020-07-01T00:00:00"/>
    <d v="2021-06-01T00:00:00"/>
    <n v="11"/>
    <n v="0"/>
    <x v="20"/>
    <x v="0"/>
  </r>
  <r>
    <n v="100071"/>
    <x v="0"/>
    <m/>
    <m/>
    <m/>
    <x v="0"/>
    <n v="7"/>
    <d v="2020-07-01T00:00:00"/>
    <d v="2021-06-01T00:00:00"/>
    <n v="11"/>
    <n v="0"/>
    <x v="21"/>
    <x v="0"/>
  </r>
  <r>
    <n v="100071"/>
    <x v="0"/>
    <m/>
    <m/>
    <m/>
    <x v="0"/>
    <n v="8"/>
    <d v="2020-07-01T00:00:00"/>
    <d v="2021-06-01T00:00:00"/>
    <n v="11"/>
    <n v="0"/>
    <x v="22"/>
    <x v="0"/>
  </r>
  <r>
    <n v="100071"/>
    <x v="0"/>
    <m/>
    <m/>
    <m/>
    <x v="0"/>
    <n v="9"/>
    <d v="2020-07-01T00:00:00"/>
    <d v="2021-06-01T00:00:00"/>
    <n v="11"/>
    <n v="0"/>
    <x v="23"/>
    <x v="0"/>
  </r>
  <r>
    <n v="100072"/>
    <x v="0"/>
    <m/>
    <m/>
    <m/>
    <x v="0"/>
    <n v="3"/>
    <d v="2020-07-01T00:00:00"/>
    <d v="2021-03-01T00:00:00"/>
    <n v="8"/>
    <n v="3"/>
    <x v="12"/>
    <x v="0"/>
  </r>
  <r>
    <n v="100072"/>
    <x v="0"/>
    <m/>
    <m/>
    <m/>
    <x v="0"/>
    <n v="3"/>
    <d v="2020-07-01T00:00:00"/>
    <d v="2021-03-01T00:00:00"/>
    <n v="8"/>
    <n v="3"/>
    <x v="13"/>
    <x v="0"/>
  </r>
  <r>
    <n v="100072"/>
    <x v="0"/>
    <m/>
    <m/>
    <m/>
    <x v="0"/>
    <n v="3"/>
    <d v="2020-07-01T00:00:00"/>
    <d v="2021-03-01T00:00:00"/>
    <n v="8"/>
    <n v="3"/>
    <x v="14"/>
    <x v="0"/>
  </r>
  <r>
    <n v="100072"/>
    <x v="0"/>
    <m/>
    <m/>
    <m/>
    <x v="0"/>
    <n v="3"/>
    <d v="2020-07-01T00:00:00"/>
    <d v="2021-03-01T00:00:00"/>
    <n v="8"/>
    <n v="3"/>
    <x v="15"/>
    <x v="0"/>
  </r>
  <r>
    <n v="100072"/>
    <x v="0"/>
    <m/>
    <m/>
    <m/>
    <x v="0"/>
    <n v="3"/>
    <d v="2020-07-01T00:00:00"/>
    <d v="2021-03-01T00:00:00"/>
    <n v="8"/>
    <n v="3"/>
    <x v="16"/>
    <x v="0"/>
  </r>
  <r>
    <n v="100072"/>
    <x v="0"/>
    <m/>
    <m/>
    <m/>
    <x v="0"/>
    <n v="3"/>
    <d v="2020-07-01T00:00:00"/>
    <d v="2021-03-01T00:00:00"/>
    <n v="8"/>
    <n v="3"/>
    <x v="17"/>
    <x v="0"/>
  </r>
  <r>
    <n v="100072"/>
    <x v="0"/>
    <m/>
    <m/>
    <m/>
    <x v="0"/>
    <n v="3"/>
    <d v="2020-07-01T00:00:00"/>
    <d v="2021-03-01T00:00:00"/>
    <n v="8"/>
    <n v="3"/>
    <x v="18"/>
    <x v="0"/>
  </r>
  <r>
    <n v="100072"/>
    <x v="0"/>
    <m/>
    <m/>
    <m/>
    <x v="0"/>
    <n v="3"/>
    <d v="2020-07-01T00:00:00"/>
    <d v="2021-03-01T00:00:00"/>
    <n v="8"/>
    <n v="3"/>
    <x v="19"/>
    <x v="0"/>
  </r>
  <r>
    <n v="100072"/>
    <x v="0"/>
    <m/>
    <m/>
    <m/>
    <x v="0"/>
    <n v="3"/>
    <d v="2020-07-01T00:00:00"/>
    <d v="2021-03-01T00:00:00"/>
    <n v="8"/>
    <n v="3"/>
    <x v="20"/>
    <x v="0"/>
  </r>
  <r>
    <n v="100073"/>
    <x v="0"/>
    <m/>
    <m/>
    <m/>
    <x v="0"/>
    <n v="3"/>
    <d v="2020-07-01T00:00:00"/>
    <d v="2021-07-01T00:00:00"/>
    <n v="12"/>
    <n v="0"/>
    <x v="12"/>
    <x v="0"/>
  </r>
  <r>
    <n v="100073"/>
    <x v="0"/>
    <m/>
    <m/>
    <m/>
    <x v="0"/>
    <n v="3"/>
    <d v="2020-07-01T00:00:00"/>
    <d v="2021-07-01T00:00:00"/>
    <n v="12"/>
    <n v="0"/>
    <x v="13"/>
    <x v="0"/>
  </r>
  <r>
    <n v="100073"/>
    <x v="0"/>
    <m/>
    <m/>
    <m/>
    <x v="0"/>
    <n v="3"/>
    <d v="2020-07-01T00:00:00"/>
    <d v="2021-07-01T00:00:00"/>
    <n v="12"/>
    <n v="0"/>
    <x v="14"/>
    <x v="0"/>
  </r>
  <r>
    <n v="100073"/>
    <x v="0"/>
    <m/>
    <m/>
    <m/>
    <x v="0"/>
    <n v="3"/>
    <d v="2020-07-01T00:00:00"/>
    <d v="2021-07-01T00:00:00"/>
    <n v="12"/>
    <n v="0"/>
    <x v="15"/>
    <x v="0"/>
  </r>
  <r>
    <n v="100073"/>
    <x v="0"/>
    <m/>
    <m/>
    <m/>
    <x v="0"/>
    <n v="3"/>
    <d v="2020-07-01T00:00:00"/>
    <d v="2021-07-01T00:00:00"/>
    <n v="12"/>
    <n v="0"/>
    <x v="16"/>
    <x v="0"/>
  </r>
  <r>
    <n v="100073"/>
    <x v="0"/>
    <m/>
    <m/>
    <m/>
    <x v="0"/>
    <n v="3"/>
    <d v="2020-07-01T00:00:00"/>
    <d v="2021-07-01T00:00:00"/>
    <n v="12"/>
    <n v="0"/>
    <x v="17"/>
    <x v="0"/>
  </r>
  <r>
    <n v="100073"/>
    <x v="0"/>
    <m/>
    <m/>
    <m/>
    <x v="0"/>
    <n v="3"/>
    <d v="2020-07-01T00:00:00"/>
    <d v="2021-07-01T00:00:00"/>
    <n v="12"/>
    <n v="0"/>
    <x v="18"/>
    <x v="0"/>
  </r>
  <r>
    <n v="100073"/>
    <x v="0"/>
    <m/>
    <m/>
    <m/>
    <x v="0"/>
    <n v="3"/>
    <d v="2020-07-01T00:00:00"/>
    <d v="2021-07-01T00:00:00"/>
    <n v="12"/>
    <n v="0"/>
    <x v="19"/>
    <x v="0"/>
  </r>
  <r>
    <n v="100073"/>
    <x v="0"/>
    <m/>
    <m/>
    <m/>
    <x v="0"/>
    <n v="3"/>
    <d v="2020-07-01T00:00:00"/>
    <d v="2021-07-01T00:00:00"/>
    <n v="12"/>
    <n v="0"/>
    <x v="20"/>
    <x v="0"/>
  </r>
  <r>
    <n v="100073"/>
    <x v="0"/>
    <m/>
    <m/>
    <m/>
    <x v="0"/>
    <n v="3"/>
    <d v="2020-07-01T00:00:00"/>
    <d v="2021-07-01T00:00:00"/>
    <n v="12"/>
    <n v="0"/>
    <x v="21"/>
    <x v="0"/>
  </r>
  <r>
    <n v="100073"/>
    <x v="0"/>
    <m/>
    <m/>
    <m/>
    <x v="0"/>
    <n v="3"/>
    <d v="2020-07-01T00:00:00"/>
    <d v="2021-07-01T00:00:00"/>
    <n v="12"/>
    <n v="0"/>
    <x v="22"/>
    <x v="0"/>
  </r>
  <r>
    <n v="100073"/>
    <x v="0"/>
    <m/>
    <m/>
    <m/>
    <x v="0"/>
    <n v="3"/>
    <d v="2020-07-01T00:00:00"/>
    <d v="2021-07-01T00:00:00"/>
    <n v="12"/>
    <n v="0"/>
    <x v="23"/>
    <x v="0"/>
  </r>
  <r>
    <n v="100074"/>
    <x v="0"/>
    <m/>
    <m/>
    <m/>
    <x v="0"/>
    <n v="3"/>
    <d v="2020-07-01T00:00:00"/>
    <d v="2021-07-01T00:00:00"/>
    <n v="12"/>
    <n v="0"/>
    <x v="12"/>
    <x v="0"/>
  </r>
  <r>
    <n v="100074"/>
    <x v="1"/>
    <m/>
    <m/>
    <m/>
    <x v="1"/>
    <n v="3"/>
    <d v="2020-07-01T00:00:00"/>
    <d v="2021-07-01T00:00:00"/>
    <n v="12"/>
    <n v="0"/>
    <x v="13"/>
    <x v="1"/>
  </r>
  <r>
    <n v="100074"/>
    <x v="1"/>
    <m/>
    <m/>
    <m/>
    <x v="1"/>
    <n v="3"/>
    <d v="2020-07-01T00:00:00"/>
    <d v="2021-07-01T00:00:00"/>
    <n v="12"/>
    <n v="0"/>
    <x v="14"/>
    <x v="1"/>
  </r>
  <r>
    <n v="100074"/>
    <x v="1"/>
    <m/>
    <m/>
    <m/>
    <x v="1"/>
    <n v="2"/>
    <d v="2020-07-01T00:00:00"/>
    <d v="2021-07-01T00:00:00"/>
    <n v="12"/>
    <n v="0"/>
    <x v="15"/>
    <x v="1"/>
  </r>
  <r>
    <n v="100074"/>
    <x v="1"/>
    <m/>
    <m/>
    <m/>
    <x v="1"/>
    <n v="3"/>
    <d v="2020-07-01T00:00:00"/>
    <d v="2021-07-01T00:00:00"/>
    <n v="12"/>
    <n v="0"/>
    <x v="16"/>
    <x v="1"/>
  </r>
  <r>
    <n v="100074"/>
    <x v="1"/>
    <m/>
    <m/>
    <m/>
    <x v="1"/>
    <n v="3"/>
    <d v="2020-07-01T00:00:00"/>
    <d v="2021-07-01T00:00:00"/>
    <n v="12"/>
    <n v="0"/>
    <x v="17"/>
    <x v="1"/>
  </r>
  <r>
    <n v="100074"/>
    <x v="1"/>
    <m/>
    <m/>
    <m/>
    <x v="1"/>
    <n v="3"/>
    <d v="2020-07-01T00:00:00"/>
    <d v="2021-07-01T00:00:00"/>
    <n v="12"/>
    <n v="0"/>
    <x v="18"/>
    <x v="1"/>
  </r>
  <r>
    <n v="100074"/>
    <x v="1"/>
    <m/>
    <m/>
    <m/>
    <x v="1"/>
    <n v="3"/>
    <d v="2020-07-01T00:00:00"/>
    <d v="2021-07-01T00:00:00"/>
    <n v="12"/>
    <n v="0"/>
    <x v="19"/>
    <x v="1"/>
  </r>
  <r>
    <n v="100074"/>
    <x v="1"/>
    <m/>
    <m/>
    <m/>
    <x v="1"/>
    <n v="3"/>
    <d v="2020-07-01T00:00:00"/>
    <d v="2021-07-01T00:00:00"/>
    <n v="12"/>
    <n v="0"/>
    <x v="20"/>
    <x v="1"/>
  </r>
  <r>
    <n v="100074"/>
    <x v="1"/>
    <m/>
    <m/>
    <m/>
    <x v="1"/>
    <n v="3"/>
    <d v="2020-07-01T00:00:00"/>
    <d v="2021-07-01T00:00:00"/>
    <n v="12"/>
    <n v="0"/>
    <x v="21"/>
    <x v="1"/>
  </r>
  <r>
    <n v="100074"/>
    <x v="1"/>
    <m/>
    <m/>
    <m/>
    <x v="1"/>
    <n v="3"/>
    <d v="2020-07-01T00:00:00"/>
    <d v="2021-07-01T00:00:00"/>
    <n v="12"/>
    <n v="0"/>
    <x v="22"/>
    <x v="1"/>
  </r>
  <r>
    <n v="100074"/>
    <x v="1"/>
    <m/>
    <m/>
    <m/>
    <x v="1"/>
    <n v="3"/>
    <d v="2020-07-01T00:00:00"/>
    <d v="2021-07-01T00:00:00"/>
    <n v="12"/>
    <n v="0"/>
    <x v="23"/>
    <x v="1"/>
  </r>
  <r>
    <n v="100075"/>
    <x v="0"/>
    <m/>
    <m/>
    <m/>
    <x v="0"/>
    <n v="2"/>
    <d v="2020-07-01T00:00:00"/>
    <d v="2020-10-01T00:00:00"/>
    <n v="3"/>
    <n v="8"/>
    <x v="12"/>
    <x v="0"/>
  </r>
  <r>
    <n v="100075"/>
    <x v="1"/>
    <m/>
    <m/>
    <m/>
    <x v="9"/>
    <n v="2"/>
    <d v="2020-07-01T00:00:00"/>
    <d v="2020-10-01T00:00:00"/>
    <n v="3"/>
    <n v="8"/>
    <x v="13"/>
    <x v="12"/>
  </r>
  <r>
    <n v="100075"/>
    <x v="1"/>
    <m/>
    <m/>
    <m/>
    <x v="9"/>
    <n v="2"/>
    <d v="2020-07-01T00:00:00"/>
    <d v="2020-10-01T00:00:00"/>
    <n v="3"/>
    <n v="8"/>
    <x v="14"/>
    <x v="12"/>
  </r>
  <r>
    <n v="100075"/>
    <x v="1"/>
    <m/>
    <m/>
    <m/>
    <x v="9"/>
    <n v="1"/>
    <d v="2020-07-01T00:00:00"/>
    <d v="2020-10-01T00:00:00"/>
    <n v="3"/>
    <n v="8"/>
    <x v="15"/>
    <x v="12"/>
  </r>
  <r>
    <n v="100076"/>
    <x v="0"/>
    <m/>
    <m/>
    <m/>
    <x v="0"/>
    <n v="2"/>
    <d v="2020-07-01T00:00:00"/>
    <d v="2021-05-01T00:00:00"/>
    <n v="10"/>
    <n v="1"/>
    <x v="12"/>
    <x v="0"/>
  </r>
  <r>
    <n v="100076"/>
    <x v="0"/>
    <m/>
    <m/>
    <m/>
    <x v="0"/>
    <n v="2"/>
    <d v="2020-07-01T00:00:00"/>
    <d v="2021-05-01T00:00:00"/>
    <n v="10"/>
    <n v="1"/>
    <x v="13"/>
    <x v="0"/>
  </r>
  <r>
    <n v="100076"/>
    <x v="0"/>
    <m/>
    <m/>
    <m/>
    <x v="0"/>
    <n v="2"/>
    <d v="2020-07-01T00:00:00"/>
    <d v="2021-05-01T00:00:00"/>
    <n v="10"/>
    <n v="1"/>
    <x v="14"/>
    <x v="0"/>
  </r>
  <r>
    <n v="100076"/>
    <x v="0"/>
    <m/>
    <m/>
    <m/>
    <x v="0"/>
    <n v="2"/>
    <d v="2020-07-01T00:00:00"/>
    <d v="2021-05-01T00:00:00"/>
    <n v="10"/>
    <n v="1"/>
    <x v="15"/>
    <x v="0"/>
  </r>
  <r>
    <n v="100076"/>
    <x v="0"/>
    <m/>
    <m/>
    <m/>
    <x v="0"/>
    <n v="1"/>
    <d v="2020-07-01T00:00:00"/>
    <d v="2021-05-01T00:00:00"/>
    <n v="10"/>
    <n v="1"/>
    <x v="16"/>
    <x v="0"/>
  </r>
  <r>
    <n v="100076"/>
    <x v="0"/>
    <m/>
    <m/>
    <m/>
    <x v="0"/>
    <n v="2"/>
    <d v="2020-07-01T00:00:00"/>
    <d v="2021-05-01T00:00:00"/>
    <n v="10"/>
    <n v="1"/>
    <x v="17"/>
    <x v="0"/>
  </r>
  <r>
    <n v="100076"/>
    <x v="0"/>
    <m/>
    <m/>
    <m/>
    <x v="0"/>
    <n v="2"/>
    <d v="2020-07-01T00:00:00"/>
    <d v="2021-05-01T00:00:00"/>
    <n v="10"/>
    <n v="1"/>
    <x v="18"/>
    <x v="0"/>
  </r>
  <r>
    <n v="100076"/>
    <x v="0"/>
    <m/>
    <m/>
    <m/>
    <x v="0"/>
    <n v="2"/>
    <d v="2020-07-01T00:00:00"/>
    <d v="2021-05-01T00:00:00"/>
    <n v="10"/>
    <n v="1"/>
    <x v="19"/>
    <x v="0"/>
  </r>
  <r>
    <n v="100076"/>
    <x v="0"/>
    <m/>
    <m/>
    <m/>
    <x v="0"/>
    <n v="2"/>
    <d v="2020-07-01T00:00:00"/>
    <d v="2021-05-01T00:00:00"/>
    <n v="10"/>
    <n v="1"/>
    <x v="20"/>
    <x v="0"/>
  </r>
  <r>
    <n v="100076"/>
    <x v="0"/>
    <m/>
    <m/>
    <m/>
    <x v="0"/>
    <n v="2"/>
    <d v="2020-07-01T00:00:00"/>
    <d v="2021-05-01T00:00:00"/>
    <n v="10"/>
    <n v="1"/>
    <x v="21"/>
    <x v="0"/>
  </r>
  <r>
    <n v="100076"/>
    <x v="0"/>
    <m/>
    <m/>
    <m/>
    <x v="0"/>
    <n v="2"/>
    <d v="2020-07-01T00:00:00"/>
    <d v="2021-05-01T00:00:00"/>
    <n v="10"/>
    <n v="1"/>
    <x v="22"/>
    <x v="0"/>
  </r>
  <r>
    <n v="100077"/>
    <x v="0"/>
    <m/>
    <m/>
    <m/>
    <x v="0"/>
    <n v="2"/>
    <d v="2020-07-01T00:00:00"/>
    <d v="2021-05-01T00:00:00"/>
    <n v="10"/>
    <n v="1"/>
    <x v="12"/>
    <x v="0"/>
  </r>
  <r>
    <n v="100077"/>
    <x v="0"/>
    <m/>
    <m/>
    <m/>
    <x v="0"/>
    <n v="2"/>
    <d v="2020-07-01T00:00:00"/>
    <d v="2021-05-01T00:00:00"/>
    <n v="10"/>
    <n v="1"/>
    <x v="13"/>
    <x v="0"/>
  </r>
  <r>
    <n v="100077"/>
    <x v="0"/>
    <m/>
    <m/>
    <m/>
    <x v="0"/>
    <n v="2"/>
    <d v="2020-07-01T00:00:00"/>
    <d v="2021-05-01T00:00:00"/>
    <n v="10"/>
    <n v="1"/>
    <x v="14"/>
    <x v="0"/>
  </r>
  <r>
    <n v="100077"/>
    <x v="0"/>
    <m/>
    <m/>
    <m/>
    <x v="0"/>
    <n v="2"/>
    <d v="2020-07-01T00:00:00"/>
    <d v="2021-05-01T00:00:00"/>
    <n v="10"/>
    <n v="1"/>
    <x v="15"/>
    <x v="0"/>
  </r>
  <r>
    <n v="100077"/>
    <x v="0"/>
    <m/>
    <m/>
    <m/>
    <x v="0"/>
    <n v="2"/>
    <d v="2020-07-01T00:00:00"/>
    <d v="2021-05-01T00:00:00"/>
    <n v="10"/>
    <n v="1"/>
    <x v="16"/>
    <x v="0"/>
  </r>
  <r>
    <n v="100077"/>
    <x v="0"/>
    <m/>
    <m/>
    <m/>
    <x v="0"/>
    <n v="2"/>
    <d v="2020-07-01T00:00:00"/>
    <d v="2021-05-01T00:00:00"/>
    <n v="10"/>
    <n v="1"/>
    <x v="17"/>
    <x v="0"/>
  </r>
  <r>
    <n v="100077"/>
    <x v="0"/>
    <m/>
    <m/>
    <m/>
    <x v="0"/>
    <n v="2"/>
    <d v="2020-07-01T00:00:00"/>
    <d v="2021-05-01T00:00:00"/>
    <n v="10"/>
    <n v="1"/>
    <x v="18"/>
    <x v="0"/>
  </r>
  <r>
    <n v="100077"/>
    <x v="0"/>
    <m/>
    <m/>
    <m/>
    <x v="0"/>
    <n v="2"/>
    <d v="2020-07-01T00:00:00"/>
    <d v="2021-05-01T00:00:00"/>
    <n v="10"/>
    <n v="1"/>
    <x v="19"/>
    <x v="0"/>
  </r>
  <r>
    <n v="100077"/>
    <x v="0"/>
    <m/>
    <m/>
    <m/>
    <x v="0"/>
    <n v="2"/>
    <d v="2020-07-01T00:00:00"/>
    <d v="2021-05-01T00:00:00"/>
    <n v="10"/>
    <n v="1"/>
    <x v="20"/>
    <x v="0"/>
  </r>
  <r>
    <n v="100077"/>
    <x v="0"/>
    <m/>
    <m/>
    <m/>
    <x v="0"/>
    <n v="1"/>
    <d v="2020-07-01T00:00:00"/>
    <d v="2021-05-01T00:00:00"/>
    <n v="10"/>
    <n v="1"/>
    <x v="21"/>
    <x v="0"/>
  </r>
  <r>
    <n v="100077"/>
    <x v="0"/>
    <m/>
    <m/>
    <m/>
    <x v="0"/>
    <n v="1"/>
    <d v="2020-07-01T00:00:00"/>
    <d v="2021-05-01T00:00:00"/>
    <n v="10"/>
    <n v="1"/>
    <x v="22"/>
    <x v="0"/>
  </r>
  <r>
    <n v="100078"/>
    <x v="0"/>
    <m/>
    <m/>
    <m/>
    <x v="0"/>
    <n v="2"/>
    <d v="2020-07-01T00:00:00"/>
    <d v="2020-09-01T00:00:00"/>
    <n v="2"/>
    <n v="9"/>
    <x v="12"/>
    <x v="0"/>
  </r>
  <r>
    <n v="100078"/>
    <x v="0"/>
    <m/>
    <m/>
    <m/>
    <x v="0"/>
    <n v="2"/>
    <d v="2020-07-01T00:00:00"/>
    <d v="2020-09-01T00:00:00"/>
    <n v="2"/>
    <n v="9"/>
    <x v="13"/>
    <x v="0"/>
  </r>
  <r>
    <n v="100078"/>
    <x v="0"/>
    <m/>
    <m/>
    <m/>
    <x v="0"/>
    <n v="2"/>
    <d v="2020-07-01T00:00:00"/>
    <d v="2020-09-01T00:00:00"/>
    <n v="2"/>
    <n v="9"/>
    <x v="14"/>
    <x v="0"/>
  </r>
  <r>
    <n v="100079"/>
    <x v="0"/>
    <m/>
    <m/>
    <m/>
    <x v="0"/>
    <n v="2"/>
    <d v="2020-07-01T00:00:00"/>
    <d v="2021-07-01T00:00:00"/>
    <n v="12"/>
    <n v="0"/>
    <x v="12"/>
    <x v="0"/>
  </r>
  <r>
    <n v="100079"/>
    <x v="1"/>
    <m/>
    <m/>
    <m/>
    <x v="9"/>
    <n v="2"/>
    <d v="2020-07-01T00:00:00"/>
    <d v="2021-07-01T00:00:00"/>
    <n v="12"/>
    <n v="0"/>
    <x v="13"/>
    <x v="12"/>
  </r>
  <r>
    <n v="100079"/>
    <x v="1"/>
    <m/>
    <m/>
    <m/>
    <x v="9"/>
    <n v="2"/>
    <d v="2020-07-01T00:00:00"/>
    <d v="2021-07-01T00:00:00"/>
    <n v="12"/>
    <n v="0"/>
    <x v="14"/>
    <x v="12"/>
  </r>
  <r>
    <n v="100079"/>
    <x v="1"/>
    <m/>
    <m/>
    <m/>
    <x v="9"/>
    <n v="2"/>
    <d v="2020-07-01T00:00:00"/>
    <d v="2021-07-01T00:00:00"/>
    <n v="12"/>
    <n v="0"/>
    <x v="15"/>
    <x v="12"/>
  </r>
  <r>
    <n v="100079"/>
    <x v="1"/>
    <m/>
    <m/>
    <m/>
    <x v="9"/>
    <n v="2"/>
    <d v="2020-07-01T00:00:00"/>
    <d v="2021-07-01T00:00:00"/>
    <n v="12"/>
    <n v="0"/>
    <x v="16"/>
    <x v="12"/>
  </r>
  <r>
    <n v="100079"/>
    <x v="1"/>
    <m/>
    <m/>
    <m/>
    <x v="9"/>
    <n v="2"/>
    <d v="2020-07-01T00:00:00"/>
    <d v="2021-07-01T00:00:00"/>
    <n v="12"/>
    <n v="0"/>
    <x v="17"/>
    <x v="12"/>
  </r>
  <r>
    <n v="100079"/>
    <x v="1"/>
    <m/>
    <m/>
    <m/>
    <x v="9"/>
    <n v="2"/>
    <d v="2020-07-01T00:00:00"/>
    <d v="2021-07-01T00:00:00"/>
    <n v="12"/>
    <n v="0"/>
    <x v="18"/>
    <x v="12"/>
  </r>
  <r>
    <n v="100079"/>
    <x v="1"/>
    <m/>
    <m/>
    <m/>
    <x v="9"/>
    <n v="1"/>
    <d v="2020-07-01T00:00:00"/>
    <d v="2021-07-01T00:00:00"/>
    <n v="12"/>
    <n v="0"/>
    <x v="19"/>
    <x v="12"/>
  </r>
  <r>
    <n v="100079"/>
    <x v="1"/>
    <m/>
    <m/>
    <m/>
    <x v="9"/>
    <n v="2"/>
    <d v="2020-07-01T00:00:00"/>
    <d v="2021-07-01T00:00:00"/>
    <n v="12"/>
    <n v="0"/>
    <x v="20"/>
    <x v="12"/>
  </r>
  <r>
    <n v="100079"/>
    <x v="1"/>
    <m/>
    <m/>
    <m/>
    <x v="9"/>
    <n v="2"/>
    <d v="2020-07-01T00:00:00"/>
    <d v="2021-07-01T00:00:00"/>
    <n v="12"/>
    <n v="0"/>
    <x v="21"/>
    <x v="12"/>
  </r>
  <r>
    <n v="100079"/>
    <x v="1"/>
    <m/>
    <m/>
    <m/>
    <x v="9"/>
    <n v="2"/>
    <d v="2020-07-01T00:00:00"/>
    <d v="2021-07-01T00:00:00"/>
    <n v="12"/>
    <n v="0"/>
    <x v="22"/>
    <x v="12"/>
  </r>
  <r>
    <n v="100079"/>
    <x v="1"/>
    <m/>
    <m/>
    <m/>
    <x v="9"/>
    <n v="2"/>
    <d v="2020-07-01T00:00:00"/>
    <d v="2021-07-01T00:00:00"/>
    <n v="12"/>
    <n v="0"/>
    <x v="23"/>
    <x v="12"/>
  </r>
  <r>
    <n v="100080"/>
    <x v="0"/>
    <m/>
    <m/>
    <m/>
    <x v="0"/>
    <n v="1"/>
    <d v="2020-07-01T00:00:00"/>
    <d v="2021-07-01T00:00:00"/>
    <n v="12"/>
    <n v="0"/>
    <x v="12"/>
    <x v="0"/>
  </r>
  <r>
    <n v="100080"/>
    <x v="1"/>
    <m/>
    <m/>
    <m/>
    <x v="9"/>
    <n v="2"/>
    <d v="2020-07-01T00:00:00"/>
    <d v="2021-07-01T00:00:00"/>
    <n v="12"/>
    <n v="0"/>
    <x v="13"/>
    <x v="12"/>
  </r>
  <r>
    <n v="100080"/>
    <x v="1"/>
    <m/>
    <m/>
    <m/>
    <x v="9"/>
    <n v="2"/>
    <d v="2020-07-01T00:00:00"/>
    <d v="2021-07-01T00:00:00"/>
    <n v="12"/>
    <n v="0"/>
    <x v="14"/>
    <x v="12"/>
  </r>
  <r>
    <n v="100080"/>
    <x v="1"/>
    <m/>
    <m/>
    <m/>
    <x v="9"/>
    <n v="2"/>
    <d v="2020-07-01T00:00:00"/>
    <d v="2021-07-01T00:00:00"/>
    <n v="12"/>
    <n v="0"/>
    <x v="15"/>
    <x v="12"/>
  </r>
  <r>
    <n v="100080"/>
    <x v="1"/>
    <m/>
    <m/>
    <m/>
    <x v="9"/>
    <n v="2"/>
    <d v="2020-07-01T00:00:00"/>
    <d v="2021-07-01T00:00:00"/>
    <n v="12"/>
    <n v="0"/>
    <x v="16"/>
    <x v="12"/>
  </r>
  <r>
    <n v="100080"/>
    <x v="1"/>
    <m/>
    <m/>
    <m/>
    <x v="9"/>
    <n v="2"/>
    <d v="2020-07-01T00:00:00"/>
    <d v="2021-07-01T00:00:00"/>
    <n v="12"/>
    <n v="0"/>
    <x v="17"/>
    <x v="12"/>
  </r>
  <r>
    <n v="100080"/>
    <x v="1"/>
    <m/>
    <m/>
    <m/>
    <x v="9"/>
    <n v="1"/>
    <d v="2020-07-01T00:00:00"/>
    <d v="2021-07-01T00:00:00"/>
    <n v="12"/>
    <n v="0"/>
    <x v="18"/>
    <x v="12"/>
  </r>
  <r>
    <n v="100080"/>
    <x v="1"/>
    <m/>
    <m/>
    <m/>
    <x v="9"/>
    <n v="2"/>
    <d v="2020-07-01T00:00:00"/>
    <d v="2021-07-01T00:00:00"/>
    <n v="12"/>
    <n v="0"/>
    <x v="19"/>
    <x v="12"/>
  </r>
  <r>
    <n v="100080"/>
    <x v="1"/>
    <m/>
    <m/>
    <m/>
    <x v="9"/>
    <n v="2"/>
    <d v="2020-07-01T00:00:00"/>
    <d v="2021-07-01T00:00:00"/>
    <n v="12"/>
    <n v="0"/>
    <x v="20"/>
    <x v="12"/>
  </r>
  <r>
    <n v="100080"/>
    <x v="1"/>
    <m/>
    <m/>
    <m/>
    <x v="9"/>
    <n v="1"/>
    <d v="2020-07-01T00:00:00"/>
    <d v="2021-07-01T00:00:00"/>
    <n v="12"/>
    <n v="0"/>
    <x v="21"/>
    <x v="12"/>
  </r>
  <r>
    <n v="100080"/>
    <x v="1"/>
    <m/>
    <m/>
    <m/>
    <x v="9"/>
    <n v="2"/>
    <d v="2020-07-01T00:00:00"/>
    <d v="2021-07-01T00:00:00"/>
    <n v="12"/>
    <n v="0"/>
    <x v="22"/>
    <x v="12"/>
  </r>
  <r>
    <n v="100080"/>
    <x v="1"/>
    <m/>
    <m/>
    <m/>
    <x v="9"/>
    <n v="1"/>
    <d v="2020-07-01T00:00:00"/>
    <d v="2021-07-01T00:00:00"/>
    <n v="12"/>
    <n v="0"/>
    <x v="23"/>
    <x v="12"/>
  </r>
  <r>
    <n v="100081"/>
    <x v="0"/>
    <m/>
    <m/>
    <m/>
    <x v="0"/>
    <n v="39"/>
    <d v="2020-08-01T00:00:00"/>
    <d v="2021-07-01T00:00:00"/>
    <n v="11"/>
    <n v="0"/>
    <x v="13"/>
    <x v="0"/>
  </r>
  <r>
    <n v="100081"/>
    <x v="1"/>
    <m/>
    <m/>
    <m/>
    <x v="24"/>
    <n v="37"/>
    <d v="2020-08-01T00:00:00"/>
    <d v="2021-07-01T00:00:00"/>
    <n v="11"/>
    <n v="0"/>
    <x v="14"/>
    <x v="29"/>
  </r>
  <r>
    <n v="100081"/>
    <x v="1"/>
    <m/>
    <m/>
    <m/>
    <x v="33"/>
    <n v="47"/>
    <d v="2020-08-01T00:00:00"/>
    <d v="2021-07-01T00:00:00"/>
    <n v="11"/>
    <n v="0"/>
    <x v="15"/>
    <x v="38"/>
  </r>
  <r>
    <n v="100081"/>
    <x v="1"/>
    <m/>
    <m/>
    <m/>
    <x v="38"/>
    <n v="48"/>
    <d v="2020-08-01T00:00:00"/>
    <d v="2021-07-01T00:00:00"/>
    <n v="11"/>
    <n v="0"/>
    <x v="16"/>
    <x v="46"/>
  </r>
  <r>
    <n v="100081"/>
    <x v="1"/>
    <m/>
    <m/>
    <m/>
    <x v="38"/>
    <n v="37"/>
    <d v="2020-08-01T00:00:00"/>
    <d v="2021-07-01T00:00:00"/>
    <n v="11"/>
    <n v="0"/>
    <x v="17"/>
    <x v="46"/>
  </r>
  <r>
    <n v="100081"/>
    <x v="1"/>
    <m/>
    <m/>
    <m/>
    <x v="38"/>
    <n v="42"/>
    <d v="2020-08-01T00:00:00"/>
    <d v="2021-07-01T00:00:00"/>
    <n v="11"/>
    <n v="0"/>
    <x v="18"/>
    <x v="46"/>
  </r>
  <r>
    <n v="100081"/>
    <x v="1"/>
    <m/>
    <m/>
    <m/>
    <x v="38"/>
    <n v="43"/>
    <d v="2020-08-01T00:00:00"/>
    <d v="2021-07-01T00:00:00"/>
    <n v="11"/>
    <n v="0"/>
    <x v="19"/>
    <x v="46"/>
  </r>
  <r>
    <n v="100081"/>
    <x v="1"/>
    <m/>
    <m/>
    <m/>
    <x v="38"/>
    <n v="45"/>
    <d v="2020-08-01T00:00:00"/>
    <d v="2021-07-01T00:00:00"/>
    <n v="11"/>
    <n v="0"/>
    <x v="20"/>
    <x v="46"/>
  </r>
  <r>
    <n v="100081"/>
    <x v="1"/>
    <m/>
    <m/>
    <m/>
    <x v="38"/>
    <n v="53"/>
    <d v="2020-08-01T00:00:00"/>
    <d v="2021-07-01T00:00:00"/>
    <n v="11"/>
    <n v="0"/>
    <x v="21"/>
    <x v="46"/>
  </r>
  <r>
    <n v="100081"/>
    <x v="1"/>
    <m/>
    <m/>
    <m/>
    <x v="38"/>
    <n v="45"/>
    <d v="2020-08-01T00:00:00"/>
    <d v="2021-07-01T00:00:00"/>
    <n v="11"/>
    <n v="0"/>
    <x v="22"/>
    <x v="46"/>
  </r>
  <r>
    <n v="100081"/>
    <x v="1"/>
    <m/>
    <m/>
    <m/>
    <x v="38"/>
    <n v="47"/>
    <d v="2020-08-01T00:00:00"/>
    <d v="2021-07-01T00:00:00"/>
    <n v="11"/>
    <n v="0"/>
    <x v="23"/>
    <x v="46"/>
  </r>
  <r>
    <n v="100082"/>
    <x v="0"/>
    <m/>
    <m/>
    <m/>
    <x v="0"/>
    <n v="49"/>
    <d v="2020-08-01T00:00:00"/>
    <d v="2021-07-01T00:00:00"/>
    <n v="11"/>
    <n v="0"/>
    <x v="13"/>
    <x v="0"/>
  </r>
  <r>
    <n v="100082"/>
    <x v="1"/>
    <m/>
    <m/>
    <m/>
    <x v="39"/>
    <n v="35"/>
    <d v="2020-08-01T00:00:00"/>
    <d v="2021-07-01T00:00:00"/>
    <n v="11"/>
    <n v="0"/>
    <x v="14"/>
    <x v="48"/>
  </r>
  <r>
    <n v="100082"/>
    <x v="1"/>
    <m/>
    <m/>
    <m/>
    <x v="46"/>
    <n v="47"/>
    <d v="2020-08-01T00:00:00"/>
    <d v="2021-07-01T00:00:00"/>
    <n v="11"/>
    <n v="0"/>
    <x v="15"/>
    <x v="58"/>
  </r>
  <r>
    <n v="100082"/>
    <x v="1"/>
    <m/>
    <m/>
    <m/>
    <x v="46"/>
    <n v="40"/>
    <d v="2020-08-01T00:00:00"/>
    <d v="2021-07-01T00:00:00"/>
    <n v="11"/>
    <n v="0"/>
    <x v="16"/>
    <x v="58"/>
  </r>
  <r>
    <n v="100082"/>
    <x v="1"/>
    <m/>
    <m/>
    <m/>
    <x v="46"/>
    <n v="48"/>
    <d v="2020-08-01T00:00:00"/>
    <d v="2021-07-01T00:00:00"/>
    <n v="11"/>
    <n v="0"/>
    <x v="17"/>
    <x v="58"/>
  </r>
  <r>
    <n v="100082"/>
    <x v="1"/>
    <m/>
    <m/>
    <m/>
    <x v="46"/>
    <n v="34"/>
    <d v="2020-08-01T00:00:00"/>
    <d v="2021-07-01T00:00:00"/>
    <n v="11"/>
    <n v="0"/>
    <x v="18"/>
    <x v="58"/>
  </r>
  <r>
    <n v="100082"/>
    <x v="1"/>
    <m/>
    <m/>
    <m/>
    <x v="46"/>
    <n v="41"/>
    <d v="2020-08-01T00:00:00"/>
    <d v="2021-07-01T00:00:00"/>
    <n v="11"/>
    <n v="0"/>
    <x v="19"/>
    <x v="58"/>
  </r>
  <r>
    <n v="100082"/>
    <x v="1"/>
    <m/>
    <m/>
    <m/>
    <x v="46"/>
    <n v="41"/>
    <d v="2020-08-01T00:00:00"/>
    <d v="2021-07-01T00:00:00"/>
    <n v="11"/>
    <n v="0"/>
    <x v="20"/>
    <x v="58"/>
  </r>
  <r>
    <n v="100082"/>
    <x v="1"/>
    <m/>
    <m/>
    <m/>
    <x v="46"/>
    <n v="48"/>
    <d v="2020-08-01T00:00:00"/>
    <d v="2021-07-01T00:00:00"/>
    <n v="11"/>
    <n v="0"/>
    <x v="21"/>
    <x v="58"/>
  </r>
  <r>
    <n v="100082"/>
    <x v="1"/>
    <m/>
    <m/>
    <m/>
    <x v="46"/>
    <n v="40"/>
    <d v="2020-08-01T00:00:00"/>
    <d v="2021-07-01T00:00:00"/>
    <n v="11"/>
    <n v="0"/>
    <x v="22"/>
    <x v="58"/>
  </r>
  <r>
    <n v="100082"/>
    <x v="1"/>
    <m/>
    <m/>
    <m/>
    <x v="46"/>
    <n v="47"/>
    <d v="2020-08-01T00:00:00"/>
    <d v="2021-07-01T00:00:00"/>
    <n v="11"/>
    <n v="0"/>
    <x v="23"/>
    <x v="58"/>
  </r>
  <r>
    <n v="100083"/>
    <x v="0"/>
    <m/>
    <m/>
    <m/>
    <x v="0"/>
    <n v="35"/>
    <d v="2020-08-01T00:00:00"/>
    <d v="2021-07-01T00:00:00"/>
    <n v="11"/>
    <n v="0"/>
    <x v="13"/>
    <x v="0"/>
  </r>
  <r>
    <n v="100083"/>
    <x v="1"/>
    <m/>
    <m/>
    <m/>
    <x v="30"/>
    <n v="34"/>
    <d v="2020-08-01T00:00:00"/>
    <d v="2021-07-01T00:00:00"/>
    <n v="11"/>
    <n v="0"/>
    <x v="14"/>
    <x v="36"/>
  </r>
  <r>
    <n v="100083"/>
    <x v="1"/>
    <m/>
    <m/>
    <m/>
    <x v="22"/>
    <n v="45"/>
    <d v="2020-08-01T00:00:00"/>
    <d v="2021-07-01T00:00:00"/>
    <n v="11"/>
    <n v="0"/>
    <x v="15"/>
    <x v="27"/>
  </r>
  <r>
    <n v="100083"/>
    <x v="1"/>
    <m/>
    <m/>
    <m/>
    <x v="22"/>
    <n v="40"/>
    <d v="2020-08-01T00:00:00"/>
    <d v="2021-07-01T00:00:00"/>
    <n v="11"/>
    <n v="0"/>
    <x v="16"/>
    <x v="27"/>
  </r>
  <r>
    <n v="100083"/>
    <x v="1"/>
    <m/>
    <m/>
    <m/>
    <x v="22"/>
    <n v="34"/>
    <d v="2020-08-01T00:00:00"/>
    <d v="2021-07-01T00:00:00"/>
    <n v="11"/>
    <n v="0"/>
    <x v="17"/>
    <x v="27"/>
  </r>
  <r>
    <n v="100083"/>
    <x v="1"/>
    <m/>
    <m/>
    <m/>
    <x v="22"/>
    <n v="31"/>
    <d v="2020-08-01T00:00:00"/>
    <d v="2021-07-01T00:00:00"/>
    <n v="11"/>
    <n v="0"/>
    <x v="18"/>
    <x v="27"/>
  </r>
  <r>
    <n v="100083"/>
    <x v="1"/>
    <m/>
    <m/>
    <m/>
    <x v="22"/>
    <n v="32"/>
    <d v="2020-08-01T00:00:00"/>
    <d v="2021-07-01T00:00:00"/>
    <n v="11"/>
    <n v="0"/>
    <x v="19"/>
    <x v="27"/>
  </r>
  <r>
    <n v="100083"/>
    <x v="1"/>
    <m/>
    <m/>
    <m/>
    <x v="22"/>
    <n v="36"/>
    <d v="2020-08-01T00:00:00"/>
    <d v="2021-07-01T00:00:00"/>
    <n v="11"/>
    <n v="0"/>
    <x v="20"/>
    <x v="27"/>
  </r>
  <r>
    <n v="100083"/>
    <x v="1"/>
    <m/>
    <m/>
    <m/>
    <x v="22"/>
    <n v="34"/>
    <d v="2020-08-01T00:00:00"/>
    <d v="2021-07-01T00:00:00"/>
    <n v="11"/>
    <n v="0"/>
    <x v="21"/>
    <x v="27"/>
  </r>
  <r>
    <n v="100083"/>
    <x v="1"/>
    <m/>
    <m/>
    <m/>
    <x v="22"/>
    <n v="36"/>
    <d v="2020-08-01T00:00:00"/>
    <d v="2021-07-01T00:00:00"/>
    <n v="11"/>
    <n v="0"/>
    <x v="22"/>
    <x v="27"/>
  </r>
  <r>
    <n v="100083"/>
    <x v="1"/>
    <m/>
    <m/>
    <m/>
    <x v="22"/>
    <n v="32"/>
    <d v="2020-08-01T00:00:00"/>
    <d v="2021-07-01T00:00:00"/>
    <n v="11"/>
    <n v="0"/>
    <x v="23"/>
    <x v="27"/>
  </r>
  <r>
    <n v="100084"/>
    <x v="0"/>
    <m/>
    <m/>
    <m/>
    <x v="0"/>
    <n v="23"/>
    <d v="2020-08-01T00:00:00"/>
    <d v="2021-07-01T00:00:00"/>
    <n v="11"/>
    <n v="0"/>
    <x v="13"/>
    <x v="0"/>
  </r>
  <r>
    <n v="100084"/>
    <x v="1"/>
    <m/>
    <m/>
    <m/>
    <x v="30"/>
    <n v="28"/>
    <d v="2020-08-01T00:00:00"/>
    <d v="2021-07-01T00:00:00"/>
    <n v="11"/>
    <n v="0"/>
    <x v="14"/>
    <x v="36"/>
  </r>
  <r>
    <n v="100084"/>
    <x v="1"/>
    <m/>
    <m/>
    <m/>
    <x v="28"/>
    <n v="26"/>
    <d v="2020-08-01T00:00:00"/>
    <d v="2021-07-01T00:00:00"/>
    <n v="11"/>
    <n v="0"/>
    <x v="15"/>
    <x v="42"/>
  </r>
  <r>
    <n v="100084"/>
    <x v="1"/>
    <m/>
    <m/>
    <m/>
    <x v="33"/>
    <n v="30"/>
    <d v="2020-08-01T00:00:00"/>
    <d v="2021-07-01T00:00:00"/>
    <n v="11"/>
    <n v="0"/>
    <x v="16"/>
    <x v="38"/>
  </r>
  <r>
    <n v="100084"/>
    <x v="1"/>
    <m/>
    <m/>
    <m/>
    <x v="33"/>
    <n v="23"/>
    <d v="2020-08-01T00:00:00"/>
    <d v="2021-07-01T00:00:00"/>
    <n v="11"/>
    <n v="0"/>
    <x v="17"/>
    <x v="38"/>
  </r>
  <r>
    <n v="100084"/>
    <x v="1"/>
    <m/>
    <m/>
    <m/>
    <x v="33"/>
    <n v="34"/>
    <d v="2020-08-01T00:00:00"/>
    <d v="2021-07-01T00:00:00"/>
    <n v="11"/>
    <n v="0"/>
    <x v="18"/>
    <x v="38"/>
  </r>
  <r>
    <n v="100084"/>
    <x v="1"/>
    <m/>
    <m/>
    <m/>
    <x v="33"/>
    <n v="26"/>
    <d v="2020-08-01T00:00:00"/>
    <d v="2021-07-01T00:00:00"/>
    <n v="11"/>
    <n v="0"/>
    <x v="19"/>
    <x v="38"/>
  </r>
  <r>
    <n v="100084"/>
    <x v="1"/>
    <m/>
    <m/>
    <m/>
    <x v="33"/>
    <n v="28"/>
    <d v="2020-08-01T00:00:00"/>
    <d v="2021-07-01T00:00:00"/>
    <n v="11"/>
    <n v="0"/>
    <x v="20"/>
    <x v="38"/>
  </r>
  <r>
    <n v="100084"/>
    <x v="1"/>
    <m/>
    <m/>
    <m/>
    <x v="33"/>
    <n v="25"/>
    <d v="2020-08-01T00:00:00"/>
    <d v="2021-07-01T00:00:00"/>
    <n v="11"/>
    <n v="0"/>
    <x v="21"/>
    <x v="38"/>
  </r>
  <r>
    <n v="100084"/>
    <x v="1"/>
    <m/>
    <m/>
    <m/>
    <x v="33"/>
    <n v="23"/>
    <d v="2020-08-01T00:00:00"/>
    <d v="2021-07-01T00:00:00"/>
    <n v="11"/>
    <n v="0"/>
    <x v="22"/>
    <x v="38"/>
  </r>
  <r>
    <n v="100084"/>
    <x v="1"/>
    <m/>
    <m/>
    <m/>
    <x v="33"/>
    <n v="31"/>
    <d v="2020-08-01T00:00:00"/>
    <d v="2021-07-01T00:00:00"/>
    <n v="11"/>
    <n v="0"/>
    <x v="23"/>
    <x v="38"/>
  </r>
  <r>
    <n v="100085"/>
    <x v="0"/>
    <m/>
    <m/>
    <m/>
    <x v="0"/>
    <n v="21"/>
    <d v="2020-08-01T00:00:00"/>
    <d v="2021-07-01T00:00:00"/>
    <n v="11"/>
    <n v="0"/>
    <x v="13"/>
    <x v="0"/>
  </r>
  <r>
    <n v="100085"/>
    <x v="1"/>
    <m/>
    <m/>
    <m/>
    <x v="39"/>
    <n v="22"/>
    <d v="2020-08-01T00:00:00"/>
    <d v="2021-07-01T00:00:00"/>
    <n v="11"/>
    <n v="0"/>
    <x v="14"/>
    <x v="48"/>
  </r>
  <r>
    <n v="100085"/>
    <x v="1"/>
    <m/>
    <m/>
    <m/>
    <x v="10"/>
    <n v="26"/>
    <d v="2020-08-01T00:00:00"/>
    <d v="2021-07-01T00:00:00"/>
    <n v="11"/>
    <n v="0"/>
    <x v="15"/>
    <x v="31"/>
  </r>
  <r>
    <n v="100085"/>
    <x v="1"/>
    <m/>
    <m/>
    <m/>
    <x v="33"/>
    <n v="25"/>
    <d v="2020-08-01T00:00:00"/>
    <d v="2021-07-01T00:00:00"/>
    <n v="11"/>
    <n v="0"/>
    <x v="16"/>
    <x v="38"/>
  </r>
  <r>
    <n v="100085"/>
    <x v="1"/>
    <m/>
    <m/>
    <m/>
    <x v="33"/>
    <n v="26"/>
    <d v="2020-08-01T00:00:00"/>
    <d v="2021-07-01T00:00:00"/>
    <n v="11"/>
    <n v="0"/>
    <x v="17"/>
    <x v="38"/>
  </r>
  <r>
    <n v="100085"/>
    <x v="1"/>
    <m/>
    <m/>
    <m/>
    <x v="33"/>
    <n v="27"/>
    <d v="2020-08-01T00:00:00"/>
    <d v="2021-07-01T00:00:00"/>
    <n v="11"/>
    <n v="0"/>
    <x v="18"/>
    <x v="38"/>
  </r>
  <r>
    <n v="100085"/>
    <x v="1"/>
    <m/>
    <m/>
    <m/>
    <x v="33"/>
    <n v="26"/>
    <d v="2020-08-01T00:00:00"/>
    <d v="2021-07-01T00:00:00"/>
    <n v="11"/>
    <n v="0"/>
    <x v="19"/>
    <x v="38"/>
  </r>
  <r>
    <n v="100085"/>
    <x v="1"/>
    <m/>
    <m/>
    <m/>
    <x v="33"/>
    <n v="27"/>
    <d v="2020-08-01T00:00:00"/>
    <d v="2021-07-01T00:00:00"/>
    <n v="11"/>
    <n v="0"/>
    <x v="20"/>
    <x v="38"/>
  </r>
  <r>
    <n v="100085"/>
    <x v="1"/>
    <m/>
    <m/>
    <m/>
    <x v="33"/>
    <n v="28"/>
    <d v="2020-08-01T00:00:00"/>
    <d v="2021-07-01T00:00:00"/>
    <n v="11"/>
    <n v="0"/>
    <x v="21"/>
    <x v="38"/>
  </r>
  <r>
    <n v="100085"/>
    <x v="1"/>
    <m/>
    <m/>
    <m/>
    <x v="33"/>
    <n v="26"/>
    <d v="2020-08-01T00:00:00"/>
    <d v="2021-07-01T00:00:00"/>
    <n v="11"/>
    <n v="0"/>
    <x v="22"/>
    <x v="38"/>
  </r>
  <r>
    <n v="100085"/>
    <x v="1"/>
    <m/>
    <m/>
    <m/>
    <x v="33"/>
    <n v="29"/>
    <d v="2020-08-01T00:00:00"/>
    <d v="2021-07-01T00:00:00"/>
    <n v="11"/>
    <n v="0"/>
    <x v="23"/>
    <x v="38"/>
  </r>
  <r>
    <n v="100086"/>
    <x v="0"/>
    <m/>
    <m/>
    <m/>
    <x v="0"/>
    <n v="21"/>
    <d v="2020-08-01T00:00:00"/>
    <d v="2021-07-01T00:00:00"/>
    <n v="11"/>
    <n v="0"/>
    <x v="13"/>
    <x v="0"/>
  </r>
  <r>
    <n v="100086"/>
    <x v="2"/>
    <m/>
    <m/>
    <m/>
    <x v="26"/>
    <n v="26"/>
    <d v="2020-08-01T00:00:00"/>
    <d v="2021-07-01T00:00:00"/>
    <n v="11"/>
    <n v="0"/>
    <x v="14"/>
    <x v="31"/>
  </r>
  <r>
    <n v="100086"/>
    <x v="2"/>
    <m/>
    <m/>
    <m/>
    <x v="28"/>
    <n v="24"/>
    <d v="2020-08-01T00:00:00"/>
    <d v="2021-07-01T00:00:00"/>
    <n v="11"/>
    <n v="0"/>
    <x v="15"/>
    <x v="34"/>
  </r>
  <r>
    <n v="100086"/>
    <x v="2"/>
    <m/>
    <m/>
    <m/>
    <x v="28"/>
    <n v="23"/>
    <d v="2020-08-01T00:00:00"/>
    <d v="2021-07-01T00:00:00"/>
    <n v="11"/>
    <n v="0"/>
    <x v="16"/>
    <x v="34"/>
  </r>
  <r>
    <n v="100086"/>
    <x v="2"/>
    <m/>
    <m/>
    <m/>
    <x v="28"/>
    <n v="26"/>
    <d v="2020-08-01T00:00:00"/>
    <d v="2021-07-01T00:00:00"/>
    <n v="11"/>
    <n v="0"/>
    <x v="17"/>
    <x v="34"/>
  </r>
  <r>
    <n v="100086"/>
    <x v="2"/>
    <m/>
    <m/>
    <m/>
    <x v="28"/>
    <n v="21"/>
    <d v="2020-08-01T00:00:00"/>
    <d v="2021-07-01T00:00:00"/>
    <n v="11"/>
    <n v="0"/>
    <x v="18"/>
    <x v="34"/>
  </r>
  <r>
    <n v="100086"/>
    <x v="2"/>
    <m/>
    <m/>
    <m/>
    <x v="28"/>
    <n v="30"/>
    <d v="2020-08-01T00:00:00"/>
    <d v="2021-07-01T00:00:00"/>
    <n v="11"/>
    <n v="0"/>
    <x v="19"/>
    <x v="34"/>
  </r>
  <r>
    <n v="100086"/>
    <x v="2"/>
    <m/>
    <m/>
    <m/>
    <x v="28"/>
    <n v="30"/>
    <d v="2020-08-01T00:00:00"/>
    <d v="2021-07-01T00:00:00"/>
    <n v="11"/>
    <n v="0"/>
    <x v="20"/>
    <x v="34"/>
  </r>
  <r>
    <n v="100086"/>
    <x v="2"/>
    <m/>
    <m/>
    <m/>
    <x v="28"/>
    <n v="29"/>
    <d v="2020-08-01T00:00:00"/>
    <d v="2021-07-01T00:00:00"/>
    <n v="11"/>
    <n v="0"/>
    <x v="21"/>
    <x v="34"/>
  </r>
  <r>
    <n v="100086"/>
    <x v="2"/>
    <m/>
    <m/>
    <m/>
    <x v="28"/>
    <n v="20"/>
    <d v="2020-08-01T00:00:00"/>
    <d v="2021-07-01T00:00:00"/>
    <n v="11"/>
    <n v="0"/>
    <x v="22"/>
    <x v="34"/>
  </r>
  <r>
    <n v="100086"/>
    <x v="2"/>
    <m/>
    <m/>
    <m/>
    <x v="28"/>
    <n v="23"/>
    <d v="2020-08-01T00:00:00"/>
    <d v="2021-07-01T00:00:00"/>
    <n v="11"/>
    <n v="0"/>
    <x v="23"/>
    <x v="34"/>
  </r>
  <r>
    <n v="100087"/>
    <x v="0"/>
    <m/>
    <m/>
    <m/>
    <x v="0"/>
    <n v="28"/>
    <d v="2020-08-01T00:00:00"/>
    <d v="2021-07-01T00:00:00"/>
    <n v="11"/>
    <n v="0"/>
    <x v="13"/>
    <x v="0"/>
  </r>
  <r>
    <n v="100087"/>
    <x v="1"/>
    <m/>
    <m/>
    <m/>
    <x v="10"/>
    <n v="28"/>
    <d v="2020-08-01T00:00:00"/>
    <d v="2021-07-01T00:00:00"/>
    <n v="11"/>
    <n v="0"/>
    <x v="14"/>
    <x v="31"/>
  </r>
  <r>
    <n v="100087"/>
    <x v="1"/>
    <m/>
    <m/>
    <m/>
    <x v="21"/>
    <n v="25"/>
    <d v="2020-08-01T00:00:00"/>
    <d v="2021-07-01T00:00:00"/>
    <n v="11"/>
    <n v="0"/>
    <x v="15"/>
    <x v="26"/>
  </r>
  <r>
    <n v="100087"/>
    <x v="1"/>
    <m/>
    <m/>
    <m/>
    <x v="28"/>
    <n v="24"/>
    <d v="2020-08-01T00:00:00"/>
    <d v="2021-07-01T00:00:00"/>
    <n v="11"/>
    <n v="0"/>
    <x v="16"/>
    <x v="42"/>
  </r>
  <r>
    <n v="100087"/>
    <x v="1"/>
    <m/>
    <m/>
    <m/>
    <x v="28"/>
    <n v="27"/>
    <d v="2020-08-01T00:00:00"/>
    <d v="2021-07-01T00:00:00"/>
    <n v="11"/>
    <n v="0"/>
    <x v="17"/>
    <x v="42"/>
  </r>
  <r>
    <n v="100087"/>
    <x v="1"/>
    <m/>
    <m/>
    <m/>
    <x v="28"/>
    <n v="27"/>
    <d v="2020-08-01T00:00:00"/>
    <d v="2021-07-01T00:00:00"/>
    <n v="11"/>
    <n v="0"/>
    <x v="18"/>
    <x v="42"/>
  </r>
  <r>
    <n v="100087"/>
    <x v="1"/>
    <m/>
    <m/>
    <m/>
    <x v="28"/>
    <n v="24"/>
    <d v="2020-08-01T00:00:00"/>
    <d v="2021-07-01T00:00:00"/>
    <n v="11"/>
    <n v="0"/>
    <x v="19"/>
    <x v="42"/>
  </r>
  <r>
    <n v="100087"/>
    <x v="1"/>
    <m/>
    <m/>
    <m/>
    <x v="28"/>
    <n v="21"/>
    <d v="2020-08-01T00:00:00"/>
    <d v="2021-07-01T00:00:00"/>
    <n v="11"/>
    <n v="0"/>
    <x v="20"/>
    <x v="42"/>
  </r>
  <r>
    <n v="100087"/>
    <x v="1"/>
    <m/>
    <m/>
    <m/>
    <x v="28"/>
    <n v="26"/>
    <d v="2020-08-01T00:00:00"/>
    <d v="2021-07-01T00:00:00"/>
    <n v="11"/>
    <n v="0"/>
    <x v="21"/>
    <x v="42"/>
  </r>
  <r>
    <n v="100087"/>
    <x v="1"/>
    <m/>
    <m/>
    <m/>
    <x v="28"/>
    <n v="21"/>
    <d v="2020-08-01T00:00:00"/>
    <d v="2021-07-01T00:00:00"/>
    <n v="11"/>
    <n v="0"/>
    <x v="22"/>
    <x v="42"/>
  </r>
  <r>
    <n v="100087"/>
    <x v="1"/>
    <m/>
    <m/>
    <m/>
    <x v="28"/>
    <n v="26"/>
    <d v="2020-08-01T00:00:00"/>
    <d v="2021-07-01T00:00:00"/>
    <n v="11"/>
    <n v="0"/>
    <x v="23"/>
    <x v="42"/>
  </r>
  <r>
    <n v="100088"/>
    <x v="0"/>
    <m/>
    <m/>
    <m/>
    <x v="0"/>
    <n v="18"/>
    <d v="2020-08-01T00:00:00"/>
    <d v="2021-05-01T00:00:00"/>
    <n v="9"/>
    <n v="1"/>
    <x v="13"/>
    <x v="0"/>
  </r>
  <r>
    <n v="100088"/>
    <x v="0"/>
    <m/>
    <m/>
    <m/>
    <x v="0"/>
    <n v="19"/>
    <d v="2020-08-01T00:00:00"/>
    <d v="2021-05-01T00:00:00"/>
    <n v="9"/>
    <n v="1"/>
    <x v="14"/>
    <x v="0"/>
  </r>
  <r>
    <n v="100088"/>
    <x v="0"/>
    <m/>
    <m/>
    <m/>
    <x v="0"/>
    <n v="18"/>
    <d v="2020-08-01T00:00:00"/>
    <d v="2021-05-01T00:00:00"/>
    <n v="9"/>
    <n v="1"/>
    <x v="15"/>
    <x v="0"/>
  </r>
  <r>
    <n v="100088"/>
    <x v="0"/>
    <m/>
    <m/>
    <m/>
    <x v="0"/>
    <n v="15"/>
    <d v="2020-08-01T00:00:00"/>
    <d v="2021-05-01T00:00:00"/>
    <n v="9"/>
    <n v="1"/>
    <x v="16"/>
    <x v="0"/>
  </r>
  <r>
    <n v="100088"/>
    <x v="0"/>
    <m/>
    <m/>
    <m/>
    <x v="0"/>
    <n v="14"/>
    <d v="2020-08-01T00:00:00"/>
    <d v="2021-05-01T00:00:00"/>
    <n v="9"/>
    <n v="1"/>
    <x v="17"/>
    <x v="0"/>
  </r>
  <r>
    <n v="100088"/>
    <x v="0"/>
    <m/>
    <m/>
    <m/>
    <x v="0"/>
    <n v="17"/>
    <d v="2020-08-01T00:00:00"/>
    <d v="2021-05-01T00:00:00"/>
    <n v="9"/>
    <n v="1"/>
    <x v="18"/>
    <x v="0"/>
  </r>
  <r>
    <n v="100088"/>
    <x v="0"/>
    <m/>
    <m/>
    <m/>
    <x v="0"/>
    <n v="17"/>
    <d v="2020-08-01T00:00:00"/>
    <d v="2021-05-01T00:00:00"/>
    <n v="9"/>
    <n v="1"/>
    <x v="19"/>
    <x v="0"/>
  </r>
  <r>
    <n v="100088"/>
    <x v="0"/>
    <m/>
    <m/>
    <m/>
    <x v="0"/>
    <n v="19"/>
    <d v="2020-08-01T00:00:00"/>
    <d v="2021-05-01T00:00:00"/>
    <n v="9"/>
    <n v="1"/>
    <x v="20"/>
    <x v="0"/>
  </r>
  <r>
    <n v="100088"/>
    <x v="0"/>
    <m/>
    <m/>
    <m/>
    <x v="0"/>
    <n v="18"/>
    <d v="2020-08-01T00:00:00"/>
    <d v="2021-05-01T00:00:00"/>
    <n v="9"/>
    <n v="1"/>
    <x v="21"/>
    <x v="0"/>
  </r>
  <r>
    <n v="100088"/>
    <x v="0"/>
    <m/>
    <m/>
    <m/>
    <x v="0"/>
    <n v="19"/>
    <d v="2020-08-01T00:00:00"/>
    <d v="2021-05-01T00:00:00"/>
    <n v="9"/>
    <n v="1"/>
    <x v="22"/>
    <x v="0"/>
  </r>
  <r>
    <n v="100089"/>
    <x v="0"/>
    <m/>
    <m/>
    <m/>
    <x v="0"/>
    <n v="17"/>
    <d v="2020-08-01T00:00:00"/>
    <d v="2021-07-01T00:00:00"/>
    <n v="11"/>
    <n v="0"/>
    <x v="13"/>
    <x v="0"/>
  </r>
  <r>
    <n v="100089"/>
    <x v="1"/>
    <m/>
    <m/>
    <m/>
    <x v="30"/>
    <n v="19"/>
    <d v="2020-08-01T00:00:00"/>
    <d v="2021-07-01T00:00:00"/>
    <n v="11"/>
    <n v="0"/>
    <x v="14"/>
    <x v="36"/>
  </r>
  <r>
    <n v="100089"/>
    <x v="1"/>
    <m/>
    <m/>
    <m/>
    <x v="24"/>
    <n v="18"/>
    <d v="2020-08-01T00:00:00"/>
    <d v="2021-07-01T00:00:00"/>
    <n v="11"/>
    <n v="0"/>
    <x v="15"/>
    <x v="29"/>
  </r>
  <r>
    <n v="100089"/>
    <x v="1"/>
    <m/>
    <m/>
    <m/>
    <x v="21"/>
    <n v="16"/>
    <d v="2020-08-01T00:00:00"/>
    <d v="2021-07-01T00:00:00"/>
    <n v="11"/>
    <n v="0"/>
    <x v="16"/>
    <x v="26"/>
  </r>
  <r>
    <n v="100089"/>
    <x v="1"/>
    <m/>
    <m/>
    <m/>
    <x v="21"/>
    <n v="16"/>
    <d v="2020-08-01T00:00:00"/>
    <d v="2021-07-01T00:00:00"/>
    <n v="11"/>
    <n v="0"/>
    <x v="17"/>
    <x v="26"/>
  </r>
  <r>
    <n v="100089"/>
    <x v="1"/>
    <m/>
    <m/>
    <m/>
    <x v="21"/>
    <n v="15"/>
    <d v="2020-08-01T00:00:00"/>
    <d v="2021-07-01T00:00:00"/>
    <n v="11"/>
    <n v="0"/>
    <x v="18"/>
    <x v="26"/>
  </r>
  <r>
    <n v="100089"/>
    <x v="1"/>
    <m/>
    <m/>
    <m/>
    <x v="21"/>
    <n v="18"/>
    <d v="2020-08-01T00:00:00"/>
    <d v="2021-07-01T00:00:00"/>
    <n v="11"/>
    <n v="0"/>
    <x v="19"/>
    <x v="26"/>
  </r>
  <r>
    <n v="100089"/>
    <x v="1"/>
    <m/>
    <m/>
    <m/>
    <x v="21"/>
    <n v="16"/>
    <d v="2020-08-01T00:00:00"/>
    <d v="2021-07-01T00:00:00"/>
    <n v="11"/>
    <n v="0"/>
    <x v="20"/>
    <x v="26"/>
  </r>
  <r>
    <n v="100089"/>
    <x v="1"/>
    <m/>
    <m/>
    <m/>
    <x v="21"/>
    <n v="18"/>
    <d v="2020-08-01T00:00:00"/>
    <d v="2021-07-01T00:00:00"/>
    <n v="11"/>
    <n v="0"/>
    <x v="21"/>
    <x v="26"/>
  </r>
  <r>
    <n v="100089"/>
    <x v="1"/>
    <m/>
    <m/>
    <m/>
    <x v="21"/>
    <n v="18"/>
    <d v="2020-08-01T00:00:00"/>
    <d v="2021-07-01T00:00:00"/>
    <n v="11"/>
    <n v="0"/>
    <x v="22"/>
    <x v="26"/>
  </r>
  <r>
    <n v="100089"/>
    <x v="1"/>
    <m/>
    <m/>
    <m/>
    <x v="21"/>
    <n v="17"/>
    <d v="2020-08-01T00:00:00"/>
    <d v="2021-07-01T00:00:00"/>
    <n v="11"/>
    <n v="0"/>
    <x v="23"/>
    <x v="26"/>
  </r>
  <r>
    <n v="100090"/>
    <x v="0"/>
    <m/>
    <m/>
    <m/>
    <x v="0"/>
    <n v="12"/>
    <d v="2020-08-01T00:00:00"/>
    <d v="2020-09-01T00:00:00"/>
    <n v="1"/>
    <n v="9"/>
    <x v="13"/>
    <x v="0"/>
  </r>
  <r>
    <n v="100090"/>
    <x v="0"/>
    <m/>
    <m/>
    <m/>
    <x v="0"/>
    <n v="9"/>
    <d v="2020-08-01T00:00:00"/>
    <d v="2020-09-01T00:00:00"/>
    <n v="1"/>
    <n v="9"/>
    <x v="14"/>
    <x v="0"/>
  </r>
  <r>
    <n v="100091"/>
    <x v="0"/>
    <m/>
    <m/>
    <m/>
    <x v="0"/>
    <n v="8"/>
    <d v="2020-08-01T00:00:00"/>
    <d v="2021-07-01T00:00:00"/>
    <n v="11"/>
    <n v="0"/>
    <x v="13"/>
    <x v="0"/>
  </r>
  <r>
    <n v="100091"/>
    <x v="0"/>
    <m/>
    <m/>
    <m/>
    <x v="0"/>
    <n v="10"/>
    <d v="2020-08-01T00:00:00"/>
    <d v="2021-07-01T00:00:00"/>
    <n v="11"/>
    <n v="0"/>
    <x v="14"/>
    <x v="0"/>
  </r>
  <r>
    <n v="100091"/>
    <x v="0"/>
    <m/>
    <m/>
    <m/>
    <x v="0"/>
    <n v="10"/>
    <d v="2020-08-01T00:00:00"/>
    <d v="2021-07-01T00:00:00"/>
    <n v="11"/>
    <n v="0"/>
    <x v="15"/>
    <x v="0"/>
  </r>
  <r>
    <n v="100091"/>
    <x v="0"/>
    <m/>
    <m/>
    <m/>
    <x v="0"/>
    <n v="9"/>
    <d v="2020-08-01T00:00:00"/>
    <d v="2021-07-01T00:00:00"/>
    <n v="11"/>
    <n v="0"/>
    <x v="16"/>
    <x v="0"/>
  </r>
  <r>
    <n v="100091"/>
    <x v="0"/>
    <m/>
    <m/>
    <m/>
    <x v="0"/>
    <n v="8"/>
    <d v="2020-08-01T00:00:00"/>
    <d v="2021-07-01T00:00:00"/>
    <n v="11"/>
    <n v="0"/>
    <x v="17"/>
    <x v="0"/>
  </r>
  <r>
    <n v="100091"/>
    <x v="0"/>
    <m/>
    <m/>
    <m/>
    <x v="0"/>
    <n v="8"/>
    <d v="2020-08-01T00:00:00"/>
    <d v="2021-07-01T00:00:00"/>
    <n v="11"/>
    <n v="0"/>
    <x v="18"/>
    <x v="0"/>
  </r>
  <r>
    <n v="100091"/>
    <x v="0"/>
    <m/>
    <m/>
    <m/>
    <x v="0"/>
    <n v="8"/>
    <d v="2020-08-01T00:00:00"/>
    <d v="2021-07-01T00:00:00"/>
    <n v="11"/>
    <n v="0"/>
    <x v="19"/>
    <x v="0"/>
  </r>
  <r>
    <n v="100091"/>
    <x v="0"/>
    <m/>
    <m/>
    <m/>
    <x v="0"/>
    <n v="11"/>
    <d v="2020-08-01T00:00:00"/>
    <d v="2021-07-01T00:00:00"/>
    <n v="11"/>
    <n v="0"/>
    <x v="20"/>
    <x v="0"/>
  </r>
  <r>
    <n v="100091"/>
    <x v="0"/>
    <m/>
    <m/>
    <m/>
    <x v="0"/>
    <n v="10"/>
    <d v="2020-08-01T00:00:00"/>
    <d v="2021-07-01T00:00:00"/>
    <n v="11"/>
    <n v="0"/>
    <x v="21"/>
    <x v="0"/>
  </r>
  <r>
    <n v="100091"/>
    <x v="0"/>
    <m/>
    <m/>
    <m/>
    <x v="0"/>
    <n v="10"/>
    <d v="2020-08-01T00:00:00"/>
    <d v="2021-07-01T00:00:00"/>
    <n v="11"/>
    <n v="0"/>
    <x v="22"/>
    <x v="0"/>
  </r>
  <r>
    <n v="100091"/>
    <x v="0"/>
    <m/>
    <m/>
    <m/>
    <x v="0"/>
    <n v="8"/>
    <d v="2020-08-01T00:00:00"/>
    <d v="2021-07-01T00:00:00"/>
    <n v="11"/>
    <n v="0"/>
    <x v="23"/>
    <x v="0"/>
  </r>
  <r>
    <n v="100092"/>
    <x v="0"/>
    <m/>
    <m/>
    <m/>
    <x v="0"/>
    <n v="9"/>
    <d v="2020-08-01T00:00:00"/>
    <d v="2021-05-01T00:00:00"/>
    <n v="9"/>
    <n v="1"/>
    <x v="13"/>
    <x v="0"/>
  </r>
  <r>
    <n v="100092"/>
    <x v="1"/>
    <m/>
    <m/>
    <m/>
    <x v="26"/>
    <n v="8"/>
    <d v="2020-08-01T00:00:00"/>
    <d v="2021-05-01T00:00:00"/>
    <n v="9"/>
    <n v="1"/>
    <x v="14"/>
    <x v="50"/>
  </r>
  <r>
    <n v="100092"/>
    <x v="1"/>
    <m/>
    <m/>
    <m/>
    <x v="45"/>
    <n v="9"/>
    <d v="2020-08-01T00:00:00"/>
    <d v="2021-05-01T00:00:00"/>
    <n v="9"/>
    <n v="1"/>
    <x v="15"/>
    <x v="57"/>
  </r>
  <r>
    <n v="100092"/>
    <x v="1"/>
    <m/>
    <m/>
    <m/>
    <x v="45"/>
    <n v="11"/>
    <d v="2020-08-01T00:00:00"/>
    <d v="2021-05-01T00:00:00"/>
    <n v="9"/>
    <n v="1"/>
    <x v="16"/>
    <x v="57"/>
  </r>
  <r>
    <n v="100092"/>
    <x v="1"/>
    <m/>
    <m/>
    <m/>
    <x v="45"/>
    <n v="8"/>
    <d v="2020-08-01T00:00:00"/>
    <d v="2021-05-01T00:00:00"/>
    <n v="9"/>
    <n v="1"/>
    <x v="17"/>
    <x v="57"/>
  </r>
  <r>
    <n v="100092"/>
    <x v="1"/>
    <m/>
    <m/>
    <m/>
    <x v="45"/>
    <n v="11"/>
    <d v="2020-08-01T00:00:00"/>
    <d v="2021-05-01T00:00:00"/>
    <n v="9"/>
    <n v="1"/>
    <x v="18"/>
    <x v="57"/>
  </r>
  <r>
    <n v="100092"/>
    <x v="1"/>
    <m/>
    <m/>
    <m/>
    <x v="45"/>
    <n v="10"/>
    <d v="2020-08-01T00:00:00"/>
    <d v="2021-05-01T00:00:00"/>
    <n v="9"/>
    <n v="1"/>
    <x v="19"/>
    <x v="57"/>
  </r>
  <r>
    <n v="100092"/>
    <x v="1"/>
    <m/>
    <m/>
    <m/>
    <x v="45"/>
    <n v="7"/>
    <d v="2020-08-01T00:00:00"/>
    <d v="2021-05-01T00:00:00"/>
    <n v="9"/>
    <n v="1"/>
    <x v="20"/>
    <x v="57"/>
  </r>
  <r>
    <n v="100092"/>
    <x v="1"/>
    <m/>
    <m/>
    <m/>
    <x v="45"/>
    <n v="11"/>
    <d v="2020-08-01T00:00:00"/>
    <d v="2021-05-01T00:00:00"/>
    <n v="9"/>
    <n v="1"/>
    <x v="21"/>
    <x v="57"/>
  </r>
  <r>
    <n v="100092"/>
    <x v="1"/>
    <m/>
    <m/>
    <m/>
    <x v="45"/>
    <n v="7"/>
    <d v="2020-08-01T00:00:00"/>
    <d v="2021-05-01T00:00:00"/>
    <n v="9"/>
    <n v="1"/>
    <x v="22"/>
    <x v="57"/>
  </r>
  <r>
    <n v="100093"/>
    <x v="0"/>
    <m/>
    <m/>
    <m/>
    <x v="0"/>
    <n v="7"/>
    <d v="2020-08-01T00:00:00"/>
    <d v="2021-01-01T00:00:00"/>
    <n v="5"/>
    <n v="5"/>
    <x v="13"/>
    <x v="0"/>
  </r>
  <r>
    <n v="100093"/>
    <x v="0"/>
    <m/>
    <m/>
    <m/>
    <x v="0"/>
    <n v="7"/>
    <d v="2020-08-01T00:00:00"/>
    <d v="2021-01-01T00:00:00"/>
    <n v="5"/>
    <n v="5"/>
    <x v="14"/>
    <x v="0"/>
  </r>
  <r>
    <n v="100093"/>
    <x v="0"/>
    <m/>
    <m/>
    <m/>
    <x v="0"/>
    <n v="7"/>
    <d v="2020-08-01T00:00:00"/>
    <d v="2021-01-01T00:00:00"/>
    <n v="5"/>
    <n v="5"/>
    <x v="15"/>
    <x v="0"/>
  </r>
  <r>
    <n v="100093"/>
    <x v="0"/>
    <m/>
    <m/>
    <m/>
    <x v="0"/>
    <n v="7"/>
    <d v="2020-08-01T00:00:00"/>
    <d v="2021-01-01T00:00:00"/>
    <n v="5"/>
    <n v="5"/>
    <x v="16"/>
    <x v="0"/>
  </r>
  <r>
    <n v="100093"/>
    <x v="0"/>
    <m/>
    <m/>
    <m/>
    <x v="0"/>
    <n v="7"/>
    <d v="2020-08-01T00:00:00"/>
    <d v="2021-01-01T00:00:00"/>
    <n v="5"/>
    <n v="5"/>
    <x v="17"/>
    <x v="0"/>
  </r>
  <r>
    <n v="100093"/>
    <x v="0"/>
    <m/>
    <m/>
    <m/>
    <x v="0"/>
    <n v="7"/>
    <d v="2020-08-01T00:00:00"/>
    <d v="2021-01-01T00:00:00"/>
    <n v="5"/>
    <n v="5"/>
    <x v="18"/>
    <x v="0"/>
  </r>
  <r>
    <n v="100094"/>
    <x v="0"/>
    <m/>
    <m/>
    <m/>
    <x v="0"/>
    <n v="5"/>
    <d v="2020-08-01T00:00:00"/>
    <d v="2021-04-01T00:00:00"/>
    <n v="8"/>
    <n v="2"/>
    <x v="13"/>
    <x v="0"/>
  </r>
  <r>
    <n v="100094"/>
    <x v="1"/>
    <m/>
    <m/>
    <m/>
    <x v="1"/>
    <n v="6"/>
    <d v="2020-08-01T00:00:00"/>
    <d v="2021-04-01T00:00:00"/>
    <n v="8"/>
    <n v="2"/>
    <x v="14"/>
    <x v="1"/>
  </r>
  <r>
    <n v="100094"/>
    <x v="1"/>
    <m/>
    <m/>
    <m/>
    <x v="6"/>
    <n v="6"/>
    <d v="2020-08-01T00:00:00"/>
    <d v="2021-04-01T00:00:00"/>
    <n v="8"/>
    <n v="2"/>
    <x v="15"/>
    <x v="6"/>
  </r>
  <r>
    <n v="100094"/>
    <x v="1"/>
    <m/>
    <m/>
    <m/>
    <x v="2"/>
    <n v="6"/>
    <d v="2020-08-01T00:00:00"/>
    <d v="2021-04-01T00:00:00"/>
    <n v="8"/>
    <n v="2"/>
    <x v="16"/>
    <x v="2"/>
  </r>
  <r>
    <n v="100094"/>
    <x v="1"/>
    <m/>
    <m/>
    <m/>
    <x v="2"/>
    <n v="6"/>
    <d v="2020-08-01T00:00:00"/>
    <d v="2021-04-01T00:00:00"/>
    <n v="8"/>
    <n v="2"/>
    <x v="17"/>
    <x v="2"/>
  </r>
  <r>
    <n v="100094"/>
    <x v="1"/>
    <m/>
    <m/>
    <m/>
    <x v="2"/>
    <n v="6"/>
    <d v="2020-08-01T00:00:00"/>
    <d v="2021-04-01T00:00:00"/>
    <n v="8"/>
    <n v="2"/>
    <x v="18"/>
    <x v="2"/>
  </r>
  <r>
    <n v="100094"/>
    <x v="1"/>
    <m/>
    <m/>
    <m/>
    <x v="2"/>
    <n v="6"/>
    <d v="2020-08-01T00:00:00"/>
    <d v="2021-04-01T00:00:00"/>
    <n v="8"/>
    <n v="2"/>
    <x v="19"/>
    <x v="2"/>
  </r>
  <r>
    <n v="100094"/>
    <x v="1"/>
    <m/>
    <m/>
    <m/>
    <x v="2"/>
    <n v="6"/>
    <d v="2020-08-01T00:00:00"/>
    <d v="2021-04-01T00:00:00"/>
    <n v="8"/>
    <n v="2"/>
    <x v="20"/>
    <x v="2"/>
  </r>
  <r>
    <n v="100094"/>
    <x v="1"/>
    <m/>
    <m/>
    <m/>
    <x v="2"/>
    <n v="5"/>
    <d v="2020-08-01T00:00:00"/>
    <d v="2021-04-01T00:00:00"/>
    <n v="8"/>
    <n v="2"/>
    <x v="21"/>
    <x v="2"/>
  </r>
  <r>
    <n v="100095"/>
    <x v="0"/>
    <m/>
    <m/>
    <m/>
    <x v="0"/>
    <n v="5"/>
    <d v="2020-08-01T00:00:00"/>
    <d v="2021-01-01T00:00:00"/>
    <n v="5"/>
    <n v="5"/>
    <x v="13"/>
    <x v="0"/>
  </r>
  <r>
    <n v="100095"/>
    <x v="0"/>
    <m/>
    <m/>
    <m/>
    <x v="0"/>
    <n v="6"/>
    <d v="2020-08-01T00:00:00"/>
    <d v="2021-01-01T00:00:00"/>
    <n v="5"/>
    <n v="5"/>
    <x v="14"/>
    <x v="0"/>
  </r>
  <r>
    <n v="100095"/>
    <x v="0"/>
    <m/>
    <m/>
    <m/>
    <x v="0"/>
    <n v="5"/>
    <d v="2020-08-01T00:00:00"/>
    <d v="2021-01-01T00:00:00"/>
    <n v="5"/>
    <n v="5"/>
    <x v="15"/>
    <x v="0"/>
  </r>
  <r>
    <n v="100095"/>
    <x v="0"/>
    <m/>
    <m/>
    <m/>
    <x v="0"/>
    <n v="6"/>
    <d v="2020-08-01T00:00:00"/>
    <d v="2021-01-01T00:00:00"/>
    <n v="5"/>
    <n v="5"/>
    <x v="16"/>
    <x v="0"/>
  </r>
  <r>
    <n v="100095"/>
    <x v="0"/>
    <m/>
    <m/>
    <m/>
    <x v="0"/>
    <n v="5"/>
    <d v="2020-08-01T00:00:00"/>
    <d v="2021-01-01T00:00:00"/>
    <n v="5"/>
    <n v="5"/>
    <x v="17"/>
    <x v="0"/>
  </r>
  <r>
    <n v="100095"/>
    <x v="0"/>
    <m/>
    <m/>
    <m/>
    <x v="0"/>
    <n v="6"/>
    <d v="2020-08-01T00:00:00"/>
    <d v="2021-01-01T00:00:00"/>
    <n v="5"/>
    <n v="5"/>
    <x v="18"/>
    <x v="0"/>
  </r>
  <r>
    <n v="100096"/>
    <x v="0"/>
    <m/>
    <m/>
    <m/>
    <x v="0"/>
    <n v="4"/>
    <d v="2020-08-01T00:00:00"/>
    <d v="2021-07-01T00:00:00"/>
    <n v="11"/>
    <n v="0"/>
    <x v="13"/>
    <x v="0"/>
  </r>
  <r>
    <n v="100096"/>
    <x v="1"/>
    <m/>
    <m/>
    <m/>
    <x v="1"/>
    <n v="5"/>
    <d v="2020-08-01T00:00:00"/>
    <d v="2021-07-01T00:00:00"/>
    <n v="11"/>
    <n v="0"/>
    <x v="14"/>
    <x v="1"/>
  </r>
  <r>
    <n v="100096"/>
    <x v="1"/>
    <m/>
    <m/>
    <m/>
    <x v="6"/>
    <n v="5"/>
    <d v="2020-08-01T00:00:00"/>
    <d v="2021-07-01T00:00:00"/>
    <n v="11"/>
    <n v="0"/>
    <x v="15"/>
    <x v="6"/>
  </r>
  <r>
    <n v="100096"/>
    <x v="1"/>
    <m/>
    <m/>
    <m/>
    <x v="2"/>
    <n v="5"/>
    <d v="2020-08-01T00:00:00"/>
    <d v="2021-07-01T00:00:00"/>
    <n v="11"/>
    <n v="0"/>
    <x v="16"/>
    <x v="2"/>
  </r>
  <r>
    <n v="100096"/>
    <x v="1"/>
    <m/>
    <m/>
    <m/>
    <x v="2"/>
    <n v="5"/>
    <d v="2020-08-01T00:00:00"/>
    <d v="2021-07-01T00:00:00"/>
    <n v="11"/>
    <n v="0"/>
    <x v="17"/>
    <x v="2"/>
  </r>
  <r>
    <n v="100096"/>
    <x v="1"/>
    <m/>
    <m/>
    <m/>
    <x v="2"/>
    <n v="6"/>
    <d v="2020-08-01T00:00:00"/>
    <d v="2021-07-01T00:00:00"/>
    <n v="11"/>
    <n v="0"/>
    <x v="18"/>
    <x v="2"/>
  </r>
  <r>
    <n v="100096"/>
    <x v="1"/>
    <m/>
    <m/>
    <m/>
    <x v="2"/>
    <n v="7"/>
    <d v="2020-08-01T00:00:00"/>
    <d v="2021-07-01T00:00:00"/>
    <n v="11"/>
    <n v="0"/>
    <x v="19"/>
    <x v="2"/>
  </r>
  <r>
    <n v="100096"/>
    <x v="1"/>
    <m/>
    <m/>
    <m/>
    <x v="2"/>
    <n v="6"/>
    <d v="2020-08-01T00:00:00"/>
    <d v="2021-07-01T00:00:00"/>
    <n v="11"/>
    <n v="0"/>
    <x v="20"/>
    <x v="2"/>
  </r>
  <r>
    <n v="100096"/>
    <x v="1"/>
    <m/>
    <m/>
    <m/>
    <x v="2"/>
    <n v="5"/>
    <d v="2020-08-01T00:00:00"/>
    <d v="2021-07-01T00:00:00"/>
    <n v="11"/>
    <n v="0"/>
    <x v="21"/>
    <x v="2"/>
  </r>
  <r>
    <n v="100096"/>
    <x v="1"/>
    <m/>
    <m/>
    <m/>
    <x v="2"/>
    <n v="5"/>
    <d v="2020-08-01T00:00:00"/>
    <d v="2021-07-01T00:00:00"/>
    <n v="11"/>
    <n v="0"/>
    <x v="22"/>
    <x v="2"/>
  </r>
  <r>
    <n v="100096"/>
    <x v="1"/>
    <m/>
    <m/>
    <m/>
    <x v="2"/>
    <n v="6"/>
    <d v="2020-08-01T00:00:00"/>
    <d v="2021-07-01T00:00:00"/>
    <n v="11"/>
    <n v="0"/>
    <x v="23"/>
    <x v="2"/>
  </r>
  <r>
    <n v="100097"/>
    <x v="0"/>
    <m/>
    <m/>
    <m/>
    <x v="0"/>
    <n v="4"/>
    <d v="2020-08-01T00:00:00"/>
    <d v="2020-11-01T00:00:00"/>
    <n v="3"/>
    <n v="7"/>
    <x v="13"/>
    <x v="0"/>
  </r>
  <r>
    <n v="100097"/>
    <x v="0"/>
    <m/>
    <m/>
    <m/>
    <x v="0"/>
    <n v="4"/>
    <d v="2020-08-01T00:00:00"/>
    <d v="2020-11-01T00:00:00"/>
    <n v="3"/>
    <n v="7"/>
    <x v="14"/>
    <x v="0"/>
  </r>
  <r>
    <n v="100097"/>
    <x v="0"/>
    <m/>
    <m/>
    <m/>
    <x v="0"/>
    <n v="3"/>
    <d v="2020-08-01T00:00:00"/>
    <d v="2020-11-01T00:00:00"/>
    <n v="3"/>
    <n v="7"/>
    <x v="15"/>
    <x v="0"/>
  </r>
  <r>
    <n v="100097"/>
    <x v="0"/>
    <m/>
    <m/>
    <m/>
    <x v="0"/>
    <n v="4"/>
    <d v="2020-08-01T00:00:00"/>
    <d v="2020-11-01T00:00:00"/>
    <n v="3"/>
    <n v="7"/>
    <x v="16"/>
    <x v="0"/>
  </r>
  <r>
    <n v="100098"/>
    <x v="0"/>
    <m/>
    <m/>
    <m/>
    <x v="0"/>
    <n v="3"/>
    <d v="2020-08-01T00:00:00"/>
    <d v="2021-01-01T00:00:00"/>
    <n v="5"/>
    <n v="5"/>
    <x v="13"/>
    <x v="0"/>
  </r>
  <r>
    <n v="100098"/>
    <x v="0"/>
    <m/>
    <m/>
    <m/>
    <x v="0"/>
    <n v="3"/>
    <d v="2020-08-01T00:00:00"/>
    <d v="2021-01-01T00:00:00"/>
    <n v="5"/>
    <n v="5"/>
    <x v="14"/>
    <x v="0"/>
  </r>
  <r>
    <n v="100098"/>
    <x v="0"/>
    <m/>
    <m/>
    <m/>
    <x v="0"/>
    <n v="3"/>
    <d v="2020-08-01T00:00:00"/>
    <d v="2021-01-01T00:00:00"/>
    <n v="5"/>
    <n v="5"/>
    <x v="15"/>
    <x v="0"/>
  </r>
  <r>
    <n v="100098"/>
    <x v="0"/>
    <m/>
    <m/>
    <m/>
    <x v="0"/>
    <n v="3"/>
    <d v="2020-08-01T00:00:00"/>
    <d v="2021-01-01T00:00:00"/>
    <n v="5"/>
    <n v="5"/>
    <x v="16"/>
    <x v="0"/>
  </r>
  <r>
    <n v="100098"/>
    <x v="0"/>
    <m/>
    <m/>
    <m/>
    <x v="0"/>
    <n v="3"/>
    <d v="2020-08-01T00:00:00"/>
    <d v="2021-01-01T00:00:00"/>
    <n v="5"/>
    <n v="5"/>
    <x v="17"/>
    <x v="0"/>
  </r>
  <r>
    <n v="100098"/>
    <x v="0"/>
    <m/>
    <m/>
    <m/>
    <x v="0"/>
    <n v="3"/>
    <d v="2020-08-01T00:00:00"/>
    <d v="2021-01-01T00:00:00"/>
    <n v="5"/>
    <n v="5"/>
    <x v="18"/>
    <x v="0"/>
  </r>
  <r>
    <n v="100099"/>
    <x v="0"/>
    <m/>
    <m/>
    <m/>
    <x v="0"/>
    <n v="3"/>
    <d v="2020-08-01T00:00:00"/>
    <d v="2020-10-01T00:00:00"/>
    <n v="2"/>
    <n v="8"/>
    <x v="13"/>
    <x v="0"/>
  </r>
  <r>
    <n v="100099"/>
    <x v="0"/>
    <m/>
    <m/>
    <m/>
    <x v="0"/>
    <n v="2"/>
    <d v="2020-08-01T00:00:00"/>
    <d v="2020-10-01T00:00:00"/>
    <n v="2"/>
    <n v="8"/>
    <x v="14"/>
    <x v="0"/>
  </r>
  <r>
    <n v="100099"/>
    <x v="0"/>
    <m/>
    <m/>
    <m/>
    <x v="0"/>
    <n v="3"/>
    <d v="2020-08-01T00:00:00"/>
    <d v="2020-10-01T00:00:00"/>
    <n v="2"/>
    <n v="8"/>
    <x v="15"/>
    <x v="0"/>
  </r>
  <r>
    <n v="100100"/>
    <x v="0"/>
    <m/>
    <m/>
    <m/>
    <x v="0"/>
    <n v="3"/>
    <d v="2020-08-01T00:00:00"/>
    <d v="2021-03-01T00:00:00"/>
    <n v="7"/>
    <n v="3"/>
    <x v="13"/>
    <x v="0"/>
  </r>
  <r>
    <n v="100100"/>
    <x v="0"/>
    <m/>
    <m/>
    <m/>
    <x v="0"/>
    <n v="3"/>
    <d v="2020-08-01T00:00:00"/>
    <d v="2021-03-01T00:00:00"/>
    <n v="7"/>
    <n v="3"/>
    <x v="14"/>
    <x v="0"/>
  </r>
  <r>
    <n v="100100"/>
    <x v="0"/>
    <m/>
    <m/>
    <m/>
    <x v="0"/>
    <n v="3"/>
    <d v="2020-08-01T00:00:00"/>
    <d v="2021-03-01T00:00:00"/>
    <n v="7"/>
    <n v="3"/>
    <x v="15"/>
    <x v="0"/>
  </r>
  <r>
    <n v="100100"/>
    <x v="0"/>
    <m/>
    <m/>
    <m/>
    <x v="0"/>
    <n v="3"/>
    <d v="2020-08-01T00:00:00"/>
    <d v="2021-03-01T00:00:00"/>
    <n v="7"/>
    <n v="3"/>
    <x v="16"/>
    <x v="0"/>
  </r>
  <r>
    <n v="100100"/>
    <x v="0"/>
    <m/>
    <m/>
    <m/>
    <x v="0"/>
    <n v="3"/>
    <d v="2020-08-01T00:00:00"/>
    <d v="2021-03-01T00:00:00"/>
    <n v="7"/>
    <n v="3"/>
    <x v="17"/>
    <x v="0"/>
  </r>
  <r>
    <n v="100100"/>
    <x v="0"/>
    <m/>
    <m/>
    <m/>
    <x v="0"/>
    <n v="3"/>
    <d v="2020-08-01T00:00:00"/>
    <d v="2021-03-01T00:00:00"/>
    <n v="7"/>
    <n v="3"/>
    <x v="18"/>
    <x v="0"/>
  </r>
  <r>
    <n v="100100"/>
    <x v="0"/>
    <m/>
    <m/>
    <m/>
    <x v="0"/>
    <n v="3"/>
    <d v="2020-08-01T00:00:00"/>
    <d v="2021-03-01T00:00:00"/>
    <n v="7"/>
    <n v="3"/>
    <x v="19"/>
    <x v="0"/>
  </r>
  <r>
    <n v="100100"/>
    <x v="0"/>
    <m/>
    <m/>
    <m/>
    <x v="0"/>
    <n v="3"/>
    <d v="2020-08-01T00:00:00"/>
    <d v="2021-03-01T00:00:00"/>
    <n v="7"/>
    <n v="3"/>
    <x v="20"/>
    <x v="0"/>
  </r>
  <r>
    <n v="100101"/>
    <x v="0"/>
    <m/>
    <m/>
    <m/>
    <x v="0"/>
    <n v="2"/>
    <d v="2020-08-01T00:00:00"/>
    <d v="2020-10-01T00:00:00"/>
    <n v="2"/>
    <n v="8"/>
    <x v="13"/>
    <x v="0"/>
  </r>
  <r>
    <n v="100101"/>
    <x v="0"/>
    <m/>
    <m/>
    <m/>
    <x v="0"/>
    <n v="2"/>
    <d v="2020-08-01T00:00:00"/>
    <d v="2020-10-01T00:00:00"/>
    <n v="2"/>
    <n v="8"/>
    <x v="14"/>
    <x v="0"/>
  </r>
  <r>
    <n v="100101"/>
    <x v="0"/>
    <m/>
    <m/>
    <m/>
    <x v="0"/>
    <n v="2"/>
    <d v="2020-08-01T00:00:00"/>
    <d v="2020-10-01T00:00:00"/>
    <n v="2"/>
    <n v="8"/>
    <x v="15"/>
    <x v="0"/>
  </r>
  <r>
    <n v="100102"/>
    <x v="0"/>
    <m/>
    <m/>
    <m/>
    <x v="0"/>
    <n v="2"/>
    <d v="2020-08-01T00:00:00"/>
    <d v="2020-10-01T00:00:00"/>
    <n v="2"/>
    <n v="8"/>
    <x v="13"/>
    <x v="0"/>
  </r>
  <r>
    <n v="100102"/>
    <x v="0"/>
    <m/>
    <m/>
    <m/>
    <x v="0"/>
    <n v="2"/>
    <d v="2020-08-01T00:00:00"/>
    <d v="2020-10-01T00:00:00"/>
    <n v="2"/>
    <n v="8"/>
    <x v="14"/>
    <x v="0"/>
  </r>
  <r>
    <n v="100102"/>
    <x v="0"/>
    <m/>
    <m/>
    <m/>
    <x v="0"/>
    <n v="2"/>
    <d v="2020-08-01T00:00:00"/>
    <d v="2020-10-01T00:00:00"/>
    <n v="2"/>
    <n v="8"/>
    <x v="15"/>
    <x v="0"/>
  </r>
  <r>
    <n v="100103"/>
    <x v="0"/>
    <m/>
    <m/>
    <m/>
    <x v="0"/>
    <n v="2"/>
    <d v="2020-08-01T00:00:00"/>
    <d v="2021-03-01T00:00:00"/>
    <n v="7"/>
    <n v="3"/>
    <x v="13"/>
    <x v="0"/>
  </r>
  <r>
    <n v="100103"/>
    <x v="0"/>
    <m/>
    <m/>
    <m/>
    <x v="0"/>
    <n v="1"/>
    <d v="2020-08-01T00:00:00"/>
    <d v="2021-03-01T00:00:00"/>
    <n v="7"/>
    <n v="3"/>
    <x v="14"/>
    <x v="0"/>
  </r>
  <r>
    <n v="100103"/>
    <x v="0"/>
    <m/>
    <m/>
    <m/>
    <x v="0"/>
    <n v="2"/>
    <d v="2020-08-01T00:00:00"/>
    <d v="2021-03-01T00:00:00"/>
    <n v="7"/>
    <n v="3"/>
    <x v="15"/>
    <x v="0"/>
  </r>
  <r>
    <n v="100103"/>
    <x v="0"/>
    <m/>
    <m/>
    <m/>
    <x v="0"/>
    <n v="2"/>
    <d v="2020-08-01T00:00:00"/>
    <d v="2021-03-01T00:00:00"/>
    <n v="7"/>
    <n v="3"/>
    <x v="16"/>
    <x v="0"/>
  </r>
  <r>
    <n v="100103"/>
    <x v="0"/>
    <m/>
    <m/>
    <m/>
    <x v="0"/>
    <n v="2"/>
    <d v="2020-08-01T00:00:00"/>
    <d v="2021-03-01T00:00:00"/>
    <n v="7"/>
    <n v="3"/>
    <x v="17"/>
    <x v="0"/>
  </r>
  <r>
    <n v="100103"/>
    <x v="0"/>
    <m/>
    <m/>
    <m/>
    <x v="0"/>
    <n v="1"/>
    <d v="2020-08-01T00:00:00"/>
    <d v="2021-03-01T00:00:00"/>
    <n v="7"/>
    <n v="3"/>
    <x v="18"/>
    <x v="0"/>
  </r>
  <r>
    <n v="100103"/>
    <x v="0"/>
    <m/>
    <m/>
    <m/>
    <x v="0"/>
    <n v="2"/>
    <d v="2020-08-01T00:00:00"/>
    <d v="2021-03-01T00:00:00"/>
    <n v="7"/>
    <n v="3"/>
    <x v="19"/>
    <x v="0"/>
  </r>
  <r>
    <n v="100103"/>
    <x v="0"/>
    <m/>
    <m/>
    <m/>
    <x v="0"/>
    <n v="2"/>
    <d v="2020-08-01T00:00:00"/>
    <d v="2021-03-01T00:00:00"/>
    <n v="7"/>
    <n v="3"/>
    <x v="20"/>
    <x v="0"/>
  </r>
  <r>
    <n v="100104"/>
    <x v="0"/>
    <m/>
    <m/>
    <m/>
    <x v="0"/>
    <n v="2"/>
    <d v="2020-08-01T00:00:00"/>
    <d v="2020-09-01T00:00:00"/>
    <n v="1"/>
    <n v="9"/>
    <x v="13"/>
    <x v="0"/>
  </r>
  <r>
    <n v="100104"/>
    <x v="0"/>
    <m/>
    <m/>
    <m/>
    <x v="0"/>
    <n v="2"/>
    <d v="2020-08-01T00:00:00"/>
    <d v="2020-09-01T00:00:00"/>
    <n v="1"/>
    <n v="9"/>
    <x v="14"/>
    <x v="0"/>
  </r>
  <r>
    <n v="100105"/>
    <x v="0"/>
    <m/>
    <m/>
    <m/>
    <x v="0"/>
    <n v="2"/>
    <d v="2020-08-01T00:00:00"/>
    <d v="2020-12-01T00:00:00"/>
    <n v="4"/>
    <n v="6"/>
    <x v="13"/>
    <x v="0"/>
  </r>
  <r>
    <n v="100105"/>
    <x v="0"/>
    <m/>
    <m/>
    <m/>
    <x v="0"/>
    <n v="2"/>
    <d v="2020-08-01T00:00:00"/>
    <d v="2020-12-01T00:00:00"/>
    <n v="4"/>
    <n v="6"/>
    <x v="14"/>
    <x v="0"/>
  </r>
  <r>
    <n v="100105"/>
    <x v="0"/>
    <m/>
    <m/>
    <m/>
    <x v="0"/>
    <n v="2"/>
    <d v="2020-08-01T00:00:00"/>
    <d v="2020-12-01T00:00:00"/>
    <n v="4"/>
    <n v="6"/>
    <x v="15"/>
    <x v="0"/>
  </r>
  <r>
    <n v="100105"/>
    <x v="0"/>
    <m/>
    <m/>
    <m/>
    <x v="0"/>
    <n v="2"/>
    <d v="2020-08-01T00:00:00"/>
    <d v="2020-12-01T00:00:00"/>
    <n v="4"/>
    <n v="6"/>
    <x v="16"/>
    <x v="0"/>
  </r>
  <r>
    <n v="100105"/>
    <x v="0"/>
    <m/>
    <m/>
    <m/>
    <x v="0"/>
    <n v="2"/>
    <d v="2020-08-01T00:00:00"/>
    <d v="2020-12-01T00:00:00"/>
    <n v="4"/>
    <n v="6"/>
    <x v="17"/>
    <x v="0"/>
  </r>
  <r>
    <n v="100106"/>
    <x v="0"/>
    <m/>
    <m/>
    <m/>
    <x v="0"/>
    <n v="2"/>
    <d v="2020-08-01T00:00:00"/>
    <d v="2021-02-01T00:00:00"/>
    <n v="6"/>
    <n v="4"/>
    <x v="13"/>
    <x v="0"/>
  </r>
  <r>
    <n v="100106"/>
    <x v="0"/>
    <m/>
    <m/>
    <m/>
    <x v="0"/>
    <n v="2"/>
    <d v="2020-08-01T00:00:00"/>
    <d v="2021-02-01T00:00:00"/>
    <n v="6"/>
    <n v="4"/>
    <x v="14"/>
    <x v="0"/>
  </r>
  <r>
    <n v="100106"/>
    <x v="0"/>
    <m/>
    <m/>
    <m/>
    <x v="0"/>
    <n v="2"/>
    <d v="2020-08-01T00:00:00"/>
    <d v="2021-02-01T00:00:00"/>
    <n v="6"/>
    <n v="4"/>
    <x v="15"/>
    <x v="0"/>
  </r>
  <r>
    <n v="100106"/>
    <x v="0"/>
    <m/>
    <m/>
    <m/>
    <x v="0"/>
    <n v="2"/>
    <d v="2020-08-01T00:00:00"/>
    <d v="2021-02-01T00:00:00"/>
    <n v="6"/>
    <n v="4"/>
    <x v="16"/>
    <x v="0"/>
  </r>
  <r>
    <n v="100106"/>
    <x v="0"/>
    <m/>
    <m/>
    <m/>
    <x v="0"/>
    <n v="2"/>
    <d v="2020-08-01T00:00:00"/>
    <d v="2021-02-01T00:00:00"/>
    <n v="6"/>
    <n v="4"/>
    <x v="17"/>
    <x v="0"/>
  </r>
  <r>
    <n v="100106"/>
    <x v="0"/>
    <m/>
    <m/>
    <m/>
    <x v="0"/>
    <n v="2"/>
    <d v="2020-08-01T00:00:00"/>
    <d v="2021-02-01T00:00:00"/>
    <n v="6"/>
    <n v="4"/>
    <x v="18"/>
    <x v="0"/>
  </r>
  <r>
    <n v="100106"/>
    <x v="0"/>
    <m/>
    <m/>
    <m/>
    <x v="0"/>
    <n v="2"/>
    <d v="2020-08-01T00:00:00"/>
    <d v="2021-02-01T00:00:00"/>
    <n v="6"/>
    <n v="4"/>
    <x v="19"/>
    <x v="0"/>
  </r>
  <r>
    <n v="100107"/>
    <x v="0"/>
    <m/>
    <m/>
    <m/>
    <x v="0"/>
    <n v="2"/>
    <d v="2020-08-01T00:00:00"/>
    <d v="2020-10-01T00:00:00"/>
    <n v="2"/>
    <n v="8"/>
    <x v="13"/>
    <x v="0"/>
  </r>
  <r>
    <n v="100107"/>
    <x v="0"/>
    <m/>
    <m/>
    <m/>
    <x v="0"/>
    <n v="2"/>
    <d v="2020-08-01T00:00:00"/>
    <d v="2020-10-01T00:00:00"/>
    <n v="2"/>
    <n v="8"/>
    <x v="14"/>
    <x v="0"/>
  </r>
  <r>
    <n v="100107"/>
    <x v="0"/>
    <m/>
    <m/>
    <m/>
    <x v="0"/>
    <n v="2"/>
    <d v="2020-08-01T00:00:00"/>
    <d v="2020-10-01T00:00:00"/>
    <n v="2"/>
    <n v="8"/>
    <x v="15"/>
    <x v="0"/>
  </r>
  <r>
    <n v="100108"/>
    <x v="0"/>
    <m/>
    <m/>
    <m/>
    <x v="0"/>
    <n v="2"/>
    <d v="2020-08-01T00:00:00"/>
    <d v="2021-07-01T00:00:00"/>
    <n v="11"/>
    <n v="0"/>
    <x v="13"/>
    <x v="0"/>
  </r>
  <r>
    <n v="100108"/>
    <x v="1"/>
    <m/>
    <m/>
    <m/>
    <x v="9"/>
    <n v="2"/>
    <d v="2020-08-01T00:00:00"/>
    <d v="2021-07-01T00:00:00"/>
    <n v="11"/>
    <n v="0"/>
    <x v="14"/>
    <x v="12"/>
  </r>
  <r>
    <n v="100108"/>
    <x v="1"/>
    <m/>
    <m/>
    <m/>
    <x v="9"/>
    <n v="2"/>
    <d v="2020-08-01T00:00:00"/>
    <d v="2021-07-01T00:00:00"/>
    <n v="11"/>
    <n v="0"/>
    <x v="15"/>
    <x v="12"/>
  </r>
  <r>
    <n v="100108"/>
    <x v="1"/>
    <m/>
    <m/>
    <m/>
    <x v="9"/>
    <n v="2"/>
    <d v="2020-08-01T00:00:00"/>
    <d v="2021-07-01T00:00:00"/>
    <n v="11"/>
    <n v="0"/>
    <x v="16"/>
    <x v="12"/>
  </r>
  <r>
    <n v="100108"/>
    <x v="1"/>
    <m/>
    <m/>
    <m/>
    <x v="9"/>
    <n v="2"/>
    <d v="2020-08-01T00:00:00"/>
    <d v="2021-07-01T00:00:00"/>
    <n v="11"/>
    <n v="0"/>
    <x v="17"/>
    <x v="12"/>
  </r>
  <r>
    <n v="100108"/>
    <x v="1"/>
    <m/>
    <m/>
    <m/>
    <x v="9"/>
    <n v="2"/>
    <d v="2020-08-01T00:00:00"/>
    <d v="2021-07-01T00:00:00"/>
    <n v="11"/>
    <n v="0"/>
    <x v="18"/>
    <x v="12"/>
  </r>
  <r>
    <n v="100108"/>
    <x v="1"/>
    <m/>
    <m/>
    <m/>
    <x v="9"/>
    <n v="2"/>
    <d v="2020-08-01T00:00:00"/>
    <d v="2021-07-01T00:00:00"/>
    <n v="11"/>
    <n v="0"/>
    <x v="19"/>
    <x v="12"/>
  </r>
  <r>
    <n v="100108"/>
    <x v="1"/>
    <m/>
    <m/>
    <m/>
    <x v="9"/>
    <n v="2"/>
    <d v="2020-08-01T00:00:00"/>
    <d v="2021-07-01T00:00:00"/>
    <n v="11"/>
    <n v="0"/>
    <x v="20"/>
    <x v="12"/>
  </r>
  <r>
    <n v="100108"/>
    <x v="1"/>
    <m/>
    <m/>
    <m/>
    <x v="9"/>
    <n v="2"/>
    <d v="2020-08-01T00:00:00"/>
    <d v="2021-07-01T00:00:00"/>
    <n v="11"/>
    <n v="0"/>
    <x v="21"/>
    <x v="12"/>
  </r>
  <r>
    <n v="100108"/>
    <x v="1"/>
    <m/>
    <m/>
    <m/>
    <x v="9"/>
    <n v="2"/>
    <d v="2020-08-01T00:00:00"/>
    <d v="2021-07-01T00:00:00"/>
    <n v="11"/>
    <n v="0"/>
    <x v="22"/>
    <x v="12"/>
  </r>
  <r>
    <n v="100108"/>
    <x v="1"/>
    <m/>
    <m/>
    <m/>
    <x v="9"/>
    <n v="2"/>
    <d v="2020-08-01T00:00:00"/>
    <d v="2021-07-01T00:00:00"/>
    <n v="11"/>
    <n v="0"/>
    <x v="23"/>
    <x v="12"/>
  </r>
  <r>
    <n v="100109"/>
    <x v="0"/>
    <m/>
    <m/>
    <m/>
    <x v="0"/>
    <n v="2"/>
    <d v="2020-08-01T00:00:00"/>
    <d v="2021-07-01T00:00:00"/>
    <n v="11"/>
    <n v="0"/>
    <x v="13"/>
    <x v="0"/>
  </r>
  <r>
    <n v="100109"/>
    <x v="1"/>
    <m/>
    <m/>
    <m/>
    <x v="9"/>
    <n v="2"/>
    <d v="2020-08-01T00:00:00"/>
    <d v="2021-07-01T00:00:00"/>
    <n v="11"/>
    <n v="0"/>
    <x v="14"/>
    <x v="12"/>
  </r>
  <r>
    <n v="100109"/>
    <x v="1"/>
    <m/>
    <m/>
    <m/>
    <x v="9"/>
    <n v="2"/>
    <d v="2020-08-01T00:00:00"/>
    <d v="2021-07-01T00:00:00"/>
    <n v="11"/>
    <n v="0"/>
    <x v="15"/>
    <x v="12"/>
  </r>
  <r>
    <n v="100109"/>
    <x v="1"/>
    <m/>
    <m/>
    <m/>
    <x v="9"/>
    <n v="2"/>
    <d v="2020-08-01T00:00:00"/>
    <d v="2021-07-01T00:00:00"/>
    <n v="11"/>
    <n v="0"/>
    <x v="16"/>
    <x v="12"/>
  </r>
  <r>
    <n v="100109"/>
    <x v="1"/>
    <m/>
    <m/>
    <m/>
    <x v="9"/>
    <n v="2"/>
    <d v="2020-08-01T00:00:00"/>
    <d v="2021-07-01T00:00:00"/>
    <n v="11"/>
    <n v="0"/>
    <x v="17"/>
    <x v="12"/>
  </r>
  <r>
    <n v="100109"/>
    <x v="1"/>
    <m/>
    <m/>
    <m/>
    <x v="9"/>
    <n v="2"/>
    <d v="2020-08-01T00:00:00"/>
    <d v="2021-07-01T00:00:00"/>
    <n v="11"/>
    <n v="0"/>
    <x v="18"/>
    <x v="12"/>
  </r>
  <r>
    <n v="100109"/>
    <x v="1"/>
    <m/>
    <m/>
    <m/>
    <x v="9"/>
    <n v="1"/>
    <d v="2020-08-01T00:00:00"/>
    <d v="2021-07-01T00:00:00"/>
    <n v="11"/>
    <n v="0"/>
    <x v="19"/>
    <x v="12"/>
  </r>
  <r>
    <n v="100109"/>
    <x v="1"/>
    <m/>
    <m/>
    <m/>
    <x v="9"/>
    <n v="2"/>
    <d v="2020-08-01T00:00:00"/>
    <d v="2021-07-01T00:00:00"/>
    <n v="11"/>
    <n v="0"/>
    <x v="20"/>
    <x v="12"/>
  </r>
  <r>
    <n v="100109"/>
    <x v="1"/>
    <m/>
    <m/>
    <m/>
    <x v="9"/>
    <n v="2"/>
    <d v="2020-08-01T00:00:00"/>
    <d v="2021-07-01T00:00:00"/>
    <n v="11"/>
    <n v="0"/>
    <x v="21"/>
    <x v="12"/>
  </r>
  <r>
    <n v="100109"/>
    <x v="1"/>
    <m/>
    <m/>
    <m/>
    <x v="9"/>
    <n v="2"/>
    <d v="2020-08-01T00:00:00"/>
    <d v="2021-07-01T00:00:00"/>
    <n v="11"/>
    <n v="0"/>
    <x v="22"/>
    <x v="12"/>
  </r>
  <r>
    <n v="100109"/>
    <x v="1"/>
    <m/>
    <m/>
    <m/>
    <x v="9"/>
    <n v="2"/>
    <d v="2020-08-01T00:00:00"/>
    <d v="2021-07-01T00:00:00"/>
    <n v="11"/>
    <n v="0"/>
    <x v="23"/>
    <x v="12"/>
  </r>
  <r>
    <n v="100110"/>
    <x v="0"/>
    <m/>
    <m/>
    <m/>
    <x v="0"/>
    <n v="74"/>
    <d v="2020-09-01T00:00:00"/>
    <d v="2021-07-01T00:00:00"/>
    <n v="10"/>
    <n v="0"/>
    <x v="14"/>
    <x v="0"/>
  </r>
  <r>
    <n v="100110"/>
    <x v="1"/>
    <m/>
    <m/>
    <m/>
    <x v="37"/>
    <n v="75"/>
    <d v="2020-09-01T00:00:00"/>
    <d v="2021-07-01T00:00:00"/>
    <n v="10"/>
    <n v="0"/>
    <x v="15"/>
    <x v="44"/>
  </r>
  <r>
    <n v="100110"/>
    <x v="1"/>
    <m/>
    <m/>
    <m/>
    <x v="47"/>
    <n v="66"/>
    <d v="2020-09-01T00:00:00"/>
    <d v="2021-07-01T00:00:00"/>
    <n v="10"/>
    <n v="0"/>
    <x v="16"/>
    <x v="59"/>
  </r>
  <r>
    <n v="100110"/>
    <x v="1"/>
    <m/>
    <m/>
    <m/>
    <x v="17"/>
    <n v="72"/>
    <d v="2020-09-01T00:00:00"/>
    <d v="2021-07-01T00:00:00"/>
    <n v="10"/>
    <n v="0"/>
    <x v="17"/>
    <x v="60"/>
  </r>
  <r>
    <n v="100110"/>
    <x v="1"/>
    <m/>
    <m/>
    <m/>
    <x v="17"/>
    <n v="69"/>
    <d v="2020-09-01T00:00:00"/>
    <d v="2021-07-01T00:00:00"/>
    <n v="10"/>
    <n v="0"/>
    <x v="18"/>
    <x v="60"/>
  </r>
  <r>
    <n v="100110"/>
    <x v="1"/>
    <m/>
    <m/>
    <m/>
    <x v="17"/>
    <n v="64"/>
    <d v="2020-09-01T00:00:00"/>
    <d v="2021-07-01T00:00:00"/>
    <n v="10"/>
    <n v="0"/>
    <x v="19"/>
    <x v="60"/>
  </r>
  <r>
    <n v="100110"/>
    <x v="1"/>
    <m/>
    <m/>
    <m/>
    <x v="17"/>
    <n v="69"/>
    <d v="2020-09-01T00:00:00"/>
    <d v="2021-07-01T00:00:00"/>
    <n v="10"/>
    <n v="0"/>
    <x v="20"/>
    <x v="60"/>
  </r>
  <r>
    <n v="100110"/>
    <x v="1"/>
    <m/>
    <m/>
    <m/>
    <x v="17"/>
    <n v="84"/>
    <d v="2020-09-01T00:00:00"/>
    <d v="2021-07-01T00:00:00"/>
    <n v="10"/>
    <n v="0"/>
    <x v="21"/>
    <x v="60"/>
  </r>
  <r>
    <n v="100110"/>
    <x v="1"/>
    <m/>
    <m/>
    <m/>
    <x v="17"/>
    <n v="67"/>
    <d v="2020-09-01T00:00:00"/>
    <d v="2021-07-01T00:00:00"/>
    <n v="10"/>
    <n v="0"/>
    <x v="22"/>
    <x v="60"/>
  </r>
  <r>
    <n v="100110"/>
    <x v="1"/>
    <m/>
    <m/>
    <m/>
    <x v="17"/>
    <n v="82"/>
    <d v="2020-09-01T00:00:00"/>
    <d v="2021-07-01T00:00:00"/>
    <n v="10"/>
    <n v="0"/>
    <x v="23"/>
    <x v="60"/>
  </r>
  <r>
    <n v="100111"/>
    <x v="0"/>
    <m/>
    <m/>
    <m/>
    <x v="0"/>
    <n v="73"/>
    <d v="2020-09-01T00:00:00"/>
    <d v="2021-07-01T00:00:00"/>
    <n v="10"/>
    <n v="0"/>
    <x v="14"/>
    <x v="0"/>
  </r>
  <r>
    <n v="100111"/>
    <x v="2"/>
    <m/>
    <m/>
    <m/>
    <x v="31"/>
    <n v="70"/>
    <d v="2020-09-01T00:00:00"/>
    <d v="2021-07-01T00:00:00"/>
    <n v="10"/>
    <n v="0"/>
    <x v="15"/>
    <x v="47"/>
  </r>
  <r>
    <n v="100111"/>
    <x v="2"/>
    <m/>
    <m/>
    <m/>
    <x v="48"/>
    <n v="64"/>
    <d v="2020-09-01T00:00:00"/>
    <d v="2021-07-01T00:00:00"/>
    <n v="10"/>
    <n v="0"/>
    <x v="16"/>
    <x v="61"/>
  </r>
  <r>
    <n v="100111"/>
    <x v="2"/>
    <m/>
    <m/>
    <m/>
    <x v="48"/>
    <n v="60"/>
    <d v="2020-09-01T00:00:00"/>
    <d v="2021-07-01T00:00:00"/>
    <n v="10"/>
    <n v="0"/>
    <x v="17"/>
    <x v="61"/>
  </r>
  <r>
    <n v="100111"/>
    <x v="2"/>
    <m/>
    <m/>
    <m/>
    <x v="48"/>
    <n v="61"/>
    <d v="2020-09-01T00:00:00"/>
    <d v="2021-07-01T00:00:00"/>
    <n v="10"/>
    <n v="0"/>
    <x v="18"/>
    <x v="61"/>
  </r>
  <r>
    <n v="100111"/>
    <x v="2"/>
    <m/>
    <m/>
    <m/>
    <x v="48"/>
    <n v="67"/>
    <d v="2020-09-01T00:00:00"/>
    <d v="2021-07-01T00:00:00"/>
    <n v="10"/>
    <n v="0"/>
    <x v="19"/>
    <x v="61"/>
  </r>
  <r>
    <n v="100111"/>
    <x v="2"/>
    <m/>
    <m/>
    <m/>
    <x v="48"/>
    <n v="54"/>
    <d v="2020-09-01T00:00:00"/>
    <d v="2021-07-01T00:00:00"/>
    <n v="10"/>
    <n v="0"/>
    <x v="20"/>
    <x v="61"/>
  </r>
  <r>
    <n v="100111"/>
    <x v="2"/>
    <m/>
    <m/>
    <m/>
    <x v="48"/>
    <n v="58"/>
    <d v="2020-09-01T00:00:00"/>
    <d v="2021-07-01T00:00:00"/>
    <n v="10"/>
    <n v="0"/>
    <x v="21"/>
    <x v="61"/>
  </r>
  <r>
    <n v="100111"/>
    <x v="2"/>
    <m/>
    <m/>
    <m/>
    <x v="48"/>
    <n v="51"/>
    <d v="2020-09-01T00:00:00"/>
    <d v="2021-07-01T00:00:00"/>
    <n v="10"/>
    <n v="0"/>
    <x v="22"/>
    <x v="61"/>
  </r>
  <r>
    <n v="100111"/>
    <x v="2"/>
    <m/>
    <m/>
    <m/>
    <x v="48"/>
    <n v="59"/>
    <d v="2020-09-01T00:00:00"/>
    <d v="2021-07-01T00:00:00"/>
    <n v="10"/>
    <n v="0"/>
    <x v="23"/>
    <x v="61"/>
  </r>
  <r>
    <n v="100112"/>
    <x v="0"/>
    <m/>
    <m/>
    <m/>
    <x v="0"/>
    <n v="58"/>
    <d v="2020-09-01T00:00:00"/>
    <d v="2021-07-01T00:00:00"/>
    <n v="10"/>
    <n v="0"/>
    <x v="14"/>
    <x v="0"/>
  </r>
  <r>
    <n v="100112"/>
    <x v="2"/>
    <m/>
    <m/>
    <m/>
    <x v="10"/>
    <n v="65"/>
    <d v="2020-09-01T00:00:00"/>
    <d v="2021-07-01T00:00:00"/>
    <n v="10"/>
    <n v="0"/>
    <x v="15"/>
    <x v="13"/>
  </r>
  <r>
    <n v="100112"/>
    <x v="2"/>
    <m/>
    <m/>
    <m/>
    <x v="49"/>
    <n v="47"/>
    <d v="2020-09-01T00:00:00"/>
    <d v="2021-07-01T00:00:00"/>
    <n v="10"/>
    <n v="0"/>
    <x v="16"/>
    <x v="62"/>
  </r>
  <r>
    <n v="100112"/>
    <x v="2"/>
    <m/>
    <m/>
    <m/>
    <x v="49"/>
    <n v="54"/>
    <d v="2020-09-01T00:00:00"/>
    <d v="2021-07-01T00:00:00"/>
    <n v="10"/>
    <n v="0"/>
    <x v="17"/>
    <x v="62"/>
  </r>
  <r>
    <n v="100112"/>
    <x v="2"/>
    <m/>
    <m/>
    <m/>
    <x v="49"/>
    <n v="70"/>
    <d v="2020-09-01T00:00:00"/>
    <d v="2021-07-01T00:00:00"/>
    <n v="10"/>
    <n v="0"/>
    <x v="18"/>
    <x v="62"/>
  </r>
  <r>
    <n v="100112"/>
    <x v="2"/>
    <m/>
    <m/>
    <m/>
    <x v="49"/>
    <n v="53"/>
    <d v="2020-09-01T00:00:00"/>
    <d v="2021-07-01T00:00:00"/>
    <n v="10"/>
    <n v="0"/>
    <x v="19"/>
    <x v="62"/>
  </r>
  <r>
    <n v="100112"/>
    <x v="2"/>
    <m/>
    <m/>
    <m/>
    <x v="49"/>
    <n v="49"/>
    <d v="2020-09-01T00:00:00"/>
    <d v="2021-07-01T00:00:00"/>
    <n v="10"/>
    <n v="0"/>
    <x v="20"/>
    <x v="62"/>
  </r>
  <r>
    <n v="100112"/>
    <x v="2"/>
    <m/>
    <m/>
    <m/>
    <x v="49"/>
    <n v="47"/>
    <d v="2020-09-01T00:00:00"/>
    <d v="2021-07-01T00:00:00"/>
    <n v="10"/>
    <n v="0"/>
    <x v="21"/>
    <x v="62"/>
  </r>
  <r>
    <n v="100112"/>
    <x v="2"/>
    <m/>
    <m/>
    <m/>
    <x v="49"/>
    <n v="55"/>
    <d v="2020-09-01T00:00:00"/>
    <d v="2021-07-01T00:00:00"/>
    <n v="10"/>
    <n v="0"/>
    <x v="22"/>
    <x v="62"/>
  </r>
  <r>
    <n v="100112"/>
    <x v="2"/>
    <m/>
    <m/>
    <m/>
    <x v="49"/>
    <n v="54"/>
    <d v="2020-09-01T00:00:00"/>
    <d v="2021-07-01T00:00:00"/>
    <n v="10"/>
    <n v="0"/>
    <x v="23"/>
    <x v="62"/>
  </r>
  <r>
    <n v="100113"/>
    <x v="0"/>
    <m/>
    <m/>
    <m/>
    <x v="0"/>
    <n v="54"/>
    <d v="2020-09-01T00:00:00"/>
    <d v="2021-07-01T00:00:00"/>
    <n v="10"/>
    <n v="0"/>
    <x v="14"/>
    <x v="0"/>
  </r>
  <r>
    <n v="100113"/>
    <x v="2"/>
    <m/>
    <m/>
    <m/>
    <x v="21"/>
    <n v="58"/>
    <d v="2020-09-01T00:00:00"/>
    <d v="2021-07-01T00:00:00"/>
    <n v="10"/>
    <n v="0"/>
    <x v="15"/>
    <x v="63"/>
  </r>
  <r>
    <n v="100113"/>
    <x v="2"/>
    <m/>
    <m/>
    <m/>
    <x v="27"/>
    <n v="48"/>
    <d v="2020-09-01T00:00:00"/>
    <d v="2021-07-01T00:00:00"/>
    <n v="10"/>
    <n v="0"/>
    <x v="16"/>
    <x v="41"/>
  </r>
  <r>
    <n v="100113"/>
    <x v="2"/>
    <m/>
    <m/>
    <m/>
    <x v="50"/>
    <n v="47"/>
    <d v="2020-09-01T00:00:00"/>
    <d v="2021-07-01T00:00:00"/>
    <n v="10"/>
    <n v="0"/>
    <x v="17"/>
    <x v="64"/>
  </r>
  <r>
    <n v="100113"/>
    <x v="2"/>
    <m/>
    <m/>
    <m/>
    <x v="50"/>
    <n v="58"/>
    <d v="2020-09-01T00:00:00"/>
    <d v="2021-07-01T00:00:00"/>
    <n v="10"/>
    <n v="0"/>
    <x v="18"/>
    <x v="64"/>
  </r>
  <r>
    <n v="100113"/>
    <x v="2"/>
    <m/>
    <m/>
    <m/>
    <x v="50"/>
    <n v="51"/>
    <d v="2020-09-01T00:00:00"/>
    <d v="2021-07-01T00:00:00"/>
    <n v="10"/>
    <n v="0"/>
    <x v="19"/>
    <x v="64"/>
  </r>
  <r>
    <n v="100113"/>
    <x v="2"/>
    <m/>
    <m/>
    <m/>
    <x v="50"/>
    <n v="61"/>
    <d v="2020-09-01T00:00:00"/>
    <d v="2021-07-01T00:00:00"/>
    <n v="10"/>
    <n v="0"/>
    <x v="20"/>
    <x v="64"/>
  </r>
  <r>
    <n v="100113"/>
    <x v="2"/>
    <m/>
    <m/>
    <m/>
    <x v="50"/>
    <n v="46"/>
    <d v="2020-09-01T00:00:00"/>
    <d v="2021-07-01T00:00:00"/>
    <n v="10"/>
    <n v="0"/>
    <x v="21"/>
    <x v="64"/>
  </r>
  <r>
    <n v="100113"/>
    <x v="2"/>
    <m/>
    <m/>
    <m/>
    <x v="50"/>
    <n v="58"/>
    <d v="2020-09-01T00:00:00"/>
    <d v="2021-07-01T00:00:00"/>
    <n v="10"/>
    <n v="0"/>
    <x v="22"/>
    <x v="64"/>
  </r>
  <r>
    <n v="100113"/>
    <x v="2"/>
    <m/>
    <m/>
    <m/>
    <x v="50"/>
    <n v="63"/>
    <d v="2020-09-01T00:00:00"/>
    <d v="2021-07-01T00:00:00"/>
    <n v="10"/>
    <n v="0"/>
    <x v="23"/>
    <x v="64"/>
  </r>
  <r>
    <n v="100114"/>
    <x v="0"/>
    <m/>
    <m/>
    <m/>
    <x v="0"/>
    <n v="61"/>
    <d v="2020-09-01T00:00:00"/>
    <d v="2021-07-01T00:00:00"/>
    <n v="10"/>
    <n v="0"/>
    <x v="14"/>
    <x v="0"/>
  </r>
  <r>
    <n v="100114"/>
    <x v="2"/>
    <m/>
    <m/>
    <m/>
    <x v="37"/>
    <n v="63"/>
    <d v="2020-09-01T00:00:00"/>
    <d v="2021-07-01T00:00:00"/>
    <n v="10"/>
    <n v="0"/>
    <x v="15"/>
    <x v="43"/>
  </r>
  <r>
    <n v="100114"/>
    <x v="2"/>
    <m/>
    <m/>
    <m/>
    <x v="5"/>
    <n v="46"/>
    <d v="2020-09-01T00:00:00"/>
    <d v="2021-07-01T00:00:00"/>
    <n v="10"/>
    <n v="0"/>
    <x v="16"/>
    <x v="5"/>
  </r>
  <r>
    <n v="100114"/>
    <x v="2"/>
    <m/>
    <m/>
    <m/>
    <x v="51"/>
    <n v="46"/>
    <d v="2020-09-01T00:00:00"/>
    <d v="2021-07-01T00:00:00"/>
    <n v="10"/>
    <n v="0"/>
    <x v="17"/>
    <x v="65"/>
  </r>
  <r>
    <n v="100114"/>
    <x v="2"/>
    <m/>
    <m/>
    <m/>
    <x v="51"/>
    <n v="60"/>
    <d v="2020-09-01T00:00:00"/>
    <d v="2021-07-01T00:00:00"/>
    <n v="10"/>
    <n v="0"/>
    <x v="18"/>
    <x v="65"/>
  </r>
  <r>
    <n v="100114"/>
    <x v="2"/>
    <m/>
    <m/>
    <m/>
    <x v="51"/>
    <n v="54"/>
    <d v="2020-09-01T00:00:00"/>
    <d v="2021-07-01T00:00:00"/>
    <n v="10"/>
    <n v="0"/>
    <x v="19"/>
    <x v="65"/>
  </r>
  <r>
    <n v="100114"/>
    <x v="2"/>
    <m/>
    <m/>
    <m/>
    <x v="51"/>
    <n v="48"/>
    <d v="2020-09-01T00:00:00"/>
    <d v="2021-07-01T00:00:00"/>
    <n v="10"/>
    <n v="0"/>
    <x v="20"/>
    <x v="65"/>
  </r>
  <r>
    <n v="100114"/>
    <x v="2"/>
    <m/>
    <m/>
    <m/>
    <x v="51"/>
    <n v="53"/>
    <d v="2020-09-01T00:00:00"/>
    <d v="2021-07-01T00:00:00"/>
    <n v="10"/>
    <n v="0"/>
    <x v="21"/>
    <x v="65"/>
  </r>
  <r>
    <n v="100114"/>
    <x v="2"/>
    <m/>
    <m/>
    <m/>
    <x v="51"/>
    <n v="49"/>
    <d v="2020-09-01T00:00:00"/>
    <d v="2021-07-01T00:00:00"/>
    <n v="10"/>
    <n v="0"/>
    <x v="22"/>
    <x v="65"/>
  </r>
  <r>
    <n v="100114"/>
    <x v="2"/>
    <m/>
    <m/>
    <m/>
    <x v="51"/>
    <n v="53"/>
    <d v="2020-09-01T00:00:00"/>
    <d v="2021-07-01T00:00:00"/>
    <n v="10"/>
    <n v="0"/>
    <x v="23"/>
    <x v="65"/>
  </r>
  <r>
    <n v="100115"/>
    <x v="0"/>
    <m/>
    <m/>
    <m/>
    <x v="0"/>
    <n v="43"/>
    <d v="2020-09-01T00:00:00"/>
    <d v="2021-07-01T00:00:00"/>
    <n v="10"/>
    <n v="0"/>
    <x v="14"/>
    <x v="0"/>
  </r>
  <r>
    <n v="100115"/>
    <x v="1"/>
    <m/>
    <m/>
    <m/>
    <x v="39"/>
    <n v="29"/>
    <d v="2020-09-01T00:00:00"/>
    <d v="2021-07-01T00:00:00"/>
    <n v="10"/>
    <n v="0"/>
    <x v="15"/>
    <x v="48"/>
  </r>
  <r>
    <n v="100115"/>
    <x v="1"/>
    <m/>
    <m/>
    <m/>
    <x v="23"/>
    <n v="45"/>
    <d v="2020-09-01T00:00:00"/>
    <d v="2021-07-01T00:00:00"/>
    <n v="10"/>
    <n v="0"/>
    <x v="16"/>
    <x v="28"/>
  </r>
  <r>
    <n v="100115"/>
    <x v="1"/>
    <m/>
    <m/>
    <m/>
    <x v="23"/>
    <n v="43"/>
    <d v="2020-09-01T00:00:00"/>
    <d v="2021-07-01T00:00:00"/>
    <n v="10"/>
    <n v="0"/>
    <x v="17"/>
    <x v="28"/>
  </r>
  <r>
    <n v="100115"/>
    <x v="1"/>
    <m/>
    <m/>
    <m/>
    <x v="23"/>
    <n v="39"/>
    <d v="2020-09-01T00:00:00"/>
    <d v="2021-07-01T00:00:00"/>
    <n v="10"/>
    <n v="0"/>
    <x v="18"/>
    <x v="28"/>
  </r>
  <r>
    <n v="100115"/>
    <x v="1"/>
    <m/>
    <m/>
    <m/>
    <x v="23"/>
    <n v="43"/>
    <d v="2020-09-01T00:00:00"/>
    <d v="2021-07-01T00:00:00"/>
    <n v="10"/>
    <n v="0"/>
    <x v="19"/>
    <x v="28"/>
  </r>
  <r>
    <n v="100115"/>
    <x v="1"/>
    <m/>
    <m/>
    <m/>
    <x v="23"/>
    <n v="50"/>
    <d v="2020-09-01T00:00:00"/>
    <d v="2021-07-01T00:00:00"/>
    <n v="10"/>
    <n v="0"/>
    <x v="20"/>
    <x v="28"/>
  </r>
  <r>
    <n v="100115"/>
    <x v="1"/>
    <m/>
    <m/>
    <m/>
    <x v="23"/>
    <n v="41"/>
    <d v="2020-09-01T00:00:00"/>
    <d v="2021-07-01T00:00:00"/>
    <n v="10"/>
    <n v="0"/>
    <x v="21"/>
    <x v="28"/>
  </r>
  <r>
    <n v="100115"/>
    <x v="1"/>
    <m/>
    <m/>
    <m/>
    <x v="23"/>
    <n v="39"/>
    <d v="2020-09-01T00:00:00"/>
    <d v="2021-07-01T00:00:00"/>
    <n v="10"/>
    <n v="0"/>
    <x v="22"/>
    <x v="28"/>
  </r>
  <r>
    <n v="100115"/>
    <x v="1"/>
    <m/>
    <m/>
    <m/>
    <x v="23"/>
    <n v="38"/>
    <d v="2020-09-01T00:00:00"/>
    <d v="2021-07-01T00:00:00"/>
    <n v="10"/>
    <n v="0"/>
    <x v="23"/>
    <x v="28"/>
  </r>
  <r>
    <n v="100116"/>
    <x v="0"/>
    <m/>
    <m/>
    <m/>
    <x v="0"/>
    <n v="41"/>
    <d v="2020-09-01T00:00:00"/>
    <d v="2021-07-01T00:00:00"/>
    <n v="10"/>
    <n v="0"/>
    <x v="14"/>
    <x v="0"/>
  </r>
  <r>
    <n v="100116"/>
    <x v="1"/>
    <m/>
    <m/>
    <m/>
    <x v="35"/>
    <n v="44"/>
    <d v="2020-09-01T00:00:00"/>
    <d v="2021-07-01T00:00:00"/>
    <n v="10"/>
    <n v="0"/>
    <x v="15"/>
    <x v="66"/>
  </r>
  <r>
    <n v="100116"/>
    <x v="1"/>
    <m/>
    <m/>
    <m/>
    <x v="31"/>
    <n v="43"/>
    <d v="2020-09-01T00:00:00"/>
    <d v="2021-07-01T00:00:00"/>
    <n v="10"/>
    <n v="0"/>
    <x v="16"/>
    <x v="32"/>
  </r>
  <r>
    <n v="100116"/>
    <x v="1"/>
    <m/>
    <m/>
    <m/>
    <x v="14"/>
    <n v="36"/>
    <d v="2020-09-01T00:00:00"/>
    <d v="2021-07-01T00:00:00"/>
    <n v="10"/>
    <n v="0"/>
    <x v="17"/>
    <x v="18"/>
  </r>
  <r>
    <n v="100116"/>
    <x v="1"/>
    <m/>
    <m/>
    <m/>
    <x v="14"/>
    <n v="44"/>
    <d v="2020-09-01T00:00:00"/>
    <d v="2021-07-01T00:00:00"/>
    <n v="10"/>
    <n v="0"/>
    <x v="18"/>
    <x v="18"/>
  </r>
  <r>
    <n v="100116"/>
    <x v="1"/>
    <m/>
    <m/>
    <m/>
    <x v="14"/>
    <n v="40"/>
    <d v="2020-09-01T00:00:00"/>
    <d v="2021-07-01T00:00:00"/>
    <n v="10"/>
    <n v="0"/>
    <x v="19"/>
    <x v="18"/>
  </r>
  <r>
    <n v="100116"/>
    <x v="1"/>
    <m/>
    <m/>
    <m/>
    <x v="14"/>
    <n v="46"/>
    <d v="2020-09-01T00:00:00"/>
    <d v="2021-07-01T00:00:00"/>
    <n v="10"/>
    <n v="0"/>
    <x v="20"/>
    <x v="18"/>
  </r>
  <r>
    <n v="100116"/>
    <x v="1"/>
    <m/>
    <m/>
    <m/>
    <x v="14"/>
    <n v="40"/>
    <d v="2020-09-01T00:00:00"/>
    <d v="2021-07-01T00:00:00"/>
    <n v="10"/>
    <n v="0"/>
    <x v="21"/>
    <x v="18"/>
  </r>
  <r>
    <n v="100116"/>
    <x v="1"/>
    <m/>
    <m/>
    <m/>
    <x v="14"/>
    <n v="48"/>
    <d v="2020-09-01T00:00:00"/>
    <d v="2021-07-01T00:00:00"/>
    <n v="10"/>
    <n v="0"/>
    <x v="22"/>
    <x v="18"/>
  </r>
  <r>
    <n v="100116"/>
    <x v="1"/>
    <m/>
    <m/>
    <m/>
    <x v="14"/>
    <n v="42"/>
    <d v="2020-09-01T00:00:00"/>
    <d v="2021-07-01T00:00:00"/>
    <n v="10"/>
    <n v="0"/>
    <x v="23"/>
    <x v="18"/>
  </r>
  <r>
    <n v="100117"/>
    <x v="0"/>
    <m/>
    <m/>
    <m/>
    <x v="0"/>
    <n v="41"/>
    <d v="2020-09-01T00:00:00"/>
    <d v="2021-07-01T00:00:00"/>
    <n v="10"/>
    <n v="0"/>
    <x v="14"/>
    <x v="0"/>
  </r>
  <r>
    <n v="100117"/>
    <x v="2"/>
    <m/>
    <m/>
    <m/>
    <x v="24"/>
    <n v="43"/>
    <d v="2020-09-01T00:00:00"/>
    <d v="2021-07-01T00:00:00"/>
    <n v="10"/>
    <n v="0"/>
    <x v="15"/>
    <x v="32"/>
  </r>
  <r>
    <n v="100117"/>
    <x v="2"/>
    <m/>
    <m/>
    <m/>
    <x v="3"/>
    <n v="41"/>
    <d v="2020-09-01T00:00:00"/>
    <d v="2021-07-01T00:00:00"/>
    <n v="10"/>
    <n v="0"/>
    <x v="16"/>
    <x v="3"/>
  </r>
  <r>
    <n v="100117"/>
    <x v="2"/>
    <m/>
    <m/>
    <m/>
    <x v="42"/>
    <n v="39"/>
    <d v="2020-09-01T00:00:00"/>
    <d v="2021-07-01T00:00:00"/>
    <n v="10"/>
    <n v="0"/>
    <x v="17"/>
    <x v="52"/>
  </r>
  <r>
    <n v="100117"/>
    <x v="2"/>
    <m/>
    <m/>
    <m/>
    <x v="42"/>
    <n v="39"/>
    <d v="2020-09-01T00:00:00"/>
    <d v="2021-07-01T00:00:00"/>
    <n v="10"/>
    <n v="0"/>
    <x v="18"/>
    <x v="52"/>
  </r>
  <r>
    <n v="100117"/>
    <x v="2"/>
    <m/>
    <m/>
    <m/>
    <x v="42"/>
    <n v="34"/>
    <d v="2020-09-01T00:00:00"/>
    <d v="2021-07-01T00:00:00"/>
    <n v="10"/>
    <n v="0"/>
    <x v="19"/>
    <x v="52"/>
  </r>
  <r>
    <n v="100117"/>
    <x v="2"/>
    <m/>
    <m/>
    <m/>
    <x v="42"/>
    <n v="43"/>
    <d v="2020-09-01T00:00:00"/>
    <d v="2021-07-01T00:00:00"/>
    <n v="10"/>
    <n v="0"/>
    <x v="20"/>
    <x v="52"/>
  </r>
  <r>
    <n v="100117"/>
    <x v="2"/>
    <m/>
    <m/>
    <m/>
    <x v="42"/>
    <n v="32"/>
    <d v="2020-09-01T00:00:00"/>
    <d v="2021-07-01T00:00:00"/>
    <n v="10"/>
    <n v="0"/>
    <x v="21"/>
    <x v="52"/>
  </r>
  <r>
    <n v="100117"/>
    <x v="2"/>
    <m/>
    <m/>
    <m/>
    <x v="42"/>
    <n v="38"/>
    <d v="2020-09-01T00:00:00"/>
    <d v="2021-07-01T00:00:00"/>
    <n v="10"/>
    <n v="0"/>
    <x v="22"/>
    <x v="52"/>
  </r>
  <r>
    <n v="100117"/>
    <x v="2"/>
    <m/>
    <m/>
    <m/>
    <x v="42"/>
    <n v="50"/>
    <d v="2020-09-01T00:00:00"/>
    <d v="2021-07-01T00:00:00"/>
    <n v="10"/>
    <n v="0"/>
    <x v="23"/>
    <x v="52"/>
  </r>
  <r>
    <n v="100118"/>
    <x v="0"/>
    <m/>
    <m/>
    <m/>
    <x v="0"/>
    <n v="42"/>
    <d v="2020-09-01T00:00:00"/>
    <d v="2021-07-01T00:00:00"/>
    <n v="10"/>
    <n v="0"/>
    <x v="14"/>
    <x v="0"/>
  </r>
  <r>
    <n v="100118"/>
    <x v="1"/>
    <m/>
    <m/>
    <m/>
    <x v="25"/>
    <n v="34"/>
    <d v="2020-09-01T00:00:00"/>
    <d v="2021-07-01T00:00:00"/>
    <n v="10"/>
    <n v="0"/>
    <x v="15"/>
    <x v="30"/>
  </r>
  <r>
    <n v="100118"/>
    <x v="1"/>
    <m/>
    <m/>
    <m/>
    <x v="52"/>
    <n v="34"/>
    <d v="2020-09-01T00:00:00"/>
    <d v="2021-07-01T00:00:00"/>
    <n v="10"/>
    <n v="0"/>
    <x v="16"/>
    <x v="67"/>
  </r>
  <r>
    <n v="100118"/>
    <x v="1"/>
    <m/>
    <m/>
    <m/>
    <x v="29"/>
    <n v="39"/>
    <d v="2020-09-01T00:00:00"/>
    <d v="2021-07-01T00:00:00"/>
    <n v="10"/>
    <n v="0"/>
    <x v="17"/>
    <x v="45"/>
  </r>
  <r>
    <n v="100118"/>
    <x v="1"/>
    <m/>
    <m/>
    <m/>
    <x v="42"/>
    <n v="31"/>
    <d v="2020-09-01T00:00:00"/>
    <d v="2021-07-01T00:00:00"/>
    <n v="10"/>
    <n v="0"/>
    <x v="18"/>
    <x v="68"/>
  </r>
  <r>
    <n v="100118"/>
    <x v="1"/>
    <m/>
    <m/>
    <m/>
    <x v="42"/>
    <n v="48"/>
    <d v="2020-09-01T00:00:00"/>
    <d v="2021-07-01T00:00:00"/>
    <n v="10"/>
    <n v="0"/>
    <x v="19"/>
    <x v="68"/>
  </r>
  <r>
    <n v="100118"/>
    <x v="1"/>
    <m/>
    <m/>
    <m/>
    <x v="42"/>
    <n v="33"/>
    <d v="2020-09-01T00:00:00"/>
    <d v="2021-07-01T00:00:00"/>
    <n v="10"/>
    <n v="0"/>
    <x v="20"/>
    <x v="68"/>
  </r>
  <r>
    <n v="100118"/>
    <x v="1"/>
    <m/>
    <m/>
    <m/>
    <x v="42"/>
    <n v="34"/>
    <d v="2020-09-01T00:00:00"/>
    <d v="2021-07-01T00:00:00"/>
    <n v="10"/>
    <n v="0"/>
    <x v="21"/>
    <x v="68"/>
  </r>
  <r>
    <n v="100118"/>
    <x v="1"/>
    <m/>
    <m/>
    <m/>
    <x v="42"/>
    <n v="42"/>
    <d v="2020-09-01T00:00:00"/>
    <d v="2021-07-01T00:00:00"/>
    <n v="10"/>
    <n v="0"/>
    <x v="22"/>
    <x v="68"/>
  </r>
  <r>
    <n v="100118"/>
    <x v="1"/>
    <m/>
    <m/>
    <m/>
    <x v="42"/>
    <n v="44"/>
    <d v="2020-09-01T00:00:00"/>
    <d v="2021-07-01T00:00:00"/>
    <n v="10"/>
    <n v="0"/>
    <x v="23"/>
    <x v="68"/>
  </r>
  <r>
    <n v="100119"/>
    <x v="0"/>
    <m/>
    <m/>
    <m/>
    <x v="0"/>
    <n v="27"/>
    <d v="2020-09-01T00:00:00"/>
    <d v="2021-07-01T00:00:00"/>
    <n v="10"/>
    <n v="0"/>
    <x v="14"/>
    <x v="0"/>
  </r>
  <r>
    <n v="100119"/>
    <x v="1"/>
    <m/>
    <m/>
    <m/>
    <x v="37"/>
    <n v="33"/>
    <d v="2020-09-01T00:00:00"/>
    <d v="2021-07-01T00:00:00"/>
    <n v="10"/>
    <n v="0"/>
    <x v="15"/>
    <x v="44"/>
  </r>
  <r>
    <n v="100119"/>
    <x v="1"/>
    <m/>
    <m/>
    <m/>
    <x v="37"/>
    <n v="36"/>
    <d v="2020-09-01T00:00:00"/>
    <d v="2021-07-01T00:00:00"/>
    <n v="10"/>
    <n v="0"/>
    <x v="16"/>
    <x v="44"/>
  </r>
  <r>
    <n v="100119"/>
    <x v="1"/>
    <m/>
    <m/>
    <m/>
    <x v="28"/>
    <n v="36"/>
    <d v="2020-09-01T00:00:00"/>
    <d v="2021-07-01T00:00:00"/>
    <n v="10"/>
    <n v="0"/>
    <x v="17"/>
    <x v="42"/>
  </r>
  <r>
    <n v="100119"/>
    <x v="1"/>
    <m/>
    <m/>
    <m/>
    <x v="29"/>
    <n v="40"/>
    <d v="2020-09-01T00:00:00"/>
    <d v="2021-07-01T00:00:00"/>
    <n v="10"/>
    <n v="0"/>
    <x v="18"/>
    <x v="45"/>
  </r>
  <r>
    <n v="100119"/>
    <x v="1"/>
    <m/>
    <m/>
    <m/>
    <x v="29"/>
    <n v="31"/>
    <d v="2020-09-01T00:00:00"/>
    <d v="2021-07-01T00:00:00"/>
    <n v="10"/>
    <n v="0"/>
    <x v="19"/>
    <x v="45"/>
  </r>
  <r>
    <n v="100119"/>
    <x v="1"/>
    <m/>
    <m/>
    <m/>
    <x v="29"/>
    <n v="36"/>
    <d v="2020-09-01T00:00:00"/>
    <d v="2021-07-01T00:00:00"/>
    <n v="10"/>
    <n v="0"/>
    <x v="20"/>
    <x v="45"/>
  </r>
  <r>
    <n v="100119"/>
    <x v="1"/>
    <m/>
    <m/>
    <m/>
    <x v="29"/>
    <n v="30"/>
    <d v="2020-09-01T00:00:00"/>
    <d v="2021-07-01T00:00:00"/>
    <n v="10"/>
    <n v="0"/>
    <x v="21"/>
    <x v="45"/>
  </r>
  <r>
    <n v="100119"/>
    <x v="1"/>
    <m/>
    <m/>
    <m/>
    <x v="29"/>
    <n v="20"/>
    <d v="2020-09-01T00:00:00"/>
    <d v="2021-07-01T00:00:00"/>
    <n v="10"/>
    <n v="0"/>
    <x v="22"/>
    <x v="45"/>
  </r>
  <r>
    <n v="100119"/>
    <x v="1"/>
    <m/>
    <m/>
    <m/>
    <x v="29"/>
    <n v="35"/>
    <d v="2020-09-01T00:00:00"/>
    <d v="2021-07-01T00:00:00"/>
    <n v="10"/>
    <n v="0"/>
    <x v="23"/>
    <x v="45"/>
  </r>
  <r>
    <n v="100120"/>
    <x v="0"/>
    <m/>
    <m/>
    <m/>
    <x v="0"/>
    <n v="21"/>
    <d v="2020-09-01T00:00:00"/>
    <d v="2021-07-01T00:00:00"/>
    <n v="10"/>
    <n v="0"/>
    <x v="14"/>
    <x v="0"/>
  </r>
  <r>
    <n v="100120"/>
    <x v="2"/>
    <m/>
    <m/>
    <m/>
    <x v="21"/>
    <n v="22"/>
    <d v="2020-09-01T00:00:00"/>
    <d v="2021-07-01T00:00:00"/>
    <n v="10"/>
    <n v="0"/>
    <x v="15"/>
    <x v="63"/>
  </r>
  <r>
    <n v="100120"/>
    <x v="2"/>
    <m/>
    <m/>
    <m/>
    <x v="40"/>
    <n v="21"/>
    <d v="2020-09-01T00:00:00"/>
    <d v="2021-07-01T00:00:00"/>
    <n v="10"/>
    <n v="0"/>
    <x v="16"/>
    <x v="49"/>
  </r>
  <r>
    <n v="100120"/>
    <x v="2"/>
    <m/>
    <m/>
    <m/>
    <x v="37"/>
    <n v="26"/>
    <d v="2020-09-01T00:00:00"/>
    <d v="2021-07-01T00:00:00"/>
    <n v="10"/>
    <n v="0"/>
    <x v="17"/>
    <x v="43"/>
  </r>
  <r>
    <n v="100120"/>
    <x v="2"/>
    <m/>
    <m/>
    <m/>
    <x v="37"/>
    <n v="17"/>
    <d v="2020-09-01T00:00:00"/>
    <d v="2021-07-01T00:00:00"/>
    <n v="10"/>
    <n v="0"/>
    <x v="18"/>
    <x v="43"/>
  </r>
  <r>
    <n v="100120"/>
    <x v="2"/>
    <m/>
    <m/>
    <m/>
    <x v="37"/>
    <n v="22"/>
    <d v="2020-09-01T00:00:00"/>
    <d v="2021-07-01T00:00:00"/>
    <n v="10"/>
    <n v="0"/>
    <x v="19"/>
    <x v="43"/>
  </r>
  <r>
    <n v="100120"/>
    <x v="2"/>
    <m/>
    <m/>
    <m/>
    <x v="37"/>
    <n v="24"/>
    <d v="2020-09-01T00:00:00"/>
    <d v="2021-07-01T00:00:00"/>
    <n v="10"/>
    <n v="0"/>
    <x v="20"/>
    <x v="43"/>
  </r>
  <r>
    <n v="100120"/>
    <x v="2"/>
    <m/>
    <m/>
    <m/>
    <x v="37"/>
    <n v="21"/>
    <d v="2020-09-01T00:00:00"/>
    <d v="2021-07-01T00:00:00"/>
    <n v="10"/>
    <n v="0"/>
    <x v="21"/>
    <x v="43"/>
  </r>
  <r>
    <n v="100120"/>
    <x v="2"/>
    <m/>
    <m/>
    <m/>
    <x v="37"/>
    <n v="22"/>
    <d v="2020-09-01T00:00:00"/>
    <d v="2021-07-01T00:00:00"/>
    <n v="10"/>
    <n v="0"/>
    <x v="22"/>
    <x v="43"/>
  </r>
  <r>
    <n v="100120"/>
    <x v="2"/>
    <m/>
    <m/>
    <m/>
    <x v="37"/>
    <n v="21"/>
    <d v="2020-09-01T00:00:00"/>
    <d v="2021-07-01T00:00:00"/>
    <n v="10"/>
    <n v="0"/>
    <x v="23"/>
    <x v="43"/>
  </r>
  <r>
    <n v="100121"/>
    <x v="0"/>
    <m/>
    <m/>
    <m/>
    <x v="0"/>
    <n v="21"/>
    <d v="2020-09-01T00:00:00"/>
    <d v="2021-07-01T00:00:00"/>
    <n v="10"/>
    <n v="0"/>
    <x v="14"/>
    <x v="0"/>
  </r>
  <r>
    <n v="100121"/>
    <x v="2"/>
    <m/>
    <m/>
    <m/>
    <x v="39"/>
    <n v="17"/>
    <d v="2020-09-01T00:00:00"/>
    <d v="2021-07-01T00:00:00"/>
    <n v="10"/>
    <n v="0"/>
    <x v="15"/>
    <x v="69"/>
  </r>
  <r>
    <n v="100121"/>
    <x v="2"/>
    <m/>
    <m/>
    <m/>
    <x v="40"/>
    <n v="18"/>
    <d v="2020-09-01T00:00:00"/>
    <d v="2021-07-01T00:00:00"/>
    <n v="10"/>
    <n v="0"/>
    <x v="16"/>
    <x v="49"/>
  </r>
  <r>
    <n v="100121"/>
    <x v="2"/>
    <m/>
    <m/>
    <m/>
    <x v="37"/>
    <n v="19"/>
    <d v="2020-09-01T00:00:00"/>
    <d v="2021-07-01T00:00:00"/>
    <n v="10"/>
    <n v="0"/>
    <x v="17"/>
    <x v="43"/>
  </r>
  <r>
    <n v="100121"/>
    <x v="2"/>
    <m/>
    <m/>
    <m/>
    <x v="37"/>
    <n v="19"/>
    <d v="2020-09-01T00:00:00"/>
    <d v="2021-07-01T00:00:00"/>
    <n v="10"/>
    <n v="0"/>
    <x v="18"/>
    <x v="43"/>
  </r>
  <r>
    <n v="100121"/>
    <x v="2"/>
    <m/>
    <m/>
    <m/>
    <x v="37"/>
    <n v="20"/>
    <d v="2020-09-01T00:00:00"/>
    <d v="2021-07-01T00:00:00"/>
    <n v="10"/>
    <n v="0"/>
    <x v="19"/>
    <x v="43"/>
  </r>
  <r>
    <n v="100121"/>
    <x v="2"/>
    <m/>
    <m/>
    <m/>
    <x v="37"/>
    <n v="20"/>
    <d v="2020-09-01T00:00:00"/>
    <d v="2021-07-01T00:00:00"/>
    <n v="10"/>
    <n v="0"/>
    <x v="20"/>
    <x v="43"/>
  </r>
  <r>
    <n v="100121"/>
    <x v="2"/>
    <m/>
    <m/>
    <m/>
    <x v="37"/>
    <n v="13"/>
    <d v="2020-09-01T00:00:00"/>
    <d v="2021-07-01T00:00:00"/>
    <n v="10"/>
    <n v="0"/>
    <x v="21"/>
    <x v="43"/>
  </r>
  <r>
    <n v="100121"/>
    <x v="2"/>
    <m/>
    <m/>
    <m/>
    <x v="37"/>
    <n v="27"/>
    <d v="2020-09-01T00:00:00"/>
    <d v="2021-07-01T00:00:00"/>
    <n v="10"/>
    <n v="0"/>
    <x v="22"/>
    <x v="43"/>
  </r>
  <r>
    <n v="100121"/>
    <x v="2"/>
    <m/>
    <m/>
    <m/>
    <x v="37"/>
    <n v="21"/>
    <d v="2020-09-01T00:00:00"/>
    <d v="2021-07-01T00:00:00"/>
    <n v="10"/>
    <n v="0"/>
    <x v="23"/>
    <x v="43"/>
  </r>
  <r>
    <n v="100122"/>
    <x v="0"/>
    <m/>
    <m/>
    <m/>
    <x v="0"/>
    <n v="16"/>
    <d v="2020-09-01T00:00:00"/>
    <d v="2021-07-01T00:00:00"/>
    <n v="10"/>
    <n v="0"/>
    <x v="14"/>
    <x v="0"/>
  </r>
  <r>
    <n v="100122"/>
    <x v="1"/>
    <m/>
    <m/>
    <m/>
    <x v="26"/>
    <n v="18"/>
    <d v="2020-09-01T00:00:00"/>
    <d v="2021-07-01T00:00:00"/>
    <n v="10"/>
    <n v="0"/>
    <x v="15"/>
    <x v="50"/>
  </r>
  <r>
    <n v="100122"/>
    <x v="1"/>
    <m/>
    <m/>
    <m/>
    <x v="39"/>
    <n v="19"/>
    <d v="2020-09-01T00:00:00"/>
    <d v="2021-07-01T00:00:00"/>
    <n v="10"/>
    <n v="0"/>
    <x v="16"/>
    <x v="48"/>
  </r>
  <r>
    <n v="100122"/>
    <x v="1"/>
    <m/>
    <m/>
    <m/>
    <x v="21"/>
    <n v="17"/>
    <d v="2020-09-01T00:00:00"/>
    <d v="2021-07-01T00:00:00"/>
    <n v="10"/>
    <n v="0"/>
    <x v="17"/>
    <x v="26"/>
  </r>
  <r>
    <n v="100122"/>
    <x v="1"/>
    <m/>
    <m/>
    <m/>
    <x v="21"/>
    <n v="18"/>
    <d v="2020-09-01T00:00:00"/>
    <d v="2021-07-01T00:00:00"/>
    <n v="10"/>
    <n v="0"/>
    <x v="18"/>
    <x v="26"/>
  </r>
  <r>
    <n v="100122"/>
    <x v="1"/>
    <m/>
    <m/>
    <m/>
    <x v="21"/>
    <n v="17"/>
    <d v="2020-09-01T00:00:00"/>
    <d v="2021-07-01T00:00:00"/>
    <n v="10"/>
    <n v="0"/>
    <x v="19"/>
    <x v="26"/>
  </r>
  <r>
    <n v="100122"/>
    <x v="1"/>
    <m/>
    <m/>
    <m/>
    <x v="21"/>
    <n v="16"/>
    <d v="2020-09-01T00:00:00"/>
    <d v="2021-07-01T00:00:00"/>
    <n v="10"/>
    <n v="0"/>
    <x v="20"/>
    <x v="26"/>
  </r>
  <r>
    <n v="100122"/>
    <x v="1"/>
    <m/>
    <m/>
    <m/>
    <x v="21"/>
    <n v="17"/>
    <d v="2020-09-01T00:00:00"/>
    <d v="2021-07-01T00:00:00"/>
    <n v="10"/>
    <n v="0"/>
    <x v="21"/>
    <x v="26"/>
  </r>
  <r>
    <n v="100122"/>
    <x v="1"/>
    <m/>
    <m/>
    <m/>
    <x v="21"/>
    <n v="16"/>
    <d v="2020-09-01T00:00:00"/>
    <d v="2021-07-01T00:00:00"/>
    <n v="10"/>
    <n v="0"/>
    <x v="22"/>
    <x v="26"/>
  </r>
  <r>
    <n v="100122"/>
    <x v="1"/>
    <m/>
    <m/>
    <m/>
    <x v="21"/>
    <n v="17"/>
    <d v="2020-09-01T00:00:00"/>
    <d v="2021-07-01T00:00:00"/>
    <n v="10"/>
    <n v="0"/>
    <x v="23"/>
    <x v="26"/>
  </r>
  <r>
    <n v="100123"/>
    <x v="0"/>
    <m/>
    <m/>
    <m/>
    <x v="0"/>
    <n v="12"/>
    <d v="2020-09-01T00:00:00"/>
    <d v="2020-11-01T00:00:00"/>
    <n v="2"/>
    <n v="7"/>
    <x v="14"/>
    <x v="0"/>
  </r>
  <r>
    <n v="100123"/>
    <x v="0"/>
    <m/>
    <m/>
    <m/>
    <x v="0"/>
    <n v="13"/>
    <d v="2020-09-01T00:00:00"/>
    <d v="2020-11-01T00:00:00"/>
    <n v="2"/>
    <n v="7"/>
    <x v="15"/>
    <x v="0"/>
  </r>
  <r>
    <n v="100123"/>
    <x v="0"/>
    <m/>
    <m/>
    <m/>
    <x v="0"/>
    <n v="15"/>
    <d v="2020-09-01T00:00:00"/>
    <d v="2020-11-01T00:00:00"/>
    <n v="2"/>
    <n v="7"/>
    <x v="16"/>
    <x v="0"/>
  </r>
  <r>
    <n v="100124"/>
    <x v="0"/>
    <m/>
    <m/>
    <m/>
    <x v="0"/>
    <n v="14"/>
    <d v="2020-09-01T00:00:00"/>
    <d v="2021-07-01T00:00:00"/>
    <n v="10"/>
    <n v="0"/>
    <x v="14"/>
    <x v="0"/>
  </r>
  <r>
    <n v="100124"/>
    <x v="0"/>
    <m/>
    <m/>
    <m/>
    <x v="0"/>
    <n v="15"/>
    <d v="2020-09-01T00:00:00"/>
    <d v="2021-07-01T00:00:00"/>
    <n v="10"/>
    <n v="0"/>
    <x v="15"/>
    <x v="0"/>
  </r>
  <r>
    <n v="100124"/>
    <x v="0"/>
    <m/>
    <m/>
    <m/>
    <x v="0"/>
    <n v="17"/>
    <d v="2020-09-01T00:00:00"/>
    <d v="2021-07-01T00:00:00"/>
    <n v="10"/>
    <n v="0"/>
    <x v="16"/>
    <x v="0"/>
  </r>
  <r>
    <n v="100124"/>
    <x v="0"/>
    <m/>
    <m/>
    <m/>
    <x v="0"/>
    <n v="11"/>
    <d v="2020-09-01T00:00:00"/>
    <d v="2021-07-01T00:00:00"/>
    <n v="10"/>
    <n v="0"/>
    <x v="17"/>
    <x v="0"/>
  </r>
  <r>
    <n v="100124"/>
    <x v="0"/>
    <m/>
    <m/>
    <m/>
    <x v="0"/>
    <n v="10"/>
    <d v="2020-09-01T00:00:00"/>
    <d v="2021-07-01T00:00:00"/>
    <n v="10"/>
    <n v="0"/>
    <x v="18"/>
    <x v="0"/>
  </r>
  <r>
    <n v="100124"/>
    <x v="0"/>
    <m/>
    <m/>
    <m/>
    <x v="0"/>
    <n v="15"/>
    <d v="2020-09-01T00:00:00"/>
    <d v="2021-07-01T00:00:00"/>
    <n v="10"/>
    <n v="0"/>
    <x v="19"/>
    <x v="0"/>
  </r>
  <r>
    <n v="100124"/>
    <x v="0"/>
    <m/>
    <m/>
    <m/>
    <x v="0"/>
    <n v="14"/>
    <d v="2020-09-01T00:00:00"/>
    <d v="2021-07-01T00:00:00"/>
    <n v="10"/>
    <n v="0"/>
    <x v="20"/>
    <x v="0"/>
  </r>
  <r>
    <n v="100124"/>
    <x v="0"/>
    <m/>
    <m/>
    <m/>
    <x v="0"/>
    <n v="13"/>
    <d v="2020-09-01T00:00:00"/>
    <d v="2021-07-01T00:00:00"/>
    <n v="10"/>
    <n v="0"/>
    <x v="21"/>
    <x v="0"/>
  </r>
  <r>
    <n v="100124"/>
    <x v="0"/>
    <m/>
    <m/>
    <m/>
    <x v="0"/>
    <n v="12"/>
    <d v="2020-09-01T00:00:00"/>
    <d v="2021-07-01T00:00:00"/>
    <n v="10"/>
    <n v="0"/>
    <x v="22"/>
    <x v="0"/>
  </r>
  <r>
    <n v="100124"/>
    <x v="0"/>
    <m/>
    <m/>
    <m/>
    <x v="0"/>
    <n v="14"/>
    <d v="2020-09-01T00:00:00"/>
    <d v="2021-07-01T00:00:00"/>
    <n v="10"/>
    <n v="0"/>
    <x v="23"/>
    <x v="0"/>
  </r>
  <r>
    <n v="100125"/>
    <x v="0"/>
    <m/>
    <m/>
    <m/>
    <x v="0"/>
    <n v="11"/>
    <d v="2020-09-01T00:00:00"/>
    <d v="2021-07-01T00:00:00"/>
    <n v="10"/>
    <n v="0"/>
    <x v="14"/>
    <x v="0"/>
  </r>
  <r>
    <n v="100125"/>
    <x v="2"/>
    <m/>
    <m/>
    <m/>
    <x v="2"/>
    <n v="11"/>
    <d v="2020-09-01T00:00:00"/>
    <d v="2021-07-01T00:00:00"/>
    <n v="10"/>
    <n v="0"/>
    <x v="15"/>
    <x v="29"/>
  </r>
  <r>
    <n v="100125"/>
    <x v="2"/>
    <m/>
    <m/>
    <m/>
    <x v="16"/>
    <n v="12"/>
    <d v="2020-09-01T00:00:00"/>
    <d v="2021-07-01T00:00:00"/>
    <n v="10"/>
    <n v="0"/>
    <x v="16"/>
    <x v="70"/>
  </r>
  <r>
    <n v="100125"/>
    <x v="2"/>
    <m/>
    <m/>
    <m/>
    <x v="16"/>
    <n v="14"/>
    <d v="2020-09-01T00:00:00"/>
    <d v="2021-07-01T00:00:00"/>
    <n v="10"/>
    <n v="0"/>
    <x v="17"/>
    <x v="70"/>
  </r>
  <r>
    <n v="100125"/>
    <x v="2"/>
    <m/>
    <m/>
    <m/>
    <x v="16"/>
    <n v="12"/>
    <d v="2020-09-01T00:00:00"/>
    <d v="2021-07-01T00:00:00"/>
    <n v="10"/>
    <n v="0"/>
    <x v="18"/>
    <x v="70"/>
  </r>
  <r>
    <n v="100125"/>
    <x v="2"/>
    <m/>
    <m/>
    <m/>
    <x v="16"/>
    <n v="12"/>
    <d v="2020-09-01T00:00:00"/>
    <d v="2021-07-01T00:00:00"/>
    <n v="10"/>
    <n v="0"/>
    <x v="19"/>
    <x v="70"/>
  </r>
  <r>
    <n v="100125"/>
    <x v="2"/>
    <m/>
    <m/>
    <m/>
    <x v="16"/>
    <n v="13"/>
    <d v="2020-09-01T00:00:00"/>
    <d v="2021-07-01T00:00:00"/>
    <n v="10"/>
    <n v="0"/>
    <x v="20"/>
    <x v="70"/>
  </r>
  <r>
    <n v="100125"/>
    <x v="2"/>
    <m/>
    <m/>
    <m/>
    <x v="16"/>
    <n v="12"/>
    <d v="2020-09-01T00:00:00"/>
    <d v="2021-07-01T00:00:00"/>
    <n v="10"/>
    <n v="0"/>
    <x v="21"/>
    <x v="70"/>
  </r>
  <r>
    <n v="100125"/>
    <x v="2"/>
    <m/>
    <m/>
    <m/>
    <x v="16"/>
    <n v="13"/>
    <d v="2020-09-01T00:00:00"/>
    <d v="2021-07-01T00:00:00"/>
    <n v="10"/>
    <n v="0"/>
    <x v="22"/>
    <x v="70"/>
  </r>
  <r>
    <n v="100125"/>
    <x v="2"/>
    <m/>
    <m/>
    <m/>
    <x v="16"/>
    <n v="13"/>
    <d v="2020-09-01T00:00:00"/>
    <d v="2021-07-01T00:00:00"/>
    <n v="10"/>
    <n v="0"/>
    <x v="23"/>
    <x v="70"/>
  </r>
  <r>
    <n v="100126"/>
    <x v="0"/>
    <m/>
    <m/>
    <m/>
    <x v="0"/>
    <n v="13"/>
    <d v="2020-09-01T00:00:00"/>
    <d v="2021-07-01T00:00:00"/>
    <n v="10"/>
    <n v="0"/>
    <x v="14"/>
    <x v="0"/>
  </r>
  <r>
    <n v="100126"/>
    <x v="1"/>
    <m/>
    <m/>
    <m/>
    <x v="7"/>
    <n v="14"/>
    <d v="2020-09-01T00:00:00"/>
    <d v="2021-07-01T00:00:00"/>
    <n v="10"/>
    <n v="0"/>
    <x v="15"/>
    <x v="7"/>
  </r>
  <r>
    <n v="100126"/>
    <x v="1"/>
    <m/>
    <m/>
    <m/>
    <x v="45"/>
    <n v="15"/>
    <d v="2020-09-01T00:00:00"/>
    <d v="2021-07-01T00:00:00"/>
    <n v="10"/>
    <n v="0"/>
    <x v="16"/>
    <x v="57"/>
  </r>
  <r>
    <n v="100126"/>
    <x v="1"/>
    <m/>
    <m/>
    <m/>
    <x v="16"/>
    <n v="14"/>
    <d v="2020-09-01T00:00:00"/>
    <d v="2021-07-01T00:00:00"/>
    <n v="10"/>
    <n v="0"/>
    <x v="17"/>
    <x v="21"/>
  </r>
  <r>
    <n v="100126"/>
    <x v="1"/>
    <m/>
    <m/>
    <m/>
    <x v="16"/>
    <n v="15"/>
    <d v="2020-09-01T00:00:00"/>
    <d v="2021-07-01T00:00:00"/>
    <n v="10"/>
    <n v="0"/>
    <x v="18"/>
    <x v="21"/>
  </r>
  <r>
    <n v="100126"/>
    <x v="1"/>
    <m/>
    <m/>
    <m/>
    <x v="16"/>
    <n v="14"/>
    <d v="2020-09-01T00:00:00"/>
    <d v="2021-07-01T00:00:00"/>
    <n v="10"/>
    <n v="0"/>
    <x v="19"/>
    <x v="21"/>
  </r>
  <r>
    <n v="100126"/>
    <x v="1"/>
    <m/>
    <m/>
    <m/>
    <x v="16"/>
    <n v="14"/>
    <d v="2020-09-01T00:00:00"/>
    <d v="2021-07-01T00:00:00"/>
    <n v="10"/>
    <n v="0"/>
    <x v="20"/>
    <x v="21"/>
  </r>
  <r>
    <n v="100126"/>
    <x v="1"/>
    <m/>
    <m/>
    <m/>
    <x v="16"/>
    <n v="13"/>
    <d v="2020-09-01T00:00:00"/>
    <d v="2021-07-01T00:00:00"/>
    <n v="10"/>
    <n v="0"/>
    <x v="21"/>
    <x v="21"/>
  </r>
  <r>
    <n v="100126"/>
    <x v="1"/>
    <m/>
    <m/>
    <m/>
    <x v="16"/>
    <n v="13"/>
    <d v="2020-09-01T00:00:00"/>
    <d v="2021-07-01T00:00:00"/>
    <n v="10"/>
    <n v="0"/>
    <x v="22"/>
    <x v="21"/>
  </r>
  <r>
    <n v="100126"/>
    <x v="1"/>
    <m/>
    <m/>
    <m/>
    <x v="16"/>
    <n v="13"/>
    <d v="2020-09-01T00:00:00"/>
    <d v="2021-07-01T00:00:00"/>
    <n v="10"/>
    <n v="0"/>
    <x v="23"/>
    <x v="21"/>
  </r>
  <r>
    <n v="100127"/>
    <x v="0"/>
    <m/>
    <m/>
    <m/>
    <x v="0"/>
    <n v="13"/>
    <d v="2020-09-01T00:00:00"/>
    <d v="2021-07-01T00:00:00"/>
    <n v="10"/>
    <n v="0"/>
    <x v="14"/>
    <x v="0"/>
  </r>
  <r>
    <n v="100127"/>
    <x v="1"/>
    <m/>
    <m/>
    <m/>
    <x v="6"/>
    <n v="11"/>
    <d v="2020-09-01T00:00:00"/>
    <d v="2021-07-01T00:00:00"/>
    <n v="10"/>
    <n v="0"/>
    <x v="15"/>
    <x v="6"/>
  </r>
  <r>
    <n v="100127"/>
    <x v="1"/>
    <m/>
    <m/>
    <m/>
    <x v="24"/>
    <n v="14"/>
    <d v="2020-09-01T00:00:00"/>
    <d v="2021-07-01T00:00:00"/>
    <n v="10"/>
    <n v="0"/>
    <x v="16"/>
    <x v="29"/>
  </r>
  <r>
    <n v="100127"/>
    <x v="1"/>
    <m/>
    <m/>
    <m/>
    <x v="30"/>
    <n v="12"/>
    <d v="2020-09-01T00:00:00"/>
    <d v="2021-07-01T00:00:00"/>
    <n v="10"/>
    <n v="0"/>
    <x v="17"/>
    <x v="36"/>
  </r>
  <r>
    <n v="100127"/>
    <x v="1"/>
    <m/>
    <m/>
    <m/>
    <x v="24"/>
    <n v="11"/>
    <d v="2020-09-01T00:00:00"/>
    <d v="2021-07-01T00:00:00"/>
    <n v="10"/>
    <n v="0"/>
    <x v="18"/>
    <x v="29"/>
  </r>
  <r>
    <n v="100127"/>
    <x v="1"/>
    <m/>
    <m/>
    <m/>
    <x v="24"/>
    <n v="10"/>
    <d v="2020-09-01T00:00:00"/>
    <d v="2021-07-01T00:00:00"/>
    <n v="10"/>
    <n v="0"/>
    <x v="19"/>
    <x v="29"/>
  </r>
  <r>
    <n v="100127"/>
    <x v="1"/>
    <m/>
    <m/>
    <m/>
    <x v="24"/>
    <n v="12"/>
    <d v="2020-09-01T00:00:00"/>
    <d v="2021-07-01T00:00:00"/>
    <n v="10"/>
    <n v="0"/>
    <x v="20"/>
    <x v="29"/>
  </r>
  <r>
    <n v="100127"/>
    <x v="1"/>
    <m/>
    <m/>
    <m/>
    <x v="24"/>
    <n v="15"/>
    <d v="2020-09-01T00:00:00"/>
    <d v="2021-07-01T00:00:00"/>
    <n v="10"/>
    <n v="0"/>
    <x v="21"/>
    <x v="29"/>
  </r>
  <r>
    <n v="100127"/>
    <x v="1"/>
    <m/>
    <m/>
    <m/>
    <x v="24"/>
    <n v="10"/>
    <d v="2020-09-01T00:00:00"/>
    <d v="2021-07-01T00:00:00"/>
    <n v="10"/>
    <n v="0"/>
    <x v="22"/>
    <x v="29"/>
  </r>
  <r>
    <n v="100127"/>
    <x v="1"/>
    <m/>
    <m/>
    <m/>
    <x v="24"/>
    <n v="16"/>
    <d v="2020-09-01T00:00:00"/>
    <d v="2021-07-01T00:00:00"/>
    <n v="10"/>
    <n v="0"/>
    <x v="23"/>
    <x v="29"/>
  </r>
  <r>
    <n v="100128"/>
    <x v="0"/>
    <m/>
    <m/>
    <m/>
    <x v="0"/>
    <n v="10"/>
    <d v="2020-09-01T00:00:00"/>
    <d v="2020-10-01T00:00:00"/>
    <n v="1"/>
    <n v="8"/>
    <x v="14"/>
    <x v="0"/>
  </r>
  <r>
    <n v="100128"/>
    <x v="0"/>
    <m/>
    <m/>
    <m/>
    <x v="0"/>
    <n v="10"/>
    <d v="2020-09-01T00:00:00"/>
    <d v="2020-10-01T00:00:00"/>
    <n v="1"/>
    <n v="8"/>
    <x v="15"/>
    <x v="0"/>
  </r>
  <r>
    <n v="100129"/>
    <x v="0"/>
    <m/>
    <m/>
    <m/>
    <x v="0"/>
    <n v="8"/>
    <d v="2020-09-01T00:00:00"/>
    <d v="2021-01-01T00:00:00"/>
    <n v="4"/>
    <n v="5"/>
    <x v="14"/>
    <x v="0"/>
  </r>
  <r>
    <n v="100129"/>
    <x v="0"/>
    <m/>
    <m/>
    <m/>
    <x v="0"/>
    <n v="9"/>
    <d v="2020-09-01T00:00:00"/>
    <d v="2021-01-01T00:00:00"/>
    <n v="4"/>
    <n v="5"/>
    <x v="15"/>
    <x v="0"/>
  </r>
  <r>
    <n v="100129"/>
    <x v="0"/>
    <m/>
    <m/>
    <m/>
    <x v="0"/>
    <n v="9"/>
    <d v="2020-09-01T00:00:00"/>
    <d v="2021-01-01T00:00:00"/>
    <n v="4"/>
    <n v="5"/>
    <x v="16"/>
    <x v="0"/>
  </r>
  <r>
    <n v="100129"/>
    <x v="0"/>
    <m/>
    <m/>
    <m/>
    <x v="0"/>
    <n v="8"/>
    <d v="2020-09-01T00:00:00"/>
    <d v="2021-01-01T00:00:00"/>
    <n v="4"/>
    <n v="5"/>
    <x v="17"/>
    <x v="0"/>
  </r>
  <r>
    <n v="100129"/>
    <x v="0"/>
    <m/>
    <m/>
    <m/>
    <x v="0"/>
    <n v="8"/>
    <d v="2020-09-01T00:00:00"/>
    <d v="2021-01-01T00:00:00"/>
    <n v="4"/>
    <n v="5"/>
    <x v="18"/>
    <x v="0"/>
  </r>
  <r>
    <n v="100130"/>
    <x v="0"/>
    <m/>
    <m/>
    <m/>
    <x v="0"/>
    <n v="7"/>
    <d v="2020-09-01T00:00:00"/>
    <d v="2021-07-01T00:00:00"/>
    <n v="10"/>
    <n v="0"/>
    <x v="14"/>
    <x v="0"/>
  </r>
  <r>
    <n v="100130"/>
    <x v="0"/>
    <m/>
    <m/>
    <m/>
    <x v="0"/>
    <n v="8"/>
    <d v="2020-09-01T00:00:00"/>
    <d v="2021-07-01T00:00:00"/>
    <n v="10"/>
    <n v="0"/>
    <x v="15"/>
    <x v="0"/>
  </r>
  <r>
    <n v="100130"/>
    <x v="0"/>
    <m/>
    <m/>
    <m/>
    <x v="0"/>
    <n v="8"/>
    <d v="2020-09-01T00:00:00"/>
    <d v="2021-07-01T00:00:00"/>
    <n v="10"/>
    <n v="0"/>
    <x v="16"/>
    <x v="0"/>
  </r>
  <r>
    <n v="100130"/>
    <x v="0"/>
    <m/>
    <m/>
    <m/>
    <x v="0"/>
    <n v="7"/>
    <d v="2020-09-01T00:00:00"/>
    <d v="2021-07-01T00:00:00"/>
    <n v="10"/>
    <n v="0"/>
    <x v="17"/>
    <x v="0"/>
  </r>
  <r>
    <n v="100130"/>
    <x v="0"/>
    <m/>
    <m/>
    <m/>
    <x v="0"/>
    <n v="8"/>
    <d v="2020-09-01T00:00:00"/>
    <d v="2021-07-01T00:00:00"/>
    <n v="10"/>
    <n v="0"/>
    <x v="18"/>
    <x v="0"/>
  </r>
  <r>
    <n v="100130"/>
    <x v="0"/>
    <m/>
    <m/>
    <m/>
    <x v="0"/>
    <n v="7"/>
    <d v="2020-09-01T00:00:00"/>
    <d v="2021-07-01T00:00:00"/>
    <n v="10"/>
    <n v="0"/>
    <x v="19"/>
    <x v="0"/>
  </r>
  <r>
    <n v="100130"/>
    <x v="0"/>
    <m/>
    <m/>
    <m/>
    <x v="0"/>
    <n v="8"/>
    <d v="2020-09-01T00:00:00"/>
    <d v="2021-07-01T00:00:00"/>
    <n v="10"/>
    <n v="0"/>
    <x v="20"/>
    <x v="0"/>
  </r>
  <r>
    <n v="100130"/>
    <x v="0"/>
    <m/>
    <m/>
    <m/>
    <x v="0"/>
    <n v="8"/>
    <d v="2020-09-01T00:00:00"/>
    <d v="2021-07-01T00:00:00"/>
    <n v="10"/>
    <n v="0"/>
    <x v="21"/>
    <x v="0"/>
  </r>
  <r>
    <n v="100130"/>
    <x v="0"/>
    <m/>
    <m/>
    <m/>
    <x v="0"/>
    <n v="7"/>
    <d v="2020-09-01T00:00:00"/>
    <d v="2021-07-01T00:00:00"/>
    <n v="10"/>
    <n v="0"/>
    <x v="22"/>
    <x v="0"/>
  </r>
  <r>
    <n v="100130"/>
    <x v="0"/>
    <m/>
    <m/>
    <m/>
    <x v="0"/>
    <n v="8"/>
    <d v="2020-09-01T00:00:00"/>
    <d v="2021-07-01T00:00:00"/>
    <n v="10"/>
    <n v="0"/>
    <x v="23"/>
    <x v="0"/>
  </r>
  <r>
    <n v="100131"/>
    <x v="0"/>
    <m/>
    <m/>
    <m/>
    <x v="0"/>
    <n v="6"/>
    <d v="2020-09-01T00:00:00"/>
    <d v="2020-10-01T00:00:00"/>
    <n v="1"/>
    <n v="8"/>
    <x v="14"/>
    <x v="0"/>
  </r>
  <r>
    <n v="100131"/>
    <x v="0"/>
    <m/>
    <m/>
    <m/>
    <x v="0"/>
    <n v="6"/>
    <d v="2020-09-01T00:00:00"/>
    <d v="2020-10-01T00:00:00"/>
    <n v="1"/>
    <n v="8"/>
    <x v="15"/>
    <x v="0"/>
  </r>
  <r>
    <n v="100132"/>
    <x v="0"/>
    <m/>
    <m/>
    <m/>
    <x v="0"/>
    <n v="3"/>
    <d v="2020-09-01T00:00:00"/>
    <d v="2021-03-01T00:00:00"/>
    <n v="6"/>
    <n v="3"/>
    <x v="14"/>
    <x v="0"/>
  </r>
  <r>
    <n v="100132"/>
    <x v="0"/>
    <m/>
    <m/>
    <m/>
    <x v="0"/>
    <n v="2"/>
    <d v="2020-09-01T00:00:00"/>
    <d v="2021-03-01T00:00:00"/>
    <n v="6"/>
    <n v="3"/>
    <x v="15"/>
    <x v="0"/>
  </r>
  <r>
    <n v="100132"/>
    <x v="0"/>
    <m/>
    <m/>
    <m/>
    <x v="0"/>
    <n v="3"/>
    <d v="2020-09-01T00:00:00"/>
    <d v="2021-03-01T00:00:00"/>
    <n v="6"/>
    <n v="3"/>
    <x v="16"/>
    <x v="0"/>
  </r>
  <r>
    <n v="100132"/>
    <x v="0"/>
    <m/>
    <m/>
    <m/>
    <x v="0"/>
    <n v="3"/>
    <d v="2020-09-01T00:00:00"/>
    <d v="2021-03-01T00:00:00"/>
    <n v="6"/>
    <n v="3"/>
    <x v="17"/>
    <x v="0"/>
  </r>
  <r>
    <n v="100132"/>
    <x v="0"/>
    <m/>
    <m/>
    <m/>
    <x v="0"/>
    <n v="3"/>
    <d v="2020-09-01T00:00:00"/>
    <d v="2021-03-01T00:00:00"/>
    <n v="6"/>
    <n v="3"/>
    <x v="18"/>
    <x v="0"/>
  </r>
  <r>
    <n v="100132"/>
    <x v="0"/>
    <m/>
    <m/>
    <m/>
    <x v="0"/>
    <n v="3"/>
    <d v="2020-09-01T00:00:00"/>
    <d v="2021-03-01T00:00:00"/>
    <n v="6"/>
    <n v="3"/>
    <x v="19"/>
    <x v="0"/>
  </r>
  <r>
    <n v="100132"/>
    <x v="0"/>
    <m/>
    <m/>
    <m/>
    <x v="0"/>
    <n v="3"/>
    <d v="2020-09-01T00:00:00"/>
    <d v="2021-03-01T00:00:00"/>
    <n v="6"/>
    <n v="3"/>
    <x v="20"/>
    <x v="0"/>
  </r>
  <r>
    <n v="100133"/>
    <x v="0"/>
    <m/>
    <m/>
    <m/>
    <x v="0"/>
    <n v="3"/>
    <d v="2020-09-01T00:00:00"/>
    <d v="2021-07-01T00:00:00"/>
    <n v="10"/>
    <n v="0"/>
    <x v="14"/>
    <x v="0"/>
  </r>
  <r>
    <n v="100133"/>
    <x v="0"/>
    <m/>
    <m/>
    <m/>
    <x v="0"/>
    <n v="3"/>
    <d v="2020-09-01T00:00:00"/>
    <d v="2021-07-01T00:00:00"/>
    <n v="10"/>
    <n v="0"/>
    <x v="15"/>
    <x v="0"/>
  </r>
  <r>
    <n v="100133"/>
    <x v="0"/>
    <m/>
    <m/>
    <m/>
    <x v="0"/>
    <n v="3"/>
    <d v="2020-09-01T00:00:00"/>
    <d v="2021-07-01T00:00:00"/>
    <n v="10"/>
    <n v="0"/>
    <x v="16"/>
    <x v="0"/>
  </r>
  <r>
    <n v="100133"/>
    <x v="0"/>
    <m/>
    <m/>
    <m/>
    <x v="0"/>
    <n v="3"/>
    <d v="2020-09-01T00:00:00"/>
    <d v="2021-07-01T00:00:00"/>
    <n v="10"/>
    <n v="0"/>
    <x v="17"/>
    <x v="0"/>
  </r>
  <r>
    <n v="100133"/>
    <x v="0"/>
    <m/>
    <m/>
    <m/>
    <x v="0"/>
    <n v="2"/>
    <d v="2020-09-01T00:00:00"/>
    <d v="2021-07-01T00:00:00"/>
    <n v="10"/>
    <n v="0"/>
    <x v="18"/>
    <x v="0"/>
  </r>
  <r>
    <n v="100133"/>
    <x v="0"/>
    <m/>
    <m/>
    <m/>
    <x v="0"/>
    <n v="3"/>
    <d v="2020-09-01T00:00:00"/>
    <d v="2021-07-01T00:00:00"/>
    <n v="10"/>
    <n v="0"/>
    <x v="19"/>
    <x v="0"/>
  </r>
  <r>
    <n v="100133"/>
    <x v="0"/>
    <m/>
    <m/>
    <m/>
    <x v="0"/>
    <n v="3"/>
    <d v="2020-09-01T00:00:00"/>
    <d v="2021-07-01T00:00:00"/>
    <n v="10"/>
    <n v="0"/>
    <x v="20"/>
    <x v="0"/>
  </r>
  <r>
    <n v="100133"/>
    <x v="0"/>
    <m/>
    <m/>
    <m/>
    <x v="0"/>
    <n v="3"/>
    <d v="2020-09-01T00:00:00"/>
    <d v="2021-07-01T00:00:00"/>
    <n v="10"/>
    <n v="0"/>
    <x v="21"/>
    <x v="0"/>
  </r>
  <r>
    <n v="100133"/>
    <x v="0"/>
    <m/>
    <m/>
    <m/>
    <x v="0"/>
    <n v="2"/>
    <d v="2020-09-01T00:00:00"/>
    <d v="2021-07-01T00:00:00"/>
    <n v="10"/>
    <n v="0"/>
    <x v="22"/>
    <x v="0"/>
  </r>
  <r>
    <n v="100133"/>
    <x v="0"/>
    <m/>
    <m/>
    <m/>
    <x v="0"/>
    <n v="3"/>
    <d v="2020-09-01T00:00:00"/>
    <d v="2021-07-01T00:00:00"/>
    <n v="10"/>
    <n v="0"/>
    <x v="23"/>
    <x v="0"/>
  </r>
  <r>
    <n v="100134"/>
    <x v="0"/>
    <m/>
    <m/>
    <m/>
    <x v="0"/>
    <n v="2"/>
    <d v="2020-09-01T00:00:00"/>
    <d v="2021-06-01T00:00:00"/>
    <n v="9"/>
    <n v="0"/>
    <x v="14"/>
    <x v="0"/>
  </r>
  <r>
    <n v="100134"/>
    <x v="1"/>
    <m/>
    <m/>
    <m/>
    <x v="9"/>
    <n v="2"/>
    <d v="2020-09-01T00:00:00"/>
    <d v="2021-06-01T00:00:00"/>
    <n v="9"/>
    <n v="0"/>
    <x v="15"/>
    <x v="12"/>
  </r>
  <r>
    <n v="100134"/>
    <x v="1"/>
    <m/>
    <m/>
    <m/>
    <x v="9"/>
    <n v="2"/>
    <d v="2020-09-01T00:00:00"/>
    <d v="2021-06-01T00:00:00"/>
    <n v="9"/>
    <n v="0"/>
    <x v="16"/>
    <x v="12"/>
  </r>
  <r>
    <n v="100134"/>
    <x v="1"/>
    <m/>
    <m/>
    <m/>
    <x v="9"/>
    <n v="2"/>
    <d v="2020-09-01T00:00:00"/>
    <d v="2021-06-01T00:00:00"/>
    <n v="9"/>
    <n v="0"/>
    <x v="17"/>
    <x v="12"/>
  </r>
  <r>
    <n v="100134"/>
    <x v="1"/>
    <m/>
    <m/>
    <m/>
    <x v="9"/>
    <n v="2"/>
    <d v="2020-09-01T00:00:00"/>
    <d v="2021-06-01T00:00:00"/>
    <n v="9"/>
    <n v="0"/>
    <x v="18"/>
    <x v="12"/>
  </r>
  <r>
    <n v="100134"/>
    <x v="1"/>
    <m/>
    <m/>
    <m/>
    <x v="9"/>
    <n v="1"/>
    <d v="2020-09-01T00:00:00"/>
    <d v="2021-06-01T00:00:00"/>
    <n v="9"/>
    <n v="0"/>
    <x v="19"/>
    <x v="12"/>
  </r>
  <r>
    <n v="100134"/>
    <x v="1"/>
    <m/>
    <m/>
    <m/>
    <x v="9"/>
    <n v="2"/>
    <d v="2020-09-01T00:00:00"/>
    <d v="2021-06-01T00:00:00"/>
    <n v="9"/>
    <n v="0"/>
    <x v="20"/>
    <x v="12"/>
  </r>
  <r>
    <n v="100134"/>
    <x v="1"/>
    <m/>
    <m/>
    <m/>
    <x v="9"/>
    <n v="2"/>
    <d v="2020-09-01T00:00:00"/>
    <d v="2021-06-01T00:00:00"/>
    <n v="9"/>
    <n v="0"/>
    <x v="21"/>
    <x v="12"/>
  </r>
  <r>
    <n v="100134"/>
    <x v="1"/>
    <m/>
    <m/>
    <m/>
    <x v="9"/>
    <n v="2"/>
    <d v="2020-09-01T00:00:00"/>
    <d v="2021-06-01T00:00:00"/>
    <n v="9"/>
    <n v="0"/>
    <x v="22"/>
    <x v="12"/>
  </r>
  <r>
    <n v="100134"/>
    <x v="1"/>
    <m/>
    <m/>
    <m/>
    <x v="9"/>
    <n v="2"/>
    <d v="2020-09-01T00:00:00"/>
    <d v="2021-06-01T00:00:00"/>
    <n v="9"/>
    <n v="0"/>
    <x v="23"/>
    <x v="12"/>
  </r>
  <r>
    <n v="100135"/>
    <x v="0"/>
    <m/>
    <m/>
    <m/>
    <x v="0"/>
    <n v="2"/>
    <d v="2020-09-01T00:00:00"/>
    <d v="2021-07-01T00:00:00"/>
    <n v="10"/>
    <n v="0"/>
    <x v="14"/>
    <x v="0"/>
  </r>
  <r>
    <n v="100135"/>
    <x v="0"/>
    <m/>
    <m/>
    <m/>
    <x v="0"/>
    <n v="2"/>
    <d v="2020-09-01T00:00:00"/>
    <d v="2021-07-01T00:00:00"/>
    <n v="10"/>
    <n v="0"/>
    <x v="15"/>
    <x v="0"/>
  </r>
  <r>
    <n v="100135"/>
    <x v="0"/>
    <m/>
    <m/>
    <m/>
    <x v="0"/>
    <n v="2"/>
    <d v="2020-09-01T00:00:00"/>
    <d v="2021-07-01T00:00:00"/>
    <n v="10"/>
    <n v="0"/>
    <x v="16"/>
    <x v="0"/>
  </r>
  <r>
    <n v="100135"/>
    <x v="0"/>
    <m/>
    <m/>
    <m/>
    <x v="0"/>
    <n v="2"/>
    <d v="2020-09-01T00:00:00"/>
    <d v="2021-07-01T00:00:00"/>
    <n v="10"/>
    <n v="0"/>
    <x v="17"/>
    <x v="0"/>
  </r>
  <r>
    <n v="100135"/>
    <x v="0"/>
    <m/>
    <m/>
    <m/>
    <x v="0"/>
    <n v="2"/>
    <d v="2020-09-01T00:00:00"/>
    <d v="2021-07-01T00:00:00"/>
    <n v="10"/>
    <n v="0"/>
    <x v="18"/>
    <x v="0"/>
  </r>
  <r>
    <n v="100135"/>
    <x v="0"/>
    <m/>
    <m/>
    <m/>
    <x v="0"/>
    <n v="2"/>
    <d v="2020-09-01T00:00:00"/>
    <d v="2021-07-01T00:00:00"/>
    <n v="10"/>
    <n v="0"/>
    <x v="19"/>
    <x v="0"/>
  </r>
  <r>
    <n v="100135"/>
    <x v="0"/>
    <m/>
    <m/>
    <m/>
    <x v="0"/>
    <n v="2"/>
    <d v="2020-09-01T00:00:00"/>
    <d v="2021-07-01T00:00:00"/>
    <n v="10"/>
    <n v="0"/>
    <x v="20"/>
    <x v="0"/>
  </r>
  <r>
    <n v="100135"/>
    <x v="0"/>
    <m/>
    <m/>
    <m/>
    <x v="0"/>
    <n v="2"/>
    <d v="2020-09-01T00:00:00"/>
    <d v="2021-07-01T00:00:00"/>
    <n v="10"/>
    <n v="0"/>
    <x v="21"/>
    <x v="0"/>
  </r>
  <r>
    <n v="100135"/>
    <x v="0"/>
    <m/>
    <m/>
    <m/>
    <x v="0"/>
    <n v="2"/>
    <d v="2020-09-01T00:00:00"/>
    <d v="2021-07-01T00:00:00"/>
    <n v="10"/>
    <n v="0"/>
    <x v="22"/>
    <x v="0"/>
  </r>
  <r>
    <n v="100135"/>
    <x v="0"/>
    <m/>
    <m/>
    <m/>
    <x v="0"/>
    <n v="2"/>
    <d v="2020-09-01T00:00:00"/>
    <d v="2021-07-01T00:00:00"/>
    <n v="10"/>
    <n v="0"/>
    <x v="23"/>
    <x v="0"/>
  </r>
  <r>
    <n v="100136"/>
    <x v="0"/>
    <m/>
    <m/>
    <m/>
    <x v="0"/>
    <n v="1"/>
    <d v="2020-09-01T00:00:00"/>
    <d v="2021-01-01T00:00:00"/>
    <n v="4"/>
    <n v="5"/>
    <x v="14"/>
    <x v="0"/>
  </r>
  <r>
    <n v="100136"/>
    <x v="0"/>
    <m/>
    <m/>
    <m/>
    <x v="0"/>
    <n v="1"/>
    <d v="2020-09-01T00:00:00"/>
    <d v="2021-01-01T00:00:00"/>
    <n v="4"/>
    <n v="5"/>
    <x v="15"/>
    <x v="0"/>
  </r>
  <r>
    <n v="100136"/>
    <x v="0"/>
    <m/>
    <m/>
    <m/>
    <x v="0"/>
    <n v="2"/>
    <d v="2020-09-01T00:00:00"/>
    <d v="2021-01-01T00:00:00"/>
    <n v="4"/>
    <n v="5"/>
    <x v="16"/>
    <x v="0"/>
  </r>
  <r>
    <n v="100136"/>
    <x v="0"/>
    <m/>
    <m/>
    <m/>
    <x v="0"/>
    <n v="2"/>
    <d v="2020-09-01T00:00:00"/>
    <d v="2021-01-01T00:00:00"/>
    <n v="4"/>
    <n v="5"/>
    <x v="17"/>
    <x v="0"/>
  </r>
  <r>
    <n v="100136"/>
    <x v="0"/>
    <m/>
    <m/>
    <m/>
    <x v="0"/>
    <n v="2"/>
    <d v="2020-09-01T00:00:00"/>
    <d v="2021-01-01T00:00:00"/>
    <n v="4"/>
    <n v="5"/>
    <x v="18"/>
    <x v="0"/>
  </r>
  <r>
    <n v="100137"/>
    <x v="0"/>
    <m/>
    <m/>
    <m/>
    <x v="0"/>
    <n v="2"/>
    <d v="2020-09-01T00:00:00"/>
    <d v="2021-04-01T00:00:00"/>
    <n v="7"/>
    <n v="2"/>
    <x v="14"/>
    <x v="0"/>
  </r>
  <r>
    <n v="100137"/>
    <x v="0"/>
    <m/>
    <m/>
    <m/>
    <x v="0"/>
    <n v="2"/>
    <d v="2020-09-01T00:00:00"/>
    <d v="2021-04-01T00:00:00"/>
    <n v="7"/>
    <n v="2"/>
    <x v="15"/>
    <x v="0"/>
  </r>
  <r>
    <n v="100137"/>
    <x v="0"/>
    <m/>
    <m/>
    <m/>
    <x v="0"/>
    <n v="2"/>
    <d v="2020-09-01T00:00:00"/>
    <d v="2021-04-01T00:00:00"/>
    <n v="7"/>
    <n v="2"/>
    <x v="16"/>
    <x v="0"/>
  </r>
  <r>
    <n v="100137"/>
    <x v="0"/>
    <m/>
    <m/>
    <m/>
    <x v="0"/>
    <n v="2"/>
    <d v="2020-09-01T00:00:00"/>
    <d v="2021-04-01T00:00:00"/>
    <n v="7"/>
    <n v="2"/>
    <x v="17"/>
    <x v="0"/>
  </r>
  <r>
    <n v="100137"/>
    <x v="0"/>
    <m/>
    <m/>
    <m/>
    <x v="0"/>
    <n v="2"/>
    <d v="2020-09-01T00:00:00"/>
    <d v="2021-04-01T00:00:00"/>
    <n v="7"/>
    <n v="2"/>
    <x v="18"/>
    <x v="0"/>
  </r>
  <r>
    <n v="100137"/>
    <x v="0"/>
    <m/>
    <m/>
    <m/>
    <x v="0"/>
    <n v="2"/>
    <d v="2020-09-01T00:00:00"/>
    <d v="2021-04-01T00:00:00"/>
    <n v="7"/>
    <n v="2"/>
    <x v="19"/>
    <x v="0"/>
  </r>
  <r>
    <n v="100137"/>
    <x v="0"/>
    <m/>
    <m/>
    <m/>
    <x v="0"/>
    <n v="2"/>
    <d v="2020-09-01T00:00:00"/>
    <d v="2021-04-01T00:00:00"/>
    <n v="7"/>
    <n v="2"/>
    <x v="20"/>
    <x v="0"/>
  </r>
  <r>
    <n v="100137"/>
    <x v="0"/>
    <m/>
    <m/>
    <m/>
    <x v="0"/>
    <n v="2"/>
    <d v="2020-09-01T00:00:00"/>
    <d v="2021-04-01T00:00:00"/>
    <n v="7"/>
    <n v="2"/>
    <x v="21"/>
    <x v="0"/>
  </r>
  <r>
    <n v="100138"/>
    <x v="0"/>
    <m/>
    <m/>
    <m/>
    <x v="0"/>
    <n v="2"/>
    <d v="2020-09-01T00:00:00"/>
    <d v="2021-07-01T00:00:00"/>
    <n v="10"/>
    <n v="0"/>
    <x v="14"/>
    <x v="0"/>
  </r>
  <r>
    <n v="100138"/>
    <x v="1"/>
    <m/>
    <m/>
    <m/>
    <x v="9"/>
    <n v="2"/>
    <d v="2020-09-01T00:00:00"/>
    <d v="2021-07-01T00:00:00"/>
    <n v="10"/>
    <n v="0"/>
    <x v="15"/>
    <x v="12"/>
  </r>
  <r>
    <n v="100138"/>
    <x v="1"/>
    <m/>
    <m/>
    <m/>
    <x v="9"/>
    <n v="2"/>
    <d v="2020-09-01T00:00:00"/>
    <d v="2021-07-01T00:00:00"/>
    <n v="10"/>
    <n v="0"/>
    <x v="16"/>
    <x v="12"/>
  </r>
  <r>
    <n v="100138"/>
    <x v="1"/>
    <m/>
    <m/>
    <m/>
    <x v="9"/>
    <n v="2"/>
    <d v="2020-09-01T00:00:00"/>
    <d v="2021-07-01T00:00:00"/>
    <n v="10"/>
    <n v="0"/>
    <x v="17"/>
    <x v="12"/>
  </r>
  <r>
    <n v="100138"/>
    <x v="1"/>
    <m/>
    <m/>
    <m/>
    <x v="9"/>
    <n v="2"/>
    <d v="2020-09-01T00:00:00"/>
    <d v="2021-07-01T00:00:00"/>
    <n v="10"/>
    <n v="0"/>
    <x v="18"/>
    <x v="12"/>
  </r>
  <r>
    <n v="100138"/>
    <x v="1"/>
    <m/>
    <m/>
    <m/>
    <x v="9"/>
    <n v="2"/>
    <d v="2020-09-01T00:00:00"/>
    <d v="2021-07-01T00:00:00"/>
    <n v="10"/>
    <n v="0"/>
    <x v="19"/>
    <x v="12"/>
  </r>
  <r>
    <n v="100138"/>
    <x v="1"/>
    <m/>
    <m/>
    <m/>
    <x v="9"/>
    <n v="2"/>
    <d v="2020-09-01T00:00:00"/>
    <d v="2021-07-01T00:00:00"/>
    <n v="10"/>
    <n v="0"/>
    <x v="20"/>
    <x v="12"/>
  </r>
  <r>
    <n v="100138"/>
    <x v="1"/>
    <m/>
    <m/>
    <m/>
    <x v="9"/>
    <n v="2"/>
    <d v="2020-09-01T00:00:00"/>
    <d v="2021-07-01T00:00:00"/>
    <n v="10"/>
    <n v="0"/>
    <x v="21"/>
    <x v="12"/>
  </r>
  <r>
    <n v="100138"/>
    <x v="1"/>
    <m/>
    <m/>
    <m/>
    <x v="9"/>
    <n v="2"/>
    <d v="2020-09-01T00:00:00"/>
    <d v="2021-07-01T00:00:00"/>
    <n v="10"/>
    <n v="0"/>
    <x v="22"/>
    <x v="12"/>
  </r>
  <r>
    <n v="100138"/>
    <x v="1"/>
    <m/>
    <m/>
    <m/>
    <x v="9"/>
    <n v="2"/>
    <d v="2020-09-01T00:00:00"/>
    <d v="2021-07-01T00:00:00"/>
    <n v="10"/>
    <n v="0"/>
    <x v="23"/>
    <x v="12"/>
  </r>
  <r>
    <n v="100139"/>
    <x v="0"/>
    <m/>
    <m/>
    <m/>
    <x v="0"/>
    <n v="2"/>
    <d v="2020-09-01T00:00:00"/>
    <d v="2021-01-01T00:00:00"/>
    <n v="4"/>
    <n v="5"/>
    <x v="14"/>
    <x v="0"/>
  </r>
  <r>
    <n v="100139"/>
    <x v="0"/>
    <m/>
    <m/>
    <m/>
    <x v="0"/>
    <n v="2"/>
    <d v="2020-09-01T00:00:00"/>
    <d v="2021-01-01T00:00:00"/>
    <n v="4"/>
    <n v="5"/>
    <x v="15"/>
    <x v="0"/>
  </r>
  <r>
    <n v="100139"/>
    <x v="0"/>
    <m/>
    <m/>
    <m/>
    <x v="0"/>
    <n v="2"/>
    <d v="2020-09-01T00:00:00"/>
    <d v="2021-01-01T00:00:00"/>
    <n v="4"/>
    <n v="5"/>
    <x v="16"/>
    <x v="0"/>
  </r>
  <r>
    <n v="100139"/>
    <x v="0"/>
    <m/>
    <m/>
    <m/>
    <x v="0"/>
    <n v="1"/>
    <d v="2020-09-01T00:00:00"/>
    <d v="2021-01-01T00:00:00"/>
    <n v="4"/>
    <n v="5"/>
    <x v="17"/>
    <x v="0"/>
  </r>
  <r>
    <n v="100139"/>
    <x v="0"/>
    <m/>
    <m/>
    <m/>
    <x v="0"/>
    <n v="2"/>
    <d v="2020-09-01T00:00:00"/>
    <d v="2021-01-01T00:00:00"/>
    <n v="4"/>
    <n v="5"/>
    <x v="18"/>
    <x v="0"/>
  </r>
  <r>
    <n v="100140"/>
    <x v="0"/>
    <m/>
    <m/>
    <m/>
    <x v="0"/>
    <n v="2"/>
    <d v="2020-09-01T00:00:00"/>
    <d v="2020-11-01T00:00:00"/>
    <n v="2"/>
    <n v="7"/>
    <x v="14"/>
    <x v="0"/>
  </r>
  <r>
    <n v="100140"/>
    <x v="0"/>
    <m/>
    <m/>
    <m/>
    <x v="0"/>
    <n v="2"/>
    <d v="2020-09-01T00:00:00"/>
    <d v="2020-11-01T00:00:00"/>
    <n v="2"/>
    <n v="7"/>
    <x v="15"/>
    <x v="0"/>
  </r>
  <r>
    <n v="100140"/>
    <x v="0"/>
    <m/>
    <m/>
    <m/>
    <x v="0"/>
    <n v="2"/>
    <d v="2020-09-01T00:00:00"/>
    <d v="2020-11-01T00:00:00"/>
    <n v="2"/>
    <n v="7"/>
    <x v="16"/>
    <x v="0"/>
  </r>
  <r>
    <n v="100141"/>
    <x v="0"/>
    <m/>
    <m/>
    <m/>
    <x v="0"/>
    <n v="2"/>
    <d v="2020-09-01T00:00:00"/>
    <d v="2021-07-01T00:00:00"/>
    <n v="10"/>
    <n v="0"/>
    <x v="14"/>
    <x v="0"/>
  </r>
  <r>
    <n v="100141"/>
    <x v="1"/>
    <m/>
    <m/>
    <m/>
    <x v="9"/>
    <n v="1"/>
    <d v="2020-09-01T00:00:00"/>
    <d v="2021-07-01T00:00:00"/>
    <n v="10"/>
    <n v="0"/>
    <x v="15"/>
    <x v="12"/>
  </r>
  <r>
    <n v="100141"/>
    <x v="1"/>
    <m/>
    <m/>
    <m/>
    <x v="9"/>
    <n v="2"/>
    <d v="2020-09-01T00:00:00"/>
    <d v="2021-07-01T00:00:00"/>
    <n v="10"/>
    <n v="0"/>
    <x v="16"/>
    <x v="12"/>
  </r>
  <r>
    <n v="100141"/>
    <x v="1"/>
    <m/>
    <m/>
    <m/>
    <x v="9"/>
    <n v="2"/>
    <d v="2020-09-01T00:00:00"/>
    <d v="2021-07-01T00:00:00"/>
    <n v="10"/>
    <n v="0"/>
    <x v="17"/>
    <x v="12"/>
  </r>
  <r>
    <n v="100141"/>
    <x v="1"/>
    <m/>
    <m/>
    <m/>
    <x v="9"/>
    <n v="1"/>
    <d v="2020-09-01T00:00:00"/>
    <d v="2021-07-01T00:00:00"/>
    <n v="10"/>
    <n v="0"/>
    <x v="18"/>
    <x v="12"/>
  </r>
  <r>
    <n v="100141"/>
    <x v="1"/>
    <m/>
    <m/>
    <m/>
    <x v="9"/>
    <n v="2"/>
    <d v="2020-09-01T00:00:00"/>
    <d v="2021-07-01T00:00:00"/>
    <n v="10"/>
    <n v="0"/>
    <x v="19"/>
    <x v="12"/>
  </r>
  <r>
    <n v="100141"/>
    <x v="1"/>
    <m/>
    <m/>
    <m/>
    <x v="9"/>
    <n v="2"/>
    <d v="2020-09-01T00:00:00"/>
    <d v="2021-07-01T00:00:00"/>
    <n v="10"/>
    <n v="0"/>
    <x v="20"/>
    <x v="12"/>
  </r>
  <r>
    <n v="100141"/>
    <x v="1"/>
    <m/>
    <m/>
    <m/>
    <x v="9"/>
    <n v="2"/>
    <d v="2020-09-01T00:00:00"/>
    <d v="2021-07-01T00:00:00"/>
    <n v="10"/>
    <n v="0"/>
    <x v="21"/>
    <x v="12"/>
  </r>
  <r>
    <n v="100141"/>
    <x v="1"/>
    <m/>
    <m/>
    <m/>
    <x v="9"/>
    <n v="2"/>
    <d v="2020-09-01T00:00:00"/>
    <d v="2021-07-01T00:00:00"/>
    <n v="10"/>
    <n v="0"/>
    <x v="22"/>
    <x v="12"/>
  </r>
  <r>
    <n v="100141"/>
    <x v="1"/>
    <m/>
    <m/>
    <m/>
    <x v="9"/>
    <n v="2"/>
    <d v="2020-09-01T00:00:00"/>
    <d v="2021-07-01T00:00:00"/>
    <n v="10"/>
    <n v="0"/>
    <x v="23"/>
    <x v="12"/>
  </r>
  <r>
    <n v="100142"/>
    <x v="0"/>
    <m/>
    <m/>
    <m/>
    <x v="0"/>
    <n v="2"/>
    <d v="2020-09-01T00:00:00"/>
    <d v="2021-07-01T00:00:00"/>
    <n v="10"/>
    <n v="0"/>
    <x v="14"/>
    <x v="0"/>
  </r>
  <r>
    <n v="100142"/>
    <x v="1"/>
    <m/>
    <m/>
    <m/>
    <x v="9"/>
    <n v="2"/>
    <d v="2020-09-01T00:00:00"/>
    <d v="2021-07-01T00:00:00"/>
    <n v="10"/>
    <n v="0"/>
    <x v="15"/>
    <x v="12"/>
  </r>
  <r>
    <n v="100142"/>
    <x v="1"/>
    <m/>
    <m/>
    <m/>
    <x v="9"/>
    <n v="2"/>
    <d v="2020-09-01T00:00:00"/>
    <d v="2021-07-01T00:00:00"/>
    <n v="10"/>
    <n v="0"/>
    <x v="16"/>
    <x v="12"/>
  </r>
  <r>
    <n v="100142"/>
    <x v="1"/>
    <m/>
    <m/>
    <m/>
    <x v="9"/>
    <n v="2"/>
    <d v="2020-09-01T00:00:00"/>
    <d v="2021-07-01T00:00:00"/>
    <n v="10"/>
    <n v="0"/>
    <x v="17"/>
    <x v="12"/>
  </r>
  <r>
    <n v="100142"/>
    <x v="1"/>
    <m/>
    <m/>
    <m/>
    <x v="9"/>
    <n v="1"/>
    <d v="2020-09-01T00:00:00"/>
    <d v="2021-07-01T00:00:00"/>
    <n v="10"/>
    <n v="0"/>
    <x v="18"/>
    <x v="12"/>
  </r>
  <r>
    <n v="100142"/>
    <x v="1"/>
    <m/>
    <m/>
    <m/>
    <x v="9"/>
    <n v="2"/>
    <d v="2020-09-01T00:00:00"/>
    <d v="2021-07-01T00:00:00"/>
    <n v="10"/>
    <n v="0"/>
    <x v="19"/>
    <x v="12"/>
  </r>
  <r>
    <n v="100142"/>
    <x v="1"/>
    <m/>
    <m/>
    <m/>
    <x v="9"/>
    <n v="2"/>
    <d v="2020-09-01T00:00:00"/>
    <d v="2021-07-01T00:00:00"/>
    <n v="10"/>
    <n v="0"/>
    <x v="20"/>
    <x v="12"/>
  </r>
  <r>
    <n v="100142"/>
    <x v="1"/>
    <m/>
    <m/>
    <m/>
    <x v="9"/>
    <n v="2"/>
    <d v="2020-09-01T00:00:00"/>
    <d v="2021-07-01T00:00:00"/>
    <n v="10"/>
    <n v="0"/>
    <x v="21"/>
    <x v="12"/>
  </r>
  <r>
    <n v="100142"/>
    <x v="1"/>
    <m/>
    <m/>
    <m/>
    <x v="9"/>
    <n v="2"/>
    <d v="2020-09-01T00:00:00"/>
    <d v="2021-07-01T00:00:00"/>
    <n v="10"/>
    <n v="0"/>
    <x v="22"/>
    <x v="12"/>
  </r>
  <r>
    <n v="100142"/>
    <x v="1"/>
    <m/>
    <m/>
    <m/>
    <x v="9"/>
    <n v="1"/>
    <d v="2020-09-01T00:00:00"/>
    <d v="2021-07-01T00:00:00"/>
    <n v="10"/>
    <n v="0"/>
    <x v="23"/>
    <x v="12"/>
  </r>
  <r>
    <n v="100143"/>
    <x v="0"/>
    <m/>
    <m/>
    <m/>
    <x v="0"/>
    <n v="2"/>
    <d v="2020-09-01T00:00:00"/>
    <d v="2021-07-01T00:00:00"/>
    <n v="10"/>
    <n v="0"/>
    <x v="14"/>
    <x v="0"/>
  </r>
  <r>
    <n v="100143"/>
    <x v="1"/>
    <m/>
    <m/>
    <m/>
    <x v="9"/>
    <n v="2"/>
    <d v="2020-09-01T00:00:00"/>
    <d v="2021-07-01T00:00:00"/>
    <n v="10"/>
    <n v="0"/>
    <x v="15"/>
    <x v="12"/>
  </r>
  <r>
    <n v="100143"/>
    <x v="1"/>
    <m/>
    <m/>
    <m/>
    <x v="9"/>
    <n v="2"/>
    <d v="2020-09-01T00:00:00"/>
    <d v="2021-07-01T00:00:00"/>
    <n v="10"/>
    <n v="0"/>
    <x v="16"/>
    <x v="12"/>
  </r>
  <r>
    <n v="100143"/>
    <x v="1"/>
    <m/>
    <m/>
    <m/>
    <x v="9"/>
    <n v="2"/>
    <d v="2020-09-01T00:00:00"/>
    <d v="2021-07-01T00:00:00"/>
    <n v="10"/>
    <n v="0"/>
    <x v="17"/>
    <x v="12"/>
  </r>
  <r>
    <n v="100143"/>
    <x v="1"/>
    <m/>
    <m/>
    <m/>
    <x v="9"/>
    <n v="2"/>
    <d v="2020-09-01T00:00:00"/>
    <d v="2021-07-01T00:00:00"/>
    <n v="10"/>
    <n v="0"/>
    <x v="18"/>
    <x v="12"/>
  </r>
  <r>
    <n v="100143"/>
    <x v="1"/>
    <m/>
    <m/>
    <m/>
    <x v="9"/>
    <n v="2"/>
    <d v="2020-09-01T00:00:00"/>
    <d v="2021-07-01T00:00:00"/>
    <n v="10"/>
    <n v="0"/>
    <x v="19"/>
    <x v="12"/>
  </r>
  <r>
    <n v="100143"/>
    <x v="1"/>
    <m/>
    <m/>
    <m/>
    <x v="9"/>
    <n v="2"/>
    <d v="2020-09-01T00:00:00"/>
    <d v="2021-07-01T00:00:00"/>
    <n v="10"/>
    <n v="0"/>
    <x v="20"/>
    <x v="12"/>
  </r>
  <r>
    <n v="100143"/>
    <x v="1"/>
    <m/>
    <m/>
    <m/>
    <x v="9"/>
    <n v="2"/>
    <d v="2020-09-01T00:00:00"/>
    <d v="2021-07-01T00:00:00"/>
    <n v="10"/>
    <n v="0"/>
    <x v="21"/>
    <x v="12"/>
  </r>
  <r>
    <n v="100143"/>
    <x v="1"/>
    <m/>
    <m/>
    <m/>
    <x v="9"/>
    <n v="2"/>
    <d v="2020-09-01T00:00:00"/>
    <d v="2021-07-01T00:00:00"/>
    <n v="10"/>
    <n v="0"/>
    <x v="22"/>
    <x v="12"/>
  </r>
  <r>
    <n v="100143"/>
    <x v="1"/>
    <m/>
    <m/>
    <m/>
    <x v="9"/>
    <n v="2"/>
    <d v="2020-09-01T00:00:00"/>
    <d v="2021-07-01T00:00:00"/>
    <n v="10"/>
    <n v="0"/>
    <x v="23"/>
    <x v="12"/>
  </r>
  <r>
    <n v="100144"/>
    <x v="0"/>
    <m/>
    <m/>
    <m/>
    <x v="0"/>
    <n v="2"/>
    <d v="2020-09-01T00:00:00"/>
    <d v="2021-07-01T00:00:00"/>
    <n v="10"/>
    <n v="0"/>
    <x v="14"/>
    <x v="0"/>
  </r>
  <r>
    <n v="100144"/>
    <x v="1"/>
    <m/>
    <m/>
    <m/>
    <x v="9"/>
    <n v="2"/>
    <d v="2020-09-01T00:00:00"/>
    <d v="2021-07-01T00:00:00"/>
    <n v="10"/>
    <n v="0"/>
    <x v="15"/>
    <x v="12"/>
  </r>
  <r>
    <n v="100144"/>
    <x v="1"/>
    <m/>
    <m/>
    <m/>
    <x v="9"/>
    <n v="2"/>
    <d v="2020-09-01T00:00:00"/>
    <d v="2021-07-01T00:00:00"/>
    <n v="10"/>
    <n v="0"/>
    <x v="16"/>
    <x v="12"/>
  </r>
  <r>
    <n v="100144"/>
    <x v="1"/>
    <m/>
    <m/>
    <m/>
    <x v="9"/>
    <n v="2"/>
    <d v="2020-09-01T00:00:00"/>
    <d v="2021-07-01T00:00:00"/>
    <n v="10"/>
    <n v="0"/>
    <x v="17"/>
    <x v="12"/>
  </r>
  <r>
    <n v="100144"/>
    <x v="1"/>
    <m/>
    <m/>
    <m/>
    <x v="9"/>
    <n v="2"/>
    <d v="2020-09-01T00:00:00"/>
    <d v="2021-07-01T00:00:00"/>
    <n v="10"/>
    <n v="0"/>
    <x v="18"/>
    <x v="12"/>
  </r>
  <r>
    <n v="100144"/>
    <x v="1"/>
    <m/>
    <m/>
    <m/>
    <x v="9"/>
    <n v="2"/>
    <d v="2020-09-01T00:00:00"/>
    <d v="2021-07-01T00:00:00"/>
    <n v="10"/>
    <n v="0"/>
    <x v="19"/>
    <x v="12"/>
  </r>
  <r>
    <n v="100144"/>
    <x v="1"/>
    <m/>
    <m/>
    <m/>
    <x v="9"/>
    <n v="2"/>
    <d v="2020-09-01T00:00:00"/>
    <d v="2021-07-01T00:00:00"/>
    <n v="10"/>
    <n v="0"/>
    <x v="20"/>
    <x v="12"/>
  </r>
  <r>
    <n v="100144"/>
    <x v="1"/>
    <m/>
    <m/>
    <m/>
    <x v="9"/>
    <n v="2"/>
    <d v="2020-09-01T00:00:00"/>
    <d v="2021-07-01T00:00:00"/>
    <n v="10"/>
    <n v="0"/>
    <x v="21"/>
    <x v="12"/>
  </r>
  <r>
    <n v="100144"/>
    <x v="1"/>
    <m/>
    <m/>
    <m/>
    <x v="9"/>
    <n v="2"/>
    <d v="2020-09-01T00:00:00"/>
    <d v="2021-07-01T00:00:00"/>
    <n v="10"/>
    <n v="0"/>
    <x v="22"/>
    <x v="12"/>
  </r>
  <r>
    <n v="100144"/>
    <x v="1"/>
    <m/>
    <m/>
    <m/>
    <x v="9"/>
    <n v="2"/>
    <d v="2020-09-01T00:00:00"/>
    <d v="2021-07-01T00:00:00"/>
    <n v="10"/>
    <n v="0"/>
    <x v="23"/>
    <x v="12"/>
  </r>
  <r>
    <n v="100145"/>
    <x v="0"/>
    <m/>
    <m/>
    <m/>
    <x v="0"/>
    <n v="2"/>
    <d v="2020-09-01T00:00:00"/>
    <d v="2021-07-01T00:00:00"/>
    <n v="10"/>
    <n v="0"/>
    <x v="14"/>
    <x v="0"/>
  </r>
  <r>
    <n v="100145"/>
    <x v="1"/>
    <m/>
    <m/>
    <m/>
    <x v="9"/>
    <n v="2"/>
    <d v="2020-09-01T00:00:00"/>
    <d v="2021-07-01T00:00:00"/>
    <n v="10"/>
    <n v="0"/>
    <x v="15"/>
    <x v="12"/>
  </r>
  <r>
    <n v="100145"/>
    <x v="1"/>
    <m/>
    <m/>
    <m/>
    <x v="9"/>
    <n v="2"/>
    <d v="2020-09-01T00:00:00"/>
    <d v="2021-07-01T00:00:00"/>
    <n v="10"/>
    <n v="0"/>
    <x v="16"/>
    <x v="12"/>
  </r>
  <r>
    <n v="100145"/>
    <x v="1"/>
    <m/>
    <m/>
    <m/>
    <x v="9"/>
    <n v="2"/>
    <d v="2020-09-01T00:00:00"/>
    <d v="2021-07-01T00:00:00"/>
    <n v="10"/>
    <n v="0"/>
    <x v="17"/>
    <x v="12"/>
  </r>
  <r>
    <n v="100145"/>
    <x v="1"/>
    <m/>
    <m/>
    <m/>
    <x v="9"/>
    <n v="2"/>
    <d v="2020-09-01T00:00:00"/>
    <d v="2021-07-01T00:00:00"/>
    <n v="10"/>
    <n v="0"/>
    <x v="18"/>
    <x v="12"/>
  </r>
  <r>
    <n v="100145"/>
    <x v="1"/>
    <m/>
    <m/>
    <m/>
    <x v="9"/>
    <n v="2"/>
    <d v="2020-09-01T00:00:00"/>
    <d v="2021-07-01T00:00:00"/>
    <n v="10"/>
    <n v="0"/>
    <x v="19"/>
    <x v="12"/>
  </r>
  <r>
    <n v="100145"/>
    <x v="1"/>
    <m/>
    <m/>
    <m/>
    <x v="9"/>
    <n v="1"/>
    <d v="2020-09-01T00:00:00"/>
    <d v="2021-07-01T00:00:00"/>
    <n v="10"/>
    <n v="0"/>
    <x v="20"/>
    <x v="12"/>
  </r>
  <r>
    <n v="100145"/>
    <x v="1"/>
    <m/>
    <m/>
    <m/>
    <x v="9"/>
    <n v="2"/>
    <d v="2020-09-01T00:00:00"/>
    <d v="2021-07-01T00:00:00"/>
    <n v="10"/>
    <n v="0"/>
    <x v="21"/>
    <x v="12"/>
  </r>
  <r>
    <n v="100145"/>
    <x v="1"/>
    <m/>
    <m/>
    <m/>
    <x v="9"/>
    <n v="2"/>
    <d v="2020-09-01T00:00:00"/>
    <d v="2021-07-01T00:00:00"/>
    <n v="10"/>
    <n v="0"/>
    <x v="22"/>
    <x v="12"/>
  </r>
  <r>
    <n v="100145"/>
    <x v="1"/>
    <m/>
    <m/>
    <m/>
    <x v="9"/>
    <n v="2"/>
    <d v="2020-09-01T00:00:00"/>
    <d v="2021-07-01T00:00:00"/>
    <n v="10"/>
    <n v="0"/>
    <x v="23"/>
    <x v="12"/>
  </r>
  <r>
    <n v="100146"/>
    <x v="0"/>
    <m/>
    <m/>
    <m/>
    <x v="0"/>
    <n v="38"/>
    <d v="2020-10-01T00:00:00"/>
    <d v="2021-07-01T00:00:00"/>
    <n v="9"/>
    <n v="0"/>
    <x v="15"/>
    <x v="0"/>
  </r>
  <r>
    <n v="100146"/>
    <x v="1"/>
    <m/>
    <m/>
    <m/>
    <x v="53"/>
    <n v="39"/>
    <d v="2020-10-01T00:00:00"/>
    <d v="2021-07-01T00:00:00"/>
    <n v="9"/>
    <n v="0"/>
    <x v="16"/>
    <x v="71"/>
  </r>
  <r>
    <n v="100146"/>
    <x v="1"/>
    <m/>
    <m/>
    <m/>
    <x v="13"/>
    <n v="48"/>
    <d v="2020-10-01T00:00:00"/>
    <d v="2021-07-01T00:00:00"/>
    <n v="9"/>
    <n v="0"/>
    <x v="17"/>
    <x v="72"/>
  </r>
  <r>
    <n v="100146"/>
    <x v="1"/>
    <m/>
    <m/>
    <m/>
    <x v="53"/>
    <n v="60"/>
    <d v="2020-10-01T00:00:00"/>
    <d v="2021-07-01T00:00:00"/>
    <n v="9"/>
    <n v="0"/>
    <x v="18"/>
    <x v="71"/>
  </r>
  <r>
    <n v="100146"/>
    <x v="1"/>
    <m/>
    <m/>
    <m/>
    <x v="13"/>
    <n v="64"/>
    <d v="2020-10-01T00:00:00"/>
    <d v="2021-07-01T00:00:00"/>
    <n v="9"/>
    <n v="0"/>
    <x v="19"/>
    <x v="72"/>
  </r>
  <r>
    <n v="100146"/>
    <x v="1"/>
    <m/>
    <m/>
    <m/>
    <x v="13"/>
    <n v="59"/>
    <d v="2020-10-01T00:00:00"/>
    <d v="2021-07-01T00:00:00"/>
    <n v="9"/>
    <n v="0"/>
    <x v="20"/>
    <x v="72"/>
  </r>
  <r>
    <n v="100146"/>
    <x v="1"/>
    <m/>
    <m/>
    <m/>
    <x v="13"/>
    <n v="56"/>
    <d v="2020-10-01T00:00:00"/>
    <d v="2021-07-01T00:00:00"/>
    <n v="9"/>
    <n v="0"/>
    <x v="21"/>
    <x v="72"/>
  </r>
  <r>
    <n v="100146"/>
    <x v="1"/>
    <m/>
    <m/>
    <m/>
    <x v="13"/>
    <n v="52"/>
    <d v="2020-10-01T00:00:00"/>
    <d v="2021-07-01T00:00:00"/>
    <n v="9"/>
    <n v="0"/>
    <x v="22"/>
    <x v="72"/>
  </r>
  <r>
    <n v="100146"/>
    <x v="1"/>
    <m/>
    <m/>
    <m/>
    <x v="13"/>
    <n v="62"/>
    <d v="2020-10-01T00:00:00"/>
    <d v="2021-07-01T00:00:00"/>
    <n v="9"/>
    <n v="0"/>
    <x v="23"/>
    <x v="72"/>
  </r>
  <r>
    <n v="100147"/>
    <x v="0"/>
    <m/>
    <m/>
    <m/>
    <x v="0"/>
    <n v="67"/>
    <d v="2020-10-01T00:00:00"/>
    <d v="2021-07-01T00:00:00"/>
    <n v="9"/>
    <n v="0"/>
    <x v="15"/>
    <x v="0"/>
  </r>
  <r>
    <n v="100147"/>
    <x v="1"/>
    <m/>
    <m/>
    <m/>
    <x v="22"/>
    <n v="51"/>
    <d v="2020-10-01T00:00:00"/>
    <d v="2021-07-01T00:00:00"/>
    <n v="9"/>
    <n v="0"/>
    <x v="16"/>
    <x v="27"/>
  </r>
  <r>
    <n v="100147"/>
    <x v="1"/>
    <m/>
    <m/>
    <m/>
    <x v="54"/>
    <n v="50"/>
    <d v="2020-10-01T00:00:00"/>
    <d v="2021-07-01T00:00:00"/>
    <n v="9"/>
    <n v="0"/>
    <x v="17"/>
    <x v="73"/>
  </r>
  <r>
    <n v="100147"/>
    <x v="1"/>
    <m/>
    <m/>
    <m/>
    <x v="55"/>
    <n v="70"/>
    <d v="2020-10-01T00:00:00"/>
    <d v="2021-07-01T00:00:00"/>
    <n v="9"/>
    <n v="0"/>
    <x v="18"/>
    <x v="74"/>
  </r>
  <r>
    <n v="100147"/>
    <x v="1"/>
    <m/>
    <m/>
    <m/>
    <x v="55"/>
    <n v="61"/>
    <d v="2020-10-01T00:00:00"/>
    <d v="2021-07-01T00:00:00"/>
    <n v="9"/>
    <n v="0"/>
    <x v="19"/>
    <x v="74"/>
  </r>
  <r>
    <n v="100147"/>
    <x v="1"/>
    <m/>
    <m/>
    <m/>
    <x v="55"/>
    <n v="57"/>
    <d v="2020-10-01T00:00:00"/>
    <d v="2021-07-01T00:00:00"/>
    <n v="9"/>
    <n v="0"/>
    <x v="20"/>
    <x v="74"/>
  </r>
  <r>
    <n v="100147"/>
    <x v="1"/>
    <m/>
    <m/>
    <m/>
    <x v="55"/>
    <n v="67"/>
    <d v="2020-10-01T00:00:00"/>
    <d v="2021-07-01T00:00:00"/>
    <n v="9"/>
    <n v="0"/>
    <x v="21"/>
    <x v="74"/>
  </r>
  <r>
    <n v="100147"/>
    <x v="1"/>
    <m/>
    <m/>
    <m/>
    <x v="55"/>
    <n v="68"/>
    <d v="2020-10-01T00:00:00"/>
    <d v="2021-07-01T00:00:00"/>
    <n v="9"/>
    <n v="0"/>
    <x v="22"/>
    <x v="74"/>
  </r>
  <r>
    <n v="100147"/>
    <x v="1"/>
    <m/>
    <m/>
    <m/>
    <x v="55"/>
    <n v="55"/>
    <d v="2020-10-01T00:00:00"/>
    <d v="2021-07-01T00:00:00"/>
    <n v="9"/>
    <n v="0"/>
    <x v="23"/>
    <x v="74"/>
  </r>
  <r>
    <n v="100148"/>
    <x v="0"/>
    <m/>
    <m/>
    <m/>
    <x v="0"/>
    <n v="69"/>
    <d v="2020-10-01T00:00:00"/>
    <d v="2021-07-01T00:00:00"/>
    <n v="9"/>
    <n v="0"/>
    <x v="15"/>
    <x v="0"/>
  </r>
  <r>
    <n v="100148"/>
    <x v="1"/>
    <m/>
    <m/>
    <m/>
    <x v="21"/>
    <n v="59"/>
    <d v="2020-10-01T00:00:00"/>
    <d v="2021-07-01T00:00:00"/>
    <n v="9"/>
    <n v="0"/>
    <x v="16"/>
    <x v="26"/>
  </r>
  <r>
    <n v="100148"/>
    <x v="1"/>
    <m/>
    <m/>
    <m/>
    <x v="48"/>
    <n v="45"/>
    <d v="2020-10-01T00:00:00"/>
    <d v="2021-07-01T00:00:00"/>
    <n v="9"/>
    <n v="0"/>
    <x v="17"/>
    <x v="75"/>
  </r>
  <r>
    <n v="100148"/>
    <x v="1"/>
    <m/>
    <m/>
    <m/>
    <x v="48"/>
    <n v="46"/>
    <d v="2020-10-01T00:00:00"/>
    <d v="2021-07-01T00:00:00"/>
    <n v="9"/>
    <n v="0"/>
    <x v="18"/>
    <x v="75"/>
  </r>
  <r>
    <n v="100148"/>
    <x v="1"/>
    <m/>
    <m/>
    <m/>
    <x v="48"/>
    <n v="61"/>
    <d v="2020-10-01T00:00:00"/>
    <d v="2021-07-01T00:00:00"/>
    <n v="9"/>
    <n v="0"/>
    <x v="19"/>
    <x v="75"/>
  </r>
  <r>
    <n v="100148"/>
    <x v="1"/>
    <m/>
    <m/>
    <m/>
    <x v="48"/>
    <n v="50"/>
    <d v="2020-10-01T00:00:00"/>
    <d v="2021-07-01T00:00:00"/>
    <n v="9"/>
    <n v="0"/>
    <x v="20"/>
    <x v="75"/>
  </r>
  <r>
    <n v="100148"/>
    <x v="1"/>
    <m/>
    <m/>
    <m/>
    <x v="48"/>
    <n v="62"/>
    <d v="2020-10-01T00:00:00"/>
    <d v="2021-07-01T00:00:00"/>
    <n v="9"/>
    <n v="0"/>
    <x v="21"/>
    <x v="75"/>
  </r>
  <r>
    <n v="100148"/>
    <x v="1"/>
    <m/>
    <m/>
    <m/>
    <x v="48"/>
    <n v="57"/>
    <d v="2020-10-01T00:00:00"/>
    <d v="2021-07-01T00:00:00"/>
    <n v="9"/>
    <n v="0"/>
    <x v="22"/>
    <x v="75"/>
  </r>
  <r>
    <n v="100148"/>
    <x v="1"/>
    <m/>
    <m/>
    <m/>
    <x v="48"/>
    <n v="56"/>
    <d v="2020-10-01T00:00:00"/>
    <d v="2021-07-01T00:00:00"/>
    <n v="9"/>
    <n v="0"/>
    <x v="23"/>
    <x v="75"/>
  </r>
  <r>
    <n v="100149"/>
    <x v="0"/>
    <m/>
    <m/>
    <m/>
    <x v="0"/>
    <n v="45"/>
    <d v="2020-10-01T00:00:00"/>
    <d v="2021-07-01T00:00:00"/>
    <n v="9"/>
    <n v="0"/>
    <x v="15"/>
    <x v="0"/>
  </r>
  <r>
    <n v="100149"/>
    <x v="1"/>
    <m/>
    <m/>
    <m/>
    <x v="44"/>
    <n v="44"/>
    <d v="2020-10-01T00:00:00"/>
    <d v="2021-07-01T00:00:00"/>
    <n v="9"/>
    <n v="0"/>
    <x v="16"/>
    <x v="54"/>
  </r>
  <r>
    <n v="100149"/>
    <x v="1"/>
    <m/>
    <m/>
    <m/>
    <x v="29"/>
    <n v="39"/>
    <d v="2020-10-01T00:00:00"/>
    <d v="2021-07-01T00:00:00"/>
    <n v="9"/>
    <n v="0"/>
    <x v="17"/>
    <x v="45"/>
  </r>
  <r>
    <n v="100149"/>
    <x v="1"/>
    <m/>
    <m/>
    <m/>
    <x v="23"/>
    <n v="42"/>
    <d v="2020-10-01T00:00:00"/>
    <d v="2021-07-01T00:00:00"/>
    <n v="9"/>
    <n v="0"/>
    <x v="18"/>
    <x v="28"/>
  </r>
  <r>
    <n v="100149"/>
    <x v="1"/>
    <m/>
    <m/>
    <m/>
    <x v="23"/>
    <n v="53"/>
    <d v="2020-10-01T00:00:00"/>
    <d v="2021-07-01T00:00:00"/>
    <n v="9"/>
    <n v="0"/>
    <x v="19"/>
    <x v="28"/>
  </r>
  <r>
    <n v="100149"/>
    <x v="1"/>
    <m/>
    <m/>
    <m/>
    <x v="23"/>
    <n v="34"/>
    <d v="2020-10-01T00:00:00"/>
    <d v="2021-07-01T00:00:00"/>
    <n v="9"/>
    <n v="0"/>
    <x v="20"/>
    <x v="28"/>
  </r>
  <r>
    <n v="100149"/>
    <x v="1"/>
    <m/>
    <m/>
    <m/>
    <x v="23"/>
    <n v="38"/>
    <d v="2020-10-01T00:00:00"/>
    <d v="2021-07-01T00:00:00"/>
    <n v="9"/>
    <n v="0"/>
    <x v="21"/>
    <x v="28"/>
  </r>
  <r>
    <n v="100149"/>
    <x v="1"/>
    <m/>
    <m/>
    <m/>
    <x v="23"/>
    <n v="37"/>
    <d v="2020-10-01T00:00:00"/>
    <d v="2021-07-01T00:00:00"/>
    <n v="9"/>
    <n v="0"/>
    <x v="22"/>
    <x v="28"/>
  </r>
  <r>
    <n v="100149"/>
    <x v="1"/>
    <m/>
    <m/>
    <m/>
    <x v="23"/>
    <n v="37"/>
    <d v="2020-10-01T00:00:00"/>
    <d v="2021-07-01T00:00:00"/>
    <n v="9"/>
    <n v="0"/>
    <x v="23"/>
    <x v="28"/>
  </r>
  <r>
    <n v="100150"/>
    <x v="0"/>
    <m/>
    <m/>
    <m/>
    <x v="0"/>
    <n v="27"/>
    <d v="2020-10-01T00:00:00"/>
    <d v="2021-07-01T00:00:00"/>
    <n v="9"/>
    <n v="0"/>
    <x v="15"/>
    <x v="0"/>
  </r>
  <r>
    <n v="100150"/>
    <x v="1"/>
    <m/>
    <m/>
    <m/>
    <x v="37"/>
    <n v="41"/>
    <d v="2020-10-01T00:00:00"/>
    <d v="2021-07-01T00:00:00"/>
    <n v="9"/>
    <n v="0"/>
    <x v="16"/>
    <x v="44"/>
  </r>
  <r>
    <n v="100150"/>
    <x v="1"/>
    <m/>
    <m/>
    <m/>
    <x v="32"/>
    <n v="37"/>
    <d v="2020-10-01T00:00:00"/>
    <d v="2021-07-01T00:00:00"/>
    <n v="9"/>
    <n v="0"/>
    <x v="17"/>
    <x v="37"/>
  </r>
  <r>
    <n v="100150"/>
    <x v="1"/>
    <m/>
    <m/>
    <m/>
    <x v="3"/>
    <n v="33"/>
    <d v="2020-10-01T00:00:00"/>
    <d v="2021-07-01T00:00:00"/>
    <n v="9"/>
    <n v="0"/>
    <x v="18"/>
    <x v="19"/>
  </r>
  <r>
    <n v="100150"/>
    <x v="1"/>
    <m/>
    <m/>
    <m/>
    <x v="27"/>
    <n v="26"/>
    <d v="2020-10-01T00:00:00"/>
    <d v="2021-07-01T00:00:00"/>
    <n v="9"/>
    <n v="0"/>
    <x v="19"/>
    <x v="33"/>
  </r>
  <r>
    <n v="100150"/>
    <x v="1"/>
    <m/>
    <m/>
    <m/>
    <x v="27"/>
    <n v="36"/>
    <d v="2020-10-01T00:00:00"/>
    <d v="2021-07-01T00:00:00"/>
    <n v="9"/>
    <n v="0"/>
    <x v="20"/>
    <x v="33"/>
  </r>
  <r>
    <n v="100150"/>
    <x v="1"/>
    <m/>
    <m/>
    <m/>
    <x v="27"/>
    <n v="41"/>
    <d v="2020-10-01T00:00:00"/>
    <d v="2021-07-01T00:00:00"/>
    <n v="9"/>
    <n v="0"/>
    <x v="21"/>
    <x v="33"/>
  </r>
  <r>
    <n v="100150"/>
    <x v="1"/>
    <m/>
    <m/>
    <m/>
    <x v="27"/>
    <n v="35"/>
    <d v="2020-10-01T00:00:00"/>
    <d v="2021-07-01T00:00:00"/>
    <n v="9"/>
    <n v="0"/>
    <x v="22"/>
    <x v="33"/>
  </r>
  <r>
    <n v="100150"/>
    <x v="1"/>
    <m/>
    <m/>
    <m/>
    <x v="27"/>
    <n v="28"/>
    <d v="2020-10-01T00:00:00"/>
    <d v="2021-07-01T00:00:00"/>
    <n v="9"/>
    <n v="0"/>
    <x v="23"/>
    <x v="33"/>
  </r>
  <r>
    <n v="100151"/>
    <x v="0"/>
    <m/>
    <m/>
    <m/>
    <x v="0"/>
    <n v="21"/>
    <d v="2020-10-01T00:00:00"/>
    <d v="2021-07-01T00:00:00"/>
    <n v="9"/>
    <n v="0"/>
    <x v="15"/>
    <x v="0"/>
  </r>
  <r>
    <n v="100151"/>
    <x v="1"/>
    <m/>
    <m/>
    <m/>
    <x v="30"/>
    <n v="27"/>
    <d v="2020-10-01T00:00:00"/>
    <d v="2021-07-01T00:00:00"/>
    <n v="9"/>
    <n v="0"/>
    <x v="16"/>
    <x v="36"/>
  </r>
  <r>
    <n v="100151"/>
    <x v="1"/>
    <m/>
    <m/>
    <m/>
    <x v="32"/>
    <n v="22"/>
    <d v="2020-10-01T00:00:00"/>
    <d v="2021-07-01T00:00:00"/>
    <n v="9"/>
    <n v="0"/>
    <x v="17"/>
    <x v="37"/>
  </r>
  <r>
    <n v="100151"/>
    <x v="1"/>
    <m/>
    <m/>
    <m/>
    <x v="37"/>
    <n v="29"/>
    <d v="2020-10-01T00:00:00"/>
    <d v="2021-07-01T00:00:00"/>
    <n v="9"/>
    <n v="0"/>
    <x v="18"/>
    <x v="44"/>
  </r>
  <r>
    <n v="100151"/>
    <x v="1"/>
    <m/>
    <m/>
    <m/>
    <x v="32"/>
    <n v="28"/>
    <d v="2020-10-01T00:00:00"/>
    <d v="2021-07-01T00:00:00"/>
    <n v="9"/>
    <n v="0"/>
    <x v="19"/>
    <x v="37"/>
  </r>
  <r>
    <n v="100151"/>
    <x v="1"/>
    <m/>
    <m/>
    <m/>
    <x v="32"/>
    <n v="25"/>
    <d v="2020-10-01T00:00:00"/>
    <d v="2021-07-01T00:00:00"/>
    <n v="9"/>
    <n v="0"/>
    <x v="20"/>
    <x v="37"/>
  </r>
  <r>
    <n v="100151"/>
    <x v="1"/>
    <m/>
    <m/>
    <m/>
    <x v="32"/>
    <n v="25"/>
    <d v="2020-10-01T00:00:00"/>
    <d v="2021-07-01T00:00:00"/>
    <n v="9"/>
    <n v="0"/>
    <x v="21"/>
    <x v="37"/>
  </r>
  <r>
    <n v="100151"/>
    <x v="1"/>
    <m/>
    <m/>
    <m/>
    <x v="32"/>
    <n v="29"/>
    <d v="2020-10-01T00:00:00"/>
    <d v="2021-07-01T00:00:00"/>
    <n v="9"/>
    <n v="0"/>
    <x v="22"/>
    <x v="37"/>
  </r>
  <r>
    <n v="100151"/>
    <x v="1"/>
    <m/>
    <m/>
    <m/>
    <x v="32"/>
    <n v="21"/>
    <d v="2020-10-01T00:00:00"/>
    <d v="2021-07-01T00:00:00"/>
    <n v="9"/>
    <n v="0"/>
    <x v="23"/>
    <x v="37"/>
  </r>
  <r>
    <n v="100152"/>
    <x v="0"/>
    <m/>
    <m/>
    <m/>
    <x v="0"/>
    <n v="10"/>
    <d v="2020-10-01T00:00:00"/>
    <d v="2021-07-01T00:00:00"/>
    <n v="9"/>
    <n v="0"/>
    <x v="15"/>
    <x v="0"/>
  </r>
  <r>
    <n v="100152"/>
    <x v="1"/>
    <m/>
    <m/>
    <m/>
    <x v="30"/>
    <n v="15"/>
    <d v="2020-10-01T00:00:00"/>
    <d v="2021-07-01T00:00:00"/>
    <n v="9"/>
    <n v="0"/>
    <x v="16"/>
    <x v="36"/>
  </r>
  <r>
    <n v="100152"/>
    <x v="1"/>
    <m/>
    <m/>
    <m/>
    <x v="24"/>
    <n v="14"/>
    <d v="2020-10-01T00:00:00"/>
    <d v="2021-07-01T00:00:00"/>
    <n v="9"/>
    <n v="0"/>
    <x v="17"/>
    <x v="29"/>
  </r>
  <r>
    <n v="100152"/>
    <x v="1"/>
    <m/>
    <m/>
    <m/>
    <x v="24"/>
    <n v="14"/>
    <d v="2020-10-01T00:00:00"/>
    <d v="2021-07-01T00:00:00"/>
    <n v="9"/>
    <n v="0"/>
    <x v="18"/>
    <x v="29"/>
  </r>
  <r>
    <n v="100152"/>
    <x v="1"/>
    <m/>
    <m/>
    <m/>
    <x v="24"/>
    <n v="14"/>
    <d v="2020-10-01T00:00:00"/>
    <d v="2021-07-01T00:00:00"/>
    <n v="9"/>
    <n v="0"/>
    <x v="19"/>
    <x v="29"/>
  </r>
  <r>
    <n v="100152"/>
    <x v="1"/>
    <m/>
    <m/>
    <m/>
    <x v="24"/>
    <n v="12"/>
    <d v="2020-10-01T00:00:00"/>
    <d v="2021-07-01T00:00:00"/>
    <n v="9"/>
    <n v="0"/>
    <x v="20"/>
    <x v="29"/>
  </r>
  <r>
    <n v="100152"/>
    <x v="1"/>
    <m/>
    <m/>
    <m/>
    <x v="24"/>
    <n v="13"/>
    <d v="2020-10-01T00:00:00"/>
    <d v="2021-07-01T00:00:00"/>
    <n v="9"/>
    <n v="0"/>
    <x v="21"/>
    <x v="29"/>
  </r>
  <r>
    <n v="100152"/>
    <x v="1"/>
    <m/>
    <m/>
    <m/>
    <x v="24"/>
    <n v="14"/>
    <d v="2020-10-01T00:00:00"/>
    <d v="2021-07-01T00:00:00"/>
    <n v="9"/>
    <n v="0"/>
    <x v="22"/>
    <x v="29"/>
  </r>
  <r>
    <n v="100152"/>
    <x v="1"/>
    <m/>
    <m/>
    <m/>
    <x v="24"/>
    <n v="12"/>
    <d v="2020-10-01T00:00:00"/>
    <d v="2021-07-01T00:00:00"/>
    <n v="9"/>
    <n v="0"/>
    <x v="23"/>
    <x v="29"/>
  </r>
  <r>
    <n v="100153"/>
    <x v="0"/>
    <m/>
    <m/>
    <m/>
    <x v="0"/>
    <n v="8"/>
    <d v="2020-10-01T00:00:00"/>
    <d v="2021-01-01T00:00:00"/>
    <n v="3"/>
    <n v="5"/>
    <x v="15"/>
    <x v="0"/>
  </r>
  <r>
    <n v="100153"/>
    <x v="0"/>
    <m/>
    <m/>
    <m/>
    <x v="0"/>
    <n v="8"/>
    <d v="2020-10-01T00:00:00"/>
    <d v="2021-01-01T00:00:00"/>
    <n v="3"/>
    <n v="5"/>
    <x v="16"/>
    <x v="0"/>
  </r>
  <r>
    <n v="100153"/>
    <x v="0"/>
    <m/>
    <m/>
    <m/>
    <x v="0"/>
    <n v="10"/>
    <d v="2020-10-01T00:00:00"/>
    <d v="2021-01-01T00:00:00"/>
    <n v="3"/>
    <n v="5"/>
    <x v="17"/>
    <x v="0"/>
  </r>
  <r>
    <n v="100153"/>
    <x v="0"/>
    <m/>
    <m/>
    <m/>
    <x v="0"/>
    <n v="7"/>
    <d v="2020-10-01T00:00:00"/>
    <d v="2021-01-01T00:00:00"/>
    <n v="3"/>
    <n v="5"/>
    <x v="18"/>
    <x v="0"/>
  </r>
  <r>
    <n v="100154"/>
    <x v="0"/>
    <m/>
    <m/>
    <m/>
    <x v="0"/>
    <n v="8"/>
    <d v="2020-10-01T00:00:00"/>
    <d v="2021-07-01T00:00:00"/>
    <n v="9"/>
    <n v="0"/>
    <x v="15"/>
    <x v="0"/>
  </r>
  <r>
    <n v="100154"/>
    <x v="1"/>
    <m/>
    <m/>
    <m/>
    <x v="6"/>
    <n v="9"/>
    <d v="2020-10-01T00:00:00"/>
    <d v="2021-07-01T00:00:00"/>
    <n v="9"/>
    <n v="0"/>
    <x v="16"/>
    <x v="6"/>
  </r>
  <r>
    <n v="100154"/>
    <x v="1"/>
    <m/>
    <m/>
    <m/>
    <x v="26"/>
    <n v="8"/>
    <d v="2020-10-01T00:00:00"/>
    <d v="2021-07-01T00:00:00"/>
    <n v="9"/>
    <n v="0"/>
    <x v="17"/>
    <x v="50"/>
  </r>
  <r>
    <n v="100154"/>
    <x v="1"/>
    <m/>
    <m/>
    <m/>
    <x v="26"/>
    <n v="7"/>
    <d v="2020-10-01T00:00:00"/>
    <d v="2021-07-01T00:00:00"/>
    <n v="9"/>
    <n v="0"/>
    <x v="18"/>
    <x v="50"/>
  </r>
  <r>
    <n v="100154"/>
    <x v="1"/>
    <m/>
    <m/>
    <m/>
    <x v="26"/>
    <n v="6"/>
    <d v="2020-10-01T00:00:00"/>
    <d v="2021-07-01T00:00:00"/>
    <n v="9"/>
    <n v="0"/>
    <x v="19"/>
    <x v="50"/>
  </r>
  <r>
    <n v="100154"/>
    <x v="1"/>
    <m/>
    <m/>
    <m/>
    <x v="26"/>
    <n v="7"/>
    <d v="2020-10-01T00:00:00"/>
    <d v="2021-07-01T00:00:00"/>
    <n v="9"/>
    <n v="0"/>
    <x v="20"/>
    <x v="50"/>
  </r>
  <r>
    <n v="100154"/>
    <x v="1"/>
    <m/>
    <m/>
    <m/>
    <x v="26"/>
    <n v="7"/>
    <d v="2020-10-01T00:00:00"/>
    <d v="2021-07-01T00:00:00"/>
    <n v="9"/>
    <n v="0"/>
    <x v="21"/>
    <x v="50"/>
  </r>
  <r>
    <n v="100154"/>
    <x v="1"/>
    <m/>
    <m/>
    <m/>
    <x v="26"/>
    <n v="8"/>
    <d v="2020-10-01T00:00:00"/>
    <d v="2021-07-01T00:00:00"/>
    <n v="9"/>
    <n v="0"/>
    <x v="22"/>
    <x v="50"/>
  </r>
  <r>
    <n v="100154"/>
    <x v="1"/>
    <m/>
    <m/>
    <m/>
    <x v="26"/>
    <n v="8"/>
    <d v="2020-10-01T00:00:00"/>
    <d v="2021-07-01T00:00:00"/>
    <n v="9"/>
    <n v="0"/>
    <x v="23"/>
    <x v="50"/>
  </r>
  <r>
    <n v="100155"/>
    <x v="0"/>
    <m/>
    <m/>
    <m/>
    <x v="0"/>
    <n v="18"/>
    <d v="2020-10-01T00:00:00"/>
    <d v="2021-07-01T00:00:00"/>
    <n v="9"/>
    <n v="0"/>
    <x v="15"/>
    <x v="0"/>
  </r>
  <r>
    <n v="100155"/>
    <x v="3"/>
    <n v="12"/>
    <d v="2021-11-01T00:00:00"/>
    <d v="2022-10-31T00:00:00"/>
    <x v="56"/>
    <n v="16"/>
    <d v="2020-10-01T00:00:00"/>
    <d v="2021-07-01T00:00:00"/>
    <n v="9"/>
    <n v="0"/>
    <x v="16"/>
    <x v="76"/>
  </r>
  <r>
    <n v="100155"/>
    <x v="3"/>
    <n v="12"/>
    <d v="2021-11-01T00:00:00"/>
    <d v="2022-10-31T00:00:00"/>
    <x v="56"/>
    <n v="16"/>
    <d v="2020-10-01T00:00:00"/>
    <d v="2021-07-01T00:00:00"/>
    <n v="9"/>
    <n v="0"/>
    <x v="17"/>
    <x v="77"/>
  </r>
  <r>
    <n v="100155"/>
    <x v="3"/>
    <n v="12"/>
    <d v="2021-11-01T00:00:00"/>
    <d v="2022-10-31T00:00:00"/>
    <x v="56"/>
    <n v="21"/>
    <d v="2020-10-01T00:00:00"/>
    <d v="2021-07-01T00:00:00"/>
    <n v="9"/>
    <n v="0"/>
    <x v="18"/>
    <x v="78"/>
  </r>
  <r>
    <n v="100155"/>
    <x v="3"/>
    <n v="12"/>
    <d v="2021-11-01T00:00:00"/>
    <d v="2022-10-31T00:00:00"/>
    <x v="56"/>
    <n v="21"/>
    <d v="2020-10-01T00:00:00"/>
    <d v="2021-07-01T00:00:00"/>
    <n v="9"/>
    <n v="0"/>
    <x v="19"/>
    <x v="78"/>
  </r>
  <r>
    <n v="100155"/>
    <x v="3"/>
    <n v="12"/>
    <d v="2021-11-01T00:00:00"/>
    <d v="2022-10-31T00:00:00"/>
    <x v="56"/>
    <n v="17"/>
    <d v="2020-10-01T00:00:00"/>
    <d v="2021-07-01T00:00:00"/>
    <n v="9"/>
    <n v="0"/>
    <x v="20"/>
    <x v="78"/>
  </r>
  <r>
    <n v="100155"/>
    <x v="3"/>
    <n v="12"/>
    <d v="2021-11-01T00:00:00"/>
    <d v="2022-10-31T00:00:00"/>
    <x v="56"/>
    <n v="19"/>
    <d v="2020-10-01T00:00:00"/>
    <d v="2021-07-01T00:00:00"/>
    <n v="9"/>
    <n v="0"/>
    <x v="21"/>
    <x v="78"/>
  </r>
  <r>
    <n v="100155"/>
    <x v="3"/>
    <n v="12"/>
    <d v="2021-11-01T00:00:00"/>
    <d v="2022-10-31T00:00:00"/>
    <x v="56"/>
    <n v="18"/>
    <d v="2020-10-01T00:00:00"/>
    <d v="2021-07-01T00:00:00"/>
    <n v="9"/>
    <n v="0"/>
    <x v="22"/>
    <x v="78"/>
  </r>
  <r>
    <n v="100155"/>
    <x v="3"/>
    <n v="12"/>
    <d v="2021-11-01T00:00:00"/>
    <d v="2022-10-31T00:00:00"/>
    <x v="56"/>
    <n v="21"/>
    <d v="2020-10-01T00:00:00"/>
    <d v="2021-07-01T00:00:00"/>
    <n v="9"/>
    <n v="0"/>
    <x v="23"/>
    <x v="78"/>
  </r>
  <r>
    <n v="100156"/>
    <x v="0"/>
    <m/>
    <m/>
    <m/>
    <x v="0"/>
    <n v="4"/>
    <d v="2020-10-01T00:00:00"/>
    <d v="2021-05-01T00:00:00"/>
    <n v="7"/>
    <n v="1"/>
    <x v="15"/>
    <x v="0"/>
  </r>
  <r>
    <n v="100156"/>
    <x v="0"/>
    <m/>
    <m/>
    <m/>
    <x v="0"/>
    <n v="4"/>
    <d v="2020-10-01T00:00:00"/>
    <d v="2021-05-01T00:00:00"/>
    <n v="7"/>
    <n v="1"/>
    <x v="16"/>
    <x v="0"/>
  </r>
  <r>
    <n v="100156"/>
    <x v="0"/>
    <m/>
    <m/>
    <m/>
    <x v="0"/>
    <n v="5"/>
    <d v="2020-10-01T00:00:00"/>
    <d v="2021-05-01T00:00:00"/>
    <n v="7"/>
    <n v="1"/>
    <x v="17"/>
    <x v="0"/>
  </r>
  <r>
    <n v="100156"/>
    <x v="0"/>
    <m/>
    <m/>
    <m/>
    <x v="0"/>
    <n v="5"/>
    <d v="2020-10-01T00:00:00"/>
    <d v="2021-05-01T00:00:00"/>
    <n v="7"/>
    <n v="1"/>
    <x v="18"/>
    <x v="0"/>
  </r>
  <r>
    <n v="100156"/>
    <x v="0"/>
    <m/>
    <m/>
    <m/>
    <x v="0"/>
    <n v="4"/>
    <d v="2020-10-01T00:00:00"/>
    <d v="2021-05-01T00:00:00"/>
    <n v="7"/>
    <n v="1"/>
    <x v="19"/>
    <x v="0"/>
  </r>
  <r>
    <n v="100156"/>
    <x v="0"/>
    <m/>
    <m/>
    <m/>
    <x v="0"/>
    <n v="4"/>
    <d v="2020-10-01T00:00:00"/>
    <d v="2021-05-01T00:00:00"/>
    <n v="7"/>
    <n v="1"/>
    <x v="20"/>
    <x v="0"/>
  </r>
  <r>
    <n v="100156"/>
    <x v="0"/>
    <m/>
    <m/>
    <m/>
    <x v="0"/>
    <n v="4"/>
    <d v="2020-10-01T00:00:00"/>
    <d v="2021-05-01T00:00:00"/>
    <n v="7"/>
    <n v="1"/>
    <x v="21"/>
    <x v="0"/>
  </r>
  <r>
    <n v="100156"/>
    <x v="0"/>
    <m/>
    <m/>
    <m/>
    <x v="0"/>
    <n v="4"/>
    <d v="2020-10-01T00:00:00"/>
    <d v="2021-05-01T00:00:00"/>
    <n v="7"/>
    <n v="1"/>
    <x v="22"/>
    <x v="0"/>
  </r>
  <r>
    <n v="100157"/>
    <x v="0"/>
    <m/>
    <m/>
    <m/>
    <x v="0"/>
    <n v="1"/>
    <d v="2020-10-01T00:00:00"/>
    <d v="2021-07-01T00:00:00"/>
    <n v="9"/>
    <n v="0"/>
    <x v="15"/>
    <x v="0"/>
  </r>
  <r>
    <n v="100157"/>
    <x v="0"/>
    <m/>
    <m/>
    <m/>
    <x v="0"/>
    <n v="2"/>
    <d v="2020-10-01T00:00:00"/>
    <d v="2021-07-01T00:00:00"/>
    <n v="9"/>
    <n v="0"/>
    <x v="16"/>
    <x v="0"/>
  </r>
  <r>
    <n v="100157"/>
    <x v="0"/>
    <m/>
    <m/>
    <m/>
    <x v="0"/>
    <n v="2"/>
    <d v="2020-10-01T00:00:00"/>
    <d v="2021-07-01T00:00:00"/>
    <n v="9"/>
    <n v="0"/>
    <x v="17"/>
    <x v="0"/>
  </r>
  <r>
    <n v="100157"/>
    <x v="0"/>
    <m/>
    <m/>
    <m/>
    <x v="0"/>
    <n v="2"/>
    <d v="2020-10-01T00:00:00"/>
    <d v="2021-07-01T00:00:00"/>
    <n v="9"/>
    <n v="0"/>
    <x v="18"/>
    <x v="0"/>
  </r>
  <r>
    <n v="100157"/>
    <x v="0"/>
    <m/>
    <m/>
    <m/>
    <x v="0"/>
    <n v="2"/>
    <d v="2020-10-01T00:00:00"/>
    <d v="2021-07-01T00:00:00"/>
    <n v="9"/>
    <n v="0"/>
    <x v="19"/>
    <x v="0"/>
  </r>
  <r>
    <n v="100157"/>
    <x v="0"/>
    <m/>
    <m/>
    <m/>
    <x v="0"/>
    <n v="2"/>
    <d v="2020-10-01T00:00:00"/>
    <d v="2021-07-01T00:00:00"/>
    <n v="9"/>
    <n v="0"/>
    <x v="20"/>
    <x v="0"/>
  </r>
  <r>
    <n v="100157"/>
    <x v="0"/>
    <m/>
    <m/>
    <m/>
    <x v="0"/>
    <n v="2"/>
    <d v="2020-10-01T00:00:00"/>
    <d v="2021-07-01T00:00:00"/>
    <n v="9"/>
    <n v="0"/>
    <x v="21"/>
    <x v="0"/>
  </r>
  <r>
    <n v="100157"/>
    <x v="0"/>
    <m/>
    <m/>
    <m/>
    <x v="0"/>
    <n v="1"/>
    <d v="2020-10-01T00:00:00"/>
    <d v="2021-07-01T00:00:00"/>
    <n v="9"/>
    <n v="0"/>
    <x v="22"/>
    <x v="0"/>
  </r>
  <r>
    <n v="100157"/>
    <x v="0"/>
    <m/>
    <m/>
    <m/>
    <x v="0"/>
    <n v="2"/>
    <d v="2020-10-01T00:00:00"/>
    <d v="2021-07-01T00:00:00"/>
    <n v="9"/>
    <n v="0"/>
    <x v="23"/>
    <x v="0"/>
  </r>
  <r>
    <n v="100158"/>
    <x v="0"/>
    <m/>
    <m/>
    <m/>
    <x v="0"/>
    <n v="2"/>
    <d v="2020-10-01T00:00:00"/>
    <d v="2021-06-01T00:00:00"/>
    <n v="8"/>
    <n v="0"/>
    <x v="15"/>
    <x v="0"/>
  </r>
  <r>
    <n v="100158"/>
    <x v="0"/>
    <m/>
    <m/>
    <m/>
    <x v="0"/>
    <n v="2"/>
    <d v="2020-10-01T00:00:00"/>
    <d v="2021-06-01T00:00:00"/>
    <n v="8"/>
    <n v="0"/>
    <x v="16"/>
    <x v="0"/>
  </r>
  <r>
    <n v="100158"/>
    <x v="0"/>
    <m/>
    <m/>
    <m/>
    <x v="0"/>
    <n v="1"/>
    <d v="2020-10-01T00:00:00"/>
    <d v="2021-06-01T00:00:00"/>
    <n v="8"/>
    <n v="0"/>
    <x v="17"/>
    <x v="0"/>
  </r>
  <r>
    <n v="100158"/>
    <x v="0"/>
    <m/>
    <m/>
    <m/>
    <x v="0"/>
    <n v="2"/>
    <d v="2020-10-01T00:00:00"/>
    <d v="2021-06-01T00:00:00"/>
    <n v="8"/>
    <n v="0"/>
    <x v="18"/>
    <x v="0"/>
  </r>
  <r>
    <n v="100158"/>
    <x v="0"/>
    <m/>
    <m/>
    <m/>
    <x v="0"/>
    <n v="2"/>
    <d v="2020-10-01T00:00:00"/>
    <d v="2021-06-01T00:00:00"/>
    <n v="8"/>
    <n v="0"/>
    <x v="19"/>
    <x v="0"/>
  </r>
  <r>
    <n v="100158"/>
    <x v="0"/>
    <m/>
    <m/>
    <m/>
    <x v="0"/>
    <n v="2"/>
    <d v="2020-10-01T00:00:00"/>
    <d v="2021-06-01T00:00:00"/>
    <n v="8"/>
    <n v="0"/>
    <x v="20"/>
    <x v="0"/>
  </r>
  <r>
    <n v="100158"/>
    <x v="0"/>
    <m/>
    <m/>
    <m/>
    <x v="0"/>
    <n v="2"/>
    <d v="2020-10-01T00:00:00"/>
    <d v="2021-06-01T00:00:00"/>
    <n v="8"/>
    <n v="0"/>
    <x v="21"/>
    <x v="0"/>
  </r>
  <r>
    <n v="100158"/>
    <x v="0"/>
    <m/>
    <m/>
    <m/>
    <x v="0"/>
    <n v="2"/>
    <d v="2020-10-01T00:00:00"/>
    <d v="2021-06-01T00:00:00"/>
    <n v="8"/>
    <n v="0"/>
    <x v="22"/>
    <x v="0"/>
  </r>
  <r>
    <n v="100158"/>
    <x v="0"/>
    <m/>
    <m/>
    <m/>
    <x v="0"/>
    <n v="2"/>
    <d v="2020-10-01T00:00:00"/>
    <d v="2021-06-01T00:00:00"/>
    <n v="8"/>
    <n v="0"/>
    <x v="23"/>
    <x v="0"/>
  </r>
  <r>
    <n v="100159"/>
    <x v="0"/>
    <m/>
    <m/>
    <m/>
    <x v="0"/>
    <n v="2"/>
    <d v="2020-10-01T00:00:00"/>
    <d v="2021-07-01T00:00:00"/>
    <n v="9"/>
    <n v="0"/>
    <x v="15"/>
    <x v="0"/>
  </r>
  <r>
    <n v="100159"/>
    <x v="0"/>
    <m/>
    <m/>
    <m/>
    <x v="0"/>
    <n v="2"/>
    <d v="2020-10-01T00:00:00"/>
    <d v="2021-07-01T00:00:00"/>
    <n v="9"/>
    <n v="0"/>
    <x v="16"/>
    <x v="0"/>
  </r>
  <r>
    <n v="100159"/>
    <x v="0"/>
    <m/>
    <m/>
    <m/>
    <x v="0"/>
    <n v="2"/>
    <d v="2020-10-01T00:00:00"/>
    <d v="2021-07-01T00:00:00"/>
    <n v="9"/>
    <n v="0"/>
    <x v="17"/>
    <x v="0"/>
  </r>
  <r>
    <n v="100159"/>
    <x v="0"/>
    <m/>
    <m/>
    <m/>
    <x v="0"/>
    <n v="2"/>
    <d v="2020-10-01T00:00:00"/>
    <d v="2021-07-01T00:00:00"/>
    <n v="9"/>
    <n v="0"/>
    <x v="18"/>
    <x v="0"/>
  </r>
  <r>
    <n v="100159"/>
    <x v="0"/>
    <m/>
    <m/>
    <m/>
    <x v="0"/>
    <n v="2"/>
    <d v="2020-10-01T00:00:00"/>
    <d v="2021-07-01T00:00:00"/>
    <n v="9"/>
    <n v="0"/>
    <x v="19"/>
    <x v="0"/>
  </r>
  <r>
    <n v="100159"/>
    <x v="0"/>
    <m/>
    <m/>
    <m/>
    <x v="0"/>
    <n v="2"/>
    <d v="2020-10-01T00:00:00"/>
    <d v="2021-07-01T00:00:00"/>
    <n v="9"/>
    <n v="0"/>
    <x v="20"/>
    <x v="0"/>
  </r>
  <r>
    <n v="100159"/>
    <x v="0"/>
    <m/>
    <m/>
    <m/>
    <x v="0"/>
    <n v="2"/>
    <d v="2020-10-01T00:00:00"/>
    <d v="2021-07-01T00:00:00"/>
    <n v="9"/>
    <n v="0"/>
    <x v="21"/>
    <x v="0"/>
  </r>
  <r>
    <n v="100159"/>
    <x v="0"/>
    <m/>
    <m/>
    <m/>
    <x v="0"/>
    <n v="2"/>
    <d v="2020-10-01T00:00:00"/>
    <d v="2021-07-01T00:00:00"/>
    <n v="9"/>
    <n v="0"/>
    <x v="22"/>
    <x v="0"/>
  </r>
  <r>
    <n v="100159"/>
    <x v="0"/>
    <m/>
    <m/>
    <m/>
    <x v="0"/>
    <n v="2"/>
    <d v="2020-10-01T00:00:00"/>
    <d v="2021-07-01T00:00:00"/>
    <n v="9"/>
    <n v="0"/>
    <x v="23"/>
    <x v="0"/>
  </r>
  <r>
    <n v="100160"/>
    <x v="0"/>
    <m/>
    <m/>
    <m/>
    <x v="0"/>
    <n v="2"/>
    <d v="2020-10-01T00:00:00"/>
    <d v="2021-07-01T00:00:00"/>
    <n v="9"/>
    <n v="0"/>
    <x v="15"/>
    <x v="0"/>
  </r>
  <r>
    <n v="100160"/>
    <x v="0"/>
    <m/>
    <m/>
    <m/>
    <x v="0"/>
    <n v="2"/>
    <d v="2020-10-01T00:00:00"/>
    <d v="2021-07-01T00:00:00"/>
    <n v="9"/>
    <n v="0"/>
    <x v="16"/>
    <x v="0"/>
  </r>
  <r>
    <n v="100160"/>
    <x v="0"/>
    <m/>
    <m/>
    <m/>
    <x v="0"/>
    <n v="2"/>
    <d v="2020-10-01T00:00:00"/>
    <d v="2021-07-01T00:00:00"/>
    <n v="9"/>
    <n v="0"/>
    <x v="17"/>
    <x v="0"/>
  </r>
  <r>
    <n v="100160"/>
    <x v="0"/>
    <m/>
    <m/>
    <m/>
    <x v="0"/>
    <n v="2"/>
    <d v="2020-10-01T00:00:00"/>
    <d v="2021-07-01T00:00:00"/>
    <n v="9"/>
    <n v="0"/>
    <x v="18"/>
    <x v="0"/>
  </r>
  <r>
    <n v="100160"/>
    <x v="0"/>
    <m/>
    <m/>
    <m/>
    <x v="0"/>
    <n v="1"/>
    <d v="2020-10-01T00:00:00"/>
    <d v="2021-07-01T00:00:00"/>
    <n v="9"/>
    <n v="0"/>
    <x v="19"/>
    <x v="0"/>
  </r>
  <r>
    <n v="100160"/>
    <x v="0"/>
    <m/>
    <m/>
    <m/>
    <x v="0"/>
    <n v="2"/>
    <d v="2020-10-01T00:00:00"/>
    <d v="2021-07-01T00:00:00"/>
    <n v="9"/>
    <n v="0"/>
    <x v="20"/>
    <x v="0"/>
  </r>
  <r>
    <n v="100160"/>
    <x v="0"/>
    <m/>
    <m/>
    <m/>
    <x v="0"/>
    <n v="2"/>
    <d v="2020-10-01T00:00:00"/>
    <d v="2021-07-01T00:00:00"/>
    <n v="9"/>
    <n v="0"/>
    <x v="21"/>
    <x v="0"/>
  </r>
  <r>
    <n v="100160"/>
    <x v="0"/>
    <m/>
    <m/>
    <m/>
    <x v="0"/>
    <n v="1"/>
    <d v="2020-10-01T00:00:00"/>
    <d v="2021-07-01T00:00:00"/>
    <n v="9"/>
    <n v="0"/>
    <x v="22"/>
    <x v="0"/>
  </r>
  <r>
    <n v="100160"/>
    <x v="0"/>
    <m/>
    <m/>
    <m/>
    <x v="0"/>
    <n v="2"/>
    <d v="2020-10-01T00:00:00"/>
    <d v="2021-07-01T00:00:00"/>
    <n v="9"/>
    <n v="0"/>
    <x v="23"/>
    <x v="0"/>
  </r>
  <r>
    <n v="100161"/>
    <x v="0"/>
    <m/>
    <m/>
    <m/>
    <x v="0"/>
    <n v="2"/>
    <d v="2020-10-01T00:00:00"/>
    <d v="2021-06-01T00:00:00"/>
    <n v="8"/>
    <n v="0"/>
    <x v="15"/>
    <x v="0"/>
  </r>
  <r>
    <n v="100161"/>
    <x v="0"/>
    <m/>
    <m/>
    <m/>
    <x v="0"/>
    <n v="2"/>
    <d v="2020-10-01T00:00:00"/>
    <d v="2021-06-01T00:00:00"/>
    <n v="8"/>
    <n v="0"/>
    <x v="16"/>
    <x v="0"/>
  </r>
  <r>
    <n v="100161"/>
    <x v="0"/>
    <m/>
    <m/>
    <m/>
    <x v="0"/>
    <n v="2"/>
    <d v="2020-10-01T00:00:00"/>
    <d v="2021-06-01T00:00:00"/>
    <n v="8"/>
    <n v="0"/>
    <x v="17"/>
    <x v="0"/>
  </r>
  <r>
    <n v="100161"/>
    <x v="0"/>
    <m/>
    <m/>
    <m/>
    <x v="0"/>
    <n v="2"/>
    <d v="2020-10-01T00:00:00"/>
    <d v="2021-06-01T00:00:00"/>
    <n v="8"/>
    <n v="0"/>
    <x v="18"/>
    <x v="0"/>
  </r>
  <r>
    <n v="100161"/>
    <x v="0"/>
    <m/>
    <m/>
    <m/>
    <x v="0"/>
    <n v="2"/>
    <d v="2020-10-01T00:00:00"/>
    <d v="2021-06-01T00:00:00"/>
    <n v="8"/>
    <n v="0"/>
    <x v="19"/>
    <x v="0"/>
  </r>
  <r>
    <n v="100161"/>
    <x v="0"/>
    <m/>
    <m/>
    <m/>
    <x v="0"/>
    <n v="2"/>
    <d v="2020-10-01T00:00:00"/>
    <d v="2021-06-01T00:00:00"/>
    <n v="8"/>
    <n v="0"/>
    <x v="20"/>
    <x v="0"/>
  </r>
  <r>
    <n v="100161"/>
    <x v="0"/>
    <m/>
    <m/>
    <m/>
    <x v="0"/>
    <n v="2"/>
    <d v="2020-10-01T00:00:00"/>
    <d v="2021-06-01T00:00:00"/>
    <n v="8"/>
    <n v="0"/>
    <x v="21"/>
    <x v="0"/>
  </r>
  <r>
    <n v="100161"/>
    <x v="0"/>
    <m/>
    <m/>
    <m/>
    <x v="0"/>
    <n v="2"/>
    <d v="2020-10-01T00:00:00"/>
    <d v="2021-06-01T00:00:00"/>
    <n v="8"/>
    <n v="0"/>
    <x v="22"/>
    <x v="0"/>
  </r>
  <r>
    <n v="100161"/>
    <x v="0"/>
    <m/>
    <m/>
    <m/>
    <x v="0"/>
    <n v="2"/>
    <d v="2020-10-01T00:00:00"/>
    <d v="2021-06-01T00:00:00"/>
    <n v="8"/>
    <n v="0"/>
    <x v="23"/>
    <x v="0"/>
  </r>
  <r>
    <n v="100162"/>
    <x v="0"/>
    <m/>
    <m/>
    <m/>
    <x v="0"/>
    <n v="2"/>
    <d v="2020-10-01T00:00:00"/>
    <d v="2021-07-01T00:00:00"/>
    <n v="9"/>
    <n v="0"/>
    <x v="15"/>
    <x v="0"/>
  </r>
  <r>
    <n v="100162"/>
    <x v="0"/>
    <m/>
    <m/>
    <m/>
    <x v="0"/>
    <n v="2"/>
    <d v="2020-10-01T00:00:00"/>
    <d v="2021-07-01T00:00:00"/>
    <n v="9"/>
    <n v="0"/>
    <x v="16"/>
    <x v="0"/>
  </r>
  <r>
    <n v="100162"/>
    <x v="0"/>
    <m/>
    <m/>
    <m/>
    <x v="0"/>
    <n v="2"/>
    <d v="2020-10-01T00:00:00"/>
    <d v="2021-07-01T00:00:00"/>
    <n v="9"/>
    <n v="0"/>
    <x v="17"/>
    <x v="0"/>
  </r>
  <r>
    <n v="100162"/>
    <x v="0"/>
    <m/>
    <m/>
    <m/>
    <x v="0"/>
    <n v="2"/>
    <d v="2020-10-01T00:00:00"/>
    <d v="2021-07-01T00:00:00"/>
    <n v="9"/>
    <n v="0"/>
    <x v="18"/>
    <x v="0"/>
  </r>
  <r>
    <n v="100162"/>
    <x v="0"/>
    <m/>
    <m/>
    <m/>
    <x v="0"/>
    <n v="2"/>
    <d v="2020-10-01T00:00:00"/>
    <d v="2021-07-01T00:00:00"/>
    <n v="9"/>
    <n v="0"/>
    <x v="19"/>
    <x v="0"/>
  </r>
  <r>
    <n v="100162"/>
    <x v="0"/>
    <m/>
    <m/>
    <m/>
    <x v="0"/>
    <n v="2"/>
    <d v="2020-10-01T00:00:00"/>
    <d v="2021-07-01T00:00:00"/>
    <n v="9"/>
    <n v="0"/>
    <x v="20"/>
    <x v="0"/>
  </r>
  <r>
    <n v="100162"/>
    <x v="0"/>
    <m/>
    <m/>
    <m/>
    <x v="0"/>
    <n v="2"/>
    <d v="2020-10-01T00:00:00"/>
    <d v="2021-07-01T00:00:00"/>
    <n v="9"/>
    <n v="0"/>
    <x v="21"/>
    <x v="0"/>
  </r>
  <r>
    <n v="100162"/>
    <x v="0"/>
    <m/>
    <m/>
    <m/>
    <x v="0"/>
    <n v="2"/>
    <d v="2020-10-01T00:00:00"/>
    <d v="2021-07-01T00:00:00"/>
    <n v="9"/>
    <n v="0"/>
    <x v="22"/>
    <x v="0"/>
  </r>
  <r>
    <n v="100162"/>
    <x v="0"/>
    <m/>
    <m/>
    <m/>
    <x v="0"/>
    <n v="2"/>
    <d v="2020-10-01T00:00:00"/>
    <d v="2021-07-01T00:00:00"/>
    <n v="9"/>
    <n v="0"/>
    <x v="23"/>
    <x v="0"/>
  </r>
  <r>
    <n v="100163"/>
    <x v="0"/>
    <m/>
    <m/>
    <m/>
    <x v="0"/>
    <n v="2"/>
    <d v="2020-10-01T00:00:00"/>
    <d v="2020-11-01T00:00:00"/>
    <n v="1"/>
    <n v="7"/>
    <x v="15"/>
    <x v="0"/>
  </r>
  <r>
    <n v="100163"/>
    <x v="0"/>
    <m/>
    <m/>
    <m/>
    <x v="0"/>
    <n v="2"/>
    <d v="2020-10-01T00:00:00"/>
    <d v="2020-11-01T00:00:00"/>
    <n v="1"/>
    <n v="7"/>
    <x v="16"/>
    <x v="0"/>
  </r>
  <r>
    <n v="100164"/>
    <x v="0"/>
    <m/>
    <m/>
    <m/>
    <x v="0"/>
    <n v="34"/>
    <d v="2020-11-01T00:00:00"/>
    <d v="2021-07-01T00:00:00"/>
    <n v="8"/>
    <n v="0"/>
    <x v="16"/>
    <x v="0"/>
  </r>
  <r>
    <n v="100164"/>
    <x v="1"/>
    <m/>
    <m/>
    <m/>
    <x v="24"/>
    <n v="30"/>
    <d v="2020-11-01T00:00:00"/>
    <d v="2021-07-01T00:00:00"/>
    <n v="8"/>
    <n v="0"/>
    <x v="17"/>
    <x v="29"/>
  </r>
  <r>
    <n v="100164"/>
    <x v="1"/>
    <m/>
    <m/>
    <m/>
    <x v="22"/>
    <n v="26"/>
    <d v="2020-11-01T00:00:00"/>
    <d v="2021-07-01T00:00:00"/>
    <n v="8"/>
    <n v="0"/>
    <x v="18"/>
    <x v="27"/>
  </r>
  <r>
    <n v="100164"/>
    <x v="1"/>
    <m/>
    <m/>
    <m/>
    <x v="5"/>
    <n v="29"/>
    <d v="2020-11-01T00:00:00"/>
    <d v="2021-07-01T00:00:00"/>
    <n v="8"/>
    <n v="0"/>
    <x v="19"/>
    <x v="79"/>
  </r>
  <r>
    <n v="100164"/>
    <x v="1"/>
    <m/>
    <m/>
    <m/>
    <x v="42"/>
    <n v="33"/>
    <d v="2020-11-01T00:00:00"/>
    <d v="2021-07-01T00:00:00"/>
    <n v="8"/>
    <n v="0"/>
    <x v="20"/>
    <x v="68"/>
  </r>
  <r>
    <n v="100164"/>
    <x v="1"/>
    <m/>
    <m/>
    <m/>
    <x v="42"/>
    <n v="31"/>
    <d v="2020-11-01T00:00:00"/>
    <d v="2021-07-01T00:00:00"/>
    <n v="8"/>
    <n v="0"/>
    <x v="21"/>
    <x v="68"/>
  </r>
  <r>
    <n v="100164"/>
    <x v="1"/>
    <m/>
    <m/>
    <m/>
    <x v="42"/>
    <n v="54"/>
    <d v="2020-11-01T00:00:00"/>
    <d v="2021-07-01T00:00:00"/>
    <n v="8"/>
    <n v="0"/>
    <x v="22"/>
    <x v="68"/>
  </r>
  <r>
    <n v="100164"/>
    <x v="1"/>
    <m/>
    <m/>
    <m/>
    <x v="42"/>
    <n v="38"/>
    <d v="2020-11-01T00:00:00"/>
    <d v="2021-07-01T00:00:00"/>
    <n v="8"/>
    <n v="0"/>
    <x v="23"/>
    <x v="68"/>
  </r>
  <r>
    <n v="100165"/>
    <x v="0"/>
    <m/>
    <m/>
    <m/>
    <x v="0"/>
    <n v="42"/>
    <d v="2020-11-01T00:00:00"/>
    <d v="2021-07-01T00:00:00"/>
    <n v="8"/>
    <n v="0"/>
    <x v="16"/>
    <x v="0"/>
  </r>
  <r>
    <n v="100165"/>
    <x v="1"/>
    <m/>
    <m/>
    <m/>
    <x v="37"/>
    <n v="43"/>
    <d v="2020-11-01T00:00:00"/>
    <d v="2021-07-01T00:00:00"/>
    <n v="8"/>
    <n v="0"/>
    <x v="17"/>
    <x v="44"/>
  </r>
  <r>
    <n v="100165"/>
    <x v="1"/>
    <m/>
    <m/>
    <m/>
    <x v="37"/>
    <n v="39"/>
    <d v="2020-11-01T00:00:00"/>
    <d v="2021-07-01T00:00:00"/>
    <n v="8"/>
    <n v="0"/>
    <x v="18"/>
    <x v="44"/>
  </r>
  <r>
    <n v="100165"/>
    <x v="1"/>
    <m/>
    <m/>
    <m/>
    <x v="31"/>
    <n v="34"/>
    <d v="2020-11-01T00:00:00"/>
    <d v="2021-07-01T00:00:00"/>
    <n v="8"/>
    <n v="0"/>
    <x v="19"/>
    <x v="32"/>
  </r>
  <r>
    <n v="100165"/>
    <x v="1"/>
    <m/>
    <m/>
    <m/>
    <x v="5"/>
    <n v="35"/>
    <d v="2020-11-01T00:00:00"/>
    <d v="2021-07-01T00:00:00"/>
    <n v="8"/>
    <n v="0"/>
    <x v="20"/>
    <x v="79"/>
  </r>
  <r>
    <n v="100165"/>
    <x v="1"/>
    <m/>
    <m/>
    <m/>
    <x v="5"/>
    <n v="31"/>
    <d v="2020-11-01T00:00:00"/>
    <d v="2021-07-01T00:00:00"/>
    <n v="8"/>
    <n v="0"/>
    <x v="21"/>
    <x v="79"/>
  </r>
  <r>
    <n v="100165"/>
    <x v="1"/>
    <m/>
    <m/>
    <m/>
    <x v="5"/>
    <n v="32"/>
    <d v="2020-11-01T00:00:00"/>
    <d v="2021-07-01T00:00:00"/>
    <n v="8"/>
    <n v="0"/>
    <x v="22"/>
    <x v="79"/>
  </r>
  <r>
    <n v="100165"/>
    <x v="1"/>
    <m/>
    <m/>
    <m/>
    <x v="5"/>
    <n v="35"/>
    <d v="2020-11-01T00:00:00"/>
    <d v="2021-07-01T00:00:00"/>
    <n v="8"/>
    <n v="0"/>
    <x v="23"/>
    <x v="79"/>
  </r>
  <r>
    <n v="100166"/>
    <x v="0"/>
    <m/>
    <m/>
    <m/>
    <x v="0"/>
    <n v="21"/>
    <d v="2020-11-01T00:00:00"/>
    <d v="2021-07-01T00:00:00"/>
    <n v="8"/>
    <n v="0"/>
    <x v="16"/>
    <x v="0"/>
  </r>
  <r>
    <n v="100166"/>
    <x v="1"/>
    <m/>
    <m/>
    <m/>
    <x v="26"/>
    <n v="17"/>
    <d v="2020-11-01T00:00:00"/>
    <d v="2021-07-01T00:00:00"/>
    <n v="8"/>
    <n v="0"/>
    <x v="17"/>
    <x v="50"/>
  </r>
  <r>
    <n v="100166"/>
    <x v="1"/>
    <m/>
    <m/>
    <m/>
    <x v="24"/>
    <n v="20"/>
    <d v="2020-11-01T00:00:00"/>
    <d v="2021-07-01T00:00:00"/>
    <n v="8"/>
    <n v="0"/>
    <x v="18"/>
    <x v="29"/>
  </r>
  <r>
    <n v="100166"/>
    <x v="1"/>
    <m/>
    <m/>
    <m/>
    <x v="37"/>
    <n v="27"/>
    <d v="2020-11-01T00:00:00"/>
    <d v="2021-07-01T00:00:00"/>
    <n v="8"/>
    <n v="0"/>
    <x v="19"/>
    <x v="44"/>
  </r>
  <r>
    <n v="100166"/>
    <x v="1"/>
    <m/>
    <m/>
    <m/>
    <x v="52"/>
    <n v="15"/>
    <d v="2020-11-01T00:00:00"/>
    <d v="2021-07-01T00:00:00"/>
    <n v="8"/>
    <n v="0"/>
    <x v="20"/>
    <x v="67"/>
  </r>
  <r>
    <n v="100166"/>
    <x v="1"/>
    <m/>
    <m/>
    <m/>
    <x v="52"/>
    <n v="23"/>
    <d v="2020-11-01T00:00:00"/>
    <d v="2021-07-01T00:00:00"/>
    <n v="8"/>
    <n v="0"/>
    <x v="21"/>
    <x v="67"/>
  </r>
  <r>
    <n v="100166"/>
    <x v="1"/>
    <m/>
    <m/>
    <m/>
    <x v="52"/>
    <n v="21"/>
    <d v="2020-11-01T00:00:00"/>
    <d v="2021-07-01T00:00:00"/>
    <n v="8"/>
    <n v="0"/>
    <x v="22"/>
    <x v="67"/>
  </r>
  <r>
    <n v="100166"/>
    <x v="1"/>
    <m/>
    <m/>
    <m/>
    <x v="52"/>
    <n v="21"/>
    <d v="2020-11-01T00:00:00"/>
    <d v="2021-07-01T00:00:00"/>
    <n v="8"/>
    <n v="0"/>
    <x v="23"/>
    <x v="67"/>
  </r>
  <r>
    <n v="100167"/>
    <x v="0"/>
    <m/>
    <m/>
    <m/>
    <x v="0"/>
    <n v="77"/>
    <d v="2020-11-01T00:00:00"/>
    <d v="2021-07-01T00:00:00"/>
    <n v="8"/>
    <n v="0"/>
    <x v="16"/>
    <x v="0"/>
  </r>
  <r>
    <n v="100167"/>
    <x v="3"/>
    <n v="12"/>
    <d v="2021-08-01T00:00:00"/>
    <d v="2022-07-31T00:00:00"/>
    <x v="57"/>
    <n v="74"/>
    <d v="2020-11-01T00:00:00"/>
    <d v="2021-07-01T00:00:00"/>
    <n v="8"/>
    <n v="0"/>
    <x v="17"/>
    <x v="80"/>
  </r>
  <r>
    <n v="100167"/>
    <x v="3"/>
    <n v="12"/>
    <d v="2021-08-01T00:00:00"/>
    <d v="2022-07-31T00:00:00"/>
    <x v="57"/>
    <n v="95"/>
    <d v="2020-11-01T00:00:00"/>
    <d v="2021-07-01T00:00:00"/>
    <n v="8"/>
    <n v="0"/>
    <x v="18"/>
    <x v="81"/>
  </r>
  <r>
    <n v="100167"/>
    <x v="3"/>
    <n v="12"/>
    <d v="2021-08-01T00:00:00"/>
    <d v="2022-07-31T00:00:00"/>
    <x v="57"/>
    <n v="98"/>
    <d v="2020-11-01T00:00:00"/>
    <d v="2021-07-01T00:00:00"/>
    <n v="8"/>
    <n v="0"/>
    <x v="19"/>
    <x v="82"/>
  </r>
  <r>
    <n v="100167"/>
    <x v="3"/>
    <n v="12"/>
    <d v="2021-08-01T00:00:00"/>
    <d v="2022-07-31T00:00:00"/>
    <x v="57"/>
    <n v="84"/>
    <d v="2020-11-01T00:00:00"/>
    <d v="2021-07-01T00:00:00"/>
    <n v="8"/>
    <n v="0"/>
    <x v="20"/>
    <x v="82"/>
  </r>
  <r>
    <n v="100167"/>
    <x v="3"/>
    <n v="12"/>
    <d v="2021-08-01T00:00:00"/>
    <d v="2022-07-31T00:00:00"/>
    <x v="57"/>
    <n v="86"/>
    <d v="2020-11-01T00:00:00"/>
    <d v="2021-07-01T00:00:00"/>
    <n v="8"/>
    <n v="0"/>
    <x v="21"/>
    <x v="82"/>
  </r>
  <r>
    <n v="100167"/>
    <x v="3"/>
    <n v="12"/>
    <d v="2021-08-01T00:00:00"/>
    <d v="2022-07-31T00:00:00"/>
    <x v="57"/>
    <n v="89"/>
    <d v="2020-11-01T00:00:00"/>
    <d v="2021-07-01T00:00:00"/>
    <n v="8"/>
    <n v="0"/>
    <x v="22"/>
    <x v="82"/>
  </r>
  <r>
    <n v="100167"/>
    <x v="3"/>
    <n v="12"/>
    <d v="2021-08-01T00:00:00"/>
    <d v="2022-07-31T00:00:00"/>
    <x v="57"/>
    <n v="88"/>
    <d v="2020-11-01T00:00:00"/>
    <d v="2021-07-01T00:00:00"/>
    <n v="8"/>
    <n v="0"/>
    <x v="23"/>
    <x v="82"/>
  </r>
  <r>
    <n v="100168"/>
    <x v="0"/>
    <m/>
    <m/>
    <m/>
    <x v="0"/>
    <n v="2"/>
    <d v="2020-11-01T00:00:00"/>
    <d v="2020-12-01T00:00:00"/>
    <n v="1"/>
    <n v="6"/>
    <x v="16"/>
    <x v="0"/>
  </r>
  <r>
    <n v="100168"/>
    <x v="0"/>
    <m/>
    <m/>
    <m/>
    <x v="0"/>
    <n v="1"/>
    <d v="2020-11-01T00:00:00"/>
    <d v="2020-12-01T00:00:00"/>
    <n v="1"/>
    <n v="6"/>
    <x v="17"/>
    <x v="0"/>
  </r>
  <r>
    <n v="100169"/>
    <x v="0"/>
    <m/>
    <m/>
    <m/>
    <x v="0"/>
    <n v="2"/>
    <d v="2020-11-01T00:00:00"/>
    <d v="2021-05-01T00:00:00"/>
    <n v="6"/>
    <n v="1"/>
    <x v="16"/>
    <x v="0"/>
  </r>
  <r>
    <n v="100169"/>
    <x v="1"/>
    <m/>
    <m/>
    <m/>
    <x v="9"/>
    <n v="2"/>
    <d v="2020-11-01T00:00:00"/>
    <d v="2021-05-01T00:00:00"/>
    <n v="6"/>
    <n v="1"/>
    <x v="17"/>
    <x v="12"/>
  </r>
  <r>
    <n v="100169"/>
    <x v="1"/>
    <m/>
    <m/>
    <m/>
    <x v="9"/>
    <n v="1"/>
    <d v="2020-11-01T00:00:00"/>
    <d v="2021-05-01T00:00:00"/>
    <n v="6"/>
    <n v="1"/>
    <x v="18"/>
    <x v="12"/>
  </r>
  <r>
    <n v="100169"/>
    <x v="1"/>
    <m/>
    <m/>
    <m/>
    <x v="9"/>
    <n v="2"/>
    <d v="2020-11-01T00:00:00"/>
    <d v="2021-05-01T00:00:00"/>
    <n v="6"/>
    <n v="1"/>
    <x v="19"/>
    <x v="12"/>
  </r>
  <r>
    <n v="100169"/>
    <x v="1"/>
    <m/>
    <m/>
    <m/>
    <x v="9"/>
    <n v="1"/>
    <d v="2020-11-01T00:00:00"/>
    <d v="2021-05-01T00:00:00"/>
    <n v="6"/>
    <n v="1"/>
    <x v="20"/>
    <x v="12"/>
  </r>
  <r>
    <n v="100169"/>
    <x v="1"/>
    <m/>
    <m/>
    <m/>
    <x v="9"/>
    <n v="2"/>
    <d v="2020-11-01T00:00:00"/>
    <d v="2021-05-01T00:00:00"/>
    <n v="6"/>
    <n v="1"/>
    <x v="21"/>
    <x v="12"/>
  </r>
  <r>
    <n v="100169"/>
    <x v="1"/>
    <m/>
    <m/>
    <m/>
    <x v="9"/>
    <n v="2"/>
    <d v="2020-11-01T00:00:00"/>
    <d v="2021-05-01T00:00:00"/>
    <n v="6"/>
    <n v="1"/>
    <x v="22"/>
    <x v="12"/>
  </r>
  <r>
    <n v="100170"/>
    <x v="0"/>
    <m/>
    <m/>
    <m/>
    <x v="0"/>
    <n v="2"/>
    <d v="2020-11-01T00:00:00"/>
    <d v="2021-07-01T00:00:00"/>
    <n v="8"/>
    <n v="0"/>
    <x v="16"/>
    <x v="0"/>
  </r>
  <r>
    <n v="100170"/>
    <x v="1"/>
    <m/>
    <m/>
    <m/>
    <x v="9"/>
    <n v="2"/>
    <d v="2020-11-01T00:00:00"/>
    <d v="2021-07-01T00:00:00"/>
    <n v="8"/>
    <n v="0"/>
    <x v="17"/>
    <x v="12"/>
  </r>
  <r>
    <n v="100170"/>
    <x v="1"/>
    <m/>
    <m/>
    <m/>
    <x v="9"/>
    <n v="2"/>
    <d v="2020-11-01T00:00:00"/>
    <d v="2021-07-01T00:00:00"/>
    <n v="8"/>
    <n v="0"/>
    <x v="18"/>
    <x v="12"/>
  </r>
  <r>
    <n v="100170"/>
    <x v="1"/>
    <m/>
    <m/>
    <m/>
    <x v="9"/>
    <n v="2"/>
    <d v="2020-11-01T00:00:00"/>
    <d v="2021-07-01T00:00:00"/>
    <n v="8"/>
    <n v="0"/>
    <x v="19"/>
    <x v="12"/>
  </r>
  <r>
    <n v="100170"/>
    <x v="1"/>
    <m/>
    <m/>
    <m/>
    <x v="9"/>
    <n v="2"/>
    <d v="2020-11-01T00:00:00"/>
    <d v="2021-07-01T00:00:00"/>
    <n v="8"/>
    <n v="0"/>
    <x v="20"/>
    <x v="12"/>
  </r>
  <r>
    <n v="100170"/>
    <x v="1"/>
    <m/>
    <m/>
    <m/>
    <x v="9"/>
    <n v="2"/>
    <d v="2020-11-01T00:00:00"/>
    <d v="2021-07-01T00:00:00"/>
    <n v="8"/>
    <n v="0"/>
    <x v="21"/>
    <x v="12"/>
  </r>
  <r>
    <n v="100170"/>
    <x v="1"/>
    <m/>
    <m/>
    <m/>
    <x v="9"/>
    <n v="2"/>
    <d v="2020-11-01T00:00:00"/>
    <d v="2021-07-01T00:00:00"/>
    <n v="8"/>
    <n v="0"/>
    <x v="22"/>
    <x v="12"/>
  </r>
  <r>
    <n v="100170"/>
    <x v="1"/>
    <m/>
    <m/>
    <m/>
    <x v="9"/>
    <n v="2"/>
    <d v="2020-11-01T00:00:00"/>
    <d v="2021-07-01T00:00:00"/>
    <n v="8"/>
    <n v="0"/>
    <x v="23"/>
    <x v="12"/>
  </r>
  <r>
    <n v="100171"/>
    <x v="0"/>
    <m/>
    <m/>
    <m/>
    <x v="0"/>
    <n v="51"/>
    <d v="2020-12-01T00:00:00"/>
    <d v="2021-07-01T00:00:00"/>
    <n v="7"/>
    <n v="0"/>
    <x v="17"/>
    <x v="0"/>
  </r>
  <r>
    <n v="100171"/>
    <x v="1"/>
    <m/>
    <m/>
    <m/>
    <x v="10"/>
    <n v="61"/>
    <d v="2020-12-01T00:00:00"/>
    <d v="2021-07-01T00:00:00"/>
    <n v="7"/>
    <n v="0"/>
    <x v="18"/>
    <x v="31"/>
  </r>
  <r>
    <n v="100171"/>
    <x v="1"/>
    <m/>
    <m/>
    <m/>
    <x v="19"/>
    <n v="45"/>
    <d v="2020-12-01T00:00:00"/>
    <d v="2021-07-01T00:00:00"/>
    <n v="7"/>
    <n v="0"/>
    <x v="19"/>
    <x v="63"/>
  </r>
  <r>
    <n v="100171"/>
    <x v="1"/>
    <m/>
    <m/>
    <m/>
    <x v="46"/>
    <n v="56"/>
    <d v="2020-12-01T00:00:00"/>
    <d v="2021-07-01T00:00:00"/>
    <n v="7"/>
    <n v="0"/>
    <x v="20"/>
    <x v="58"/>
  </r>
  <r>
    <n v="100171"/>
    <x v="1"/>
    <m/>
    <m/>
    <m/>
    <x v="51"/>
    <n v="53"/>
    <d v="2020-12-01T00:00:00"/>
    <d v="2021-07-01T00:00:00"/>
    <n v="7"/>
    <n v="0"/>
    <x v="21"/>
    <x v="83"/>
  </r>
  <r>
    <n v="100171"/>
    <x v="1"/>
    <m/>
    <m/>
    <m/>
    <x v="51"/>
    <n v="50"/>
    <d v="2020-12-01T00:00:00"/>
    <d v="2021-07-01T00:00:00"/>
    <n v="7"/>
    <n v="0"/>
    <x v="22"/>
    <x v="83"/>
  </r>
  <r>
    <n v="100171"/>
    <x v="1"/>
    <m/>
    <m/>
    <m/>
    <x v="51"/>
    <n v="41"/>
    <d v="2020-12-01T00:00:00"/>
    <d v="2021-07-01T00:00:00"/>
    <n v="7"/>
    <n v="0"/>
    <x v="23"/>
    <x v="83"/>
  </r>
  <r>
    <n v="100172"/>
    <x v="0"/>
    <m/>
    <m/>
    <m/>
    <x v="0"/>
    <n v="14"/>
    <d v="2020-12-01T00:00:00"/>
    <d v="2021-07-01T00:00:00"/>
    <n v="7"/>
    <n v="0"/>
    <x v="17"/>
    <x v="0"/>
  </r>
  <r>
    <n v="100172"/>
    <x v="2"/>
    <m/>
    <m/>
    <m/>
    <x v="2"/>
    <n v="11"/>
    <d v="2020-12-01T00:00:00"/>
    <d v="2021-07-01T00:00:00"/>
    <n v="7"/>
    <n v="0"/>
    <x v="18"/>
    <x v="29"/>
  </r>
  <r>
    <n v="100172"/>
    <x v="2"/>
    <m/>
    <m/>
    <m/>
    <x v="40"/>
    <n v="12"/>
    <d v="2020-12-01T00:00:00"/>
    <d v="2021-07-01T00:00:00"/>
    <n v="7"/>
    <n v="0"/>
    <x v="19"/>
    <x v="49"/>
  </r>
  <r>
    <n v="100172"/>
    <x v="2"/>
    <m/>
    <m/>
    <m/>
    <x v="40"/>
    <n v="11"/>
    <d v="2020-12-01T00:00:00"/>
    <d v="2021-07-01T00:00:00"/>
    <n v="7"/>
    <n v="0"/>
    <x v="20"/>
    <x v="49"/>
  </r>
  <r>
    <n v="100172"/>
    <x v="2"/>
    <m/>
    <m/>
    <m/>
    <x v="40"/>
    <n v="12"/>
    <d v="2020-12-01T00:00:00"/>
    <d v="2021-07-01T00:00:00"/>
    <n v="7"/>
    <n v="0"/>
    <x v="21"/>
    <x v="49"/>
  </r>
  <r>
    <n v="100172"/>
    <x v="2"/>
    <m/>
    <m/>
    <m/>
    <x v="40"/>
    <n v="12"/>
    <d v="2020-12-01T00:00:00"/>
    <d v="2021-07-01T00:00:00"/>
    <n v="7"/>
    <n v="0"/>
    <x v="22"/>
    <x v="49"/>
  </r>
  <r>
    <n v="100172"/>
    <x v="2"/>
    <m/>
    <m/>
    <m/>
    <x v="40"/>
    <n v="13"/>
    <d v="2020-12-01T00:00:00"/>
    <d v="2021-07-01T00:00:00"/>
    <n v="7"/>
    <n v="0"/>
    <x v="23"/>
    <x v="49"/>
  </r>
  <r>
    <n v="100173"/>
    <x v="0"/>
    <m/>
    <m/>
    <m/>
    <x v="0"/>
    <n v="8"/>
    <d v="2020-12-01T00:00:00"/>
    <d v="2021-02-01T00:00:00"/>
    <n v="2"/>
    <n v="4"/>
    <x v="17"/>
    <x v="0"/>
  </r>
  <r>
    <n v="100173"/>
    <x v="0"/>
    <m/>
    <m/>
    <m/>
    <x v="0"/>
    <n v="6"/>
    <d v="2020-12-01T00:00:00"/>
    <d v="2021-02-01T00:00:00"/>
    <n v="2"/>
    <n v="4"/>
    <x v="18"/>
    <x v="0"/>
  </r>
  <r>
    <n v="100173"/>
    <x v="0"/>
    <m/>
    <m/>
    <m/>
    <x v="0"/>
    <n v="6"/>
    <d v="2020-12-01T00:00:00"/>
    <d v="2021-02-01T00:00:00"/>
    <n v="2"/>
    <n v="4"/>
    <x v="19"/>
    <x v="0"/>
  </r>
  <r>
    <n v="100174"/>
    <x v="0"/>
    <m/>
    <m/>
    <m/>
    <x v="0"/>
    <n v="6"/>
    <d v="2020-12-01T00:00:00"/>
    <d v="2021-04-01T00:00:00"/>
    <n v="4"/>
    <n v="2"/>
    <x v="17"/>
    <x v="0"/>
  </r>
  <r>
    <n v="100174"/>
    <x v="0"/>
    <m/>
    <m/>
    <m/>
    <x v="0"/>
    <n v="6"/>
    <d v="2020-12-01T00:00:00"/>
    <d v="2021-04-01T00:00:00"/>
    <n v="4"/>
    <n v="2"/>
    <x v="18"/>
    <x v="0"/>
  </r>
  <r>
    <n v="100174"/>
    <x v="0"/>
    <m/>
    <m/>
    <m/>
    <x v="0"/>
    <n v="7"/>
    <d v="2020-12-01T00:00:00"/>
    <d v="2021-04-01T00:00:00"/>
    <n v="4"/>
    <n v="2"/>
    <x v="19"/>
    <x v="0"/>
  </r>
  <r>
    <n v="100174"/>
    <x v="0"/>
    <m/>
    <m/>
    <m/>
    <x v="0"/>
    <n v="8"/>
    <d v="2020-12-01T00:00:00"/>
    <d v="2021-04-01T00:00:00"/>
    <n v="4"/>
    <n v="2"/>
    <x v="20"/>
    <x v="0"/>
  </r>
  <r>
    <n v="100174"/>
    <x v="0"/>
    <m/>
    <m/>
    <m/>
    <x v="0"/>
    <n v="7"/>
    <d v="2020-12-01T00:00:00"/>
    <d v="2021-04-01T00:00:00"/>
    <n v="4"/>
    <n v="2"/>
    <x v="21"/>
    <x v="0"/>
  </r>
  <r>
    <n v="100175"/>
    <x v="0"/>
    <m/>
    <m/>
    <m/>
    <x v="0"/>
    <n v="7"/>
    <d v="2020-12-01T00:00:00"/>
    <d v="2021-07-01T00:00:00"/>
    <n v="7"/>
    <n v="0"/>
    <x v="17"/>
    <x v="0"/>
  </r>
  <r>
    <n v="100175"/>
    <x v="1"/>
    <m/>
    <m/>
    <m/>
    <x v="7"/>
    <n v="6"/>
    <d v="2020-12-01T00:00:00"/>
    <d v="2021-07-01T00:00:00"/>
    <n v="7"/>
    <n v="0"/>
    <x v="18"/>
    <x v="7"/>
  </r>
  <r>
    <n v="100175"/>
    <x v="1"/>
    <m/>
    <m/>
    <m/>
    <x v="7"/>
    <n v="6"/>
    <d v="2020-12-01T00:00:00"/>
    <d v="2021-07-01T00:00:00"/>
    <n v="7"/>
    <n v="0"/>
    <x v="19"/>
    <x v="7"/>
  </r>
  <r>
    <n v="100175"/>
    <x v="1"/>
    <m/>
    <m/>
    <m/>
    <x v="7"/>
    <n v="7"/>
    <d v="2020-12-01T00:00:00"/>
    <d v="2021-07-01T00:00:00"/>
    <n v="7"/>
    <n v="0"/>
    <x v="20"/>
    <x v="7"/>
  </r>
  <r>
    <n v="100175"/>
    <x v="1"/>
    <m/>
    <m/>
    <m/>
    <x v="7"/>
    <n v="7"/>
    <d v="2020-12-01T00:00:00"/>
    <d v="2021-07-01T00:00:00"/>
    <n v="7"/>
    <n v="0"/>
    <x v="21"/>
    <x v="7"/>
  </r>
  <r>
    <n v="100175"/>
    <x v="1"/>
    <m/>
    <m/>
    <m/>
    <x v="7"/>
    <n v="8"/>
    <d v="2020-12-01T00:00:00"/>
    <d v="2021-07-01T00:00:00"/>
    <n v="7"/>
    <n v="0"/>
    <x v="22"/>
    <x v="7"/>
  </r>
  <r>
    <n v="100175"/>
    <x v="1"/>
    <m/>
    <m/>
    <m/>
    <x v="7"/>
    <n v="6"/>
    <d v="2020-12-01T00:00:00"/>
    <d v="2021-07-01T00:00:00"/>
    <n v="7"/>
    <n v="0"/>
    <x v="23"/>
    <x v="7"/>
  </r>
  <r>
    <n v="100176"/>
    <x v="0"/>
    <m/>
    <m/>
    <m/>
    <x v="0"/>
    <n v="7"/>
    <d v="2020-12-01T00:00:00"/>
    <d v="2021-05-01T00:00:00"/>
    <n v="5"/>
    <n v="1"/>
    <x v="17"/>
    <x v="0"/>
  </r>
  <r>
    <n v="100176"/>
    <x v="0"/>
    <m/>
    <m/>
    <m/>
    <x v="0"/>
    <n v="7"/>
    <d v="2020-12-01T00:00:00"/>
    <d v="2021-05-01T00:00:00"/>
    <n v="5"/>
    <n v="1"/>
    <x v="18"/>
    <x v="0"/>
  </r>
  <r>
    <n v="100176"/>
    <x v="0"/>
    <m/>
    <m/>
    <m/>
    <x v="0"/>
    <n v="6"/>
    <d v="2020-12-01T00:00:00"/>
    <d v="2021-05-01T00:00:00"/>
    <n v="5"/>
    <n v="1"/>
    <x v="19"/>
    <x v="0"/>
  </r>
  <r>
    <n v="100176"/>
    <x v="0"/>
    <m/>
    <m/>
    <m/>
    <x v="0"/>
    <n v="8"/>
    <d v="2020-12-01T00:00:00"/>
    <d v="2021-05-01T00:00:00"/>
    <n v="5"/>
    <n v="1"/>
    <x v="20"/>
    <x v="0"/>
  </r>
  <r>
    <n v="100176"/>
    <x v="0"/>
    <m/>
    <m/>
    <m/>
    <x v="0"/>
    <n v="7"/>
    <d v="2020-12-01T00:00:00"/>
    <d v="2021-05-01T00:00:00"/>
    <n v="5"/>
    <n v="1"/>
    <x v="21"/>
    <x v="0"/>
  </r>
  <r>
    <n v="100176"/>
    <x v="0"/>
    <m/>
    <m/>
    <m/>
    <x v="0"/>
    <n v="6"/>
    <d v="2020-12-01T00:00:00"/>
    <d v="2021-05-01T00:00:00"/>
    <n v="5"/>
    <n v="1"/>
    <x v="22"/>
    <x v="0"/>
  </r>
  <r>
    <n v="100177"/>
    <x v="0"/>
    <m/>
    <m/>
    <m/>
    <x v="0"/>
    <n v="5"/>
    <d v="2020-12-01T00:00:00"/>
    <d v="2021-02-01T00:00:00"/>
    <n v="2"/>
    <n v="4"/>
    <x v="17"/>
    <x v="0"/>
  </r>
  <r>
    <n v="100177"/>
    <x v="1"/>
    <m/>
    <m/>
    <m/>
    <x v="6"/>
    <n v="6"/>
    <d v="2020-12-01T00:00:00"/>
    <d v="2021-02-01T00:00:00"/>
    <n v="2"/>
    <n v="4"/>
    <x v="18"/>
    <x v="6"/>
  </r>
  <r>
    <n v="100177"/>
    <x v="1"/>
    <m/>
    <m/>
    <m/>
    <x v="2"/>
    <n v="6"/>
    <d v="2020-12-01T00:00:00"/>
    <d v="2021-02-01T00:00:00"/>
    <n v="2"/>
    <n v="4"/>
    <x v="19"/>
    <x v="2"/>
  </r>
  <r>
    <n v="100178"/>
    <x v="0"/>
    <m/>
    <m/>
    <m/>
    <x v="0"/>
    <n v="5"/>
    <d v="2020-12-01T00:00:00"/>
    <d v="2021-07-01T00:00:00"/>
    <n v="7"/>
    <n v="0"/>
    <x v="17"/>
    <x v="0"/>
  </r>
  <r>
    <n v="100178"/>
    <x v="1"/>
    <m/>
    <m/>
    <m/>
    <x v="1"/>
    <n v="5"/>
    <d v="2020-12-01T00:00:00"/>
    <d v="2021-07-01T00:00:00"/>
    <n v="7"/>
    <n v="0"/>
    <x v="18"/>
    <x v="1"/>
  </r>
  <r>
    <n v="100178"/>
    <x v="1"/>
    <m/>
    <m/>
    <m/>
    <x v="6"/>
    <n v="5"/>
    <d v="2020-12-01T00:00:00"/>
    <d v="2021-07-01T00:00:00"/>
    <n v="7"/>
    <n v="0"/>
    <x v="19"/>
    <x v="6"/>
  </r>
  <r>
    <n v="100178"/>
    <x v="1"/>
    <m/>
    <m/>
    <m/>
    <x v="2"/>
    <n v="5"/>
    <d v="2020-12-01T00:00:00"/>
    <d v="2021-07-01T00:00:00"/>
    <n v="7"/>
    <n v="0"/>
    <x v="20"/>
    <x v="2"/>
  </r>
  <r>
    <n v="100178"/>
    <x v="1"/>
    <m/>
    <m/>
    <m/>
    <x v="2"/>
    <n v="5"/>
    <d v="2020-12-01T00:00:00"/>
    <d v="2021-07-01T00:00:00"/>
    <n v="7"/>
    <n v="0"/>
    <x v="21"/>
    <x v="2"/>
  </r>
  <r>
    <n v="100178"/>
    <x v="1"/>
    <m/>
    <m/>
    <m/>
    <x v="2"/>
    <n v="4"/>
    <d v="2020-12-01T00:00:00"/>
    <d v="2021-07-01T00:00:00"/>
    <n v="7"/>
    <n v="0"/>
    <x v="22"/>
    <x v="2"/>
  </r>
  <r>
    <n v="100178"/>
    <x v="1"/>
    <m/>
    <m/>
    <m/>
    <x v="2"/>
    <n v="5"/>
    <d v="2020-12-01T00:00:00"/>
    <d v="2021-07-01T00:00:00"/>
    <n v="7"/>
    <n v="0"/>
    <x v="23"/>
    <x v="2"/>
  </r>
  <r>
    <n v="100179"/>
    <x v="0"/>
    <m/>
    <m/>
    <m/>
    <x v="0"/>
    <n v="3"/>
    <d v="2020-12-01T00:00:00"/>
    <d v="2021-04-01T00:00:00"/>
    <n v="4"/>
    <n v="2"/>
    <x v="17"/>
    <x v="0"/>
  </r>
  <r>
    <n v="100179"/>
    <x v="0"/>
    <m/>
    <m/>
    <m/>
    <x v="0"/>
    <n v="3"/>
    <d v="2020-12-01T00:00:00"/>
    <d v="2021-04-01T00:00:00"/>
    <n v="4"/>
    <n v="2"/>
    <x v="18"/>
    <x v="0"/>
  </r>
  <r>
    <n v="100179"/>
    <x v="0"/>
    <m/>
    <m/>
    <m/>
    <x v="0"/>
    <n v="3"/>
    <d v="2020-12-01T00:00:00"/>
    <d v="2021-04-01T00:00:00"/>
    <n v="4"/>
    <n v="2"/>
    <x v="19"/>
    <x v="0"/>
  </r>
  <r>
    <n v="100179"/>
    <x v="0"/>
    <m/>
    <m/>
    <m/>
    <x v="0"/>
    <n v="3"/>
    <d v="2020-12-01T00:00:00"/>
    <d v="2021-04-01T00:00:00"/>
    <n v="4"/>
    <n v="2"/>
    <x v="20"/>
    <x v="0"/>
  </r>
  <r>
    <n v="100179"/>
    <x v="0"/>
    <m/>
    <m/>
    <m/>
    <x v="0"/>
    <n v="3"/>
    <d v="2020-12-01T00:00:00"/>
    <d v="2021-04-01T00:00:00"/>
    <n v="4"/>
    <n v="2"/>
    <x v="21"/>
    <x v="0"/>
  </r>
  <r>
    <n v="100180"/>
    <x v="0"/>
    <m/>
    <m/>
    <m/>
    <x v="0"/>
    <n v="2"/>
    <d v="2020-12-01T00:00:00"/>
    <d v="2021-02-01T00:00:00"/>
    <n v="2"/>
    <n v="4"/>
    <x v="17"/>
    <x v="0"/>
  </r>
  <r>
    <n v="100180"/>
    <x v="1"/>
    <m/>
    <m/>
    <m/>
    <x v="9"/>
    <n v="2"/>
    <d v="2020-12-01T00:00:00"/>
    <d v="2021-02-01T00:00:00"/>
    <n v="2"/>
    <n v="4"/>
    <x v="18"/>
    <x v="12"/>
  </r>
  <r>
    <n v="100180"/>
    <x v="1"/>
    <m/>
    <m/>
    <m/>
    <x v="9"/>
    <n v="2"/>
    <d v="2020-12-01T00:00:00"/>
    <d v="2021-02-01T00:00:00"/>
    <n v="2"/>
    <n v="4"/>
    <x v="19"/>
    <x v="12"/>
  </r>
  <r>
    <n v="100181"/>
    <x v="0"/>
    <m/>
    <m/>
    <m/>
    <x v="0"/>
    <n v="2"/>
    <d v="2020-12-01T00:00:00"/>
    <d v="2021-05-01T00:00:00"/>
    <n v="5"/>
    <n v="1"/>
    <x v="17"/>
    <x v="0"/>
  </r>
  <r>
    <n v="100181"/>
    <x v="0"/>
    <m/>
    <m/>
    <m/>
    <x v="0"/>
    <n v="2"/>
    <d v="2020-12-01T00:00:00"/>
    <d v="2021-05-01T00:00:00"/>
    <n v="5"/>
    <n v="1"/>
    <x v="18"/>
    <x v="0"/>
  </r>
  <r>
    <n v="100181"/>
    <x v="0"/>
    <m/>
    <m/>
    <m/>
    <x v="0"/>
    <n v="2"/>
    <d v="2020-12-01T00:00:00"/>
    <d v="2021-05-01T00:00:00"/>
    <n v="5"/>
    <n v="1"/>
    <x v="19"/>
    <x v="0"/>
  </r>
  <r>
    <n v="100181"/>
    <x v="0"/>
    <m/>
    <m/>
    <m/>
    <x v="0"/>
    <n v="2"/>
    <d v="2020-12-01T00:00:00"/>
    <d v="2021-05-01T00:00:00"/>
    <n v="5"/>
    <n v="1"/>
    <x v="20"/>
    <x v="0"/>
  </r>
  <r>
    <n v="100181"/>
    <x v="0"/>
    <m/>
    <m/>
    <m/>
    <x v="0"/>
    <n v="1"/>
    <d v="2020-12-01T00:00:00"/>
    <d v="2021-05-01T00:00:00"/>
    <n v="5"/>
    <n v="1"/>
    <x v="21"/>
    <x v="0"/>
  </r>
  <r>
    <n v="100181"/>
    <x v="0"/>
    <m/>
    <m/>
    <m/>
    <x v="0"/>
    <n v="2"/>
    <d v="2020-12-01T00:00:00"/>
    <d v="2021-05-01T00:00:00"/>
    <n v="5"/>
    <n v="1"/>
    <x v="22"/>
    <x v="0"/>
  </r>
  <r>
    <n v="100182"/>
    <x v="0"/>
    <m/>
    <m/>
    <m/>
    <x v="0"/>
    <n v="2"/>
    <d v="2020-12-01T00:00:00"/>
    <d v="2021-03-01T00:00:00"/>
    <n v="3"/>
    <n v="3"/>
    <x v="17"/>
    <x v="0"/>
  </r>
  <r>
    <n v="100182"/>
    <x v="0"/>
    <m/>
    <m/>
    <m/>
    <x v="0"/>
    <n v="2"/>
    <d v="2020-12-01T00:00:00"/>
    <d v="2021-03-01T00:00:00"/>
    <n v="3"/>
    <n v="3"/>
    <x v="18"/>
    <x v="0"/>
  </r>
  <r>
    <n v="100182"/>
    <x v="0"/>
    <m/>
    <m/>
    <m/>
    <x v="0"/>
    <n v="2"/>
    <d v="2020-12-01T00:00:00"/>
    <d v="2021-03-01T00:00:00"/>
    <n v="3"/>
    <n v="3"/>
    <x v="19"/>
    <x v="0"/>
  </r>
  <r>
    <n v="100182"/>
    <x v="0"/>
    <m/>
    <m/>
    <m/>
    <x v="0"/>
    <n v="2"/>
    <d v="2020-12-01T00:00:00"/>
    <d v="2021-03-01T00:00:00"/>
    <n v="3"/>
    <n v="3"/>
    <x v="20"/>
    <x v="0"/>
  </r>
  <r>
    <n v="100183"/>
    <x v="0"/>
    <m/>
    <m/>
    <m/>
    <x v="0"/>
    <n v="39"/>
    <d v="2021-01-01T00:00:00"/>
    <d v="2021-07-01T00:00:00"/>
    <n v="6"/>
    <n v="0"/>
    <x v="18"/>
    <x v="0"/>
  </r>
  <r>
    <n v="100183"/>
    <x v="1"/>
    <m/>
    <m/>
    <m/>
    <x v="40"/>
    <n v="39"/>
    <d v="2021-01-01T00:00:00"/>
    <d v="2021-07-01T00:00:00"/>
    <n v="6"/>
    <n v="0"/>
    <x v="19"/>
    <x v="56"/>
  </r>
  <r>
    <n v="100183"/>
    <x v="1"/>
    <m/>
    <m/>
    <m/>
    <x v="58"/>
    <n v="39"/>
    <d v="2021-01-01T00:00:00"/>
    <d v="2021-07-01T00:00:00"/>
    <n v="6"/>
    <n v="0"/>
    <x v="20"/>
    <x v="84"/>
  </r>
  <r>
    <n v="100183"/>
    <x v="1"/>
    <m/>
    <m/>
    <m/>
    <x v="46"/>
    <n v="49"/>
    <d v="2021-01-01T00:00:00"/>
    <d v="2021-07-01T00:00:00"/>
    <n v="6"/>
    <n v="0"/>
    <x v="21"/>
    <x v="58"/>
  </r>
  <r>
    <n v="100183"/>
    <x v="1"/>
    <m/>
    <m/>
    <m/>
    <x v="46"/>
    <n v="43"/>
    <d v="2021-01-01T00:00:00"/>
    <d v="2021-07-01T00:00:00"/>
    <n v="6"/>
    <n v="0"/>
    <x v="22"/>
    <x v="58"/>
  </r>
  <r>
    <n v="100183"/>
    <x v="1"/>
    <m/>
    <m/>
    <m/>
    <x v="46"/>
    <n v="35"/>
    <d v="2021-01-01T00:00:00"/>
    <d v="2021-07-01T00:00:00"/>
    <n v="6"/>
    <n v="0"/>
    <x v="23"/>
    <x v="58"/>
  </r>
  <r>
    <n v="100184"/>
    <x v="0"/>
    <m/>
    <m/>
    <m/>
    <x v="0"/>
    <n v="32"/>
    <d v="2021-01-01T00:00:00"/>
    <d v="2021-07-01T00:00:00"/>
    <n v="6"/>
    <n v="0"/>
    <x v="18"/>
    <x v="0"/>
  </r>
  <r>
    <n v="100184"/>
    <x v="1"/>
    <m/>
    <m/>
    <m/>
    <x v="24"/>
    <n v="29"/>
    <d v="2021-01-01T00:00:00"/>
    <d v="2021-07-01T00:00:00"/>
    <n v="6"/>
    <n v="0"/>
    <x v="19"/>
    <x v="29"/>
  </r>
  <r>
    <n v="100184"/>
    <x v="1"/>
    <m/>
    <m/>
    <m/>
    <x v="37"/>
    <n v="30"/>
    <d v="2021-01-01T00:00:00"/>
    <d v="2021-07-01T00:00:00"/>
    <n v="6"/>
    <n v="0"/>
    <x v="20"/>
    <x v="44"/>
  </r>
  <r>
    <n v="100184"/>
    <x v="1"/>
    <m/>
    <m/>
    <m/>
    <x v="27"/>
    <n v="33"/>
    <d v="2021-01-01T00:00:00"/>
    <d v="2021-07-01T00:00:00"/>
    <n v="6"/>
    <n v="0"/>
    <x v="21"/>
    <x v="33"/>
  </r>
  <r>
    <n v="100184"/>
    <x v="1"/>
    <m/>
    <m/>
    <m/>
    <x v="27"/>
    <n v="27"/>
    <d v="2021-01-01T00:00:00"/>
    <d v="2021-07-01T00:00:00"/>
    <n v="6"/>
    <n v="0"/>
    <x v="22"/>
    <x v="33"/>
  </r>
  <r>
    <n v="100184"/>
    <x v="1"/>
    <m/>
    <m/>
    <m/>
    <x v="27"/>
    <n v="40"/>
    <d v="2021-01-01T00:00:00"/>
    <d v="2021-07-01T00:00:00"/>
    <n v="6"/>
    <n v="0"/>
    <x v="23"/>
    <x v="33"/>
  </r>
  <r>
    <n v="100185"/>
    <x v="0"/>
    <m/>
    <m/>
    <m/>
    <x v="0"/>
    <n v="14"/>
    <d v="2021-01-01T00:00:00"/>
    <d v="2021-06-01T00:00:00"/>
    <n v="5"/>
    <n v="0"/>
    <x v="18"/>
    <x v="0"/>
  </r>
  <r>
    <n v="100185"/>
    <x v="0"/>
    <m/>
    <m/>
    <m/>
    <x v="0"/>
    <n v="15"/>
    <d v="2021-01-01T00:00:00"/>
    <d v="2021-06-01T00:00:00"/>
    <n v="5"/>
    <n v="0"/>
    <x v="19"/>
    <x v="0"/>
  </r>
  <r>
    <n v="100185"/>
    <x v="0"/>
    <m/>
    <m/>
    <m/>
    <x v="0"/>
    <n v="13"/>
    <d v="2021-01-01T00:00:00"/>
    <d v="2021-06-01T00:00:00"/>
    <n v="5"/>
    <n v="0"/>
    <x v="20"/>
    <x v="0"/>
  </r>
  <r>
    <n v="100185"/>
    <x v="0"/>
    <m/>
    <m/>
    <m/>
    <x v="0"/>
    <n v="11"/>
    <d v="2021-01-01T00:00:00"/>
    <d v="2021-06-01T00:00:00"/>
    <n v="5"/>
    <n v="0"/>
    <x v="21"/>
    <x v="0"/>
  </r>
  <r>
    <n v="100185"/>
    <x v="0"/>
    <m/>
    <m/>
    <m/>
    <x v="0"/>
    <n v="13"/>
    <d v="2021-01-01T00:00:00"/>
    <d v="2021-06-01T00:00:00"/>
    <n v="5"/>
    <n v="0"/>
    <x v="22"/>
    <x v="0"/>
  </r>
  <r>
    <n v="100185"/>
    <x v="0"/>
    <m/>
    <m/>
    <m/>
    <x v="0"/>
    <n v="16"/>
    <d v="2021-01-01T00:00:00"/>
    <d v="2021-06-01T00:00:00"/>
    <n v="5"/>
    <n v="0"/>
    <x v="23"/>
    <x v="0"/>
  </r>
  <r>
    <n v="100186"/>
    <x v="0"/>
    <m/>
    <m/>
    <m/>
    <x v="0"/>
    <n v="22"/>
    <d v="2021-01-01T00:00:00"/>
    <d v="2021-07-01T00:00:00"/>
    <n v="6"/>
    <n v="0"/>
    <x v="18"/>
    <x v="0"/>
  </r>
  <r>
    <n v="100186"/>
    <x v="3"/>
    <n v="12"/>
    <d v="2022-05-01T00:00:00"/>
    <d v="2023-04-30T00:00:00"/>
    <x v="31"/>
    <n v="23"/>
    <d v="2021-01-01T00:00:00"/>
    <d v="2021-07-01T00:00:00"/>
    <n v="6"/>
    <n v="0"/>
    <x v="19"/>
    <x v="40"/>
  </r>
  <r>
    <n v="100186"/>
    <x v="3"/>
    <n v="12"/>
    <d v="2022-05-01T00:00:00"/>
    <d v="2023-04-30T00:00:00"/>
    <x v="31"/>
    <n v="26"/>
    <d v="2021-01-01T00:00:00"/>
    <d v="2021-07-01T00:00:00"/>
    <n v="6"/>
    <n v="0"/>
    <x v="20"/>
    <x v="85"/>
  </r>
  <r>
    <n v="100186"/>
    <x v="3"/>
    <n v="12"/>
    <d v="2022-05-01T00:00:00"/>
    <d v="2023-04-30T00:00:00"/>
    <x v="31"/>
    <n v="23"/>
    <d v="2021-01-01T00:00:00"/>
    <d v="2021-07-01T00:00:00"/>
    <n v="6"/>
    <n v="0"/>
    <x v="21"/>
    <x v="55"/>
  </r>
  <r>
    <n v="100186"/>
    <x v="3"/>
    <n v="12"/>
    <d v="2022-05-01T00:00:00"/>
    <d v="2023-04-30T00:00:00"/>
    <x v="31"/>
    <n v="30"/>
    <d v="2021-01-01T00:00:00"/>
    <d v="2021-07-01T00:00:00"/>
    <n v="6"/>
    <n v="0"/>
    <x v="22"/>
    <x v="86"/>
  </r>
  <r>
    <n v="100186"/>
    <x v="3"/>
    <n v="12"/>
    <d v="2022-05-01T00:00:00"/>
    <d v="2023-04-30T00:00:00"/>
    <x v="31"/>
    <n v="27"/>
    <d v="2021-01-01T00:00:00"/>
    <d v="2021-07-01T00:00:00"/>
    <n v="6"/>
    <n v="0"/>
    <x v="23"/>
    <x v="86"/>
  </r>
  <r>
    <n v="100187"/>
    <x v="0"/>
    <m/>
    <m/>
    <m/>
    <x v="0"/>
    <n v="3"/>
    <d v="2021-01-01T00:00:00"/>
    <d v="2021-07-01T00:00:00"/>
    <n v="6"/>
    <n v="0"/>
    <x v="18"/>
    <x v="0"/>
  </r>
  <r>
    <n v="100187"/>
    <x v="0"/>
    <m/>
    <m/>
    <m/>
    <x v="0"/>
    <n v="3"/>
    <d v="2021-01-01T00:00:00"/>
    <d v="2021-07-01T00:00:00"/>
    <n v="6"/>
    <n v="0"/>
    <x v="19"/>
    <x v="0"/>
  </r>
  <r>
    <n v="100187"/>
    <x v="0"/>
    <m/>
    <m/>
    <m/>
    <x v="0"/>
    <n v="4"/>
    <d v="2021-01-01T00:00:00"/>
    <d v="2021-07-01T00:00:00"/>
    <n v="6"/>
    <n v="0"/>
    <x v="20"/>
    <x v="0"/>
  </r>
  <r>
    <n v="100187"/>
    <x v="0"/>
    <m/>
    <m/>
    <m/>
    <x v="0"/>
    <n v="4"/>
    <d v="2021-01-01T00:00:00"/>
    <d v="2021-07-01T00:00:00"/>
    <n v="6"/>
    <n v="0"/>
    <x v="21"/>
    <x v="0"/>
  </r>
  <r>
    <n v="100187"/>
    <x v="0"/>
    <m/>
    <m/>
    <m/>
    <x v="0"/>
    <n v="4"/>
    <d v="2021-01-01T00:00:00"/>
    <d v="2021-07-01T00:00:00"/>
    <n v="6"/>
    <n v="0"/>
    <x v="22"/>
    <x v="0"/>
  </r>
  <r>
    <n v="100187"/>
    <x v="0"/>
    <m/>
    <m/>
    <m/>
    <x v="0"/>
    <n v="5"/>
    <d v="2021-01-01T00:00:00"/>
    <d v="2021-07-01T00:00:00"/>
    <n v="6"/>
    <n v="0"/>
    <x v="23"/>
    <x v="0"/>
  </r>
  <r>
    <n v="100188"/>
    <x v="0"/>
    <m/>
    <m/>
    <m/>
    <x v="0"/>
    <n v="2"/>
    <d v="2021-01-01T00:00:00"/>
    <d v="2021-06-01T00:00:00"/>
    <n v="5"/>
    <n v="0"/>
    <x v="18"/>
    <x v="0"/>
  </r>
  <r>
    <n v="100188"/>
    <x v="0"/>
    <m/>
    <m/>
    <m/>
    <x v="0"/>
    <n v="2"/>
    <d v="2021-01-01T00:00:00"/>
    <d v="2021-06-01T00:00:00"/>
    <n v="5"/>
    <n v="0"/>
    <x v="19"/>
    <x v="0"/>
  </r>
  <r>
    <n v="100188"/>
    <x v="0"/>
    <m/>
    <m/>
    <m/>
    <x v="0"/>
    <n v="2"/>
    <d v="2021-01-01T00:00:00"/>
    <d v="2021-06-01T00:00:00"/>
    <n v="5"/>
    <n v="0"/>
    <x v="20"/>
    <x v="0"/>
  </r>
  <r>
    <n v="100188"/>
    <x v="0"/>
    <m/>
    <m/>
    <m/>
    <x v="0"/>
    <n v="2"/>
    <d v="2021-01-01T00:00:00"/>
    <d v="2021-06-01T00:00:00"/>
    <n v="5"/>
    <n v="0"/>
    <x v="21"/>
    <x v="0"/>
  </r>
  <r>
    <n v="100188"/>
    <x v="0"/>
    <m/>
    <m/>
    <m/>
    <x v="0"/>
    <n v="2"/>
    <d v="2021-01-01T00:00:00"/>
    <d v="2021-06-01T00:00:00"/>
    <n v="5"/>
    <n v="0"/>
    <x v="22"/>
    <x v="0"/>
  </r>
  <r>
    <n v="100188"/>
    <x v="0"/>
    <m/>
    <m/>
    <m/>
    <x v="0"/>
    <n v="1"/>
    <d v="2021-01-01T00:00:00"/>
    <d v="2021-06-01T00:00:00"/>
    <n v="5"/>
    <n v="0"/>
    <x v="23"/>
    <x v="0"/>
  </r>
  <r>
    <n v="100189"/>
    <x v="0"/>
    <m/>
    <m/>
    <m/>
    <x v="0"/>
    <n v="2"/>
    <d v="2021-01-01T00:00:00"/>
    <d v="2021-05-01T00:00:00"/>
    <n v="4"/>
    <n v="1"/>
    <x v="18"/>
    <x v="0"/>
  </r>
  <r>
    <n v="100189"/>
    <x v="0"/>
    <m/>
    <m/>
    <m/>
    <x v="0"/>
    <n v="2"/>
    <d v="2021-01-01T00:00:00"/>
    <d v="2021-05-01T00:00:00"/>
    <n v="4"/>
    <n v="1"/>
    <x v="19"/>
    <x v="0"/>
  </r>
  <r>
    <n v="100189"/>
    <x v="0"/>
    <m/>
    <m/>
    <m/>
    <x v="0"/>
    <n v="2"/>
    <d v="2021-01-01T00:00:00"/>
    <d v="2021-05-01T00:00:00"/>
    <n v="4"/>
    <n v="1"/>
    <x v="20"/>
    <x v="0"/>
  </r>
  <r>
    <n v="100189"/>
    <x v="0"/>
    <m/>
    <m/>
    <m/>
    <x v="0"/>
    <n v="2"/>
    <d v="2021-01-01T00:00:00"/>
    <d v="2021-05-01T00:00:00"/>
    <n v="4"/>
    <n v="1"/>
    <x v="21"/>
    <x v="0"/>
  </r>
  <r>
    <n v="100189"/>
    <x v="0"/>
    <m/>
    <m/>
    <m/>
    <x v="0"/>
    <n v="2"/>
    <d v="2021-01-01T00:00:00"/>
    <d v="2021-05-01T00:00:00"/>
    <n v="4"/>
    <n v="1"/>
    <x v="22"/>
    <x v="0"/>
  </r>
  <r>
    <n v="100190"/>
    <x v="0"/>
    <m/>
    <m/>
    <m/>
    <x v="0"/>
    <n v="2"/>
    <d v="2021-01-01T00:00:00"/>
    <d v="2021-05-01T00:00:00"/>
    <n v="4"/>
    <n v="1"/>
    <x v="18"/>
    <x v="0"/>
  </r>
  <r>
    <n v="100190"/>
    <x v="0"/>
    <m/>
    <m/>
    <m/>
    <x v="0"/>
    <n v="2"/>
    <d v="2021-01-01T00:00:00"/>
    <d v="2021-05-01T00:00:00"/>
    <n v="4"/>
    <n v="1"/>
    <x v="19"/>
    <x v="0"/>
  </r>
  <r>
    <n v="100190"/>
    <x v="0"/>
    <m/>
    <m/>
    <m/>
    <x v="0"/>
    <n v="2"/>
    <d v="2021-01-01T00:00:00"/>
    <d v="2021-05-01T00:00:00"/>
    <n v="4"/>
    <n v="1"/>
    <x v="20"/>
    <x v="0"/>
  </r>
  <r>
    <n v="100190"/>
    <x v="0"/>
    <m/>
    <m/>
    <m/>
    <x v="0"/>
    <n v="1"/>
    <d v="2021-01-01T00:00:00"/>
    <d v="2021-05-01T00:00:00"/>
    <n v="4"/>
    <n v="1"/>
    <x v="21"/>
    <x v="0"/>
  </r>
  <r>
    <n v="100190"/>
    <x v="0"/>
    <m/>
    <m/>
    <m/>
    <x v="0"/>
    <n v="2"/>
    <d v="2021-01-01T00:00:00"/>
    <d v="2021-05-01T00:00:00"/>
    <n v="4"/>
    <n v="1"/>
    <x v="22"/>
    <x v="0"/>
  </r>
  <r>
    <n v="100191"/>
    <x v="0"/>
    <m/>
    <m/>
    <m/>
    <x v="0"/>
    <n v="2"/>
    <d v="2021-01-01T00:00:00"/>
    <d v="2021-07-01T00:00:00"/>
    <n v="6"/>
    <n v="0"/>
    <x v="18"/>
    <x v="0"/>
  </r>
  <r>
    <n v="100191"/>
    <x v="1"/>
    <m/>
    <m/>
    <m/>
    <x v="9"/>
    <n v="2"/>
    <d v="2021-01-01T00:00:00"/>
    <d v="2021-07-01T00:00:00"/>
    <n v="6"/>
    <n v="0"/>
    <x v="19"/>
    <x v="12"/>
  </r>
  <r>
    <n v="100191"/>
    <x v="1"/>
    <m/>
    <m/>
    <m/>
    <x v="9"/>
    <n v="2"/>
    <d v="2021-01-01T00:00:00"/>
    <d v="2021-07-01T00:00:00"/>
    <n v="6"/>
    <n v="0"/>
    <x v="20"/>
    <x v="12"/>
  </r>
  <r>
    <n v="100191"/>
    <x v="1"/>
    <m/>
    <m/>
    <m/>
    <x v="9"/>
    <n v="2"/>
    <d v="2021-01-01T00:00:00"/>
    <d v="2021-07-01T00:00:00"/>
    <n v="6"/>
    <n v="0"/>
    <x v="21"/>
    <x v="12"/>
  </r>
  <r>
    <n v="100191"/>
    <x v="1"/>
    <m/>
    <m/>
    <m/>
    <x v="9"/>
    <n v="2"/>
    <d v="2021-01-01T00:00:00"/>
    <d v="2021-07-01T00:00:00"/>
    <n v="6"/>
    <n v="0"/>
    <x v="22"/>
    <x v="12"/>
  </r>
  <r>
    <n v="100191"/>
    <x v="1"/>
    <m/>
    <m/>
    <m/>
    <x v="9"/>
    <n v="2"/>
    <d v="2021-01-01T00:00:00"/>
    <d v="2021-07-01T00:00:00"/>
    <n v="6"/>
    <n v="0"/>
    <x v="23"/>
    <x v="12"/>
  </r>
  <r>
    <n v="100192"/>
    <x v="0"/>
    <m/>
    <m/>
    <m/>
    <x v="0"/>
    <n v="62"/>
    <d v="2021-02-01T00:00:00"/>
    <d v="2021-07-01T00:00:00"/>
    <n v="5"/>
    <n v="0"/>
    <x v="19"/>
    <x v="0"/>
  </r>
  <r>
    <n v="100192"/>
    <x v="1"/>
    <m/>
    <m/>
    <m/>
    <x v="33"/>
    <n v="68"/>
    <d v="2021-02-01T00:00:00"/>
    <d v="2021-07-01T00:00:00"/>
    <n v="5"/>
    <n v="0"/>
    <x v="20"/>
    <x v="38"/>
  </r>
  <r>
    <n v="100192"/>
    <x v="1"/>
    <m/>
    <m/>
    <m/>
    <x v="43"/>
    <n v="83"/>
    <d v="2021-02-01T00:00:00"/>
    <d v="2021-07-01T00:00:00"/>
    <n v="5"/>
    <n v="0"/>
    <x v="21"/>
    <x v="87"/>
  </r>
  <r>
    <n v="100192"/>
    <x v="1"/>
    <m/>
    <m/>
    <m/>
    <x v="49"/>
    <n v="73"/>
    <d v="2021-02-01T00:00:00"/>
    <d v="2021-07-01T00:00:00"/>
    <n v="5"/>
    <n v="0"/>
    <x v="22"/>
    <x v="88"/>
  </r>
  <r>
    <n v="100192"/>
    <x v="1"/>
    <m/>
    <m/>
    <m/>
    <x v="20"/>
    <n v="71"/>
    <d v="2021-02-01T00:00:00"/>
    <d v="2021-07-01T00:00:00"/>
    <n v="5"/>
    <n v="0"/>
    <x v="23"/>
    <x v="89"/>
  </r>
  <r>
    <n v="100193"/>
    <x v="0"/>
    <m/>
    <m/>
    <m/>
    <x v="0"/>
    <n v="73"/>
    <d v="2021-02-01T00:00:00"/>
    <d v="2021-07-01T00:00:00"/>
    <n v="5"/>
    <n v="0"/>
    <x v="19"/>
    <x v="0"/>
  </r>
  <r>
    <n v="100193"/>
    <x v="1"/>
    <m/>
    <m/>
    <m/>
    <x v="37"/>
    <n v="76"/>
    <d v="2021-02-01T00:00:00"/>
    <d v="2021-07-01T00:00:00"/>
    <n v="5"/>
    <n v="0"/>
    <x v="20"/>
    <x v="44"/>
  </r>
  <r>
    <n v="100193"/>
    <x v="1"/>
    <m/>
    <m/>
    <m/>
    <x v="4"/>
    <n v="68"/>
    <d v="2021-02-01T00:00:00"/>
    <d v="2021-07-01T00:00:00"/>
    <n v="5"/>
    <n v="0"/>
    <x v="21"/>
    <x v="90"/>
  </r>
  <r>
    <n v="100193"/>
    <x v="1"/>
    <m/>
    <m/>
    <m/>
    <x v="43"/>
    <n v="70"/>
    <d v="2021-02-01T00:00:00"/>
    <d v="2021-07-01T00:00:00"/>
    <n v="5"/>
    <n v="0"/>
    <x v="22"/>
    <x v="87"/>
  </r>
  <r>
    <n v="100193"/>
    <x v="1"/>
    <m/>
    <m/>
    <m/>
    <x v="20"/>
    <n v="51"/>
    <d v="2021-02-01T00:00:00"/>
    <d v="2021-07-01T00:00:00"/>
    <n v="5"/>
    <n v="0"/>
    <x v="23"/>
    <x v="89"/>
  </r>
  <r>
    <n v="100194"/>
    <x v="0"/>
    <m/>
    <m/>
    <m/>
    <x v="0"/>
    <n v="73"/>
    <d v="2021-02-01T00:00:00"/>
    <d v="2021-07-01T00:00:00"/>
    <n v="5"/>
    <n v="0"/>
    <x v="19"/>
    <x v="0"/>
  </r>
  <r>
    <n v="100194"/>
    <x v="1"/>
    <m/>
    <m/>
    <m/>
    <x v="37"/>
    <n v="60"/>
    <d v="2021-02-01T00:00:00"/>
    <d v="2021-07-01T00:00:00"/>
    <n v="5"/>
    <n v="0"/>
    <x v="20"/>
    <x v="44"/>
  </r>
  <r>
    <n v="100194"/>
    <x v="1"/>
    <m/>
    <m/>
    <m/>
    <x v="5"/>
    <n v="64"/>
    <d v="2021-02-01T00:00:00"/>
    <d v="2021-07-01T00:00:00"/>
    <n v="5"/>
    <n v="0"/>
    <x v="21"/>
    <x v="79"/>
  </r>
  <r>
    <n v="100194"/>
    <x v="1"/>
    <m/>
    <m/>
    <m/>
    <x v="12"/>
    <n v="77"/>
    <d v="2021-02-01T00:00:00"/>
    <d v="2021-07-01T00:00:00"/>
    <n v="5"/>
    <n v="0"/>
    <x v="22"/>
    <x v="91"/>
  </r>
  <r>
    <n v="100194"/>
    <x v="1"/>
    <m/>
    <m/>
    <m/>
    <x v="56"/>
    <n v="60"/>
    <d v="2021-02-01T00:00:00"/>
    <d v="2021-07-01T00:00:00"/>
    <n v="5"/>
    <n v="0"/>
    <x v="23"/>
    <x v="92"/>
  </r>
  <r>
    <n v="100195"/>
    <x v="0"/>
    <m/>
    <m/>
    <m/>
    <x v="0"/>
    <n v="51"/>
    <d v="2021-02-01T00:00:00"/>
    <d v="2021-07-01T00:00:00"/>
    <n v="5"/>
    <n v="0"/>
    <x v="19"/>
    <x v="0"/>
  </r>
  <r>
    <n v="100195"/>
    <x v="1"/>
    <m/>
    <m/>
    <m/>
    <x v="39"/>
    <n v="63"/>
    <d v="2021-02-01T00:00:00"/>
    <d v="2021-07-01T00:00:00"/>
    <n v="5"/>
    <n v="0"/>
    <x v="20"/>
    <x v="48"/>
  </r>
  <r>
    <n v="100195"/>
    <x v="1"/>
    <m/>
    <m/>
    <m/>
    <x v="51"/>
    <n v="58"/>
    <d v="2021-02-01T00:00:00"/>
    <d v="2021-07-01T00:00:00"/>
    <n v="5"/>
    <n v="0"/>
    <x v="21"/>
    <x v="83"/>
  </r>
  <r>
    <n v="100195"/>
    <x v="1"/>
    <m/>
    <m/>
    <m/>
    <x v="19"/>
    <n v="64"/>
    <d v="2021-02-01T00:00:00"/>
    <d v="2021-07-01T00:00:00"/>
    <n v="5"/>
    <n v="0"/>
    <x v="22"/>
    <x v="63"/>
  </r>
  <r>
    <n v="100195"/>
    <x v="1"/>
    <m/>
    <m/>
    <m/>
    <x v="50"/>
    <n v="54"/>
    <d v="2021-02-01T00:00:00"/>
    <d v="2021-07-01T00:00:00"/>
    <n v="5"/>
    <n v="0"/>
    <x v="23"/>
    <x v="40"/>
  </r>
  <r>
    <n v="100196"/>
    <x v="0"/>
    <m/>
    <m/>
    <m/>
    <x v="0"/>
    <n v="53"/>
    <d v="2021-02-01T00:00:00"/>
    <d v="2021-07-01T00:00:00"/>
    <n v="5"/>
    <n v="0"/>
    <x v="19"/>
    <x v="0"/>
  </r>
  <r>
    <n v="100196"/>
    <x v="2"/>
    <m/>
    <m/>
    <m/>
    <x v="10"/>
    <n v="64"/>
    <d v="2021-02-01T00:00:00"/>
    <d v="2021-07-01T00:00:00"/>
    <n v="5"/>
    <n v="0"/>
    <x v="20"/>
    <x v="13"/>
  </r>
  <r>
    <n v="100196"/>
    <x v="2"/>
    <m/>
    <m/>
    <m/>
    <x v="12"/>
    <n v="50"/>
    <d v="2021-02-01T00:00:00"/>
    <d v="2021-07-01T00:00:00"/>
    <n v="5"/>
    <n v="0"/>
    <x v="21"/>
    <x v="15"/>
  </r>
  <r>
    <n v="100196"/>
    <x v="2"/>
    <m/>
    <m/>
    <m/>
    <x v="12"/>
    <n v="38"/>
    <d v="2021-02-01T00:00:00"/>
    <d v="2021-07-01T00:00:00"/>
    <n v="5"/>
    <n v="0"/>
    <x v="22"/>
    <x v="15"/>
  </r>
  <r>
    <n v="100196"/>
    <x v="2"/>
    <m/>
    <m/>
    <m/>
    <x v="12"/>
    <n v="58"/>
    <d v="2021-02-01T00:00:00"/>
    <d v="2021-07-01T00:00:00"/>
    <n v="5"/>
    <n v="0"/>
    <x v="23"/>
    <x v="15"/>
  </r>
  <r>
    <n v="100197"/>
    <x v="0"/>
    <m/>
    <m/>
    <m/>
    <x v="0"/>
    <n v="52"/>
    <d v="2021-02-01T00:00:00"/>
    <d v="2021-07-01T00:00:00"/>
    <n v="5"/>
    <n v="0"/>
    <x v="19"/>
    <x v="0"/>
  </r>
  <r>
    <n v="100197"/>
    <x v="1"/>
    <m/>
    <m/>
    <m/>
    <x v="10"/>
    <n v="44"/>
    <d v="2021-02-01T00:00:00"/>
    <d v="2021-07-01T00:00:00"/>
    <n v="5"/>
    <n v="0"/>
    <x v="20"/>
    <x v="31"/>
  </r>
  <r>
    <n v="100197"/>
    <x v="1"/>
    <m/>
    <m/>
    <m/>
    <x v="44"/>
    <n v="51"/>
    <d v="2021-02-01T00:00:00"/>
    <d v="2021-07-01T00:00:00"/>
    <n v="5"/>
    <n v="0"/>
    <x v="21"/>
    <x v="54"/>
  </r>
  <r>
    <n v="100197"/>
    <x v="1"/>
    <m/>
    <m/>
    <m/>
    <x v="12"/>
    <n v="58"/>
    <d v="2021-02-01T00:00:00"/>
    <d v="2021-07-01T00:00:00"/>
    <n v="5"/>
    <n v="0"/>
    <x v="22"/>
    <x v="91"/>
  </r>
  <r>
    <n v="100197"/>
    <x v="1"/>
    <m/>
    <m/>
    <m/>
    <x v="12"/>
    <n v="59"/>
    <d v="2021-02-01T00:00:00"/>
    <d v="2021-07-01T00:00:00"/>
    <n v="5"/>
    <n v="0"/>
    <x v="23"/>
    <x v="91"/>
  </r>
  <r>
    <n v="100198"/>
    <x v="0"/>
    <m/>
    <m/>
    <m/>
    <x v="0"/>
    <n v="45"/>
    <d v="2021-02-01T00:00:00"/>
    <d v="2021-07-01T00:00:00"/>
    <n v="5"/>
    <n v="0"/>
    <x v="19"/>
    <x v="0"/>
  </r>
  <r>
    <n v="100198"/>
    <x v="1"/>
    <m/>
    <m/>
    <m/>
    <x v="16"/>
    <n v="40"/>
    <d v="2021-02-01T00:00:00"/>
    <d v="2021-07-01T00:00:00"/>
    <n v="5"/>
    <n v="0"/>
    <x v="20"/>
    <x v="21"/>
  </r>
  <r>
    <n v="100198"/>
    <x v="1"/>
    <m/>
    <m/>
    <m/>
    <x v="33"/>
    <n v="49"/>
    <d v="2021-02-01T00:00:00"/>
    <d v="2021-07-01T00:00:00"/>
    <n v="5"/>
    <n v="0"/>
    <x v="21"/>
    <x v="38"/>
  </r>
  <r>
    <n v="100198"/>
    <x v="1"/>
    <m/>
    <m/>
    <m/>
    <x v="42"/>
    <n v="45"/>
    <d v="2021-02-01T00:00:00"/>
    <d v="2021-07-01T00:00:00"/>
    <n v="5"/>
    <n v="0"/>
    <x v="22"/>
    <x v="68"/>
  </r>
  <r>
    <n v="100198"/>
    <x v="1"/>
    <m/>
    <m/>
    <m/>
    <x v="59"/>
    <n v="43"/>
    <d v="2021-02-01T00:00:00"/>
    <d v="2021-07-01T00:00:00"/>
    <n v="5"/>
    <n v="0"/>
    <x v="23"/>
    <x v="93"/>
  </r>
  <r>
    <n v="100199"/>
    <x v="0"/>
    <m/>
    <m/>
    <m/>
    <x v="0"/>
    <n v="41"/>
    <d v="2021-02-01T00:00:00"/>
    <d v="2021-07-01T00:00:00"/>
    <n v="5"/>
    <n v="0"/>
    <x v="19"/>
    <x v="0"/>
  </r>
  <r>
    <n v="100199"/>
    <x v="2"/>
    <m/>
    <m/>
    <m/>
    <x v="25"/>
    <n v="50"/>
    <d v="2021-02-01T00:00:00"/>
    <d v="2021-07-01T00:00:00"/>
    <n v="5"/>
    <n v="0"/>
    <x v="20"/>
    <x v="20"/>
  </r>
  <r>
    <n v="100199"/>
    <x v="2"/>
    <m/>
    <m/>
    <m/>
    <x v="4"/>
    <n v="34"/>
    <d v="2021-02-01T00:00:00"/>
    <d v="2021-07-01T00:00:00"/>
    <n v="5"/>
    <n v="0"/>
    <x v="21"/>
    <x v="4"/>
  </r>
  <r>
    <n v="100199"/>
    <x v="2"/>
    <m/>
    <m/>
    <m/>
    <x v="23"/>
    <n v="40"/>
    <d v="2021-02-01T00:00:00"/>
    <d v="2021-07-01T00:00:00"/>
    <n v="5"/>
    <n v="0"/>
    <x v="22"/>
    <x v="94"/>
  </r>
  <r>
    <n v="100199"/>
    <x v="2"/>
    <m/>
    <m/>
    <m/>
    <x v="4"/>
    <n v="42"/>
    <d v="2021-02-01T00:00:00"/>
    <d v="2021-07-01T00:00:00"/>
    <n v="5"/>
    <n v="0"/>
    <x v="23"/>
    <x v="4"/>
  </r>
  <r>
    <n v="100200"/>
    <x v="0"/>
    <m/>
    <m/>
    <m/>
    <x v="0"/>
    <n v="35"/>
    <d v="2021-02-01T00:00:00"/>
    <d v="2021-07-01T00:00:00"/>
    <n v="5"/>
    <n v="0"/>
    <x v="19"/>
    <x v="0"/>
  </r>
  <r>
    <n v="100200"/>
    <x v="1"/>
    <m/>
    <m/>
    <m/>
    <x v="28"/>
    <n v="42"/>
    <d v="2021-02-01T00:00:00"/>
    <d v="2021-07-01T00:00:00"/>
    <n v="5"/>
    <n v="0"/>
    <x v="20"/>
    <x v="42"/>
  </r>
  <r>
    <n v="100200"/>
    <x v="1"/>
    <m/>
    <m/>
    <m/>
    <x v="32"/>
    <n v="48"/>
    <d v="2021-02-01T00:00:00"/>
    <d v="2021-07-01T00:00:00"/>
    <n v="5"/>
    <n v="0"/>
    <x v="21"/>
    <x v="37"/>
  </r>
  <r>
    <n v="100200"/>
    <x v="1"/>
    <m/>
    <m/>
    <m/>
    <x v="14"/>
    <n v="36"/>
    <d v="2021-02-01T00:00:00"/>
    <d v="2021-07-01T00:00:00"/>
    <n v="5"/>
    <n v="0"/>
    <x v="22"/>
    <x v="18"/>
  </r>
  <r>
    <n v="100200"/>
    <x v="1"/>
    <m/>
    <m/>
    <m/>
    <x v="14"/>
    <n v="38"/>
    <d v="2021-02-01T00:00:00"/>
    <d v="2021-07-01T00:00:00"/>
    <n v="5"/>
    <n v="0"/>
    <x v="23"/>
    <x v="18"/>
  </r>
  <r>
    <n v="100201"/>
    <x v="0"/>
    <m/>
    <m/>
    <m/>
    <x v="0"/>
    <n v="38"/>
    <d v="2021-02-01T00:00:00"/>
    <d v="2021-07-01T00:00:00"/>
    <n v="5"/>
    <n v="0"/>
    <x v="19"/>
    <x v="0"/>
  </r>
  <r>
    <n v="100201"/>
    <x v="1"/>
    <m/>
    <m/>
    <m/>
    <x v="52"/>
    <n v="29"/>
    <d v="2021-02-01T00:00:00"/>
    <d v="2021-07-01T00:00:00"/>
    <n v="5"/>
    <n v="0"/>
    <x v="20"/>
    <x v="67"/>
  </r>
  <r>
    <n v="100201"/>
    <x v="1"/>
    <m/>
    <m/>
    <m/>
    <x v="21"/>
    <n v="36"/>
    <d v="2021-02-01T00:00:00"/>
    <d v="2021-07-01T00:00:00"/>
    <n v="5"/>
    <n v="0"/>
    <x v="21"/>
    <x v="26"/>
  </r>
  <r>
    <n v="100201"/>
    <x v="1"/>
    <m/>
    <m/>
    <m/>
    <x v="29"/>
    <n v="31"/>
    <d v="2021-02-01T00:00:00"/>
    <d v="2021-07-01T00:00:00"/>
    <n v="5"/>
    <n v="0"/>
    <x v="22"/>
    <x v="45"/>
  </r>
  <r>
    <n v="100201"/>
    <x v="1"/>
    <m/>
    <m/>
    <m/>
    <x v="29"/>
    <n v="37"/>
    <d v="2021-02-01T00:00:00"/>
    <d v="2021-07-01T00:00:00"/>
    <n v="5"/>
    <n v="0"/>
    <x v="23"/>
    <x v="45"/>
  </r>
  <r>
    <n v="100202"/>
    <x v="0"/>
    <m/>
    <m/>
    <m/>
    <x v="0"/>
    <n v="31"/>
    <d v="2021-02-01T00:00:00"/>
    <d v="2021-07-01T00:00:00"/>
    <n v="5"/>
    <n v="0"/>
    <x v="19"/>
    <x v="0"/>
  </r>
  <r>
    <n v="100202"/>
    <x v="2"/>
    <m/>
    <m/>
    <m/>
    <x v="16"/>
    <n v="29"/>
    <d v="2021-02-01T00:00:00"/>
    <d v="2021-07-01T00:00:00"/>
    <n v="5"/>
    <n v="0"/>
    <x v="20"/>
    <x v="70"/>
  </r>
  <r>
    <n v="100202"/>
    <x v="2"/>
    <m/>
    <m/>
    <m/>
    <x v="31"/>
    <n v="34"/>
    <d v="2021-02-01T00:00:00"/>
    <d v="2021-07-01T00:00:00"/>
    <n v="5"/>
    <n v="0"/>
    <x v="21"/>
    <x v="47"/>
  </r>
  <r>
    <n v="100202"/>
    <x v="2"/>
    <m/>
    <m/>
    <m/>
    <x v="31"/>
    <n v="31"/>
    <d v="2021-02-01T00:00:00"/>
    <d v="2021-07-01T00:00:00"/>
    <n v="5"/>
    <n v="0"/>
    <x v="22"/>
    <x v="47"/>
  </r>
  <r>
    <n v="100202"/>
    <x v="2"/>
    <m/>
    <m/>
    <m/>
    <x v="31"/>
    <n v="31"/>
    <d v="2021-02-01T00:00:00"/>
    <d v="2021-07-01T00:00:00"/>
    <n v="5"/>
    <n v="0"/>
    <x v="23"/>
    <x v="47"/>
  </r>
  <r>
    <n v="100203"/>
    <x v="0"/>
    <m/>
    <m/>
    <m/>
    <x v="0"/>
    <n v="26"/>
    <d v="2021-02-01T00:00:00"/>
    <d v="2021-07-01T00:00:00"/>
    <n v="5"/>
    <n v="0"/>
    <x v="19"/>
    <x v="0"/>
  </r>
  <r>
    <n v="100203"/>
    <x v="1"/>
    <m/>
    <m/>
    <m/>
    <x v="26"/>
    <n v="32"/>
    <d v="2021-02-01T00:00:00"/>
    <d v="2021-07-01T00:00:00"/>
    <n v="5"/>
    <n v="0"/>
    <x v="20"/>
    <x v="50"/>
  </r>
  <r>
    <n v="100203"/>
    <x v="1"/>
    <m/>
    <m/>
    <m/>
    <x v="10"/>
    <n v="25"/>
    <d v="2021-02-01T00:00:00"/>
    <d v="2021-07-01T00:00:00"/>
    <n v="5"/>
    <n v="0"/>
    <x v="21"/>
    <x v="31"/>
  </r>
  <r>
    <n v="100203"/>
    <x v="1"/>
    <m/>
    <m/>
    <m/>
    <x v="58"/>
    <n v="29"/>
    <d v="2021-02-01T00:00:00"/>
    <d v="2021-07-01T00:00:00"/>
    <n v="5"/>
    <n v="0"/>
    <x v="22"/>
    <x v="84"/>
  </r>
  <r>
    <n v="100203"/>
    <x v="1"/>
    <m/>
    <m/>
    <m/>
    <x v="3"/>
    <n v="30"/>
    <d v="2021-02-01T00:00:00"/>
    <d v="2021-07-01T00:00:00"/>
    <n v="5"/>
    <n v="0"/>
    <x v="23"/>
    <x v="19"/>
  </r>
  <r>
    <n v="100204"/>
    <x v="0"/>
    <m/>
    <m/>
    <m/>
    <x v="0"/>
    <n v="21"/>
    <d v="2021-02-01T00:00:00"/>
    <d v="2021-07-01T00:00:00"/>
    <n v="5"/>
    <n v="0"/>
    <x v="19"/>
    <x v="0"/>
  </r>
  <r>
    <n v="100204"/>
    <x v="2"/>
    <m/>
    <m/>
    <m/>
    <x v="40"/>
    <n v="22"/>
    <d v="2021-02-01T00:00:00"/>
    <d v="2021-07-01T00:00:00"/>
    <n v="5"/>
    <n v="0"/>
    <x v="20"/>
    <x v="49"/>
  </r>
  <r>
    <n v="100204"/>
    <x v="2"/>
    <m/>
    <m/>
    <m/>
    <x v="39"/>
    <n v="21"/>
    <d v="2021-02-01T00:00:00"/>
    <d v="2021-07-01T00:00:00"/>
    <n v="5"/>
    <n v="0"/>
    <x v="21"/>
    <x v="69"/>
  </r>
  <r>
    <n v="100204"/>
    <x v="2"/>
    <m/>
    <m/>
    <m/>
    <x v="35"/>
    <n v="19"/>
    <d v="2021-02-01T00:00:00"/>
    <d v="2021-07-01T00:00:00"/>
    <n v="5"/>
    <n v="0"/>
    <x v="22"/>
    <x v="40"/>
  </r>
  <r>
    <n v="100204"/>
    <x v="2"/>
    <m/>
    <m/>
    <m/>
    <x v="35"/>
    <n v="22"/>
    <d v="2021-02-01T00:00:00"/>
    <d v="2021-07-01T00:00:00"/>
    <n v="5"/>
    <n v="0"/>
    <x v="23"/>
    <x v="40"/>
  </r>
  <r>
    <n v="100205"/>
    <x v="0"/>
    <m/>
    <m/>
    <m/>
    <x v="0"/>
    <n v="25"/>
    <d v="2021-02-01T00:00:00"/>
    <d v="2021-07-01T00:00:00"/>
    <n v="5"/>
    <n v="0"/>
    <x v="19"/>
    <x v="0"/>
  </r>
  <r>
    <n v="100205"/>
    <x v="1"/>
    <m/>
    <m/>
    <m/>
    <x v="45"/>
    <n v="18"/>
    <d v="2021-02-01T00:00:00"/>
    <d v="2021-07-01T00:00:00"/>
    <n v="5"/>
    <n v="0"/>
    <x v="20"/>
    <x v="57"/>
  </r>
  <r>
    <n v="100205"/>
    <x v="1"/>
    <m/>
    <m/>
    <m/>
    <x v="24"/>
    <n v="19"/>
    <d v="2021-02-01T00:00:00"/>
    <d v="2021-07-01T00:00:00"/>
    <n v="5"/>
    <n v="0"/>
    <x v="21"/>
    <x v="29"/>
  </r>
  <r>
    <n v="100205"/>
    <x v="1"/>
    <m/>
    <m/>
    <m/>
    <x v="52"/>
    <n v="23"/>
    <d v="2021-02-01T00:00:00"/>
    <d v="2021-07-01T00:00:00"/>
    <n v="5"/>
    <n v="0"/>
    <x v="22"/>
    <x v="67"/>
  </r>
  <r>
    <n v="100205"/>
    <x v="1"/>
    <m/>
    <m/>
    <m/>
    <x v="52"/>
    <n v="18"/>
    <d v="2021-02-01T00:00:00"/>
    <d v="2021-07-01T00:00:00"/>
    <n v="5"/>
    <n v="0"/>
    <x v="23"/>
    <x v="67"/>
  </r>
  <r>
    <n v="100206"/>
    <x v="0"/>
    <m/>
    <m/>
    <m/>
    <x v="0"/>
    <n v="17"/>
    <d v="2021-02-01T00:00:00"/>
    <d v="2021-07-01T00:00:00"/>
    <n v="5"/>
    <n v="0"/>
    <x v="19"/>
    <x v="0"/>
  </r>
  <r>
    <n v="100206"/>
    <x v="0"/>
    <m/>
    <m/>
    <m/>
    <x v="0"/>
    <n v="18"/>
    <d v="2021-02-01T00:00:00"/>
    <d v="2021-07-01T00:00:00"/>
    <n v="5"/>
    <n v="0"/>
    <x v="20"/>
    <x v="0"/>
  </r>
  <r>
    <n v="100206"/>
    <x v="0"/>
    <m/>
    <m/>
    <m/>
    <x v="0"/>
    <n v="20"/>
    <d v="2021-02-01T00:00:00"/>
    <d v="2021-07-01T00:00:00"/>
    <n v="5"/>
    <n v="0"/>
    <x v="21"/>
    <x v="0"/>
  </r>
  <r>
    <n v="100206"/>
    <x v="0"/>
    <m/>
    <m/>
    <m/>
    <x v="0"/>
    <n v="19"/>
    <d v="2021-02-01T00:00:00"/>
    <d v="2021-07-01T00:00:00"/>
    <n v="5"/>
    <n v="0"/>
    <x v="22"/>
    <x v="0"/>
  </r>
  <r>
    <n v="100206"/>
    <x v="0"/>
    <m/>
    <m/>
    <m/>
    <x v="0"/>
    <n v="21"/>
    <d v="2021-02-01T00:00:00"/>
    <d v="2021-07-01T00:00:00"/>
    <n v="5"/>
    <n v="0"/>
    <x v="23"/>
    <x v="0"/>
  </r>
  <r>
    <n v="100207"/>
    <x v="0"/>
    <m/>
    <m/>
    <m/>
    <x v="0"/>
    <n v="15"/>
    <d v="2021-02-01T00:00:00"/>
    <d v="2021-07-01T00:00:00"/>
    <n v="5"/>
    <n v="0"/>
    <x v="19"/>
    <x v="0"/>
  </r>
  <r>
    <n v="100207"/>
    <x v="1"/>
    <m/>
    <m/>
    <m/>
    <x v="2"/>
    <n v="18"/>
    <d v="2021-02-01T00:00:00"/>
    <d v="2021-07-01T00:00:00"/>
    <n v="5"/>
    <n v="0"/>
    <x v="20"/>
    <x v="2"/>
  </r>
  <r>
    <n v="100207"/>
    <x v="1"/>
    <m/>
    <m/>
    <m/>
    <x v="25"/>
    <n v="13"/>
    <d v="2021-02-01T00:00:00"/>
    <d v="2021-07-01T00:00:00"/>
    <n v="5"/>
    <n v="0"/>
    <x v="21"/>
    <x v="30"/>
  </r>
  <r>
    <n v="100207"/>
    <x v="1"/>
    <m/>
    <m/>
    <m/>
    <x v="25"/>
    <n v="16"/>
    <d v="2021-02-01T00:00:00"/>
    <d v="2021-07-01T00:00:00"/>
    <n v="5"/>
    <n v="0"/>
    <x v="22"/>
    <x v="30"/>
  </r>
  <r>
    <n v="100207"/>
    <x v="1"/>
    <m/>
    <m/>
    <m/>
    <x v="25"/>
    <n v="14"/>
    <d v="2021-02-01T00:00:00"/>
    <d v="2021-07-01T00:00:00"/>
    <n v="5"/>
    <n v="0"/>
    <x v="23"/>
    <x v="30"/>
  </r>
  <r>
    <n v="100208"/>
    <x v="0"/>
    <m/>
    <m/>
    <m/>
    <x v="0"/>
    <n v="12"/>
    <d v="2021-02-01T00:00:00"/>
    <d v="2021-06-01T00:00:00"/>
    <n v="4"/>
    <n v="0"/>
    <x v="19"/>
    <x v="0"/>
  </r>
  <r>
    <n v="100208"/>
    <x v="2"/>
    <m/>
    <m/>
    <m/>
    <x v="6"/>
    <n v="14"/>
    <d v="2021-02-01T00:00:00"/>
    <d v="2021-06-01T00:00:00"/>
    <n v="4"/>
    <n v="0"/>
    <x v="20"/>
    <x v="95"/>
  </r>
  <r>
    <n v="100208"/>
    <x v="2"/>
    <m/>
    <m/>
    <m/>
    <x v="26"/>
    <n v="14"/>
    <d v="2021-02-01T00:00:00"/>
    <d v="2021-06-01T00:00:00"/>
    <n v="4"/>
    <n v="0"/>
    <x v="21"/>
    <x v="31"/>
  </r>
  <r>
    <n v="100208"/>
    <x v="2"/>
    <m/>
    <m/>
    <m/>
    <x v="24"/>
    <n v="10"/>
    <d v="2021-02-01T00:00:00"/>
    <d v="2021-06-01T00:00:00"/>
    <n v="4"/>
    <n v="0"/>
    <x v="22"/>
    <x v="32"/>
  </r>
  <r>
    <n v="100208"/>
    <x v="2"/>
    <m/>
    <m/>
    <m/>
    <x v="24"/>
    <n v="12"/>
    <d v="2021-02-01T00:00:00"/>
    <d v="2021-06-01T00:00:00"/>
    <n v="4"/>
    <n v="0"/>
    <x v="23"/>
    <x v="32"/>
  </r>
  <r>
    <n v="100209"/>
    <x v="0"/>
    <m/>
    <m/>
    <m/>
    <x v="0"/>
    <n v="13"/>
    <d v="2021-02-01T00:00:00"/>
    <d v="2021-07-01T00:00:00"/>
    <n v="5"/>
    <n v="0"/>
    <x v="19"/>
    <x v="0"/>
  </r>
  <r>
    <n v="100209"/>
    <x v="0"/>
    <m/>
    <m/>
    <m/>
    <x v="0"/>
    <n v="13"/>
    <d v="2021-02-01T00:00:00"/>
    <d v="2021-07-01T00:00:00"/>
    <n v="5"/>
    <n v="0"/>
    <x v="20"/>
    <x v="0"/>
  </r>
  <r>
    <n v="100209"/>
    <x v="0"/>
    <m/>
    <m/>
    <m/>
    <x v="0"/>
    <n v="12"/>
    <d v="2021-02-01T00:00:00"/>
    <d v="2021-07-01T00:00:00"/>
    <n v="5"/>
    <n v="0"/>
    <x v="21"/>
    <x v="0"/>
  </r>
  <r>
    <n v="100209"/>
    <x v="0"/>
    <m/>
    <m/>
    <m/>
    <x v="0"/>
    <n v="12"/>
    <d v="2021-02-01T00:00:00"/>
    <d v="2021-07-01T00:00:00"/>
    <n v="5"/>
    <n v="0"/>
    <x v="22"/>
    <x v="0"/>
  </r>
  <r>
    <n v="100209"/>
    <x v="0"/>
    <m/>
    <m/>
    <m/>
    <x v="0"/>
    <n v="11"/>
    <d v="2021-02-01T00:00:00"/>
    <d v="2021-07-01T00:00:00"/>
    <n v="5"/>
    <n v="0"/>
    <x v="23"/>
    <x v="0"/>
  </r>
  <r>
    <n v="100210"/>
    <x v="0"/>
    <m/>
    <m/>
    <m/>
    <x v="0"/>
    <n v="6"/>
    <d v="2021-02-01T00:00:00"/>
    <d v="2021-06-01T00:00:00"/>
    <n v="4"/>
    <n v="0"/>
    <x v="19"/>
    <x v="0"/>
  </r>
  <r>
    <n v="100210"/>
    <x v="1"/>
    <m/>
    <m/>
    <m/>
    <x v="1"/>
    <n v="6"/>
    <d v="2021-02-01T00:00:00"/>
    <d v="2021-06-01T00:00:00"/>
    <n v="4"/>
    <n v="0"/>
    <x v="20"/>
    <x v="1"/>
  </r>
  <r>
    <n v="100210"/>
    <x v="1"/>
    <m/>
    <m/>
    <m/>
    <x v="6"/>
    <n v="6"/>
    <d v="2021-02-01T00:00:00"/>
    <d v="2021-06-01T00:00:00"/>
    <n v="4"/>
    <n v="0"/>
    <x v="21"/>
    <x v="6"/>
  </r>
  <r>
    <n v="100210"/>
    <x v="1"/>
    <m/>
    <m/>
    <m/>
    <x v="7"/>
    <n v="6"/>
    <d v="2021-02-01T00:00:00"/>
    <d v="2021-06-01T00:00:00"/>
    <n v="4"/>
    <n v="0"/>
    <x v="22"/>
    <x v="7"/>
  </r>
  <r>
    <n v="100210"/>
    <x v="1"/>
    <m/>
    <m/>
    <m/>
    <x v="7"/>
    <n v="6"/>
    <d v="2021-02-01T00:00:00"/>
    <d v="2021-06-01T00:00:00"/>
    <n v="4"/>
    <n v="0"/>
    <x v="23"/>
    <x v="7"/>
  </r>
  <r>
    <n v="100211"/>
    <x v="0"/>
    <m/>
    <m/>
    <m/>
    <x v="0"/>
    <n v="4"/>
    <d v="2021-02-01T00:00:00"/>
    <d v="2021-03-01T00:00:00"/>
    <n v="1"/>
    <n v="3"/>
    <x v="19"/>
    <x v="0"/>
  </r>
  <r>
    <n v="100211"/>
    <x v="0"/>
    <m/>
    <m/>
    <m/>
    <x v="0"/>
    <n v="6"/>
    <d v="2021-02-01T00:00:00"/>
    <d v="2021-03-01T00:00:00"/>
    <n v="1"/>
    <n v="3"/>
    <x v="20"/>
    <x v="0"/>
  </r>
  <r>
    <n v="100212"/>
    <x v="0"/>
    <m/>
    <m/>
    <m/>
    <x v="0"/>
    <n v="3"/>
    <d v="2021-02-01T00:00:00"/>
    <d v="2021-07-01T00:00:00"/>
    <n v="5"/>
    <n v="0"/>
    <x v="19"/>
    <x v="0"/>
  </r>
  <r>
    <n v="100212"/>
    <x v="0"/>
    <m/>
    <m/>
    <m/>
    <x v="0"/>
    <n v="3"/>
    <d v="2021-02-01T00:00:00"/>
    <d v="2021-07-01T00:00:00"/>
    <n v="5"/>
    <n v="0"/>
    <x v="20"/>
    <x v="0"/>
  </r>
  <r>
    <n v="100212"/>
    <x v="0"/>
    <m/>
    <m/>
    <m/>
    <x v="0"/>
    <n v="3"/>
    <d v="2021-02-01T00:00:00"/>
    <d v="2021-07-01T00:00:00"/>
    <n v="5"/>
    <n v="0"/>
    <x v="21"/>
    <x v="0"/>
  </r>
  <r>
    <n v="100212"/>
    <x v="0"/>
    <m/>
    <m/>
    <m/>
    <x v="0"/>
    <n v="3"/>
    <d v="2021-02-01T00:00:00"/>
    <d v="2021-07-01T00:00:00"/>
    <n v="5"/>
    <n v="0"/>
    <x v="22"/>
    <x v="0"/>
  </r>
  <r>
    <n v="100212"/>
    <x v="0"/>
    <m/>
    <m/>
    <m/>
    <x v="0"/>
    <n v="3"/>
    <d v="2021-02-01T00:00:00"/>
    <d v="2021-07-01T00:00:00"/>
    <n v="5"/>
    <n v="0"/>
    <x v="23"/>
    <x v="0"/>
  </r>
  <r>
    <n v="100213"/>
    <x v="0"/>
    <m/>
    <m/>
    <m/>
    <x v="0"/>
    <n v="3"/>
    <d v="2021-02-01T00:00:00"/>
    <d v="2021-07-01T00:00:00"/>
    <n v="5"/>
    <n v="0"/>
    <x v="19"/>
    <x v="0"/>
  </r>
  <r>
    <n v="100213"/>
    <x v="0"/>
    <m/>
    <m/>
    <m/>
    <x v="0"/>
    <n v="3"/>
    <d v="2021-02-01T00:00:00"/>
    <d v="2021-07-01T00:00:00"/>
    <n v="5"/>
    <n v="0"/>
    <x v="20"/>
    <x v="0"/>
  </r>
  <r>
    <n v="100213"/>
    <x v="0"/>
    <m/>
    <m/>
    <m/>
    <x v="0"/>
    <n v="3"/>
    <d v="2021-02-01T00:00:00"/>
    <d v="2021-07-01T00:00:00"/>
    <n v="5"/>
    <n v="0"/>
    <x v="21"/>
    <x v="0"/>
  </r>
  <r>
    <n v="100213"/>
    <x v="0"/>
    <m/>
    <m/>
    <m/>
    <x v="0"/>
    <n v="2"/>
    <d v="2021-02-01T00:00:00"/>
    <d v="2021-07-01T00:00:00"/>
    <n v="5"/>
    <n v="0"/>
    <x v="22"/>
    <x v="0"/>
  </r>
  <r>
    <n v="100213"/>
    <x v="0"/>
    <m/>
    <m/>
    <m/>
    <x v="0"/>
    <n v="3"/>
    <d v="2021-02-01T00:00:00"/>
    <d v="2021-07-01T00:00:00"/>
    <n v="5"/>
    <n v="0"/>
    <x v="23"/>
    <x v="0"/>
  </r>
  <r>
    <n v="100214"/>
    <x v="0"/>
    <m/>
    <m/>
    <m/>
    <x v="0"/>
    <n v="3"/>
    <d v="2021-02-01T00:00:00"/>
    <d v="2021-07-01T00:00:00"/>
    <n v="5"/>
    <n v="0"/>
    <x v="19"/>
    <x v="0"/>
  </r>
  <r>
    <n v="100214"/>
    <x v="1"/>
    <m/>
    <m/>
    <m/>
    <x v="9"/>
    <n v="3"/>
    <d v="2021-02-01T00:00:00"/>
    <d v="2021-07-01T00:00:00"/>
    <n v="5"/>
    <n v="0"/>
    <x v="20"/>
    <x v="12"/>
  </r>
  <r>
    <n v="100214"/>
    <x v="1"/>
    <m/>
    <m/>
    <m/>
    <x v="1"/>
    <n v="3"/>
    <d v="2021-02-01T00:00:00"/>
    <d v="2021-07-01T00:00:00"/>
    <n v="5"/>
    <n v="0"/>
    <x v="21"/>
    <x v="1"/>
  </r>
  <r>
    <n v="100214"/>
    <x v="1"/>
    <m/>
    <m/>
    <m/>
    <x v="1"/>
    <n v="3"/>
    <d v="2021-02-01T00:00:00"/>
    <d v="2021-07-01T00:00:00"/>
    <n v="5"/>
    <n v="0"/>
    <x v="22"/>
    <x v="1"/>
  </r>
  <r>
    <n v="100214"/>
    <x v="1"/>
    <m/>
    <m/>
    <m/>
    <x v="1"/>
    <n v="3"/>
    <d v="2021-02-01T00:00:00"/>
    <d v="2021-07-01T00:00:00"/>
    <n v="5"/>
    <n v="0"/>
    <x v="23"/>
    <x v="1"/>
  </r>
  <r>
    <n v="100215"/>
    <x v="0"/>
    <m/>
    <m/>
    <m/>
    <x v="0"/>
    <n v="2"/>
    <d v="2021-02-01T00:00:00"/>
    <d v="2021-06-01T00:00:00"/>
    <n v="4"/>
    <n v="0"/>
    <x v="19"/>
    <x v="0"/>
  </r>
  <r>
    <n v="100215"/>
    <x v="0"/>
    <m/>
    <m/>
    <m/>
    <x v="0"/>
    <n v="2"/>
    <d v="2021-02-01T00:00:00"/>
    <d v="2021-06-01T00:00:00"/>
    <n v="4"/>
    <n v="0"/>
    <x v="20"/>
    <x v="0"/>
  </r>
  <r>
    <n v="100215"/>
    <x v="0"/>
    <m/>
    <m/>
    <m/>
    <x v="0"/>
    <n v="2"/>
    <d v="2021-02-01T00:00:00"/>
    <d v="2021-06-01T00:00:00"/>
    <n v="4"/>
    <n v="0"/>
    <x v="21"/>
    <x v="0"/>
  </r>
  <r>
    <n v="100215"/>
    <x v="0"/>
    <m/>
    <m/>
    <m/>
    <x v="0"/>
    <n v="2"/>
    <d v="2021-02-01T00:00:00"/>
    <d v="2021-06-01T00:00:00"/>
    <n v="4"/>
    <n v="0"/>
    <x v="22"/>
    <x v="0"/>
  </r>
  <r>
    <n v="100215"/>
    <x v="0"/>
    <m/>
    <m/>
    <m/>
    <x v="0"/>
    <n v="2"/>
    <d v="2021-02-01T00:00:00"/>
    <d v="2021-06-01T00:00:00"/>
    <n v="4"/>
    <n v="0"/>
    <x v="23"/>
    <x v="0"/>
  </r>
  <r>
    <n v="100216"/>
    <x v="0"/>
    <m/>
    <m/>
    <m/>
    <x v="0"/>
    <n v="2"/>
    <d v="2021-02-01T00:00:00"/>
    <d v="2021-06-01T00:00:00"/>
    <n v="4"/>
    <n v="0"/>
    <x v="19"/>
    <x v="0"/>
  </r>
  <r>
    <n v="100216"/>
    <x v="0"/>
    <m/>
    <m/>
    <m/>
    <x v="0"/>
    <n v="1"/>
    <d v="2021-02-01T00:00:00"/>
    <d v="2021-06-01T00:00:00"/>
    <n v="4"/>
    <n v="0"/>
    <x v="20"/>
    <x v="0"/>
  </r>
  <r>
    <n v="100216"/>
    <x v="0"/>
    <m/>
    <m/>
    <m/>
    <x v="0"/>
    <n v="2"/>
    <d v="2021-02-01T00:00:00"/>
    <d v="2021-06-01T00:00:00"/>
    <n v="4"/>
    <n v="0"/>
    <x v="21"/>
    <x v="0"/>
  </r>
  <r>
    <n v="100216"/>
    <x v="0"/>
    <m/>
    <m/>
    <m/>
    <x v="0"/>
    <n v="2"/>
    <d v="2021-02-01T00:00:00"/>
    <d v="2021-06-01T00:00:00"/>
    <n v="4"/>
    <n v="0"/>
    <x v="22"/>
    <x v="0"/>
  </r>
  <r>
    <n v="100216"/>
    <x v="0"/>
    <m/>
    <m/>
    <m/>
    <x v="0"/>
    <n v="2"/>
    <d v="2021-02-01T00:00:00"/>
    <d v="2021-06-01T00:00:00"/>
    <n v="4"/>
    <n v="0"/>
    <x v="23"/>
    <x v="0"/>
  </r>
  <r>
    <n v="100217"/>
    <x v="0"/>
    <m/>
    <m/>
    <m/>
    <x v="0"/>
    <n v="2"/>
    <d v="2021-02-01T00:00:00"/>
    <d v="2021-07-01T00:00:00"/>
    <n v="5"/>
    <n v="0"/>
    <x v="19"/>
    <x v="0"/>
  </r>
  <r>
    <n v="100217"/>
    <x v="0"/>
    <m/>
    <m/>
    <m/>
    <x v="0"/>
    <n v="1"/>
    <d v="2021-02-01T00:00:00"/>
    <d v="2021-07-01T00:00:00"/>
    <n v="5"/>
    <n v="0"/>
    <x v="20"/>
    <x v="0"/>
  </r>
  <r>
    <n v="100217"/>
    <x v="0"/>
    <m/>
    <m/>
    <m/>
    <x v="0"/>
    <n v="2"/>
    <d v="2021-02-01T00:00:00"/>
    <d v="2021-07-01T00:00:00"/>
    <n v="5"/>
    <n v="0"/>
    <x v="21"/>
    <x v="0"/>
  </r>
  <r>
    <n v="100217"/>
    <x v="0"/>
    <m/>
    <m/>
    <m/>
    <x v="0"/>
    <n v="2"/>
    <d v="2021-02-01T00:00:00"/>
    <d v="2021-07-01T00:00:00"/>
    <n v="5"/>
    <n v="0"/>
    <x v="22"/>
    <x v="0"/>
  </r>
  <r>
    <n v="100217"/>
    <x v="0"/>
    <m/>
    <m/>
    <m/>
    <x v="0"/>
    <n v="2"/>
    <d v="2021-02-01T00:00:00"/>
    <d v="2021-07-01T00:00:00"/>
    <n v="5"/>
    <n v="0"/>
    <x v="23"/>
    <x v="0"/>
  </r>
  <r>
    <n v="100218"/>
    <x v="0"/>
    <m/>
    <m/>
    <m/>
    <x v="0"/>
    <n v="2"/>
    <d v="2021-02-01T00:00:00"/>
    <d v="2021-07-01T00:00:00"/>
    <n v="5"/>
    <n v="0"/>
    <x v="19"/>
    <x v="0"/>
  </r>
  <r>
    <n v="100218"/>
    <x v="1"/>
    <m/>
    <m/>
    <m/>
    <x v="9"/>
    <n v="2"/>
    <d v="2021-02-01T00:00:00"/>
    <d v="2021-07-01T00:00:00"/>
    <n v="5"/>
    <n v="0"/>
    <x v="20"/>
    <x v="12"/>
  </r>
  <r>
    <n v="100218"/>
    <x v="1"/>
    <m/>
    <m/>
    <m/>
    <x v="9"/>
    <n v="2"/>
    <d v="2021-02-01T00:00:00"/>
    <d v="2021-07-01T00:00:00"/>
    <n v="5"/>
    <n v="0"/>
    <x v="21"/>
    <x v="12"/>
  </r>
  <r>
    <n v="100218"/>
    <x v="1"/>
    <m/>
    <m/>
    <m/>
    <x v="9"/>
    <n v="2"/>
    <d v="2021-02-01T00:00:00"/>
    <d v="2021-07-01T00:00:00"/>
    <n v="5"/>
    <n v="0"/>
    <x v="22"/>
    <x v="12"/>
  </r>
  <r>
    <n v="100218"/>
    <x v="1"/>
    <m/>
    <m/>
    <m/>
    <x v="9"/>
    <n v="2"/>
    <d v="2021-02-01T00:00:00"/>
    <d v="2021-07-01T00:00:00"/>
    <n v="5"/>
    <n v="0"/>
    <x v="23"/>
    <x v="12"/>
  </r>
  <r>
    <n v="100219"/>
    <x v="0"/>
    <m/>
    <m/>
    <m/>
    <x v="0"/>
    <n v="77"/>
    <d v="2021-03-01T00:00:00"/>
    <d v="2021-07-01T00:00:00"/>
    <n v="4"/>
    <n v="0"/>
    <x v="20"/>
    <x v="0"/>
  </r>
  <r>
    <n v="100219"/>
    <x v="2"/>
    <m/>
    <m/>
    <m/>
    <x v="50"/>
    <n v="74"/>
    <d v="2021-03-01T00:00:00"/>
    <d v="2021-07-01T00:00:00"/>
    <n v="4"/>
    <n v="0"/>
    <x v="21"/>
    <x v="64"/>
  </r>
  <r>
    <n v="100219"/>
    <x v="2"/>
    <m/>
    <m/>
    <m/>
    <x v="36"/>
    <n v="63"/>
    <d v="2021-03-01T00:00:00"/>
    <d v="2021-07-01T00:00:00"/>
    <n v="4"/>
    <n v="0"/>
    <x v="22"/>
    <x v="96"/>
  </r>
  <r>
    <n v="100219"/>
    <x v="2"/>
    <m/>
    <m/>
    <m/>
    <x v="43"/>
    <n v="67"/>
    <d v="2021-03-01T00:00:00"/>
    <d v="2021-07-01T00:00:00"/>
    <n v="4"/>
    <n v="0"/>
    <x v="23"/>
    <x v="53"/>
  </r>
  <r>
    <n v="100220"/>
    <x v="0"/>
    <m/>
    <m/>
    <m/>
    <x v="0"/>
    <n v="51"/>
    <d v="2021-03-01T00:00:00"/>
    <d v="2021-07-01T00:00:00"/>
    <n v="4"/>
    <n v="0"/>
    <x v="20"/>
    <x v="0"/>
  </r>
  <r>
    <n v="100220"/>
    <x v="1"/>
    <m/>
    <m/>
    <m/>
    <x v="32"/>
    <n v="46"/>
    <d v="2021-03-01T00:00:00"/>
    <d v="2021-07-01T00:00:00"/>
    <n v="4"/>
    <n v="0"/>
    <x v="21"/>
    <x v="37"/>
  </r>
  <r>
    <n v="100220"/>
    <x v="1"/>
    <m/>
    <m/>
    <m/>
    <x v="54"/>
    <n v="67"/>
    <d v="2021-03-01T00:00:00"/>
    <d v="2021-07-01T00:00:00"/>
    <n v="4"/>
    <n v="0"/>
    <x v="22"/>
    <x v="73"/>
  </r>
  <r>
    <n v="100220"/>
    <x v="1"/>
    <m/>
    <m/>
    <m/>
    <x v="54"/>
    <n v="60"/>
    <d v="2021-03-01T00:00:00"/>
    <d v="2021-07-01T00:00:00"/>
    <n v="4"/>
    <n v="0"/>
    <x v="23"/>
    <x v="73"/>
  </r>
  <r>
    <n v="100221"/>
    <x v="0"/>
    <m/>
    <m/>
    <m/>
    <x v="0"/>
    <n v="50"/>
    <d v="2021-03-01T00:00:00"/>
    <d v="2021-07-01T00:00:00"/>
    <n v="4"/>
    <n v="0"/>
    <x v="20"/>
    <x v="0"/>
  </r>
  <r>
    <n v="100221"/>
    <x v="1"/>
    <m/>
    <m/>
    <m/>
    <x v="39"/>
    <n v="38"/>
    <d v="2021-03-01T00:00:00"/>
    <d v="2021-07-01T00:00:00"/>
    <n v="4"/>
    <n v="0"/>
    <x v="21"/>
    <x v="48"/>
  </r>
  <r>
    <n v="100221"/>
    <x v="1"/>
    <m/>
    <m/>
    <m/>
    <x v="46"/>
    <n v="55"/>
    <d v="2021-03-01T00:00:00"/>
    <d v="2021-07-01T00:00:00"/>
    <n v="4"/>
    <n v="0"/>
    <x v="22"/>
    <x v="58"/>
  </r>
  <r>
    <n v="100221"/>
    <x v="1"/>
    <m/>
    <m/>
    <m/>
    <x v="50"/>
    <n v="51"/>
    <d v="2021-03-01T00:00:00"/>
    <d v="2021-07-01T00:00:00"/>
    <n v="4"/>
    <n v="0"/>
    <x v="23"/>
    <x v="40"/>
  </r>
  <r>
    <n v="100222"/>
    <x v="0"/>
    <m/>
    <m/>
    <m/>
    <x v="0"/>
    <n v="58"/>
    <d v="2021-03-01T00:00:00"/>
    <d v="2021-07-01T00:00:00"/>
    <n v="4"/>
    <n v="0"/>
    <x v="20"/>
    <x v="0"/>
  </r>
  <r>
    <n v="100222"/>
    <x v="2"/>
    <m/>
    <m/>
    <m/>
    <x v="10"/>
    <n v="60"/>
    <d v="2021-03-01T00:00:00"/>
    <d v="2021-07-01T00:00:00"/>
    <n v="4"/>
    <n v="0"/>
    <x v="21"/>
    <x v="13"/>
  </r>
  <r>
    <n v="100222"/>
    <x v="2"/>
    <m/>
    <m/>
    <m/>
    <x v="19"/>
    <n v="55"/>
    <d v="2021-03-01T00:00:00"/>
    <d v="2021-07-01T00:00:00"/>
    <n v="4"/>
    <n v="0"/>
    <x v="22"/>
    <x v="24"/>
  </r>
  <r>
    <n v="100222"/>
    <x v="2"/>
    <m/>
    <m/>
    <m/>
    <x v="12"/>
    <n v="56"/>
    <d v="2021-03-01T00:00:00"/>
    <d v="2021-07-01T00:00:00"/>
    <n v="4"/>
    <n v="0"/>
    <x v="23"/>
    <x v="15"/>
  </r>
  <r>
    <n v="100223"/>
    <x v="0"/>
    <m/>
    <m/>
    <m/>
    <x v="0"/>
    <n v="36"/>
    <d v="2021-03-01T00:00:00"/>
    <d v="2021-07-01T00:00:00"/>
    <n v="4"/>
    <n v="0"/>
    <x v="20"/>
    <x v="0"/>
  </r>
  <r>
    <n v="100223"/>
    <x v="1"/>
    <m/>
    <m/>
    <m/>
    <x v="58"/>
    <n v="50"/>
    <d v="2021-03-01T00:00:00"/>
    <d v="2021-07-01T00:00:00"/>
    <n v="4"/>
    <n v="0"/>
    <x v="21"/>
    <x v="84"/>
  </r>
  <r>
    <n v="100223"/>
    <x v="1"/>
    <m/>
    <m/>
    <m/>
    <x v="53"/>
    <n v="42"/>
    <d v="2021-03-01T00:00:00"/>
    <d v="2021-07-01T00:00:00"/>
    <n v="4"/>
    <n v="0"/>
    <x v="22"/>
    <x v="71"/>
  </r>
  <r>
    <n v="100223"/>
    <x v="1"/>
    <m/>
    <m/>
    <m/>
    <x v="59"/>
    <n v="53"/>
    <d v="2021-03-01T00:00:00"/>
    <d v="2021-07-01T00:00:00"/>
    <n v="4"/>
    <n v="0"/>
    <x v="23"/>
    <x v="93"/>
  </r>
  <r>
    <n v="100224"/>
    <x v="0"/>
    <m/>
    <m/>
    <m/>
    <x v="0"/>
    <n v="35"/>
    <d v="2021-03-01T00:00:00"/>
    <d v="2021-07-01T00:00:00"/>
    <n v="4"/>
    <n v="0"/>
    <x v="20"/>
    <x v="0"/>
  </r>
  <r>
    <n v="100224"/>
    <x v="1"/>
    <m/>
    <m/>
    <m/>
    <x v="39"/>
    <n v="36"/>
    <d v="2021-03-01T00:00:00"/>
    <d v="2021-07-01T00:00:00"/>
    <n v="4"/>
    <n v="0"/>
    <x v="21"/>
    <x v="48"/>
  </r>
  <r>
    <n v="100224"/>
    <x v="1"/>
    <m/>
    <m/>
    <m/>
    <x v="3"/>
    <n v="43"/>
    <d v="2021-03-01T00:00:00"/>
    <d v="2021-07-01T00:00:00"/>
    <n v="4"/>
    <n v="0"/>
    <x v="22"/>
    <x v="19"/>
  </r>
  <r>
    <n v="100224"/>
    <x v="1"/>
    <m/>
    <m/>
    <m/>
    <x v="23"/>
    <n v="37"/>
    <d v="2021-03-01T00:00:00"/>
    <d v="2021-07-01T00:00:00"/>
    <n v="4"/>
    <n v="0"/>
    <x v="23"/>
    <x v="28"/>
  </r>
  <r>
    <n v="100225"/>
    <x v="0"/>
    <m/>
    <m/>
    <m/>
    <x v="0"/>
    <n v="32"/>
    <d v="2021-03-01T00:00:00"/>
    <d v="2021-07-01T00:00:00"/>
    <n v="4"/>
    <n v="0"/>
    <x v="20"/>
    <x v="0"/>
  </r>
  <r>
    <n v="100225"/>
    <x v="1"/>
    <m/>
    <m/>
    <m/>
    <x v="37"/>
    <n v="32"/>
    <d v="2021-03-01T00:00:00"/>
    <d v="2021-07-01T00:00:00"/>
    <n v="4"/>
    <n v="0"/>
    <x v="21"/>
    <x v="44"/>
  </r>
  <r>
    <n v="100225"/>
    <x v="1"/>
    <m/>
    <m/>
    <m/>
    <x v="29"/>
    <n v="32"/>
    <d v="2021-03-01T00:00:00"/>
    <d v="2021-07-01T00:00:00"/>
    <n v="4"/>
    <n v="0"/>
    <x v="22"/>
    <x v="45"/>
  </r>
  <r>
    <n v="100225"/>
    <x v="1"/>
    <m/>
    <m/>
    <m/>
    <x v="3"/>
    <n v="34"/>
    <d v="2021-03-01T00:00:00"/>
    <d v="2021-07-01T00:00:00"/>
    <n v="4"/>
    <n v="0"/>
    <x v="23"/>
    <x v="19"/>
  </r>
  <r>
    <n v="100226"/>
    <x v="0"/>
    <m/>
    <m/>
    <m/>
    <x v="0"/>
    <n v="23"/>
    <d v="2021-03-01T00:00:00"/>
    <d v="2021-07-01T00:00:00"/>
    <n v="4"/>
    <n v="0"/>
    <x v="20"/>
    <x v="0"/>
  </r>
  <r>
    <n v="100226"/>
    <x v="1"/>
    <m/>
    <m/>
    <m/>
    <x v="52"/>
    <n v="28"/>
    <d v="2021-03-01T00:00:00"/>
    <d v="2021-07-01T00:00:00"/>
    <n v="4"/>
    <n v="0"/>
    <x v="21"/>
    <x v="67"/>
  </r>
  <r>
    <n v="100226"/>
    <x v="1"/>
    <m/>
    <m/>
    <m/>
    <x v="39"/>
    <n v="27"/>
    <d v="2021-03-01T00:00:00"/>
    <d v="2021-07-01T00:00:00"/>
    <n v="4"/>
    <n v="0"/>
    <x v="22"/>
    <x v="48"/>
  </r>
  <r>
    <n v="100226"/>
    <x v="1"/>
    <m/>
    <m/>
    <m/>
    <x v="28"/>
    <n v="23"/>
    <d v="2021-03-01T00:00:00"/>
    <d v="2021-07-01T00:00:00"/>
    <n v="4"/>
    <n v="0"/>
    <x v="23"/>
    <x v="42"/>
  </r>
  <r>
    <n v="100227"/>
    <x v="0"/>
    <m/>
    <m/>
    <m/>
    <x v="0"/>
    <n v="20"/>
    <d v="2021-03-01T00:00:00"/>
    <d v="2021-04-01T00:00:00"/>
    <n v="1"/>
    <n v="2"/>
    <x v="20"/>
    <x v="0"/>
  </r>
  <r>
    <n v="100227"/>
    <x v="0"/>
    <m/>
    <m/>
    <m/>
    <x v="0"/>
    <n v="16"/>
    <d v="2021-03-01T00:00:00"/>
    <d v="2021-04-01T00:00:00"/>
    <n v="1"/>
    <n v="2"/>
    <x v="21"/>
    <x v="0"/>
  </r>
  <r>
    <n v="100228"/>
    <x v="0"/>
    <m/>
    <m/>
    <m/>
    <x v="0"/>
    <n v="12"/>
    <d v="2021-03-01T00:00:00"/>
    <d v="2021-07-01T00:00:00"/>
    <n v="4"/>
    <n v="0"/>
    <x v="20"/>
    <x v="0"/>
  </r>
  <r>
    <n v="100228"/>
    <x v="0"/>
    <m/>
    <m/>
    <m/>
    <x v="0"/>
    <n v="13"/>
    <d v="2021-03-01T00:00:00"/>
    <d v="2021-07-01T00:00:00"/>
    <n v="4"/>
    <n v="0"/>
    <x v="21"/>
    <x v="0"/>
  </r>
  <r>
    <n v="100228"/>
    <x v="0"/>
    <m/>
    <m/>
    <m/>
    <x v="0"/>
    <n v="11"/>
    <d v="2021-03-01T00:00:00"/>
    <d v="2021-07-01T00:00:00"/>
    <n v="4"/>
    <n v="0"/>
    <x v="22"/>
    <x v="0"/>
  </r>
  <r>
    <n v="100228"/>
    <x v="0"/>
    <m/>
    <m/>
    <m/>
    <x v="0"/>
    <n v="11"/>
    <d v="2021-03-01T00:00:00"/>
    <d v="2021-07-01T00:00:00"/>
    <n v="4"/>
    <n v="0"/>
    <x v="23"/>
    <x v="0"/>
  </r>
  <r>
    <n v="100229"/>
    <x v="0"/>
    <m/>
    <m/>
    <m/>
    <x v="0"/>
    <n v="13"/>
    <d v="2021-03-01T00:00:00"/>
    <d v="2021-04-01T00:00:00"/>
    <n v="1"/>
    <n v="2"/>
    <x v="20"/>
    <x v="0"/>
  </r>
  <r>
    <n v="100229"/>
    <x v="0"/>
    <m/>
    <m/>
    <m/>
    <x v="0"/>
    <n v="9"/>
    <d v="2021-03-01T00:00:00"/>
    <d v="2021-04-01T00:00:00"/>
    <n v="1"/>
    <n v="2"/>
    <x v="21"/>
    <x v="0"/>
  </r>
  <r>
    <n v="100230"/>
    <x v="0"/>
    <m/>
    <m/>
    <m/>
    <x v="0"/>
    <n v="11"/>
    <d v="2021-03-01T00:00:00"/>
    <d v="2021-07-01T00:00:00"/>
    <n v="4"/>
    <n v="0"/>
    <x v="20"/>
    <x v="0"/>
  </r>
  <r>
    <n v="100230"/>
    <x v="0"/>
    <m/>
    <m/>
    <m/>
    <x v="0"/>
    <n v="12"/>
    <d v="2021-03-01T00:00:00"/>
    <d v="2021-07-01T00:00:00"/>
    <n v="4"/>
    <n v="0"/>
    <x v="21"/>
    <x v="0"/>
  </r>
  <r>
    <n v="100230"/>
    <x v="0"/>
    <m/>
    <m/>
    <m/>
    <x v="0"/>
    <n v="8"/>
    <d v="2021-03-01T00:00:00"/>
    <d v="2021-07-01T00:00:00"/>
    <n v="4"/>
    <n v="0"/>
    <x v="22"/>
    <x v="0"/>
  </r>
  <r>
    <n v="100230"/>
    <x v="0"/>
    <m/>
    <m/>
    <m/>
    <x v="0"/>
    <n v="10"/>
    <d v="2021-03-01T00:00:00"/>
    <d v="2021-07-01T00:00:00"/>
    <n v="4"/>
    <n v="0"/>
    <x v="23"/>
    <x v="0"/>
  </r>
  <r>
    <n v="100231"/>
    <x v="0"/>
    <m/>
    <m/>
    <m/>
    <x v="0"/>
    <n v="10"/>
    <d v="2021-03-01T00:00:00"/>
    <d v="2021-06-01T00:00:00"/>
    <n v="3"/>
    <n v="0"/>
    <x v="20"/>
    <x v="0"/>
  </r>
  <r>
    <n v="100231"/>
    <x v="0"/>
    <m/>
    <m/>
    <m/>
    <x v="0"/>
    <n v="9"/>
    <d v="2021-03-01T00:00:00"/>
    <d v="2021-06-01T00:00:00"/>
    <n v="3"/>
    <n v="0"/>
    <x v="21"/>
    <x v="0"/>
  </r>
  <r>
    <n v="100231"/>
    <x v="0"/>
    <m/>
    <m/>
    <m/>
    <x v="0"/>
    <n v="8"/>
    <d v="2021-03-01T00:00:00"/>
    <d v="2021-06-01T00:00:00"/>
    <n v="3"/>
    <n v="0"/>
    <x v="22"/>
    <x v="0"/>
  </r>
  <r>
    <n v="100231"/>
    <x v="0"/>
    <m/>
    <m/>
    <m/>
    <x v="0"/>
    <n v="11"/>
    <d v="2021-03-01T00:00:00"/>
    <d v="2021-06-01T00:00:00"/>
    <n v="3"/>
    <n v="0"/>
    <x v="23"/>
    <x v="0"/>
  </r>
  <r>
    <n v="100232"/>
    <x v="0"/>
    <m/>
    <m/>
    <m/>
    <x v="0"/>
    <n v="9"/>
    <d v="2021-03-01T00:00:00"/>
    <d v="2021-06-01T00:00:00"/>
    <n v="3"/>
    <n v="0"/>
    <x v="20"/>
    <x v="0"/>
  </r>
  <r>
    <n v="100232"/>
    <x v="0"/>
    <m/>
    <m/>
    <m/>
    <x v="0"/>
    <n v="10"/>
    <d v="2021-03-01T00:00:00"/>
    <d v="2021-06-01T00:00:00"/>
    <n v="3"/>
    <n v="0"/>
    <x v="21"/>
    <x v="0"/>
  </r>
  <r>
    <n v="100232"/>
    <x v="0"/>
    <m/>
    <m/>
    <m/>
    <x v="0"/>
    <n v="9"/>
    <d v="2021-03-01T00:00:00"/>
    <d v="2021-06-01T00:00:00"/>
    <n v="3"/>
    <n v="0"/>
    <x v="22"/>
    <x v="0"/>
  </r>
  <r>
    <n v="100232"/>
    <x v="0"/>
    <m/>
    <m/>
    <m/>
    <x v="0"/>
    <n v="8"/>
    <d v="2021-03-01T00:00:00"/>
    <d v="2021-06-01T00:00:00"/>
    <n v="3"/>
    <n v="0"/>
    <x v="23"/>
    <x v="0"/>
  </r>
  <r>
    <n v="100233"/>
    <x v="0"/>
    <m/>
    <m/>
    <m/>
    <x v="0"/>
    <n v="9"/>
    <d v="2021-03-01T00:00:00"/>
    <d v="2021-07-01T00:00:00"/>
    <n v="4"/>
    <n v="0"/>
    <x v="20"/>
    <x v="0"/>
  </r>
  <r>
    <n v="100233"/>
    <x v="0"/>
    <m/>
    <m/>
    <m/>
    <x v="0"/>
    <n v="7"/>
    <d v="2021-03-01T00:00:00"/>
    <d v="2021-07-01T00:00:00"/>
    <n v="4"/>
    <n v="0"/>
    <x v="21"/>
    <x v="0"/>
  </r>
  <r>
    <n v="100233"/>
    <x v="0"/>
    <m/>
    <m/>
    <m/>
    <x v="0"/>
    <n v="7"/>
    <d v="2021-03-01T00:00:00"/>
    <d v="2021-07-01T00:00:00"/>
    <n v="4"/>
    <n v="0"/>
    <x v="22"/>
    <x v="0"/>
  </r>
  <r>
    <n v="100233"/>
    <x v="0"/>
    <m/>
    <m/>
    <m/>
    <x v="0"/>
    <n v="8"/>
    <d v="2021-03-01T00:00:00"/>
    <d v="2021-07-01T00:00:00"/>
    <n v="4"/>
    <n v="0"/>
    <x v="23"/>
    <x v="0"/>
  </r>
  <r>
    <n v="100234"/>
    <x v="0"/>
    <m/>
    <m/>
    <m/>
    <x v="0"/>
    <n v="8"/>
    <d v="2021-03-01T00:00:00"/>
    <d v="2021-07-01T00:00:00"/>
    <n v="4"/>
    <n v="0"/>
    <x v="20"/>
    <x v="0"/>
  </r>
  <r>
    <n v="100234"/>
    <x v="0"/>
    <m/>
    <m/>
    <m/>
    <x v="0"/>
    <n v="6"/>
    <d v="2021-03-01T00:00:00"/>
    <d v="2021-07-01T00:00:00"/>
    <n v="4"/>
    <n v="0"/>
    <x v="21"/>
    <x v="0"/>
  </r>
  <r>
    <n v="100234"/>
    <x v="0"/>
    <m/>
    <m/>
    <m/>
    <x v="0"/>
    <n v="8"/>
    <d v="2021-03-01T00:00:00"/>
    <d v="2021-07-01T00:00:00"/>
    <n v="4"/>
    <n v="0"/>
    <x v="22"/>
    <x v="0"/>
  </r>
  <r>
    <n v="100234"/>
    <x v="0"/>
    <m/>
    <m/>
    <m/>
    <x v="0"/>
    <n v="8"/>
    <d v="2021-03-01T00:00:00"/>
    <d v="2021-07-01T00:00:00"/>
    <n v="4"/>
    <n v="0"/>
    <x v="23"/>
    <x v="0"/>
  </r>
  <r>
    <n v="100235"/>
    <x v="0"/>
    <m/>
    <m/>
    <m/>
    <x v="0"/>
    <n v="7"/>
    <d v="2021-03-01T00:00:00"/>
    <d v="2021-06-01T00:00:00"/>
    <n v="3"/>
    <n v="0"/>
    <x v="20"/>
    <x v="0"/>
  </r>
  <r>
    <n v="100235"/>
    <x v="0"/>
    <m/>
    <m/>
    <m/>
    <x v="0"/>
    <n v="7"/>
    <d v="2021-03-01T00:00:00"/>
    <d v="2021-06-01T00:00:00"/>
    <n v="3"/>
    <n v="0"/>
    <x v="21"/>
    <x v="0"/>
  </r>
  <r>
    <n v="100235"/>
    <x v="0"/>
    <m/>
    <m/>
    <m/>
    <x v="0"/>
    <n v="5"/>
    <d v="2021-03-01T00:00:00"/>
    <d v="2021-06-01T00:00:00"/>
    <n v="3"/>
    <n v="0"/>
    <x v="22"/>
    <x v="0"/>
  </r>
  <r>
    <n v="100235"/>
    <x v="0"/>
    <m/>
    <m/>
    <m/>
    <x v="0"/>
    <n v="7"/>
    <d v="2021-03-01T00:00:00"/>
    <d v="2021-06-01T00:00:00"/>
    <n v="3"/>
    <n v="0"/>
    <x v="23"/>
    <x v="0"/>
  </r>
  <r>
    <n v="100236"/>
    <x v="0"/>
    <m/>
    <m/>
    <m/>
    <x v="0"/>
    <n v="7"/>
    <d v="2021-03-01T00:00:00"/>
    <d v="2021-07-01T00:00:00"/>
    <n v="4"/>
    <n v="0"/>
    <x v="20"/>
    <x v="0"/>
  </r>
  <r>
    <n v="100236"/>
    <x v="0"/>
    <m/>
    <m/>
    <m/>
    <x v="0"/>
    <n v="6"/>
    <d v="2021-03-01T00:00:00"/>
    <d v="2021-07-01T00:00:00"/>
    <n v="4"/>
    <n v="0"/>
    <x v="21"/>
    <x v="0"/>
  </r>
  <r>
    <n v="100236"/>
    <x v="0"/>
    <m/>
    <m/>
    <m/>
    <x v="0"/>
    <n v="6"/>
    <d v="2021-03-01T00:00:00"/>
    <d v="2021-07-01T00:00:00"/>
    <n v="4"/>
    <n v="0"/>
    <x v="22"/>
    <x v="0"/>
  </r>
  <r>
    <n v="100236"/>
    <x v="0"/>
    <m/>
    <m/>
    <m/>
    <x v="0"/>
    <n v="6"/>
    <d v="2021-03-01T00:00:00"/>
    <d v="2021-07-01T00:00:00"/>
    <n v="4"/>
    <n v="0"/>
    <x v="23"/>
    <x v="0"/>
  </r>
  <r>
    <n v="100237"/>
    <x v="0"/>
    <m/>
    <m/>
    <m/>
    <x v="0"/>
    <n v="6"/>
    <d v="2021-03-01T00:00:00"/>
    <d v="2021-04-01T00:00:00"/>
    <n v="1"/>
    <n v="2"/>
    <x v="20"/>
    <x v="0"/>
  </r>
  <r>
    <n v="100237"/>
    <x v="0"/>
    <m/>
    <m/>
    <m/>
    <x v="0"/>
    <n v="6"/>
    <d v="2021-03-01T00:00:00"/>
    <d v="2021-04-01T00:00:00"/>
    <n v="1"/>
    <n v="2"/>
    <x v="21"/>
    <x v="0"/>
  </r>
  <r>
    <n v="100238"/>
    <x v="0"/>
    <m/>
    <m/>
    <m/>
    <x v="0"/>
    <n v="5"/>
    <d v="2021-03-01T00:00:00"/>
    <d v="2021-05-01T00:00:00"/>
    <n v="2"/>
    <n v="1"/>
    <x v="20"/>
    <x v="0"/>
  </r>
  <r>
    <n v="100238"/>
    <x v="1"/>
    <m/>
    <m/>
    <m/>
    <x v="6"/>
    <n v="6"/>
    <d v="2021-03-01T00:00:00"/>
    <d v="2021-05-01T00:00:00"/>
    <n v="2"/>
    <n v="1"/>
    <x v="21"/>
    <x v="6"/>
  </r>
  <r>
    <n v="100238"/>
    <x v="1"/>
    <m/>
    <m/>
    <m/>
    <x v="2"/>
    <n v="5"/>
    <d v="2021-03-01T00:00:00"/>
    <d v="2021-05-01T00:00:00"/>
    <n v="2"/>
    <n v="1"/>
    <x v="22"/>
    <x v="2"/>
  </r>
  <r>
    <n v="100239"/>
    <x v="0"/>
    <m/>
    <m/>
    <m/>
    <x v="0"/>
    <n v="5"/>
    <d v="2021-03-01T00:00:00"/>
    <d v="2021-06-01T00:00:00"/>
    <n v="3"/>
    <n v="0"/>
    <x v="20"/>
    <x v="0"/>
  </r>
  <r>
    <n v="100239"/>
    <x v="0"/>
    <m/>
    <m/>
    <m/>
    <x v="0"/>
    <n v="4"/>
    <d v="2021-03-01T00:00:00"/>
    <d v="2021-06-01T00:00:00"/>
    <n v="3"/>
    <n v="0"/>
    <x v="21"/>
    <x v="0"/>
  </r>
  <r>
    <n v="100239"/>
    <x v="0"/>
    <m/>
    <m/>
    <m/>
    <x v="0"/>
    <n v="4"/>
    <d v="2021-03-01T00:00:00"/>
    <d v="2021-06-01T00:00:00"/>
    <n v="3"/>
    <n v="0"/>
    <x v="22"/>
    <x v="0"/>
  </r>
  <r>
    <n v="100239"/>
    <x v="0"/>
    <m/>
    <m/>
    <m/>
    <x v="0"/>
    <n v="4"/>
    <d v="2021-03-01T00:00:00"/>
    <d v="2021-06-01T00:00:00"/>
    <n v="3"/>
    <n v="0"/>
    <x v="23"/>
    <x v="0"/>
  </r>
  <r>
    <n v="100240"/>
    <x v="0"/>
    <m/>
    <m/>
    <m/>
    <x v="0"/>
    <n v="2"/>
    <d v="2021-03-01T00:00:00"/>
    <d v="2021-07-01T00:00:00"/>
    <n v="4"/>
    <n v="0"/>
    <x v="20"/>
    <x v="0"/>
  </r>
  <r>
    <n v="100240"/>
    <x v="1"/>
    <m/>
    <m/>
    <m/>
    <x v="9"/>
    <n v="2"/>
    <d v="2021-03-01T00:00:00"/>
    <d v="2021-07-01T00:00:00"/>
    <n v="4"/>
    <n v="0"/>
    <x v="21"/>
    <x v="12"/>
  </r>
  <r>
    <n v="100240"/>
    <x v="1"/>
    <m/>
    <m/>
    <m/>
    <x v="9"/>
    <n v="2"/>
    <d v="2021-03-01T00:00:00"/>
    <d v="2021-07-01T00:00:00"/>
    <n v="4"/>
    <n v="0"/>
    <x v="22"/>
    <x v="12"/>
  </r>
  <r>
    <n v="100240"/>
    <x v="1"/>
    <m/>
    <m/>
    <m/>
    <x v="9"/>
    <n v="2"/>
    <d v="2021-03-01T00:00:00"/>
    <d v="2021-07-01T00:00:00"/>
    <n v="4"/>
    <n v="0"/>
    <x v="23"/>
    <x v="12"/>
  </r>
  <r>
    <n v="100241"/>
    <x v="0"/>
    <m/>
    <m/>
    <m/>
    <x v="0"/>
    <n v="2"/>
    <d v="2021-03-01T00:00:00"/>
    <d v="2021-07-01T00:00:00"/>
    <n v="4"/>
    <n v="0"/>
    <x v="20"/>
    <x v="0"/>
  </r>
  <r>
    <n v="100241"/>
    <x v="1"/>
    <m/>
    <m/>
    <m/>
    <x v="9"/>
    <n v="2"/>
    <d v="2021-03-01T00:00:00"/>
    <d v="2021-07-01T00:00:00"/>
    <n v="4"/>
    <n v="0"/>
    <x v="21"/>
    <x v="12"/>
  </r>
  <r>
    <n v="100241"/>
    <x v="1"/>
    <m/>
    <m/>
    <m/>
    <x v="9"/>
    <n v="2"/>
    <d v="2021-03-01T00:00:00"/>
    <d v="2021-07-01T00:00:00"/>
    <n v="4"/>
    <n v="0"/>
    <x v="22"/>
    <x v="12"/>
  </r>
  <r>
    <n v="100241"/>
    <x v="1"/>
    <m/>
    <m/>
    <m/>
    <x v="9"/>
    <n v="2"/>
    <d v="2021-03-01T00:00:00"/>
    <d v="2021-07-01T00:00:00"/>
    <n v="4"/>
    <n v="0"/>
    <x v="23"/>
    <x v="12"/>
  </r>
  <r>
    <n v="100242"/>
    <x v="0"/>
    <m/>
    <m/>
    <m/>
    <x v="0"/>
    <n v="2"/>
    <d v="2021-03-01T00:00:00"/>
    <d v="2021-07-01T00:00:00"/>
    <n v="4"/>
    <n v="0"/>
    <x v="20"/>
    <x v="0"/>
  </r>
  <r>
    <n v="100242"/>
    <x v="1"/>
    <m/>
    <m/>
    <m/>
    <x v="9"/>
    <n v="2"/>
    <d v="2021-03-01T00:00:00"/>
    <d v="2021-07-01T00:00:00"/>
    <n v="4"/>
    <n v="0"/>
    <x v="21"/>
    <x v="12"/>
  </r>
  <r>
    <n v="100242"/>
    <x v="1"/>
    <m/>
    <m/>
    <m/>
    <x v="9"/>
    <n v="2"/>
    <d v="2021-03-01T00:00:00"/>
    <d v="2021-07-01T00:00:00"/>
    <n v="4"/>
    <n v="0"/>
    <x v="22"/>
    <x v="12"/>
  </r>
  <r>
    <n v="100242"/>
    <x v="1"/>
    <m/>
    <m/>
    <m/>
    <x v="9"/>
    <n v="2"/>
    <d v="2021-03-01T00:00:00"/>
    <d v="2021-07-01T00:00:00"/>
    <n v="4"/>
    <n v="0"/>
    <x v="23"/>
    <x v="12"/>
  </r>
  <r>
    <n v="100243"/>
    <x v="0"/>
    <m/>
    <m/>
    <m/>
    <x v="0"/>
    <n v="2"/>
    <d v="2021-03-01T00:00:00"/>
    <d v="2021-07-01T00:00:00"/>
    <n v="4"/>
    <n v="0"/>
    <x v="20"/>
    <x v="0"/>
  </r>
  <r>
    <n v="100243"/>
    <x v="1"/>
    <m/>
    <m/>
    <m/>
    <x v="9"/>
    <n v="2"/>
    <d v="2021-03-01T00:00:00"/>
    <d v="2021-07-01T00:00:00"/>
    <n v="4"/>
    <n v="0"/>
    <x v="21"/>
    <x v="12"/>
  </r>
  <r>
    <n v="100243"/>
    <x v="1"/>
    <m/>
    <m/>
    <m/>
    <x v="9"/>
    <n v="2"/>
    <d v="2021-03-01T00:00:00"/>
    <d v="2021-07-01T00:00:00"/>
    <n v="4"/>
    <n v="0"/>
    <x v="22"/>
    <x v="12"/>
  </r>
  <r>
    <n v="100243"/>
    <x v="1"/>
    <m/>
    <m/>
    <m/>
    <x v="9"/>
    <n v="2"/>
    <d v="2021-03-01T00:00:00"/>
    <d v="2021-07-01T00:00:00"/>
    <n v="4"/>
    <n v="0"/>
    <x v="23"/>
    <x v="12"/>
  </r>
  <r>
    <n v="100244"/>
    <x v="0"/>
    <m/>
    <m/>
    <m/>
    <x v="0"/>
    <n v="2"/>
    <d v="2021-03-01T00:00:00"/>
    <d v="2021-07-01T00:00:00"/>
    <n v="4"/>
    <n v="0"/>
    <x v="20"/>
    <x v="0"/>
  </r>
  <r>
    <n v="100244"/>
    <x v="1"/>
    <m/>
    <m/>
    <m/>
    <x v="9"/>
    <n v="2"/>
    <d v="2021-03-01T00:00:00"/>
    <d v="2021-07-01T00:00:00"/>
    <n v="4"/>
    <n v="0"/>
    <x v="21"/>
    <x v="12"/>
  </r>
  <r>
    <n v="100244"/>
    <x v="1"/>
    <m/>
    <m/>
    <m/>
    <x v="9"/>
    <n v="2"/>
    <d v="2021-03-01T00:00:00"/>
    <d v="2021-07-01T00:00:00"/>
    <n v="4"/>
    <n v="0"/>
    <x v="22"/>
    <x v="12"/>
  </r>
  <r>
    <n v="100244"/>
    <x v="1"/>
    <m/>
    <m/>
    <m/>
    <x v="9"/>
    <n v="2"/>
    <d v="2021-03-01T00:00:00"/>
    <d v="2021-07-01T00:00:00"/>
    <n v="4"/>
    <n v="0"/>
    <x v="23"/>
    <x v="12"/>
  </r>
  <r>
    <n v="100245"/>
    <x v="0"/>
    <m/>
    <m/>
    <m/>
    <x v="0"/>
    <n v="80"/>
    <d v="2021-04-01T00:00:00"/>
    <d v="2021-07-01T00:00:00"/>
    <n v="3"/>
    <n v="0"/>
    <x v="21"/>
    <x v="0"/>
  </r>
  <r>
    <n v="100245"/>
    <x v="2"/>
    <m/>
    <m/>
    <m/>
    <x v="12"/>
    <n v="72"/>
    <d v="2021-04-01T00:00:00"/>
    <d v="2021-07-01T00:00:00"/>
    <n v="3"/>
    <n v="0"/>
    <x v="22"/>
    <x v="15"/>
  </r>
  <r>
    <n v="100245"/>
    <x v="2"/>
    <m/>
    <m/>
    <m/>
    <x v="19"/>
    <n v="64"/>
    <d v="2021-04-01T00:00:00"/>
    <d v="2021-07-01T00:00:00"/>
    <n v="3"/>
    <n v="0"/>
    <x v="23"/>
    <x v="24"/>
  </r>
  <r>
    <n v="100246"/>
    <x v="0"/>
    <m/>
    <m/>
    <m/>
    <x v="0"/>
    <n v="42"/>
    <d v="2021-04-01T00:00:00"/>
    <d v="2021-07-01T00:00:00"/>
    <n v="3"/>
    <n v="0"/>
    <x v="21"/>
    <x v="0"/>
  </r>
  <r>
    <n v="100246"/>
    <x v="1"/>
    <m/>
    <m/>
    <m/>
    <x v="14"/>
    <n v="53"/>
    <d v="2021-04-01T00:00:00"/>
    <d v="2021-07-01T00:00:00"/>
    <n v="3"/>
    <n v="0"/>
    <x v="22"/>
    <x v="18"/>
  </r>
  <r>
    <n v="100246"/>
    <x v="1"/>
    <m/>
    <m/>
    <m/>
    <x v="3"/>
    <n v="41"/>
    <d v="2021-04-01T00:00:00"/>
    <d v="2021-07-01T00:00:00"/>
    <n v="3"/>
    <n v="0"/>
    <x v="23"/>
    <x v="19"/>
  </r>
  <r>
    <n v="100247"/>
    <x v="0"/>
    <m/>
    <m/>
    <m/>
    <x v="0"/>
    <n v="43"/>
    <d v="2021-04-01T00:00:00"/>
    <d v="2021-07-01T00:00:00"/>
    <n v="3"/>
    <n v="0"/>
    <x v="21"/>
    <x v="0"/>
  </r>
  <r>
    <n v="100247"/>
    <x v="1"/>
    <m/>
    <m/>
    <m/>
    <x v="16"/>
    <n v="38"/>
    <d v="2021-04-01T00:00:00"/>
    <d v="2021-07-01T00:00:00"/>
    <n v="3"/>
    <n v="0"/>
    <x v="22"/>
    <x v="21"/>
  </r>
  <r>
    <n v="100247"/>
    <x v="1"/>
    <m/>
    <m/>
    <m/>
    <x v="5"/>
    <n v="42"/>
    <d v="2021-04-01T00:00:00"/>
    <d v="2021-07-01T00:00:00"/>
    <n v="3"/>
    <n v="0"/>
    <x v="23"/>
    <x v="79"/>
  </r>
  <r>
    <n v="100248"/>
    <x v="0"/>
    <m/>
    <m/>
    <m/>
    <x v="0"/>
    <n v="38"/>
    <d v="2021-04-01T00:00:00"/>
    <d v="2021-07-01T00:00:00"/>
    <n v="3"/>
    <n v="0"/>
    <x v="21"/>
    <x v="0"/>
  </r>
  <r>
    <n v="100248"/>
    <x v="1"/>
    <m/>
    <m/>
    <m/>
    <x v="39"/>
    <n v="36"/>
    <d v="2021-04-01T00:00:00"/>
    <d v="2021-07-01T00:00:00"/>
    <n v="3"/>
    <n v="0"/>
    <x v="22"/>
    <x v="48"/>
  </r>
  <r>
    <n v="100248"/>
    <x v="1"/>
    <m/>
    <m/>
    <m/>
    <x v="58"/>
    <n v="36"/>
    <d v="2021-04-01T00:00:00"/>
    <d v="2021-07-01T00:00:00"/>
    <n v="3"/>
    <n v="0"/>
    <x v="23"/>
    <x v="84"/>
  </r>
  <r>
    <n v="100249"/>
    <x v="0"/>
    <m/>
    <m/>
    <m/>
    <x v="0"/>
    <n v="39"/>
    <d v="2021-04-01T00:00:00"/>
    <d v="2021-07-01T00:00:00"/>
    <n v="3"/>
    <n v="0"/>
    <x v="21"/>
    <x v="0"/>
  </r>
  <r>
    <n v="100249"/>
    <x v="2"/>
    <m/>
    <m/>
    <m/>
    <x v="52"/>
    <n v="44"/>
    <d v="2021-04-01T00:00:00"/>
    <d v="2021-07-01T00:00:00"/>
    <n v="3"/>
    <n v="0"/>
    <x v="22"/>
    <x v="97"/>
  </r>
  <r>
    <n v="100249"/>
    <x v="2"/>
    <m/>
    <m/>
    <m/>
    <x v="58"/>
    <n v="33"/>
    <d v="2021-04-01T00:00:00"/>
    <d v="2021-07-01T00:00:00"/>
    <n v="3"/>
    <n v="0"/>
    <x v="23"/>
    <x v="98"/>
  </r>
  <r>
    <n v="100250"/>
    <x v="0"/>
    <m/>
    <m/>
    <m/>
    <x v="0"/>
    <n v="33"/>
    <d v="2021-04-01T00:00:00"/>
    <d v="2021-07-01T00:00:00"/>
    <n v="3"/>
    <n v="0"/>
    <x v="21"/>
    <x v="0"/>
  </r>
  <r>
    <n v="100250"/>
    <x v="2"/>
    <m/>
    <m/>
    <m/>
    <x v="45"/>
    <n v="30"/>
    <d v="2021-04-01T00:00:00"/>
    <d v="2021-07-01T00:00:00"/>
    <n v="3"/>
    <n v="0"/>
    <x v="22"/>
    <x v="99"/>
  </r>
  <r>
    <n v="100250"/>
    <x v="2"/>
    <m/>
    <m/>
    <m/>
    <x v="21"/>
    <n v="28"/>
    <d v="2021-04-01T00:00:00"/>
    <d v="2021-07-01T00:00:00"/>
    <n v="3"/>
    <n v="0"/>
    <x v="23"/>
    <x v="63"/>
  </r>
  <r>
    <n v="100251"/>
    <x v="0"/>
    <m/>
    <m/>
    <m/>
    <x v="0"/>
    <n v="34"/>
    <d v="2021-04-01T00:00:00"/>
    <d v="2021-07-01T00:00:00"/>
    <n v="3"/>
    <n v="0"/>
    <x v="21"/>
    <x v="0"/>
  </r>
  <r>
    <n v="100251"/>
    <x v="1"/>
    <m/>
    <m/>
    <m/>
    <x v="40"/>
    <n v="28"/>
    <d v="2021-04-01T00:00:00"/>
    <d v="2021-07-01T00:00:00"/>
    <n v="3"/>
    <n v="0"/>
    <x v="22"/>
    <x v="56"/>
  </r>
  <r>
    <n v="100251"/>
    <x v="1"/>
    <m/>
    <m/>
    <m/>
    <x v="39"/>
    <n v="26"/>
    <d v="2021-04-01T00:00:00"/>
    <d v="2021-07-01T00:00:00"/>
    <n v="3"/>
    <n v="0"/>
    <x v="23"/>
    <x v="48"/>
  </r>
  <r>
    <n v="100252"/>
    <x v="0"/>
    <m/>
    <m/>
    <m/>
    <x v="0"/>
    <n v="27"/>
    <d v="2021-04-01T00:00:00"/>
    <d v="2021-07-01T00:00:00"/>
    <n v="3"/>
    <n v="0"/>
    <x v="21"/>
    <x v="0"/>
  </r>
  <r>
    <n v="100252"/>
    <x v="1"/>
    <m/>
    <m/>
    <m/>
    <x v="26"/>
    <n v="24"/>
    <d v="2021-04-01T00:00:00"/>
    <d v="2021-07-01T00:00:00"/>
    <n v="3"/>
    <n v="0"/>
    <x v="22"/>
    <x v="50"/>
  </r>
  <r>
    <n v="100252"/>
    <x v="1"/>
    <m/>
    <m/>
    <m/>
    <x v="32"/>
    <n v="21"/>
    <d v="2021-04-01T00:00:00"/>
    <d v="2021-07-01T00:00:00"/>
    <n v="3"/>
    <n v="0"/>
    <x v="23"/>
    <x v="37"/>
  </r>
  <r>
    <n v="100253"/>
    <x v="0"/>
    <m/>
    <m/>
    <m/>
    <x v="0"/>
    <n v="17"/>
    <d v="2021-04-01T00:00:00"/>
    <d v="2021-06-01T00:00:00"/>
    <n v="2"/>
    <n v="0"/>
    <x v="21"/>
    <x v="0"/>
  </r>
  <r>
    <n v="100253"/>
    <x v="0"/>
    <m/>
    <m/>
    <m/>
    <x v="0"/>
    <n v="17"/>
    <d v="2021-04-01T00:00:00"/>
    <d v="2021-06-01T00:00:00"/>
    <n v="2"/>
    <n v="0"/>
    <x v="22"/>
    <x v="0"/>
  </r>
  <r>
    <n v="100253"/>
    <x v="0"/>
    <m/>
    <m/>
    <m/>
    <x v="0"/>
    <n v="18"/>
    <d v="2021-04-01T00:00:00"/>
    <d v="2021-06-01T00:00:00"/>
    <n v="2"/>
    <n v="0"/>
    <x v="23"/>
    <x v="0"/>
  </r>
  <r>
    <n v="100254"/>
    <x v="0"/>
    <m/>
    <m/>
    <m/>
    <x v="0"/>
    <n v="18"/>
    <d v="2021-04-01T00:00:00"/>
    <d v="2021-07-01T00:00:00"/>
    <n v="3"/>
    <n v="0"/>
    <x v="21"/>
    <x v="0"/>
  </r>
  <r>
    <n v="100254"/>
    <x v="1"/>
    <m/>
    <m/>
    <m/>
    <x v="45"/>
    <n v="16"/>
    <d v="2021-04-01T00:00:00"/>
    <d v="2021-07-01T00:00:00"/>
    <n v="3"/>
    <n v="0"/>
    <x v="22"/>
    <x v="57"/>
  </r>
  <r>
    <n v="100254"/>
    <x v="1"/>
    <m/>
    <m/>
    <m/>
    <x v="24"/>
    <n v="15"/>
    <d v="2021-04-01T00:00:00"/>
    <d v="2021-07-01T00:00:00"/>
    <n v="3"/>
    <n v="0"/>
    <x v="23"/>
    <x v="29"/>
  </r>
  <r>
    <n v="100255"/>
    <x v="0"/>
    <m/>
    <m/>
    <m/>
    <x v="0"/>
    <n v="15"/>
    <d v="2021-04-01T00:00:00"/>
    <d v="2021-05-01T00:00:00"/>
    <n v="1"/>
    <n v="1"/>
    <x v="21"/>
    <x v="0"/>
  </r>
  <r>
    <n v="100255"/>
    <x v="2"/>
    <m/>
    <m/>
    <m/>
    <x v="6"/>
    <n v="14"/>
    <d v="2021-04-01T00:00:00"/>
    <d v="2021-05-01T00:00:00"/>
    <n v="1"/>
    <n v="1"/>
    <x v="22"/>
    <x v="95"/>
  </r>
  <r>
    <n v="100256"/>
    <x v="0"/>
    <m/>
    <m/>
    <m/>
    <x v="0"/>
    <n v="12"/>
    <d v="2021-04-01T00:00:00"/>
    <d v="2021-05-01T00:00:00"/>
    <n v="1"/>
    <n v="1"/>
    <x v="21"/>
    <x v="0"/>
  </r>
  <r>
    <n v="100256"/>
    <x v="0"/>
    <m/>
    <m/>
    <m/>
    <x v="0"/>
    <n v="13"/>
    <d v="2021-04-01T00:00:00"/>
    <d v="2021-05-01T00:00:00"/>
    <n v="1"/>
    <n v="1"/>
    <x v="22"/>
    <x v="0"/>
  </r>
  <r>
    <n v="100257"/>
    <x v="0"/>
    <m/>
    <m/>
    <m/>
    <x v="0"/>
    <n v="12"/>
    <d v="2021-04-01T00:00:00"/>
    <d v="2021-07-01T00:00:00"/>
    <n v="3"/>
    <n v="0"/>
    <x v="21"/>
    <x v="0"/>
  </r>
  <r>
    <n v="100257"/>
    <x v="1"/>
    <m/>
    <m/>
    <m/>
    <x v="45"/>
    <n v="12"/>
    <d v="2021-04-01T00:00:00"/>
    <d v="2021-07-01T00:00:00"/>
    <n v="3"/>
    <n v="0"/>
    <x v="22"/>
    <x v="57"/>
  </r>
  <r>
    <n v="100257"/>
    <x v="1"/>
    <m/>
    <m/>
    <m/>
    <x v="24"/>
    <n v="12"/>
    <d v="2021-04-01T00:00:00"/>
    <d v="2021-07-01T00:00:00"/>
    <n v="3"/>
    <n v="0"/>
    <x v="23"/>
    <x v="29"/>
  </r>
  <r>
    <n v="100258"/>
    <x v="0"/>
    <m/>
    <m/>
    <m/>
    <x v="0"/>
    <n v="11"/>
    <d v="2021-04-01T00:00:00"/>
    <d v="2021-07-01T00:00:00"/>
    <n v="3"/>
    <n v="0"/>
    <x v="21"/>
    <x v="0"/>
  </r>
  <r>
    <n v="100258"/>
    <x v="2"/>
    <m/>
    <m/>
    <m/>
    <x v="6"/>
    <n v="14"/>
    <d v="2021-04-01T00:00:00"/>
    <d v="2021-07-01T00:00:00"/>
    <n v="3"/>
    <n v="0"/>
    <x v="22"/>
    <x v="95"/>
  </r>
  <r>
    <n v="100258"/>
    <x v="2"/>
    <m/>
    <m/>
    <m/>
    <x v="45"/>
    <n v="9"/>
    <d v="2021-04-01T00:00:00"/>
    <d v="2021-07-01T00:00:00"/>
    <n v="3"/>
    <n v="0"/>
    <x v="23"/>
    <x v="99"/>
  </r>
  <r>
    <n v="100259"/>
    <x v="0"/>
    <m/>
    <m/>
    <m/>
    <x v="0"/>
    <n v="11"/>
    <d v="2021-04-01T00:00:00"/>
    <d v="2021-07-01T00:00:00"/>
    <n v="3"/>
    <n v="0"/>
    <x v="21"/>
    <x v="0"/>
  </r>
  <r>
    <n v="100259"/>
    <x v="2"/>
    <m/>
    <m/>
    <m/>
    <x v="2"/>
    <n v="11"/>
    <d v="2021-04-01T00:00:00"/>
    <d v="2021-07-01T00:00:00"/>
    <n v="3"/>
    <n v="0"/>
    <x v="22"/>
    <x v="29"/>
  </r>
  <r>
    <n v="100259"/>
    <x v="2"/>
    <m/>
    <m/>
    <m/>
    <x v="26"/>
    <n v="12"/>
    <d v="2021-04-01T00:00:00"/>
    <d v="2021-07-01T00:00:00"/>
    <n v="3"/>
    <n v="0"/>
    <x v="23"/>
    <x v="31"/>
  </r>
  <r>
    <n v="100260"/>
    <x v="0"/>
    <m/>
    <m/>
    <m/>
    <x v="0"/>
    <n v="9"/>
    <d v="2021-04-01T00:00:00"/>
    <d v="2021-07-01T00:00:00"/>
    <n v="3"/>
    <n v="0"/>
    <x v="21"/>
    <x v="0"/>
  </r>
  <r>
    <n v="100260"/>
    <x v="0"/>
    <m/>
    <m/>
    <m/>
    <x v="0"/>
    <n v="6"/>
    <d v="2021-04-01T00:00:00"/>
    <d v="2021-07-01T00:00:00"/>
    <n v="3"/>
    <n v="0"/>
    <x v="22"/>
    <x v="0"/>
  </r>
  <r>
    <n v="100260"/>
    <x v="0"/>
    <m/>
    <m/>
    <m/>
    <x v="0"/>
    <n v="7"/>
    <d v="2021-04-01T00:00:00"/>
    <d v="2021-07-01T00:00:00"/>
    <n v="3"/>
    <n v="0"/>
    <x v="23"/>
    <x v="0"/>
  </r>
  <r>
    <n v="100261"/>
    <x v="0"/>
    <m/>
    <m/>
    <m/>
    <x v="0"/>
    <n v="6"/>
    <d v="2021-04-01T00:00:00"/>
    <d v="2021-07-01T00:00:00"/>
    <n v="3"/>
    <n v="0"/>
    <x v="21"/>
    <x v="0"/>
  </r>
  <r>
    <n v="100261"/>
    <x v="1"/>
    <m/>
    <m/>
    <m/>
    <x v="1"/>
    <n v="4"/>
    <d v="2021-04-01T00:00:00"/>
    <d v="2021-07-01T00:00:00"/>
    <n v="3"/>
    <n v="0"/>
    <x v="22"/>
    <x v="1"/>
  </r>
  <r>
    <n v="100261"/>
    <x v="1"/>
    <m/>
    <m/>
    <m/>
    <x v="6"/>
    <n v="5"/>
    <d v="2021-04-01T00:00:00"/>
    <d v="2021-07-01T00:00:00"/>
    <n v="3"/>
    <n v="0"/>
    <x v="23"/>
    <x v="6"/>
  </r>
  <r>
    <n v="100262"/>
    <x v="0"/>
    <m/>
    <m/>
    <m/>
    <x v="0"/>
    <n v="3"/>
    <d v="2021-04-01T00:00:00"/>
    <d v="2021-07-01T00:00:00"/>
    <n v="3"/>
    <n v="0"/>
    <x v="21"/>
    <x v="0"/>
  </r>
  <r>
    <n v="100262"/>
    <x v="1"/>
    <m/>
    <m/>
    <m/>
    <x v="9"/>
    <n v="3"/>
    <d v="2021-04-01T00:00:00"/>
    <d v="2021-07-01T00:00:00"/>
    <n v="3"/>
    <n v="0"/>
    <x v="22"/>
    <x v="12"/>
  </r>
  <r>
    <n v="100262"/>
    <x v="1"/>
    <m/>
    <m/>
    <m/>
    <x v="1"/>
    <n v="3"/>
    <d v="2021-04-01T00:00:00"/>
    <d v="2021-07-01T00:00:00"/>
    <n v="3"/>
    <n v="0"/>
    <x v="23"/>
    <x v="1"/>
  </r>
  <r>
    <n v="100263"/>
    <x v="0"/>
    <m/>
    <m/>
    <m/>
    <x v="0"/>
    <n v="3"/>
    <d v="2021-04-01T00:00:00"/>
    <d v="2021-07-01T00:00:00"/>
    <n v="3"/>
    <n v="0"/>
    <x v="21"/>
    <x v="0"/>
  </r>
  <r>
    <n v="100263"/>
    <x v="0"/>
    <m/>
    <m/>
    <m/>
    <x v="0"/>
    <n v="4"/>
    <d v="2021-04-01T00:00:00"/>
    <d v="2021-07-01T00:00:00"/>
    <n v="3"/>
    <n v="0"/>
    <x v="22"/>
    <x v="0"/>
  </r>
  <r>
    <n v="100263"/>
    <x v="0"/>
    <m/>
    <m/>
    <m/>
    <x v="0"/>
    <n v="3"/>
    <d v="2021-04-01T00:00:00"/>
    <d v="2021-07-01T00:00:00"/>
    <n v="3"/>
    <n v="0"/>
    <x v="23"/>
    <x v="0"/>
  </r>
  <r>
    <n v="100264"/>
    <x v="0"/>
    <m/>
    <m/>
    <m/>
    <x v="0"/>
    <n v="2"/>
    <d v="2021-04-01T00:00:00"/>
    <d v="2021-06-01T00:00:00"/>
    <n v="2"/>
    <n v="0"/>
    <x v="21"/>
    <x v="0"/>
  </r>
  <r>
    <n v="100264"/>
    <x v="1"/>
    <m/>
    <m/>
    <m/>
    <x v="9"/>
    <n v="2"/>
    <d v="2021-04-01T00:00:00"/>
    <d v="2021-06-01T00:00:00"/>
    <n v="2"/>
    <n v="0"/>
    <x v="22"/>
    <x v="12"/>
  </r>
  <r>
    <n v="100264"/>
    <x v="1"/>
    <m/>
    <m/>
    <m/>
    <x v="9"/>
    <n v="2"/>
    <d v="2021-04-01T00:00:00"/>
    <d v="2021-06-01T00:00:00"/>
    <n v="2"/>
    <n v="0"/>
    <x v="23"/>
    <x v="12"/>
  </r>
  <r>
    <n v="100265"/>
    <x v="0"/>
    <m/>
    <m/>
    <m/>
    <x v="0"/>
    <n v="2"/>
    <d v="2021-04-01T00:00:00"/>
    <d v="2021-07-01T00:00:00"/>
    <n v="3"/>
    <n v="0"/>
    <x v="21"/>
    <x v="0"/>
  </r>
  <r>
    <n v="100265"/>
    <x v="0"/>
    <m/>
    <m/>
    <m/>
    <x v="0"/>
    <n v="2"/>
    <d v="2021-04-01T00:00:00"/>
    <d v="2021-07-01T00:00:00"/>
    <n v="3"/>
    <n v="0"/>
    <x v="22"/>
    <x v="0"/>
  </r>
  <r>
    <n v="100265"/>
    <x v="0"/>
    <m/>
    <m/>
    <m/>
    <x v="0"/>
    <n v="2"/>
    <d v="2021-04-01T00:00:00"/>
    <d v="2021-07-01T00:00:00"/>
    <n v="3"/>
    <n v="0"/>
    <x v="23"/>
    <x v="0"/>
  </r>
  <r>
    <n v="100266"/>
    <x v="0"/>
    <m/>
    <m/>
    <m/>
    <x v="0"/>
    <n v="1"/>
    <d v="2021-04-01T00:00:00"/>
    <d v="2021-07-01T00:00:00"/>
    <n v="3"/>
    <n v="0"/>
    <x v="21"/>
    <x v="0"/>
  </r>
  <r>
    <n v="100266"/>
    <x v="1"/>
    <m/>
    <m/>
    <m/>
    <x v="9"/>
    <n v="1"/>
    <d v="2021-04-01T00:00:00"/>
    <d v="2021-07-01T00:00:00"/>
    <n v="3"/>
    <n v="0"/>
    <x v="22"/>
    <x v="12"/>
  </r>
  <r>
    <n v="100266"/>
    <x v="1"/>
    <m/>
    <m/>
    <m/>
    <x v="9"/>
    <n v="2"/>
    <d v="2021-04-01T00:00:00"/>
    <d v="2021-07-01T00:00:00"/>
    <n v="3"/>
    <n v="0"/>
    <x v="23"/>
    <x v="12"/>
  </r>
  <r>
    <n v="100267"/>
    <x v="0"/>
    <m/>
    <m/>
    <m/>
    <x v="0"/>
    <n v="2"/>
    <d v="2021-04-01T00:00:00"/>
    <d v="2021-07-01T00:00:00"/>
    <n v="3"/>
    <n v="0"/>
    <x v="21"/>
    <x v="0"/>
  </r>
  <r>
    <n v="100267"/>
    <x v="1"/>
    <m/>
    <m/>
    <m/>
    <x v="9"/>
    <n v="2"/>
    <d v="2021-04-01T00:00:00"/>
    <d v="2021-07-01T00:00:00"/>
    <n v="3"/>
    <n v="0"/>
    <x v="22"/>
    <x v="12"/>
  </r>
  <r>
    <n v="100267"/>
    <x v="1"/>
    <m/>
    <m/>
    <m/>
    <x v="9"/>
    <n v="2"/>
    <d v="2021-04-01T00:00:00"/>
    <d v="2021-07-01T00:00:00"/>
    <n v="3"/>
    <n v="0"/>
    <x v="23"/>
    <x v="12"/>
  </r>
  <r>
    <n v="100268"/>
    <x v="0"/>
    <m/>
    <m/>
    <m/>
    <x v="0"/>
    <n v="63"/>
    <d v="2021-05-01T00:00:00"/>
    <d v="2021-07-01T00:00:00"/>
    <n v="2"/>
    <n v="0"/>
    <x v="22"/>
    <x v="0"/>
  </r>
  <r>
    <n v="100268"/>
    <x v="1"/>
    <m/>
    <m/>
    <m/>
    <x v="35"/>
    <n v="84"/>
    <d v="2021-05-01T00:00:00"/>
    <d v="2021-07-01T00:00:00"/>
    <n v="2"/>
    <n v="0"/>
    <x v="23"/>
    <x v="66"/>
  </r>
  <r>
    <n v="100269"/>
    <x v="0"/>
    <m/>
    <m/>
    <m/>
    <x v="0"/>
    <n v="54"/>
    <d v="2021-05-01T00:00:00"/>
    <d v="2021-07-01T00:00:00"/>
    <n v="2"/>
    <n v="0"/>
    <x v="22"/>
    <x v="0"/>
  </r>
  <r>
    <n v="100269"/>
    <x v="1"/>
    <m/>
    <m/>
    <m/>
    <x v="25"/>
    <n v="55"/>
    <d v="2021-05-01T00:00:00"/>
    <d v="2021-07-01T00:00:00"/>
    <n v="2"/>
    <n v="0"/>
    <x v="23"/>
    <x v="30"/>
  </r>
  <r>
    <n v="100270"/>
    <x v="0"/>
    <m/>
    <m/>
    <m/>
    <x v="0"/>
    <n v="56"/>
    <d v="2021-05-01T00:00:00"/>
    <d v="2021-07-01T00:00:00"/>
    <n v="2"/>
    <n v="0"/>
    <x v="22"/>
    <x v="0"/>
  </r>
  <r>
    <n v="100270"/>
    <x v="1"/>
    <m/>
    <m/>
    <m/>
    <x v="21"/>
    <n v="51"/>
    <d v="2021-05-01T00:00:00"/>
    <d v="2021-07-01T00:00:00"/>
    <n v="2"/>
    <n v="0"/>
    <x v="23"/>
    <x v="26"/>
  </r>
  <r>
    <n v="100271"/>
    <x v="0"/>
    <m/>
    <m/>
    <m/>
    <x v="0"/>
    <n v="44"/>
    <d v="2021-05-01T00:00:00"/>
    <d v="2021-07-01T00:00:00"/>
    <n v="2"/>
    <n v="0"/>
    <x v="22"/>
    <x v="0"/>
  </r>
  <r>
    <n v="100271"/>
    <x v="1"/>
    <m/>
    <m/>
    <m/>
    <x v="59"/>
    <n v="55"/>
    <d v="2021-05-01T00:00:00"/>
    <d v="2021-07-01T00:00:00"/>
    <n v="2"/>
    <n v="0"/>
    <x v="23"/>
    <x v="93"/>
  </r>
  <r>
    <n v="100272"/>
    <x v="0"/>
    <m/>
    <m/>
    <m/>
    <x v="0"/>
    <n v="46"/>
    <d v="2021-05-01T00:00:00"/>
    <d v="2021-07-01T00:00:00"/>
    <n v="2"/>
    <n v="0"/>
    <x v="22"/>
    <x v="0"/>
  </r>
  <r>
    <n v="100272"/>
    <x v="2"/>
    <m/>
    <m/>
    <m/>
    <x v="44"/>
    <n v="45"/>
    <d v="2021-05-01T00:00:00"/>
    <d v="2021-07-01T00:00:00"/>
    <n v="2"/>
    <n v="0"/>
    <x v="23"/>
    <x v="55"/>
  </r>
  <r>
    <n v="100273"/>
    <x v="0"/>
    <m/>
    <m/>
    <m/>
    <x v="0"/>
    <n v="47"/>
    <d v="2021-05-01T00:00:00"/>
    <d v="2021-07-01T00:00:00"/>
    <n v="2"/>
    <n v="0"/>
    <x v="22"/>
    <x v="0"/>
  </r>
  <r>
    <n v="100273"/>
    <x v="1"/>
    <m/>
    <m/>
    <m/>
    <x v="10"/>
    <n v="35"/>
    <d v="2021-05-01T00:00:00"/>
    <d v="2021-07-01T00:00:00"/>
    <n v="2"/>
    <n v="0"/>
    <x v="23"/>
    <x v="31"/>
  </r>
  <r>
    <n v="100274"/>
    <x v="0"/>
    <m/>
    <m/>
    <m/>
    <x v="0"/>
    <n v="40"/>
    <d v="2021-05-01T00:00:00"/>
    <d v="2021-07-01T00:00:00"/>
    <n v="2"/>
    <n v="0"/>
    <x v="22"/>
    <x v="0"/>
  </r>
  <r>
    <n v="100274"/>
    <x v="1"/>
    <m/>
    <m/>
    <m/>
    <x v="24"/>
    <n v="38"/>
    <d v="2021-05-01T00:00:00"/>
    <d v="2021-07-01T00:00:00"/>
    <n v="2"/>
    <n v="0"/>
    <x v="23"/>
    <x v="29"/>
  </r>
  <r>
    <n v="100275"/>
    <x v="0"/>
    <m/>
    <m/>
    <m/>
    <x v="0"/>
    <n v="34"/>
    <d v="2021-05-01T00:00:00"/>
    <d v="2021-07-01T00:00:00"/>
    <n v="2"/>
    <n v="0"/>
    <x v="22"/>
    <x v="0"/>
  </r>
  <r>
    <n v="100275"/>
    <x v="1"/>
    <m/>
    <m/>
    <m/>
    <x v="39"/>
    <n v="23"/>
    <d v="2021-05-01T00:00:00"/>
    <d v="2021-07-01T00:00:00"/>
    <n v="2"/>
    <n v="0"/>
    <x v="23"/>
    <x v="48"/>
  </r>
  <r>
    <n v="100276"/>
    <x v="0"/>
    <m/>
    <m/>
    <m/>
    <x v="0"/>
    <n v="38"/>
    <d v="2021-05-01T00:00:00"/>
    <d v="2021-07-01T00:00:00"/>
    <n v="2"/>
    <n v="0"/>
    <x v="22"/>
    <x v="0"/>
  </r>
  <r>
    <n v="100276"/>
    <x v="1"/>
    <m/>
    <m/>
    <m/>
    <x v="30"/>
    <n v="28"/>
    <d v="2021-05-01T00:00:00"/>
    <d v="2021-07-01T00:00:00"/>
    <n v="2"/>
    <n v="0"/>
    <x v="23"/>
    <x v="36"/>
  </r>
  <r>
    <n v="100277"/>
    <x v="0"/>
    <m/>
    <m/>
    <m/>
    <x v="0"/>
    <n v="29"/>
    <d v="2021-05-01T00:00:00"/>
    <d v="2021-07-01T00:00:00"/>
    <n v="2"/>
    <n v="0"/>
    <x v="22"/>
    <x v="0"/>
  </r>
  <r>
    <n v="100277"/>
    <x v="1"/>
    <m/>
    <m/>
    <m/>
    <x v="25"/>
    <n v="27"/>
    <d v="2021-05-01T00:00:00"/>
    <d v="2021-07-01T00:00:00"/>
    <n v="2"/>
    <n v="0"/>
    <x v="23"/>
    <x v="30"/>
  </r>
  <r>
    <n v="100278"/>
    <x v="0"/>
    <m/>
    <m/>
    <m/>
    <x v="0"/>
    <n v="25"/>
    <d v="2021-05-01T00:00:00"/>
    <d v="2021-07-01T00:00:00"/>
    <n v="2"/>
    <n v="0"/>
    <x v="22"/>
    <x v="0"/>
  </r>
  <r>
    <n v="100278"/>
    <x v="1"/>
    <m/>
    <m/>
    <m/>
    <x v="26"/>
    <n v="19"/>
    <d v="2021-05-01T00:00:00"/>
    <d v="2021-07-01T00:00:00"/>
    <n v="2"/>
    <n v="0"/>
    <x v="23"/>
    <x v="50"/>
  </r>
  <r>
    <n v="100279"/>
    <x v="0"/>
    <m/>
    <m/>
    <m/>
    <x v="0"/>
    <n v="23"/>
    <d v="2021-05-01T00:00:00"/>
    <d v="2021-07-01T00:00:00"/>
    <n v="2"/>
    <n v="0"/>
    <x v="22"/>
    <x v="0"/>
  </r>
  <r>
    <n v="100279"/>
    <x v="1"/>
    <m/>
    <m/>
    <m/>
    <x v="30"/>
    <n v="22"/>
    <d v="2021-05-01T00:00:00"/>
    <d v="2021-07-01T00:00:00"/>
    <n v="2"/>
    <n v="0"/>
    <x v="23"/>
    <x v="36"/>
  </r>
  <r>
    <n v="100280"/>
    <x v="0"/>
    <m/>
    <m/>
    <m/>
    <x v="0"/>
    <n v="23"/>
    <d v="2021-05-01T00:00:00"/>
    <d v="2021-06-01T00:00:00"/>
    <n v="1"/>
    <n v="0"/>
    <x v="22"/>
    <x v="0"/>
  </r>
  <r>
    <n v="100280"/>
    <x v="0"/>
    <m/>
    <m/>
    <m/>
    <x v="0"/>
    <n v="21"/>
    <d v="2021-05-01T00:00:00"/>
    <d v="2021-06-01T00:00:00"/>
    <n v="1"/>
    <n v="0"/>
    <x v="23"/>
    <x v="0"/>
  </r>
  <r>
    <n v="100281"/>
    <x v="0"/>
    <m/>
    <m/>
    <m/>
    <x v="0"/>
    <n v="20"/>
    <d v="2021-05-01T00:00:00"/>
    <d v="2021-07-01T00:00:00"/>
    <n v="2"/>
    <n v="0"/>
    <x v="22"/>
    <x v="0"/>
  </r>
  <r>
    <n v="100281"/>
    <x v="1"/>
    <m/>
    <m/>
    <m/>
    <x v="24"/>
    <n v="17"/>
    <d v="2021-05-01T00:00:00"/>
    <d v="2021-07-01T00:00:00"/>
    <n v="2"/>
    <n v="0"/>
    <x v="23"/>
    <x v="29"/>
  </r>
  <r>
    <n v="100282"/>
    <x v="0"/>
    <m/>
    <m/>
    <m/>
    <x v="0"/>
    <n v="14"/>
    <d v="2021-05-01T00:00:00"/>
    <d v="2021-06-01T00:00:00"/>
    <n v="1"/>
    <n v="0"/>
    <x v="22"/>
    <x v="0"/>
  </r>
  <r>
    <n v="100282"/>
    <x v="0"/>
    <m/>
    <m/>
    <m/>
    <x v="0"/>
    <n v="16"/>
    <d v="2021-05-01T00:00:00"/>
    <d v="2021-06-01T00:00:00"/>
    <n v="1"/>
    <n v="0"/>
    <x v="23"/>
    <x v="0"/>
  </r>
  <r>
    <n v="100283"/>
    <x v="0"/>
    <m/>
    <m/>
    <m/>
    <x v="0"/>
    <n v="14"/>
    <d v="2021-05-01T00:00:00"/>
    <d v="2021-06-01T00:00:00"/>
    <n v="1"/>
    <n v="0"/>
    <x v="22"/>
    <x v="0"/>
  </r>
  <r>
    <n v="100283"/>
    <x v="0"/>
    <m/>
    <m/>
    <m/>
    <x v="0"/>
    <n v="15"/>
    <d v="2021-05-01T00:00:00"/>
    <d v="2021-06-01T00:00:00"/>
    <n v="1"/>
    <n v="0"/>
    <x v="23"/>
    <x v="0"/>
  </r>
  <r>
    <n v="100284"/>
    <x v="0"/>
    <m/>
    <m/>
    <m/>
    <x v="0"/>
    <n v="15"/>
    <d v="2021-05-01T00:00:00"/>
    <d v="2021-07-01T00:00:00"/>
    <n v="2"/>
    <n v="0"/>
    <x v="22"/>
    <x v="0"/>
  </r>
  <r>
    <n v="100284"/>
    <x v="1"/>
    <m/>
    <m/>
    <m/>
    <x v="25"/>
    <n v="18"/>
    <d v="2021-05-01T00:00:00"/>
    <d v="2021-07-01T00:00:00"/>
    <n v="2"/>
    <n v="0"/>
    <x v="23"/>
    <x v="30"/>
  </r>
  <r>
    <n v="100285"/>
    <x v="0"/>
    <m/>
    <m/>
    <m/>
    <x v="0"/>
    <n v="14"/>
    <d v="2021-05-01T00:00:00"/>
    <d v="2021-07-01T00:00:00"/>
    <n v="2"/>
    <n v="0"/>
    <x v="22"/>
    <x v="0"/>
  </r>
  <r>
    <n v="100285"/>
    <x v="0"/>
    <m/>
    <m/>
    <m/>
    <x v="0"/>
    <n v="14"/>
    <d v="2021-05-01T00:00:00"/>
    <d v="2021-07-01T00:00:00"/>
    <n v="2"/>
    <n v="0"/>
    <x v="23"/>
    <x v="0"/>
  </r>
  <r>
    <n v="100286"/>
    <x v="0"/>
    <m/>
    <m/>
    <m/>
    <x v="0"/>
    <n v="12"/>
    <d v="2021-05-01T00:00:00"/>
    <d v="2021-06-01T00:00:00"/>
    <n v="1"/>
    <n v="0"/>
    <x v="22"/>
    <x v="0"/>
  </r>
  <r>
    <n v="100286"/>
    <x v="0"/>
    <m/>
    <m/>
    <m/>
    <x v="0"/>
    <n v="13"/>
    <d v="2021-05-01T00:00:00"/>
    <d v="2021-06-01T00:00:00"/>
    <n v="1"/>
    <n v="0"/>
    <x v="23"/>
    <x v="0"/>
  </r>
  <r>
    <n v="100287"/>
    <x v="0"/>
    <m/>
    <m/>
    <m/>
    <x v="0"/>
    <n v="12"/>
    <d v="2021-05-01T00:00:00"/>
    <d v="2021-07-01T00:00:00"/>
    <n v="2"/>
    <n v="0"/>
    <x v="22"/>
    <x v="0"/>
  </r>
  <r>
    <n v="100287"/>
    <x v="2"/>
    <m/>
    <m/>
    <m/>
    <x v="7"/>
    <n v="9"/>
    <d v="2021-05-01T00:00:00"/>
    <d v="2021-07-01T00:00:00"/>
    <n v="2"/>
    <n v="0"/>
    <x v="23"/>
    <x v="100"/>
  </r>
  <r>
    <n v="100288"/>
    <x v="0"/>
    <m/>
    <m/>
    <m/>
    <x v="0"/>
    <n v="11"/>
    <d v="2021-05-01T00:00:00"/>
    <d v="2021-07-01T00:00:00"/>
    <n v="2"/>
    <n v="0"/>
    <x v="22"/>
    <x v="0"/>
  </r>
  <r>
    <n v="100288"/>
    <x v="1"/>
    <m/>
    <m/>
    <m/>
    <x v="2"/>
    <n v="11"/>
    <d v="2021-05-01T00:00:00"/>
    <d v="2021-07-01T00:00:00"/>
    <n v="2"/>
    <n v="0"/>
    <x v="23"/>
    <x v="2"/>
  </r>
  <r>
    <n v="100289"/>
    <x v="0"/>
    <m/>
    <m/>
    <m/>
    <x v="0"/>
    <n v="12"/>
    <d v="2021-05-01T00:00:00"/>
    <d v="2021-07-01T00:00:00"/>
    <n v="2"/>
    <n v="0"/>
    <x v="22"/>
    <x v="0"/>
  </r>
  <r>
    <n v="100289"/>
    <x v="0"/>
    <m/>
    <m/>
    <m/>
    <x v="0"/>
    <n v="9"/>
    <d v="2021-05-01T00:00:00"/>
    <d v="2021-07-01T00:00:00"/>
    <n v="2"/>
    <n v="0"/>
    <x v="23"/>
    <x v="0"/>
  </r>
  <r>
    <n v="100290"/>
    <x v="0"/>
    <m/>
    <m/>
    <m/>
    <x v="0"/>
    <n v="8"/>
    <d v="2021-05-01T00:00:00"/>
    <d v="2021-06-01T00:00:00"/>
    <n v="1"/>
    <n v="0"/>
    <x v="22"/>
    <x v="0"/>
  </r>
  <r>
    <n v="100290"/>
    <x v="1"/>
    <m/>
    <m/>
    <m/>
    <x v="2"/>
    <n v="9"/>
    <d v="2021-05-01T00:00:00"/>
    <d v="2021-06-01T00:00:00"/>
    <n v="1"/>
    <n v="0"/>
    <x v="23"/>
    <x v="2"/>
  </r>
  <r>
    <n v="100291"/>
    <x v="0"/>
    <m/>
    <m/>
    <m/>
    <x v="0"/>
    <n v="10"/>
    <d v="2021-05-01T00:00:00"/>
    <d v="2021-07-01T00:00:00"/>
    <n v="2"/>
    <n v="0"/>
    <x v="22"/>
    <x v="0"/>
  </r>
  <r>
    <n v="100291"/>
    <x v="1"/>
    <m/>
    <m/>
    <m/>
    <x v="1"/>
    <n v="7"/>
    <d v="2021-05-01T00:00:00"/>
    <d v="2021-07-01T00:00:00"/>
    <n v="2"/>
    <n v="0"/>
    <x v="23"/>
    <x v="1"/>
  </r>
  <r>
    <n v="100292"/>
    <x v="0"/>
    <m/>
    <m/>
    <m/>
    <x v="0"/>
    <n v="11"/>
    <d v="2021-05-01T00:00:00"/>
    <d v="2021-06-01T00:00:00"/>
    <n v="1"/>
    <n v="0"/>
    <x v="22"/>
    <x v="0"/>
  </r>
  <r>
    <n v="100292"/>
    <x v="1"/>
    <m/>
    <m/>
    <m/>
    <x v="1"/>
    <n v="7"/>
    <d v="2021-05-01T00:00:00"/>
    <d v="2021-06-01T00:00:00"/>
    <n v="1"/>
    <n v="0"/>
    <x v="23"/>
    <x v="1"/>
  </r>
  <r>
    <n v="100293"/>
    <x v="0"/>
    <m/>
    <m/>
    <m/>
    <x v="0"/>
    <n v="7"/>
    <d v="2021-05-01T00:00:00"/>
    <d v="2021-07-01T00:00:00"/>
    <n v="2"/>
    <n v="0"/>
    <x v="22"/>
    <x v="0"/>
  </r>
  <r>
    <n v="100293"/>
    <x v="0"/>
    <m/>
    <m/>
    <m/>
    <x v="0"/>
    <n v="7"/>
    <d v="2021-05-01T00:00:00"/>
    <d v="2021-07-01T00:00:00"/>
    <n v="2"/>
    <n v="0"/>
    <x v="23"/>
    <x v="0"/>
  </r>
  <r>
    <n v="100294"/>
    <x v="0"/>
    <m/>
    <m/>
    <m/>
    <x v="0"/>
    <n v="5"/>
    <d v="2021-05-01T00:00:00"/>
    <d v="2021-06-01T00:00:00"/>
    <n v="1"/>
    <n v="0"/>
    <x v="22"/>
    <x v="0"/>
  </r>
  <r>
    <n v="100294"/>
    <x v="0"/>
    <m/>
    <m/>
    <m/>
    <x v="0"/>
    <n v="8"/>
    <d v="2021-05-01T00:00:00"/>
    <d v="2021-06-01T00:00:00"/>
    <n v="1"/>
    <n v="0"/>
    <x v="23"/>
    <x v="0"/>
  </r>
  <r>
    <n v="100295"/>
    <x v="0"/>
    <m/>
    <m/>
    <m/>
    <x v="0"/>
    <n v="5"/>
    <d v="2021-05-01T00:00:00"/>
    <d v="2021-07-01T00:00:00"/>
    <n v="2"/>
    <n v="0"/>
    <x v="22"/>
    <x v="0"/>
  </r>
  <r>
    <n v="100295"/>
    <x v="1"/>
    <m/>
    <m/>
    <m/>
    <x v="1"/>
    <n v="7"/>
    <d v="2021-05-01T00:00:00"/>
    <d v="2021-07-01T00:00:00"/>
    <n v="2"/>
    <n v="0"/>
    <x v="23"/>
    <x v="1"/>
  </r>
  <r>
    <n v="100296"/>
    <x v="0"/>
    <m/>
    <m/>
    <m/>
    <x v="0"/>
    <n v="6"/>
    <d v="2021-05-01T00:00:00"/>
    <d v="2021-06-01T00:00:00"/>
    <n v="1"/>
    <n v="0"/>
    <x v="22"/>
    <x v="0"/>
  </r>
  <r>
    <n v="100296"/>
    <x v="1"/>
    <m/>
    <m/>
    <m/>
    <x v="1"/>
    <n v="5"/>
    <d v="2021-05-01T00:00:00"/>
    <d v="2021-06-01T00:00:00"/>
    <n v="1"/>
    <n v="0"/>
    <x v="23"/>
    <x v="1"/>
  </r>
  <r>
    <n v="100297"/>
    <x v="0"/>
    <m/>
    <m/>
    <m/>
    <x v="0"/>
    <n v="6"/>
    <d v="2021-05-01T00:00:00"/>
    <d v="2021-07-01T00:00:00"/>
    <n v="2"/>
    <n v="0"/>
    <x v="22"/>
    <x v="0"/>
  </r>
  <r>
    <n v="100297"/>
    <x v="0"/>
    <m/>
    <m/>
    <m/>
    <x v="0"/>
    <n v="5"/>
    <d v="2021-05-01T00:00:00"/>
    <d v="2021-07-01T00:00:00"/>
    <n v="2"/>
    <n v="0"/>
    <x v="23"/>
    <x v="0"/>
  </r>
  <r>
    <n v="100298"/>
    <x v="0"/>
    <m/>
    <m/>
    <m/>
    <x v="0"/>
    <n v="5"/>
    <d v="2021-05-01T00:00:00"/>
    <d v="2021-07-01T00:00:00"/>
    <n v="2"/>
    <n v="0"/>
    <x v="22"/>
    <x v="0"/>
  </r>
  <r>
    <n v="100298"/>
    <x v="0"/>
    <m/>
    <m/>
    <m/>
    <x v="0"/>
    <n v="5"/>
    <d v="2021-05-01T00:00:00"/>
    <d v="2021-07-01T00:00:00"/>
    <n v="2"/>
    <n v="0"/>
    <x v="23"/>
    <x v="0"/>
  </r>
  <r>
    <n v="100299"/>
    <x v="0"/>
    <m/>
    <m/>
    <m/>
    <x v="0"/>
    <n v="6"/>
    <d v="2021-05-01T00:00:00"/>
    <d v="2021-06-01T00:00:00"/>
    <n v="1"/>
    <n v="0"/>
    <x v="22"/>
    <x v="0"/>
  </r>
  <r>
    <n v="100299"/>
    <x v="0"/>
    <m/>
    <m/>
    <m/>
    <x v="0"/>
    <n v="4"/>
    <d v="2021-05-01T00:00:00"/>
    <d v="2021-06-01T00:00:00"/>
    <n v="1"/>
    <n v="0"/>
    <x v="23"/>
    <x v="0"/>
  </r>
  <r>
    <n v="100300"/>
    <x v="0"/>
    <m/>
    <m/>
    <m/>
    <x v="0"/>
    <n v="43"/>
    <d v="2021-05-01T00:00:00"/>
    <d v="2021-07-01T00:00:00"/>
    <n v="2"/>
    <n v="0"/>
    <x v="22"/>
    <x v="0"/>
  </r>
  <r>
    <n v="100300"/>
    <x v="3"/>
    <n v="12"/>
    <d v="2021-12-01T00:00:00"/>
    <d v="2022-11-30T00:00:00"/>
    <x v="36"/>
    <n v="47"/>
    <d v="2021-05-01T00:00:00"/>
    <d v="2021-07-01T00:00:00"/>
    <n v="2"/>
    <n v="0"/>
    <x v="23"/>
    <x v="101"/>
  </r>
  <r>
    <n v="100301"/>
    <x v="0"/>
    <m/>
    <m/>
    <m/>
    <x v="0"/>
    <n v="513"/>
    <d v="2021-05-01T00:00:00"/>
    <d v="2021-07-01T00:00:00"/>
    <n v="2"/>
    <n v="0"/>
    <x v="22"/>
    <x v="0"/>
  </r>
  <r>
    <n v="100301"/>
    <x v="3"/>
    <n v="12"/>
    <d v="2022-01-01T00:00:00"/>
    <d v="2022-12-31T00:00:00"/>
    <x v="60"/>
    <n v="479"/>
    <d v="2021-05-01T00:00:00"/>
    <d v="2021-07-01T00:00:00"/>
    <n v="2"/>
    <n v="0"/>
    <x v="23"/>
    <x v="102"/>
  </r>
  <r>
    <n v="100302"/>
    <x v="0"/>
    <m/>
    <m/>
    <m/>
    <x v="0"/>
    <n v="4"/>
    <d v="2021-05-01T00:00:00"/>
    <d v="2021-06-01T00:00:00"/>
    <n v="1"/>
    <n v="0"/>
    <x v="22"/>
    <x v="0"/>
  </r>
  <r>
    <n v="100302"/>
    <x v="0"/>
    <m/>
    <m/>
    <m/>
    <x v="0"/>
    <n v="4"/>
    <d v="2021-05-01T00:00:00"/>
    <d v="2021-06-01T00:00:00"/>
    <n v="1"/>
    <n v="0"/>
    <x v="23"/>
    <x v="0"/>
  </r>
  <r>
    <n v="100303"/>
    <x v="0"/>
    <m/>
    <m/>
    <m/>
    <x v="0"/>
    <n v="4"/>
    <d v="2021-05-01T00:00:00"/>
    <d v="2021-07-01T00:00:00"/>
    <n v="2"/>
    <n v="0"/>
    <x v="22"/>
    <x v="0"/>
  </r>
  <r>
    <n v="100303"/>
    <x v="0"/>
    <m/>
    <m/>
    <m/>
    <x v="0"/>
    <n v="4"/>
    <d v="2021-05-01T00:00:00"/>
    <d v="2021-07-01T00:00:00"/>
    <n v="2"/>
    <n v="0"/>
    <x v="23"/>
    <x v="0"/>
  </r>
  <r>
    <n v="100304"/>
    <x v="0"/>
    <m/>
    <m/>
    <m/>
    <x v="0"/>
    <n v="3"/>
    <d v="2021-05-01T00:00:00"/>
    <d v="2021-07-01T00:00:00"/>
    <n v="2"/>
    <n v="0"/>
    <x v="22"/>
    <x v="0"/>
  </r>
  <r>
    <n v="100304"/>
    <x v="1"/>
    <m/>
    <m/>
    <m/>
    <x v="1"/>
    <n v="3"/>
    <d v="2021-05-01T00:00:00"/>
    <d v="2021-07-01T00:00:00"/>
    <n v="2"/>
    <n v="0"/>
    <x v="23"/>
    <x v="1"/>
  </r>
  <r>
    <n v="100305"/>
    <x v="0"/>
    <m/>
    <m/>
    <m/>
    <x v="0"/>
    <n v="2"/>
    <d v="2021-05-01T00:00:00"/>
    <d v="2021-06-01T00:00:00"/>
    <n v="1"/>
    <n v="0"/>
    <x v="22"/>
    <x v="0"/>
  </r>
  <r>
    <n v="100305"/>
    <x v="0"/>
    <m/>
    <m/>
    <m/>
    <x v="0"/>
    <n v="2"/>
    <d v="2021-05-01T00:00:00"/>
    <d v="2021-06-01T00:00:00"/>
    <n v="1"/>
    <n v="0"/>
    <x v="23"/>
    <x v="0"/>
  </r>
  <r>
    <n v="100306"/>
    <x v="0"/>
    <m/>
    <m/>
    <m/>
    <x v="0"/>
    <n v="2"/>
    <d v="2021-05-01T00:00:00"/>
    <d v="2021-06-01T00:00:00"/>
    <n v="1"/>
    <n v="0"/>
    <x v="22"/>
    <x v="0"/>
  </r>
  <r>
    <n v="100306"/>
    <x v="0"/>
    <m/>
    <m/>
    <m/>
    <x v="0"/>
    <n v="2"/>
    <d v="2021-05-01T00:00:00"/>
    <d v="2021-06-01T00:00:00"/>
    <n v="1"/>
    <n v="0"/>
    <x v="23"/>
    <x v="0"/>
  </r>
  <r>
    <n v="100307"/>
    <x v="0"/>
    <m/>
    <m/>
    <m/>
    <x v="0"/>
    <n v="2"/>
    <d v="2021-05-01T00:00:00"/>
    <d v="2021-07-01T00:00:00"/>
    <n v="2"/>
    <n v="0"/>
    <x v="22"/>
    <x v="0"/>
  </r>
  <r>
    <n v="100307"/>
    <x v="0"/>
    <m/>
    <m/>
    <m/>
    <x v="0"/>
    <n v="2"/>
    <d v="2021-05-01T00:00:00"/>
    <d v="2021-07-01T00:00:00"/>
    <n v="2"/>
    <n v="0"/>
    <x v="23"/>
    <x v="0"/>
  </r>
  <r>
    <n v="100308"/>
    <x v="0"/>
    <m/>
    <m/>
    <m/>
    <x v="0"/>
    <n v="2"/>
    <d v="2021-05-01T00:00:00"/>
    <d v="2021-06-01T00:00:00"/>
    <n v="1"/>
    <n v="0"/>
    <x v="22"/>
    <x v="0"/>
  </r>
  <r>
    <n v="100308"/>
    <x v="0"/>
    <m/>
    <m/>
    <m/>
    <x v="0"/>
    <n v="2"/>
    <d v="2021-05-01T00:00:00"/>
    <d v="2021-06-01T00:00:00"/>
    <n v="1"/>
    <n v="0"/>
    <x v="23"/>
    <x v="0"/>
  </r>
  <r>
    <n v="100309"/>
    <x v="0"/>
    <m/>
    <m/>
    <m/>
    <x v="0"/>
    <n v="2"/>
    <d v="2021-05-01T00:00:00"/>
    <d v="2021-06-01T00:00:00"/>
    <n v="1"/>
    <n v="0"/>
    <x v="22"/>
    <x v="0"/>
  </r>
  <r>
    <n v="100309"/>
    <x v="0"/>
    <m/>
    <m/>
    <m/>
    <x v="0"/>
    <n v="2"/>
    <d v="2021-05-01T00:00:00"/>
    <d v="2021-06-01T00:00:00"/>
    <n v="1"/>
    <n v="0"/>
    <x v="23"/>
    <x v="0"/>
  </r>
  <r>
    <n v="100310"/>
    <x v="0"/>
    <m/>
    <m/>
    <m/>
    <x v="0"/>
    <n v="2"/>
    <d v="2021-05-01T00:00:00"/>
    <d v="2021-07-01T00:00:00"/>
    <n v="2"/>
    <n v="0"/>
    <x v="22"/>
    <x v="0"/>
  </r>
  <r>
    <n v="100310"/>
    <x v="1"/>
    <m/>
    <m/>
    <m/>
    <x v="9"/>
    <n v="2"/>
    <d v="2021-05-01T00:00:00"/>
    <d v="2021-07-01T00:00:00"/>
    <n v="2"/>
    <n v="0"/>
    <x v="23"/>
    <x v="12"/>
  </r>
  <r>
    <n v="100311"/>
    <x v="0"/>
    <m/>
    <m/>
    <m/>
    <x v="0"/>
    <n v="1"/>
    <d v="2021-05-01T00:00:00"/>
    <d v="2021-07-01T00:00:00"/>
    <n v="2"/>
    <n v="0"/>
    <x v="22"/>
    <x v="0"/>
  </r>
  <r>
    <n v="100311"/>
    <x v="1"/>
    <m/>
    <m/>
    <m/>
    <x v="9"/>
    <n v="2"/>
    <d v="2021-05-01T00:00:00"/>
    <d v="2021-07-01T00:00:00"/>
    <n v="2"/>
    <n v="0"/>
    <x v="23"/>
    <x v="12"/>
  </r>
  <r>
    <n v="100312"/>
    <x v="0"/>
    <m/>
    <m/>
    <m/>
    <x v="0"/>
    <n v="2"/>
    <d v="2021-05-01T00:00:00"/>
    <d v="2021-07-01T00:00:00"/>
    <n v="2"/>
    <n v="0"/>
    <x v="22"/>
    <x v="0"/>
  </r>
  <r>
    <n v="100312"/>
    <x v="0"/>
    <m/>
    <m/>
    <m/>
    <x v="0"/>
    <n v="2"/>
    <d v="2021-05-01T00:00:00"/>
    <d v="2021-07-01T00:00:00"/>
    <n v="2"/>
    <n v="0"/>
    <x v="23"/>
    <x v="0"/>
  </r>
  <r>
    <n v="100313"/>
    <x v="0"/>
    <m/>
    <m/>
    <m/>
    <x v="0"/>
    <n v="2"/>
    <d v="2021-05-01T00:00:00"/>
    <d v="2021-07-01T00:00:00"/>
    <n v="2"/>
    <n v="0"/>
    <x v="22"/>
    <x v="0"/>
  </r>
  <r>
    <n v="100313"/>
    <x v="0"/>
    <m/>
    <m/>
    <m/>
    <x v="0"/>
    <n v="2"/>
    <d v="2021-05-01T00:00:00"/>
    <d v="2021-07-01T00:00:00"/>
    <n v="2"/>
    <n v="0"/>
    <x v="23"/>
    <x v="0"/>
  </r>
  <r>
    <n v="100314"/>
    <x v="0"/>
    <m/>
    <m/>
    <m/>
    <x v="0"/>
    <n v="2"/>
    <d v="2021-05-01T00:00:00"/>
    <d v="2021-07-01T00:00:00"/>
    <n v="2"/>
    <n v="0"/>
    <x v="22"/>
    <x v="0"/>
  </r>
  <r>
    <n v="100314"/>
    <x v="0"/>
    <m/>
    <m/>
    <m/>
    <x v="0"/>
    <n v="2"/>
    <d v="2021-05-01T00:00:00"/>
    <d v="2021-07-01T00:00:00"/>
    <n v="2"/>
    <n v="0"/>
    <x v="23"/>
    <x v="0"/>
  </r>
  <r>
    <n v="100315"/>
    <x v="0"/>
    <m/>
    <m/>
    <m/>
    <x v="0"/>
    <n v="2"/>
    <d v="2021-05-01T00:00:00"/>
    <d v="2021-06-01T00:00:00"/>
    <n v="1"/>
    <n v="0"/>
    <x v="22"/>
    <x v="0"/>
  </r>
  <r>
    <n v="100315"/>
    <x v="0"/>
    <m/>
    <m/>
    <m/>
    <x v="0"/>
    <n v="2"/>
    <d v="2021-05-01T00:00:00"/>
    <d v="2021-06-01T00:00:00"/>
    <n v="1"/>
    <n v="0"/>
    <x v="23"/>
    <x v="0"/>
  </r>
  <r>
    <n v="100316"/>
    <x v="0"/>
    <m/>
    <m/>
    <m/>
    <x v="0"/>
    <n v="2"/>
    <d v="2021-05-01T00:00:00"/>
    <d v="2021-07-01T00:00:00"/>
    <n v="2"/>
    <n v="0"/>
    <x v="22"/>
    <x v="0"/>
  </r>
  <r>
    <n v="100316"/>
    <x v="0"/>
    <m/>
    <m/>
    <m/>
    <x v="0"/>
    <n v="2"/>
    <d v="2021-05-01T00:00:00"/>
    <d v="2021-07-01T00:00:00"/>
    <n v="2"/>
    <n v="0"/>
    <x v="23"/>
    <x v="0"/>
  </r>
  <r>
    <n v="100317"/>
    <x v="0"/>
    <m/>
    <m/>
    <m/>
    <x v="0"/>
    <n v="2"/>
    <d v="2021-05-01T00:00:00"/>
    <d v="2021-06-01T00:00:00"/>
    <n v="1"/>
    <n v="0"/>
    <x v="22"/>
    <x v="0"/>
  </r>
  <r>
    <n v="100317"/>
    <x v="1"/>
    <m/>
    <m/>
    <m/>
    <x v="9"/>
    <n v="2"/>
    <d v="2021-05-01T00:00:00"/>
    <d v="2021-06-01T00:00:00"/>
    <n v="1"/>
    <n v="0"/>
    <x v="23"/>
    <x v="12"/>
  </r>
  <r>
    <n v="100318"/>
    <x v="0"/>
    <m/>
    <m/>
    <m/>
    <x v="0"/>
    <n v="2"/>
    <d v="2021-05-01T00:00:00"/>
    <d v="2021-07-01T00:00:00"/>
    <n v="2"/>
    <n v="0"/>
    <x v="22"/>
    <x v="0"/>
  </r>
  <r>
    <n v="100318"/>
    <x v="1"/>
    <m/>
    <m/>
    <m/>
    <x v="9"/>
    <n v="2"/>
    <d v="2021-05-01T00:00:00"/>
    <d v="2021-07-01T00:00:00"/>
    <n v="2"/>
    <n v="0"/>
    <x v="23"/>
    <x v="12"/>
  </r>
  <r>
    <n v="100319"/>
    <x v="0"/>
    <m/>
    <m/>
    <m/>
    <x v="0"/>
    <n v="72"/>
    <d v="2021-06-01T00:00:00"/>
    <d v="2021-07-01T00:00:00"/>
    <n v="1"/>
    <n v="0"/>
    <x v="23"/>
    <x v="0"/>
  </r>
  <r>
    <n v="100320"/>
    <x v="0"/>
    <m/>
    <m/>
    <m/>
    <x v="0"/>
    <n v="84"/>
    <d v="2021-06-01T00:00:00"/>
    <d v="2021-07-01T00:00:00"/>
    <n v="1"/>
    <n v="0"/>
    <x v="23"/>
    <x v="0"/>
  </r>
  <r>
    <n v="100321"/>
    <x v="0"/>
    <m/>
    <m/>
    <m/>
    <x v="0"/>
    <n v="50"/>
    <d v="2021-06-01T00:00:00"/>
    <d v="2021-07-01T00:00:00"/>
    <n v="1"/>
    <n v="0"/>
    <x v="23"/>
    <x v="0"/>
  </r>
  <r>
    <n v="100322"/>
    <x v="0"/>
    <m/>
    <m/>
    <m/>
    <x v="0"/>
    <n v="68"/>
    <d v="2021-06-01T00:00:00"/>
    <d v="2021-07-01T00:00:00"/>
    <n v="1"/>
    <n v="0"/>
    <x v="23"/>
    <x v="0"/>
  </r>
  <r>
    <n v="100323"/>
    <x v="0"/>
    <m/>
    <m/>
    <m/>
    <x v="0"/>
    <n v="51"/>
    <d v="2021-06-01T00:00:00"/>
    <d v="2021-07-01T00:00:00"/>
    <n v="1"/>
    <n v="0"/>
    <x v="23"/>
    <x v="0"/>
  </r>
  <r>
    <n v="100324"/>
    <x v="0"/>
    <m/>
    <m/>
    <m/>
    <x v="0"/>
    <n v="68"/>
    <d v="2021-06-01T00:00:00"/>
    <d v="2021-07-01T00:00:00"/>
    <n v="1"/>
    <n v="0"/>
    <x v="23"/>
    <x v="0"/>
  </r>
  <r>
    <n v="100325"/>
    <x v="0"/>
    <m/>
    <m/>
    <m/>
    <x v="0"/>
    <n v="59"/>
    <d v="2021-06-01T00:00:00"/>
    <d v="2021-07-01T00:00:00"/>
    <n v="1"/>
    <n v="0"/>
    <x v="23"/>
    <x v="0"/>
  </r>
  <r>
    <n v="100326"/>
    <x v="0"/>
    <m/>
    <m/>
    <m/>
    <x v="0"/>
    <n v="50"/>
    <d v="2021-06-01T00:00:00"/>
    <d v="2021-07-01T00:00:00"/>
    <n v="1"/>
    <n v="0"/>
    <x v="23"/>
    <x v="0"/>
  </r>
  <r>
    <n v="100327"/>
    <x v="0"/>
    <m/>
    <m/>
    <m/>
    <x v="0"/>
    <n v="54"/>
    <d v="2021-06-01T00:00:00"/>
    <d v="2021-07-01T00:00:00"/>
    <n v="1"/>
    <n v="0"/>
    <x v="23"/>
    <x v="0"/>
  </r>
  <r>
    <n v="100328"/>
    <x v="0"/>
    <m/>
    <m/>
    <m/>
    <x v="0"/>
    <n v="55"/>
    <d v="2021-06-01T00:00:00"/>
    <d v="2021-07-01T00:00:00"/>
    <n v="1"/>
    <n v="0"/>
    <x v="23"/>
    <x v="0"/>
  </r>
  <r>
    <n v="100329"/>
    <x v="0"/>
    <m/>
    <m/>
    <m/>
    <x v="0"/>
    <n v="50"/>
    <d v="2021-06-01T00:00:00"/>
    <d v="2021-07-01T00:00:00"/>
    <n v="1"/>
    <n v="0"/>
    <x v="23"/>
    <x v="0"/>
  </r>
  <r>
    <n v="100330"/>
    <x v="0"/>
    <m/>
    <m/>
    <m/>
    <x v="0"/>
    <n v="41"/>
    <d v="2021-06-01T00:00:00"/>
    <d v="2021-07-01T00:00:00"/>
    <n v="1"/>
    <n v="0"/>
    <x v="23"/>
    <x v="0"/>
  </r>
  <r>
    <n v="100331"/>
    <x v="0"/>
    <m/>
    <m/>
    <m/>
    <x v="0"/>
    <n v="45"/>
    <d v="2021-06-01T00:00:00"/>
    <d v="2021-07-01T00:00:00"/>
    <n v="1"/>
    <n v="0"/>
    <x v="23"/>
    <x v="0"/>
  </r>
  <r>
    <n v="100332"/>
    <x v="0"/>
    <m/>
    <m/>
    <m/>
    <x v="0"/>
    <n v="37"/>
    <d v="2021-06-01T00:00:00"/>
    <d v="2021-07-01T00:00:00"/>
    <n v="1"/>
    <n v="0"/>
    <x v="23"/>
    <x v="0"/>
  </r>
  <r>
    <n v="100333"/>
    <x v="0"/>
    <m/>
    <m/>
    <m/>
    <x v="0"/>
    <n v="39"/>
    <d v="2021-06-01T00:00:00"/>
    <d v="2021-07-01T00:00:00"/>
    <n v="1"/>
    <n v="0"/>
    <x v="23"/>
    <x v="0"/>
  </r>
  <r>
    <n v="100334"/>
    <x v="0"/>
    <m/>
    <m/>
    <m/>
    <x v="0"/>
    <n v="37"/>
    <d v="2021-06-01T00:00:00"/>
    <d v="2021-07-01T00:00:00"/>
    <n v="1"/>
    <n v="0"/>
    <x v="23"/>
    <x v="0"/>
  </r>
  <r>
    <n v="100335"/>
    <x v="0"/>
    <m/>
    <m/>
    <m/>
    <x v="0"/>
    <n v="28"/>
    <d v="2021-06-01T00:00:00"/>
    <d v="2021-07-01T00:00:00"/>
    <n v="1"/>
    <n v="0"/>
    <x v="23"/>
    <x v="0"/>
  </r>
  <r>
    <n v="100336"/>
    <x v="0"/>
    <m/>
    <m/>
    <m/>
    <x v="0"/>
    <n v="20"/>
    <d v="2021-06-01T00:00:00"/>
    <d v="2021-07-01T00:00:00"/>
    <n v="1"/>
    <n v="0"/>
    <x v="23"/>
    <x v="0"/>
  </r>
  <r>
    <n v="100337"/>
    <x v="0"/>
    <m/>
    <m/>
    <m/>
    <x v="0"/>
    <n v="26"/>
    <d v="2021-06-01T00:00:00"/>
    <d v="2021-07-01T00:00:00"/>
    <n v="1"/>
    <n v="0"/>
    <x v="23"/>
    <x v="0"/>
  </r>
  <r>
    <n v="100338"/>
    <x v="0"/>
    <m/>
    <m/>
    <m/>
    <x v="0"/>
    <n v="32"/>
    <d v="2021-06-01T00:00:00"/>
    <d v="2021-07-01T00:00:00"/>
    <n v="1"/>
    <n v="0"/>
    <x v="23"/>
    <x v="0"/>
  </r>
  <r>
    <n v="100339"/>
    <x v="0"/>
    <m/>
    <m/>
    <m/>
    <x v="0"/>
    <n v="20"/>
    <d v="2021-06-01T00:00:00"/>
    <d v="2021-07-01T00:00:00"/>
    <n v="1"/>
    <n v="0"/>
    <x v="23"/>
    <x v="0"/>
  </r>
  <r>
    <n v="100340"/>
    <x v="0"/>
    <m/>
    <m/>
    <m/>
    <x v="0"/>
    <n v="21"/>
    <d v="2021-06-01T00:00:00"/>
    <d v="2021-07-01T00:00:00"/>
    <n v="1"/>
    <n v="0"/>
    <x v="23"/>
    <x v="0"/>
  </r>
  <r>
    <n v="100341"/>
    <x v="0"/>
    <m/>
    <m/>
    <m/>
    <x v="0"/>
    <n v="20"/>
    <d v="2021-06-01T00:00:00"/>
    <d v="2021-07-01T00:00:00"/>
    <n v="1"/>
    <n v="0"/>
    <x v="23"/>
    <x v="0"/>
  </r>
  <r>
    <n v="100342"/>
    <x v="0"/>
    <m/>
    <m/>
    <m/>
    <x v="0"/>
    <n v="21"/>
    <d v="2021-06-01T00:00:00"/>
    <d v="2021-07-01T00:00:00"/>
    <n v="1"/>
    <n v="0"/>
    <x v="23"/>
    <x v="0"/>
  </r>
  <r>
    <n v="100343"/>
    <x v="0"/>
    <m/>
    <m/>
    <m/>
    <x v="0"/>
    <n v="23"/>
    <d v="2021-06-01T00:00:00"/>
    <d v="2021-07-01T00:00:00"/>
    <n v="1"/>
    <n v="0"/>
    <x v="23"/>
    <x v="0"/>
  </r>
  <r>
    <n v="100344"/>
    <x v="0"/>
    <m/>
    <m/>
    <m/>
    <x v="0"/>
    <n v="12"/>
    <d v="2021-06-01T00:00:00"/>
    <d v="2021-07-01T00:00:00"/>
    <n v="1"/>
    <n v="0"/>
    <x v="23"/>
    <x v="0"/>
  </r>
  <r>
    <n v="100345"/>
    <x v="0"/>
    <m/>
    <m/>
    <m/>
    <x v="0"/>
    <n v="14"/>
    <d v="2021-06-01T00:00:00"/>
    <d v="2021-07-01T00:00:00"/>
    <n v="1"/>
    <n v="0"/>
    <x v="23"/>
    <x v="0"/>
  </r>
  <r>
    <n v="100346"/>
    <x v="0"/>
    <m/>
    <m/>
    <m/>
    <x v="0"/>
    <n v="11"/>
    <d v="2021-06-01T00:00:00"/>
    <d v="2021-07-01T00:00:00"/>
    <n v="1"/>
    <n v="0"/>
    <x v="23"/>
    <x v="0"/>
  </r>
  <r>
    <n v="100347"/>
    <x v="0"/>
    <m/>
    <m/>
    <m/>
    <x v="0"/>
    <n v="11"/>
    <d v="2021-06-01T00:00:00"/>
    <d v="2021-07-01T00:00:00"/>
    <n v="1"/>
    <n v="0"/>
    <x v="23"/>
    <x v="0"/>
  </r>
  <r>
    <n v="100348"/>
    <x v="0"/>
    <m/>
    <m/>
    <m/>
    <x v="0"/>
    <n v="13"/>
    <d v="2021-06-01T00:00:00"/>
    <d v="2021-07-01T00:00:00"/>
    <n v="1"/>
    <n v="0"/>
    <x v="23"/>
    <x v="0"/>
  </r>
  <r>
    <n v="100349"/>
    <x v="0"/>
    <m/>
    <m/>
    <m/>
    <x v="0"/>
    <n v="11"/>
    <d v="2021-06-01T00:00:00"/>
    <d v="2021-07-01T00:00:00"/>
    <n v="1"/>
    <n v="0"/>
    <x v="23"/>
    <x v="0"/>
  </r>
  <r>
    <n v="100350"/>
    <x v="0"/>
    <m/>
    <m/>
    <m/>
    <x v="0"/>
    <n v="8"/>
    <d v="2021-06-01T00:00:00"/>
    <d v="2021-07-01T00:00:00"/>
    <n v="1"/>
    <n v="0"/>
    <x v="23"/>
    <x v="0"/>
  </r>
  <r>
    <n v="100351"/>
    <x v="0"/>
    <m/>
    <m/>
    <m/>
    <x v="0"/>
    <n v="8"/>
    <d v="2021-06-01T00:00:00"/>
    <d v="2021-07-01T00:00:00"/>
    <n v="1"/>
    <n v="0"/>
    <x v="23"/>
    <x v="0"/>
  </r>
  <r>
    <n v="100352"/>
    <x v="0"/>
    <m/>
    <m/>
    <m/>
    <x v="0"/>
    <n v="9"/>
    <d v="2021-06-01T00:00:00"/>
    <d v="2021-07-01T00:00:00"/>
    <n v="1"/>
    <n v="0"/>
    <x v="23"/>
    <x v="0"/>
  </r>
  <r>
    <n v="100353"/>
    <x v="0"/>
    <m/>
    <m/>
    <m/>
    <x v="0"/>
    <n v="8"/>
    <d v="2021-06-01T00:00:00"/>
    <d v="2021-07-01T00:00:00"/>
    <n v="1"/>
    <n v="0"/>
    <x v="23"/>
    <x v="0"/>
  </r>
  <r>
    <n v="100354"/>
    <x v="0"/>
    <m/>
    <m/>
    <m/>
    <x v="0"/>
    <n v="10"/>
    <d v="2021-06-01T00:00:00"/>
    <d v="2021-07-01T00:00:00"/>
    <n v="1"/>
    <n v="0"/>
    <x v="23"/>
    <x v="0"/>
  </r>
  <r>
    <n v="100355"/>
    <x v="0"/>
    <m/>
    <m/>
    <m/>
    <x v="0"/>
    <n v="10"/>
    <d v="2021-06-01T00:00:00"/>
    <d v="2021-07-01T00:00:00"/>
    <n v="1"/>
    <n v="0"/>
    <x v="23"/>
    <x v="0"/>
  </r>
  <r>
    <n v="100356"/>
    <x v="0"/>
    <m/>
    <m/>
    <m/>
    <x v="0"/>
    <n v="6"/>
    <d v="2021-06-01T00:00:00"/>
    <d v="2021-07-01T00:00:00"/>
    <n v="1"/>
    <n v="0"/>
    <x v="23"/>
    <x v="0"/>
  </r>
  <r>
    <n v="100357"/>
    <x v="0"/>
    <m/>
    <m/>
    <m/>
    <x v="0"/>
    <n v="6"/>
    <d v="2021-06-01T00:00:00"/>
    <d v="2021-07-01T00:00:00"/>
    <n v="1"/>
    <n v="0"/>
    <x v="23"/>
    <x v="0"/>
  </r>
  <r>
    <n v="100358"/>
    <x v="0"/>
    <m/>
    <m/>
    <m/>
    <x v="0"/>
    <n v="6"/>
    <d v="2021-06-01T00:00:00"/>
    <d v="2021-07-01T00:00:00"/>
    <n v="1"/>
    <n v="0"/>
    <x v="23"/>
    <x v="0"/>
  </r>
  <r>
    <n v="100359"/>
    <x v="0"/>
    <m/>
    <m/>
    <m/>
    <x v="0"/>
    <n v="6"/>
    <d v="2021-06-01T00:00:00"/>
    <d v="2021-07-01T00:00:00"/>
    <n v="1"/>
    <n v="0"/>
    <x v="23"/>
    <x v="0"/>
  </r>
  <r>
    <n v="100360"/>
    <x v="0"/>
    <m/>
    <m/>
    <m/>
    <x v="0"/>
    <n v="7"/>
    <d v="2021-06-01T00:00:00"/>
    <d v="2021-07-01T00:00:00"/>
    <n v="1"/>
    <n v="0"/>
    <x v="23"/>
    <x v="0"/>
  </r>
  <r>
    <n v="100361"/>
    <x v="0"/>
    <m/>
    <m/>
    <m/>
    <x v="0"/>
    <n v="6"/>
    <d v="2021-06-01T00:00:00"/>
    <d v="2021-07-01T00:00:00"/>
    <n v="1"/>
    <n v="0"/>
    <x v="23"/>
    <x v="0"/>
  </r>
  <r>
    <n v="100362"/>
    <x v="0"/>
    <m/>
    <m/>
    <m/>
    <x v="0"/>
    <n v="5"/>
    <d v="2021-06-01T00:00:00"/>
    <d v="2021-07-01T00:00:00"/>
    <n v="1"/>
    <n v="0"/>
    <x v="23"/>
    <x v="0"/>
  </r>
  <r>
    <n v="100363"/>
    <x v="0"/>
    <m/>
    <m/>
    <m/>
    <x v="0"/>
    <n v="5"/>
    <d v="2021-06-01T00:00:00"/>
    <d v="2021-07-01T00:00:00"/>
    <n v="1"/>
    <n v="0"/>
    <x v="23"/>
    <x v="0"/>
  </r>
  <r>
    <n v="100364"/>
    <x v="0"/>
    <m/>
    <m/>
    <m/>
    <x v="0"/>
    <n v="6"/>
    <d v="2021-06-01T00:00:00"/>
    <d v="2021-07-01T00:00:00"/>
    <n v="1"/>
    <n v="0"/>
    <x v="23"/>
    <x v="0"/>
  </r>
  <r>
    <n v="100365"/>
    <x v="0"/>
    <m/>
    <m/>
    <m/>
    <x v="0"/>
    <n v="5"/>
    <d v="2021-06-01T00:00:00"/>
    <d v="2021-07-01T00:00:00"/>
    <n v="1"/>
    <n v="0"/>
    <x v="23"/>
    <x v="0"/>
  </r>
  <r>
    <n v="100366"/>
    <x v="0"/>
    <m/>
    <m/>
    <m/>
    <x v="0"/>
    <n v="5"/>
    <d v="2021-06-01T00:00:00"/>
    <d v="2021-07-01T00:00:00"/>
    <n v="1"/>
    <n v="0"/>
    <x v="23"/>
    <x v="0"/>
  </r>
  <r>
    <n v="100367"/>
    <x v="0"/>
    <m/>
    <m/>
    <m/>
    <x v="0"/>
    <n v="5"/>
    <d v="2021-06-01T00:00:00"/>
    <d v="2021-07-01T00:00:00"/>
    <n v="1"/>
    <n v="0"/>
    <x v="23"/>
    <x v="0"/>
  </r>
  <r>
    <n v="100368"/>
    <x v="0"/>
    <m/>
    <m/>
    <m/>
    <x v="0"/>
    <n v="5"/>
    <d v="2021-06-01T00:00:00"/>
    <d v="2021-07-01T00:00:00"/>
    <n v="1"/>
    <n v="0"/>
    <x v="23"/>
    <x v="0"/>
  </r>
  <r>
    <n v="100369"/>
    <x v="0"/>
    <m/>
    <m/>
    <m/>
    <x v="0"/>
    <n v="5"/>
    <d v="2021-06-01T00:00:00"/>
    <d v="2021-07-01T00:00:00"/>
    <n v="1"/>
    <n v="0"/>
    <x v="23"/>
    <x v="0"/>
  </r>
  <r>
    <n v="100370"/>
    <x v="0"/>
    <m/>
    <m/>
    <m/>
    <x v="0"/>
    <n v="85"/>
    <d v="2021-06-01T00:00:00"/>
    <d v="2021-07-01T00:00:00"/>
    <n v="1"/>
    <n v="0"/>
    <x v="23"/>
    <x v="0"/>
  </r>
  <r>
    <n v="100371"/>
    <x v="0"/>
    <m/>
    <m/>
    <m/>
    <x v="0"/>
    <n v="5"/>
    <d v="2021-06-01T00:00:00"/>
    <d v="2021-07-01T00:00:00"/>
    <n v="1"/>
    <n v="0"/>
    <x v="23"/>
    <x v="0"/>
  </r>
  <r>
    <n v="100372"/>
    <x v="0"/>
    <m/>
    <m/>
    <m/>
    <x v="0"/>
    <n v="4"/>
    <d v="2021-06-01T00:00:00"/>
    <d v="2021-07-01T00:00:00"/>
    <n v="1"/>
    <n v="0"/>
    <x v="23"/>
    <x v="0"/>
  </r>
  <r>
    <n v="100373"/>
    <x v="0"/>
    <m/>
    <m/>
    <m/>
    <x v="0"/>
    <n v="5"/>
    <d v="2021-06-01T00:00:00"/>
    <d v="2021-07-01T00:00:00"/>
    <n v="1"/>
    <n v="0"/>
    <x v="23"/>
    <x v="0"/>
  </r>
  <r>
    <n v="100374"/>
    <x v="0"/>
    <m/>
    <m/>
    <m/>
    <x v="0"/>
    <n v="2"/>
    <d v="2021-06-01T00:00:00"/>
    <d v="2021-07-01T00:00:00"/>
    <n v="1"/>
    <n v="0"/>
    <x v="23"/>
    <x v="0"/>
  </r>
  <r>
    <n v="100375"/>
    <x v="0"/>
    <m/>
    <m/>
    <m/>
    <x v="0"/>
    <n v="2"/>
    <d v="2021-06-01T00:00:00"/>
    <d v="2021-07-01T00:00:00"/>
    <n v="1"/>
    <n v="0"/>
    <x v="23"/>
    <x v="0"/>
  </r>
  <r>
    <n v="100376"/>
    <x v="0"/>
    <m/>
    <m/>
    <m/>
    <x v="0"/>
    <n v="2"/>
    <d v="2021-06-01T00:00:00"/>
    <d v="2021-07-01T00:00:00"/>
    <n v="1"/>
    <n v="0"/>
    <x v="23"/>
    <x v="0"/>
  </r>
  <r>
    <n v="100377"/>
    <x v="0"/>
    <m/>
    <m/>
    <m/>
    <x v="0"/>
    <n v="2"/>
    <d v="2021-06-01T00:00:00"/>
    <d v="2021-07-01T00:00:00"/>
    <n v="1"/>
    <n v="0"/>
    <x v="23"/>
    <x v="0"/>
  </r>
  <r>
    <n v="100378"/>
    <x v="0"/>
    <m/>
    <m/>
    <m/>
    <x v="0"/>
    <n v="2"/>
    <d v="2021-06-01T00:00:00"/>
    <d v="2021-07-01T00:00:00"/>
    <n v="1"/>
    <n v="0"/>
    <x v="23"/>
    <x v="0"/>
  </r>
  <r>
    <n v="100379"/>
    <x v="0"/>
    <m/>
    <m/>
    <m/>
    <x v="0"/>
    <n v="2"/>
    <d v="2021-06-01T00:00:00"/>
    <d v="2021-07-01T00:00:00"/>
    <n v="1"/>
    <n v="0"/>
    <x v="23"/>
    <x v="0"/>
  </r>
  <r>
    <n v="100380"/>
    <x v="0"/>
    <m/>
    <m/>
    <m/>
    <x v="0"/>
    <n v="2"/>
    <d v="2021-06-01T00:00:00"/>
    <d v="2021-07-01T00:00:00"/>
    <n v="1"/>
    <n v="0"/>
    <x v="23"/>
    <x v="0"/>
  </r>
  <r>
    <n v="100381"/>
    <x v="0"/>
    <m/>
    <m/>
    <m/>
    <x v="0"/>
    <n v="2"/>
    <d v="2021-06-01T00:00:00"/>
    <d v="2021-07-01T00:00:00"/>
    <n v="1"/>
    <n v="0"/>
    <x v="23"/>
    <x v="0"/>
  </r>
  <r>
    <n v="100382"/>
    <x v="0"/>
    <m/>
    <m/>
    <m/>
    <x v="0"/>
    <n v="2"/>
    <d v="2021-06-01T00:00:00"/>
    <d v="2021-07-01T00:00:00"/>
    <n v="1"/>
    <n v="0"/>
    <x v="23"/>
    <x v="0"/>
  </r>
  <r>
    <n v="100383"/>
    <x v="0"/>
    <m/>
    <m/>
    <m/>
    <x v="0"/>
    <n v="2"/>
    <d v="2021-06-01T00:00:00"/>
    <d v="2021-07-01T00:00:00"/>
    <n v="1"/>
    <n v="0"/>
    <x v="23"/>
    <x v="0"/>
  </r>
  <r>
    <n v="100384"/>
    <x v="0"/>
    <m/>
    <m/>
    <m/>
    <x v="0"/>
    <n v="2"/>
    <d v="2021-06-01T00:00:00"/>
    <d v="2021-07-01T00:00:00"/>
    <n v="1"/>
    <n v="0"/>
    <x v="23"/>
    <x v="0"/>
  </r>
  <r>
    <n v="100385"/>
    <x v="0"/>
    <m/>
    <m/>
    <m/>
    <x v="0"/>
    <n v="2"/>
    <d v="2021-06-01T00:00:00"/>
    <d v="2021-07-01T00:00:00"/>
    <n v="1"/>
    <n v="0"/>
    <x v="23"/>
    <x v="0"/>
  </r>
  <r>
    <n v="100386"/>
    <x v="0"/>
    <m/>
    <m/>
    <m/>
    <x v="0"/>
    <n v="1"/>
    <d v="2021-06-01T00:00:00"/>
    <d v="2021-07-01T00:00:00"/>
    <n v="1"/>
    <n v="0"/>
    <x v="23"/>
    <x v="0"/>
  </r>
  <r>
    <n v="100387"/>
    <x v="0"/>
    <m/>
    <m/>
    <m/>
    <x v="0"/>
    <n v="2"/>
    <d v="2021-06-01T00:00:00"/>
    <d v="2021-07-01T00:00:00"/>
    <n v="1"/>
    <n v="0"/>
    <x v="23"/>
    <x v="0"/>
  </r>
  <r>
    <n v="100388"/>
    <x v="0"/>
    <m/>
    <m/>
    <m/>
    <x v="0"/>
    <n v="2"/>
    <d v="2021-06-01T00:00:00"/>
    <d v="2021-07-01T00:00:00"/>
    <n v="1"/>
    <n v="0"/>
    <x v="23"/>
    <x v="0"/>
  </r>
  <r>
    <n v="100389"/>
    <x v="0"/>
    <m/>
    <m/>
    <m/>
    <x v="0"/>
    <n v="2"/>
    <d v="2021-06-01T00:00:00"/>
    <d v="2021-07-01T00:00:00"/>
    <n v="1"/>
    <n v="0"/>
    <x v="23"/>
    <x v="0"/>
  </r>
  <r>
    <n v="100390"/>
    <x v="0"/>
    <m/>
    <m/>
    <m/>
    <x v="0"/>
    <n v="2"/>
    <d v="2021-06-01T00:00:00"/>
    <d v="2021-07-01T00:00:00"/>
    <n v="1"/>
    <n v="0"/>
    <x v="23"/>
    <x v="0"/>
  </r>
  <r>
    <n v="100391"/>
    <x v="0"/>
    <m/>
    <m/>
    <m/>
    <x v="0"/>
    <n v="1"/>
    <d v="2021-06-01T00:00:00"/>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C2EFC74-066D-4E23-9BCD-58EB50B14097}" name="PivotTable4"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location ref="A3:K25" firstHeaderRow="1" firstDataRow="3" firstDataCol="3"/>
  <pivotFields count="15">
    <pivotField compact="0" outline="0" showAll="0"/>
    <pivotField axis="axisRow" compact="0" outline="0" showAll="0">
      <items count="5">
        <item x="0"/>
        <item x="2"/>
        <item sd="0" x="3"/>
        <item sd="0" x="1"/>
        <item t="default"/>
      </items>
    </pivotField>
    <pivotField compact="0" outline="0" showAll="0"/>
    <pivotField compact="0" outline="0" showAll="0"/>
    <pivotField compact="0" outline="0" showAll="0"/>
    <pivotField axis="axisRow" dataField="1" compact="0" outline="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outline="0" showAll="0"/>
    <pivotField compact="0" numFmtId="14" outline="0" showAll="0"/>
    <pivotField compact="0" numFmtId="14" outline="0" showAll="0"/>
    <pivotField compact="0" outline="0" showAll="0"/>
    <pivotField compact="0" outline="0" showAll="0"/>
    <pivotField axis="axisCol" compact="0" numFmtId="14" outline="0"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compact="0" outline="0"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compact="0" outline="0" dragToRow="0" dragToCol="0" dragToPage="0" showAll="0" defaultSubtotal="0"/>
    <pivotField name="Paid Category" axis="axisRow" compact="0" outline="0" showAll="0">
      <items count="3">
        <item n="Basic" sd="0" x="0"/>
        <item n="Paid" x="1"/>
        <item t="default"/>
      </items>
    </pivotField>
  </pivotFields>
  <rowFields count="3">
    <field x="14"/>
    <field x="5"/>
    <field x="1"/>
  </rowFields>
  <rowItems count="20">
    <i>
      <x/>
    </i>
    <i>
      <x v="1"/>
      <x v="1"/>
      <x v="1"/>
    </i>
    <i r="2">
      <x v="3"/>
    </i>
    <i t="default" r="1">
      <x v="1"/>
    </i>
    <i r="1">
      <x v="2"/>
      <x v="1"/>
    </i>
    <i r="2">
      <x v="2"/>
    </i>
    <i r="2">
      <x v="3"/>
    </i>
    <i t="default" r="1">
      <x v="2"/>
    </i>
    <i r="1">
      <x v="3"/>
      <x v="1"/>
    </i>
    <i r="2">
      <x v="2"/>
    </i>
    <i r="2">
      <x v="3"/>
    </i>
    <i t="default" r="1">
      <x v="3"/>
    </i>
    <i r="1">
      <x v="4"/>
      <x v="2"/>
    </i>
    <i t="default" r="1">
      <x v="4"/>
    </i>
    <i r="1">
      <x v="22"/>
      <x v="2"/>
    </i>
    <i t="default" r="1">
      <x v="22"/>
    </i>
    <i r="1">
      <x v="24"/>
      <x v="2"/>
    </i>
    <i t="default" r="1">
      <x v="24"/>
    </i>
    <i t="default">
      <x v="1"/>
    </i>
    <i t="grand">
      <x/>
    </i>
  </rowItems>
  <colFields count="2">
    <field x="11"/>
    <field x="-2"/>
  </colFields>
  <colItems count="8">
    <i>
      <x v="21"/>
      <x/>
    </i>
    <i r="1" i="1">
      <x v="1"/>
    </i>
    <i>
      <x v="22"/>
      <x/>
    </i>
    <i r="1" i="1">
      <x v="1"/>
    </i>
    <i>
      <x v="23"/>
      <x/>
    </i>
    <i r="1" i="1">
      <x v="1"/>
    </i>
    <i t="grand">
      <x/>
    </i>
    <i t="grand" i="1">
      <x/>
    </i>
  </colItems>
  <dataFields count="2">
    <dataField name="Sum of Licenses Bought" fld="5" baseField="0" baseItem="1" numFmtId="3"/>
    <dataField name="Sum of Sales Amount" fld="12" baseField="0" baseItem="1" numFmtId="3"/>
  </dataFields>
  <pivotTableStyleInfo name="PivotStyleLight16" showRowHeaders="1" showColHeaders="1" showRowStripes="0" showColStripes="0" showLastColumn="1"/>
  <filters count="1">
    <filter fld="11" type="dateBetween" evalOrder="-1" id="12"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119C0310-806A-45DA-9966-531D8B3B7F39}" sourceName="Subscription Type">
  <pivotTables>
    <pivotTable tabId="12" name="PivotTable4"/>
  </pivotTables>
  <data>
    <tabular pivotCacheId="189710407">
      <items count="4">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38DF1926-681E-47EB-8181-F966EB6004D8}"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513E75-5F72-4E3C-99D7-71F52D6A5B83}" name="Sales" displayName="Sales" ref="A1:S2222" totalsRowShown="0">
  <autoFilter ref="A1:S2222" xr:uid="{7F513E75-5F72-4E3C-99D7-71F52D6A5B83}"/>
  <sortState xmlns:xlrd2="http://schemas.microsoft.com/office/spreadsheetml/2017/richdata2" ref="A2046:S2113">
    <sortCondition descending="1" ref="L1:L2222"/>
  </sortState>
  <tableColumns count="19">
    <tableColumn id="1" xr3:uid="{85E9D5E0-0FEB-48F8-9992-07B79A9A9B37}" name="Customer ID"/>
    <tableColumn id="2" xr3:uid="{0C275FD9-B693-4AB3-9C47-AD4734A27A8C}" name="Subscription Type"/>
    <tableColumn id="14" xr3:uid="{3B6C0BBC-BB7C-497F-8C45-0180E03874CF}" name="Sales Tier">
      <calculatedColumnFormula array="1">_xlfn.SWITCH(Sales[[#This Row],[Subscription Type]],"Basic",4,"Premium",3,"Business",2,"Enterprise",1,FALSE)</calculatedColumnFormula>
    </tableColumn>
    <tableColumn id="3" xr3:uid="{67114080-C737-4B6A-B3CC-8DE1706A12C3}" name="Contract Length (Months)"/>
    <tableColumn id="4" xr3:uid="{DACDAA45-5D8D-4D5C-A2BE-5B0037834492}" name="Current Contract Start"/>
    <tableColumn id="5" xr3:uid="{A70CD997-8BA0-4492-894F-C2A7CD871199}" name="Current Contract End"/>
    <tableColumn id="6" xr3:uid="{3B7BD5B6-895B-4256-BD96-45D1FA3B42BC}" name="Licenses Bought"/>
    <tableColumn id="15" xr3:uid="{D44DA259-F4B3-49C7-ABB1-1CCFD7FC88B3}" name="Non Paying Users">
      <calculatedColumnFormula>MAX(0,Sales[[#This Row],[Number of Users]]-Sales[[#This Row],[Licenses Bought]])</calculatedColumnFormula>
    </tableColumn>
    <tableColumn id="20" xr3:uid="{E8D887C6-1251-4A1B-A3A4-079EB339B0E4}" name="Upsell $ Non Paying Users" dataDxfId="37"/>
    <tableColumn id="19" xr3:uid="{C4DAD088-DCF7-4545-9F6F-F1B81926F77E}" name="Current Upsell $" dataDxfId="36"/>
    <tableColumn id="21" xr3:uid="{8EB158D4-CC3D-476D-8A97-10DB4C689B8E}" name="Upsell Priority" dataDxfId="35">
      <calculatedColumnFormula array="1">_xlfn.IFS(Sales[[#This Row],[Current Upsell $]]=0,"",Sales[[#This Row],[Current Upsell $]]&gt;=400,"High",Sales[[#This Row],[Current Upsell $]]&gt;=100,"Medium",Sales[[#This Row],[Current Upsell $]]&lt;100,"Low")</calculatedColumnFormula>
    </tableColumn>
    <tableColumn id="22" xr3:uid="{225C72C9-BDF0-4A48-B697-CE509D856CF5}" name="Upsell Account Detail" dataDxfId="34">
      <calculatedColumnFormula>IF(Sales[[#This Row],[Current Upsell $]]&gt;0,_xlfn.CONCAT(Sales[[#This Row],[Subscription Type]]," ",Sales[[#This Row],[Upsell Priority]]," ",TEXT(Sales[[#This Row],[Current Upsell $]],"$#")),"")</calculatedColumnFormula>
    </tableColumn>
    <tableColumn id="7" xr3:uid="{B6968FE7-6812-4081-B4DA-510FD9125F73}" name="Number of Users"/>
    <tableColumn id="8" xr3:uid="{DD0186B0-C191-45FE-80EA-CF70D4F74DB5}" name="Account Creation Month" dataDxfId="33"/>
    <tableColumn id="9" xr3:uid="{6B4CB77A-5A64-4709-AD9E-D2FEFE0AB204}" name="Last Active" dataDxfId="32"/>
    <tableColumn id="10" xr3:uid="{686DE597-DA11-433F-8D37-D4B9E7C9E9A0}" name="Months Active"/>
    <tableColumn id="11" xr3:uid="{CBEBCE38-556F-4500-B4AA-9C96473272FC}" name="Months Since Last Active"/>
    <tableColumn id="12" xr3:uid="{BED5A763-A048-4FBE-BB14-B0A1D12322C8}" name="Sales Month" dataDxfId="31"/>
    <tableColumn id="13" xr3:uid="{8D9C630E-6A46-4B40-A58D-189C7078B323}" name="Sales Am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A159878-9F23-485F-8BBC-148FFFC468DD}" name="Sales_Trend" displayName="Sales_Trend" ref="A1:M13" totalsRowShown="0">
  <autoFilter ref="A1:M13" xr:uid="{CA159878-9F23-485F-8BBC-148FFFC468DD}"/>
  <tableColumns count="13">
    <tableColumn id="1" xr3:uid="{C723D164-D4EC-43B4-BC2C-B3DDBFD4B7AC}" name="Sales Month" dataDxfId="30"/>
    <tableColumn id="2" xr3:uid="{761CF27F-6B48-42FF-B261-3F21DA2A27C0}" name="Number of Customers" dataDxfId="29">
      <calculatedColumnFormula>COUNTIF('Account Sales History'!$R$2:$R$2221,Sales_Trend[[#This Row],[Sales Month]])</calculatedColumnFormula>
    </tableColumn>
    <tableColumn id="3" xr3:uid="{DB61CFB8-7A5F-49E3-94E0-8F7CA13E503B}" name="Total Sales" dataDxfId="28">
      <calculatedColumnFormula>SUMIF('Account Sales History'!$R$2:$R$2221,Sales_Trend[[#This Row],[Sales Month]],'Account Sales History'!$S$2:$S$2221)</calculatedColumnFormula>
    </tableColumn>
    <tableColumn id="4" xr3:uid="{C11B0DED-5933-43E3-B637-C0B84CB3A044}" name="Average Sales per Customer" dataDxfId="27">
      <calculatedColumnFormula>AVERAGEIF('Account Sales History'!$R$2:$R$2221,Sales_Trend[[#This Row],[Sales Month]],'Account Sales History'!$S$2:$S$2221)</calculatedColumnFormula>
    </tableColumn>
    <tableColumn id="5" xr3:uid="{9252683D-63A7-46B9-8073-DE326F0D4D0E}" name="Non Paying Customers">
      <calculatedColumnFormula>COUNTIFS('Account Sales History'!$R$2:$R$2221,Sales_Trend[[#This Row],[Sales Month]],'Account Sales History'!$B$2:$B$2221,"Basic")</calculatedColumnFormula>
    </tableColumn>
    <tableColumn id="6" xr3:uid="{F505F0DF-B199-4E8C-8941-B8A31A83BA5A}" name="Paying Customers">
      <calculatedColumnFormula>COUNTIFS('Account Sales History'!$R$2:$R$2221,Sales_Trend[[#This Row],[Sales Month]],'Account Sales History'!$B$2:$B$2221,"&lt;&gt;Basic")</calculatedColumnFormula>
    </tableColumn>
    <tableColumn id="7" xr3:uid="{3DCB857C-7865-4D4A-A9D7-7720B6CE8160}" name="Basic to Paying Ratio" dataDxfId="26">
      <calculatedColumnFormula>Sales_Trend[[#This Row],[Non Paying Customers]]/Sales_Trend[[#This Row],[Paying Customers]]</calculatedColumnFormula>
    </tableColumn>
    <tableColumn id="8" xr3:uid="{755A3618-0E21-4C3C-BD6F-4557F8518660}" name="Premium Sales" dataDxfId="25">
      <calculatedColumnFormula>SUMIFS('Account Sales History'!$S$2:$S$2221,'Account Sales History'!$R$2:$R$2221,Sales_Trend[[#This Row],[Sales Month]],'Account Sales History'!$C$2:$C$2221,3)</calculatedColumnFormula>
    </tableColumn>
    <tableColumn id="9" xr3:uid="{A3E8590A-9521-4FB1-B1B5-56637A519F63}" name="Business Sales" dataDxfId="24">
      <calculatedColumnFormula>SUMIFS('Account Sales History'!$S$2:$S$2221,'Account Sales History'!$R$2:$R$2221,Sales_Trend[[#This Row],[Sales Month]],'Account Sales History'!$C$2:$C$2221,2)</calculatedColumnFormula>
    </tableColumn>
    <tableColumn id="10" xr3:uid="{83F30A48-263F-4737-973C-E2534B743CD2}" name="Enterprise Sales" dataDxfId="23">
      <calculatedColumnFormula>SUMIFS('Account Sales History'!$S$2:$S$2221,'Account Sales History'!$R$2:$R$2221,Sales_Trend[[#This Row],[Sales Month]],'Account Sales History'!$C$2:$C$2221,1)</calculatedColumnFormula>
    </tableColumn>
    <tableColumn id="11" xr3:uid="{38683139-E6CA-4E17-B5E9-3D34B555F1EE}" name="Premium Sales Share" dataDxfId="22">
      <calculatedColumnFormula>Sales_Trend[[#This Row],[Premium Sales]]/Sales_Trend[[#This Row],[Total Sales]]</calculatedColumnFormula>
    </tableColumn>
    <tableColumn id="12" xr3:uid="{C6111C7F-EA3B-44B5-87D9-A0CD4EDCE9F7}" name="Business Sales Share" dataCellStyle="Percent">
      <calculatedColumnFormula>Sales_Trend[[#This Row],[Business Sales]]/Sales_Trend[[#This Row],[Total Sales]]</calculatedColumnFormula>
    </tableColumn>
    <tableColumn id="13" xr3:uid="{3321E7C5-649B-4AD6-B913-1D525E6189F0}" name="Enterprise Sales Share" dataCellStyle="Percent">
      <calculatedColumnFormula>Sales_Trend[[#This Row],[Enterprise Sales]]/Sales_Trend[[#This Row],[Total Sales]]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9E398AB-6968-4557-AC65-365F1248DD48}" name="Scenario1" displayName="Scenario1" ref="A1:D6" totalsRowCount="1">
  <autoFilter ref="A1:D5" xr:uid="{A9E398AB-6968-4557-AC65-365F1248DD48}"/>
  <tableColumns count="4">
    <tableColumn id="1" xr3:uid="{660A20B9-D5CA-422F-AC74-D3ECC4A7C154}" name="Subscription Type" totalsRowLabel="Total"/>
    <tableColumn id="2" xr3:uid="{F3930AEA-B326-40E0-AC11-D6AB87F6DF9E}" name="Upsell Opportunity" dataDxfId="21">
      <calculatedColumnFormula>SUMIF('Account Sales History'!$B$2:$B$2221,Scenario1[[#This Row],[Subscription Type]],'Account Sales History'!$J$2:$J$2221)</calculatedColumnFormula>
    </tableColumn>
    <tableColumn id="3" xr3:uid="{9C75321B-6153-45B6-86D2-659F3A46E189}" name="Conversation Rate" dataDxfId="20"/>
    <tableColumn id="4" xr3:uid="{BC6850E4-1B1C-4B87-A7F2-BD1BC7AFDF6C}" name="Projected Upsell Amount" totalsRowFunction="sum" dataDxfId="19" totalsRowDxfId="18">
      <calculatedColumnFormula>'Scenario Analysis'!$B2*'Scenario Analysis'!$C2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BD4173E-C16A-44E9-9FDB-EAD4B4D8B493}" name="Scenario2" displayName="Scenario2" ref="A9:C10" totalsRowShown="0" dataDxfId="17">
  <autoFilter ref="A9:C10" xr:uid="{DBD4173E-C16A-44E9-9FDB-EAD4B4D8B493}"/>
  <tableColumns count="3">
    <tableColumn id="1" xr3:uid="{44F81477-6B88-4CC7-BFAE-403E9301EF5C}" name="Sales Last Month" dataDxfId="16">
      <calculatedColumnFormula>SUMIF('Account Sales History'!$R$2:$R$2221,MAX('Account Sales History'!$R$2:$R$2221),'Account Sales History'!$S$2:$S$2221)</calculatedColumnFormula>
    </tableColumn>
    <tableColumn id="2" xr3:uid="{CA35154B-F8EF-4635-B820-A6225200F5A6}" name="Growth Rate" dataCellStyle="Percent"/>
    <tableColumn id="3" xr3:uid="{53909E78-94EA-4030-A759-338971CD5FE0}" name="Sales Target" dataDxfId="15">
      <calculatedColumnFormula>Scenario2[[#This Row],[Sales Last Month]]*(1+Scenario2[[#This Row],[Growth Rate]])</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359212B-14CB-4E12-8494-D8BC77651BE7}" name="Scenario3" displayName="Scenario3" ref="A13:E17" totalsRowCount="1">
  <autoFilter ref="A13:E16" xr:uid="{E359212B-14CB-4E12-8494-D8BC77651BE7}"/>
  <tableColumns count="5">
    <tableColumn id="1" xr3:uid="{8E72FD9F-3B96-4585-AEB6-1C8DF8D1A0E6}" name="Subscription Type" totalsRowLabel="Total"/>
    <tableColumn id="2" xr3:uid="{24FC509F-1CF4-4C0E-9ECD-653F683DFC4F}" name="License Price" dataDxfId="14"/>
    <tableColumn id="3" xr3:uid="{CB88E8A5-5126-4738-93F0-E3A516B4FCC5}" name="License Bought" totalsRowDxfId="13" dataCellStyle="Comma [0]">
      <calculatedColumnFormula>SUMIFS('Account Sales History'!$G$2:$G$2221,'Account Sales History'!$R$2:$R$2221,MAX('Account Sales History'!$R$2:$R$2221),'Account Sales History'!$B$2:$B$2221,Scenario3[[#This Row],[Subscription Type]])</calculatedColumnFormula>
    </tableColumn>
    <tableColumn id="5" xr3:uid="{9ED6FC67-74C6-4385-8A0D-A07F32854E6D}" name="Elasticity" dataDxfId="12" totalsRowDxfId="11" dataCellStyle="Percent"/>
    <tableColumn id="4" xr3:uid="{3828AD37-41BF-4879-BA92-407DD87B11FD}" name="Projected Sales" totalsRowFunction="sum" dataDxfId="10" totalsRowDxfId="9">
      <calculatedColumnFormula>Scenario3[[#This Row],[License Price]]*Scenario3[[#This Row],[License Bought]]*(1+Scenario3[[#This Row],[Elasticity]])</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2B8E318-1E55-4D36-A6B1-44EB46B7D69F}" name="forecast" displayName="forecast" ref="A1:D26" totalsRowShown="0">
  <autoFilter ref="A1:D26" xr:uid="{72B8E318-1E55-4D36-A6B1-44EB46B7D69F}"/>
  <tableColumns count="4">
    <tableColumn id="1" xr3:uid="{48A2D8AE-1297-4774-A384-980A93F12732}" name="Sales Month"/>
    <tableColumn id="2" xr3:uid="{4D3B9693-98B7-42A3-AEE2-007C59F39420}" name="Total Sales" dataDxfId="8">
      <calculatedColumnFormula>SUMIF('Account Sales History'!$R$2:$R$2221,forecast[[#This Row],[Sales Month]],'Account Sales History'!$S$2:$S$2221)</calculatedColumnFormula>
    </tableColumn>
    <tableColumn id="3" xr3:uid="{7A1DEEEA-8FFD-4281-8E48-08E5EA6BC92C}" name="SMA (Simple Moving Average) Forecast"/>
    <tableColumn id="4" xr3:uid="{399310D2-C937-4C77-89EC-68FE70EFFAF7}" name="WMA (Weighted Moving Average) Forecas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91381D6-8086-4BEB-BD0C-AAAF0D252377}" name="Table13" displayName="Table13" ref="A1:H37" totalsRowShown="0">
  <autoFilter ref="A1:H37" xr:uid="{091381D6-8086-4BEB-BD0C-AAAF0D252377}"/>
  <tableColumns count="8">
    <tableColumn id="1" xr3:uid="{029F59F2-B373-48D9-A8E1-F56C9C98B23C}" name="Timeline" dataDxfId="7"/>
    <tableColumn id="2" xr3:uid="{E824AE98-FA0B-43AA-9A53-10827FD444C1}" name="Total Sales"/>
    <tableColumn id="3" xr3:uid="{5FEA657C-32DF-46C1-BE9E-45B7AE004728}" name="Forecast" dataDxfId="6">
      <calculatedColumnFormula>_xlfn.FORECAST.ETS(A2,$B$2:$B$25,$A$2:$A$25,1,1)</calculatedColumnFormula>
    </tableColumn>
    <tableColumn id="4" xr3:uid="{6CFA3D05-461F-4692-A87C-BE6AEDF17A91}" name="Lower Bound 1" dataDxfId="5">
      <calculatedColumnFormula>C2-_xlfn.FORECAST.ETS.CONFINT(A2,$B$2:$B$25,$A$2:$A$25,0.9,1,1)</calculatedColumnFormula>
    </tableColumn>
    <tableColumn id="5" xr3:uid="{46CB1E49-7EA4-41FE-836D-2A214AEC6A38}" name="Upper Bound 1" dataDxfId="4">
      <calculatedColumnFormula>C2+_xlfn.FORECAST.ETS.CONFINT(A2,$B$2:$B$25,$A$2:$A$25,0.9,1,1)</calculatedColumnFormula>
    </tableColumn>
    <tableColumn id="6" xr3:uid="{81E33815-52E9-4520-843E-8E035E5B71CB}" name="Forecast 2" dataDxfId="3"/>
    <tableColumn id="7" xr3:uid="{580066E3-53B1-4885-9832-BA927DAF705A}" name="Lower Bound 2" dataDxfId="2"/>
    <tableColumn id="8" xr3:uid="{1BEE2C09-92AC-473D-A8A4-1CDAD469511C}" name="Upper Bound 2"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B6770C29-816E-419D-87CE-2B531A3EC2B9}" sourceName="Sales Month">
  <pivotTables>
    <pivotTable tabId="12" name="PivotTable4"/>
  </pivotTables>
  <state minimalRefreshVersion="6" lastRefreshVersion="6" pivotCacheId="189710407"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9F81E221-DF4F-4879-93C2-FEA38844393A}" cache="NativeTimeline_Sales_Month" caption="Sales Month" level="1" selectionLevel="1" scrollPosition="2019-08-0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1.bin"/><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EF2FC-E3D5-4623-AB13-AA6EDD05F703}">
  <dimension ref="A3:K25"/>
  <sheetViews>
    <sheetView topLeftCell="A11" workbookViewId="0">
      <selection activeCell="C28" sqref="C28"/>
    </sheetView>
  </sheetViews>
  <sheetFormatPr defaultRowHeight="15.75" x14ac:dyDescent="0.25"/>
  <cols>
    <col min="1" max="3" width="18.375" bestFit="1" customWidth="1"/>
    <col min="4" max="9" width="21.375" bestFit="1" customWidth="1"/>
    <col min="10" max="10" width="26.375" bestFit="1" customWidth="1"/>
    <col min="11" max="11" width="24.375" bestFit="1" customWidth="1"/>
    <col min="12" max="51" width="21.375" bestFit="1" customWidth="1"/>
    <col min="52" max="52" width="26.375" bestFit="1" customWidth="1"/>
    <col min="53" max="53" width="24.375" bestFit="1" customWidth="1"/>
    <col min="54" max="61" width="15.25" bestFit="1" customWidth="1"/>
    <col min="62" max="62" width="11" bestFit="1" customWidth="1"/>
  </cols>
  <sheetData>
    <row r="3" spans="1:11" x14ac:dyDescent="0.25">
      <c r="D3" s="2" t="s">
        <v>12</v>
      </c>
      <c r="E3" s="2" t="s">
        <v>20</v>
      </c>
    </row>
    <row r="4" spans="1:11" x14ac:dyDescent="0.25">
      <c r="D4" s="1">
        <v>44287</v>
      </c>
      <c r="F4" s="1">
        <v>44317</v>
      </c>
      <c r="H4" s="1">
        <v>44348</v>
      </c>
      <c r="J4" s="1" t="s">
        <v>21</v>
      </c>
      <c r="K4" s="1" t="s">
        <v>22</v>
      </c>
    </row>
    <row r="5" spans="1:11" x14ac:dyDescent="0.25">
      <c r="A5" s="2" t="s">
        <v>25</v>
      </c>
      <c r="B5" s="2" t="s">
        <v>4</v>
      </c>
      <c r="C5" s="2" t="s">
        <v>14</v>
      </c>
      <c r="D5" t="s">
        <v>18</v>
      </c>
      <c r="E5" t="s">
        <v>19</v>
      </c>
      <c r="F5" t="s">
        <v>18</v>
      </c>
      <c r="G5" t="s">
        <v>19</v>
      </c>
      <c r="H5" t="s">
        <v>18</v>
      </c>
      <c r="I5" t="s">
        <v>19</v>
      </c>
    </row>
    <row r="6" spans="1:11" x14ac:dyDescent="0.25">
      <c r="A6" t="s">
        <v>3</v>
      </c>
      <c r="D6" s="3">
        <v>0</v>
      </c>
      <c r="E6" s="3">
        <v>0</v>
      </c>
      <c r="F6" s="3">
        <v>0</v>
      </c>
      <c r="G6" s="3">
        <v>0</v>
      </c>
      <c r="H6" s="3">
        <v>0</v>
      </c>
      <c r="I6" s="3">
        <v>0</v>
      </c>
      <c r="J6" s="3">
        <v>0</v>
      </c>
      <c r="K6" s="3">
        <v>0</v>
      </c>
    </row>
    <row r="7" spans="1:11" x14ac:dyDescent="0.25">
      <c r="A7" t="s">
        <v>23</v>
      </c>
      <c r="B7" t="s">
        <v>26</v>
      </c>
      <c r="C7" t="s">
        <v>1</v>
      </c>
      <c r="D7" s="3">
        <v>116</v>
      </c>
      <c r="E7" s="3">
        <v>2900</v>
      </c>
      <c r="F7" s="3">
        <v>144</v>
      </c>
      <c r="G7" s="3">
        <v>3600</v>
      </c>
      <c r="H7" s="3">
        <v>185</v>
      </c>
      <c r="I7" s="3">
        <v>4625</v>
      </c>
      <c r="J7" s="3">
        <v>445</v>
      </c>
      <c r="K7" s="3">
        <v>11125</v>
      </c>
    </row>
    <row r="8" spans="1:11" x14ac:dyDescent="0.25">
      <c r="C8" t="s">
        <v>0</v>
      </c>
      <c r="D8" s="3">
        <v>519</v>
      </c>
      <c r="E8" s="3">
        <v>5190</v>
      </c>
      <c r="F8" s="3">
        <v>433</v>
      </c>
      <c r="G8" s="3">
        <v>4330</v>
      </c>
      <c r="H8" s="3">
        <v>637</v>
      </c>
      <c r="I8" s="3">
        <v>6370</v>
      </c>
      <c r="J8" s="3">
        <v>1589</v>
      </c>
      <c r="K8" s="3">
        <v>15890</v>
      </c>
    </row>
    <row r="9" spans="1:11" x14ac:dyDescent="0.25">
      <c r="B9" t="s">
        <v>29</v>
      </c>
      <c r="D9" s="3">
        <v>635</v>
      </c>
      <c r="E9" s="3">
        <v>8090</v>
      </c>
      <c r="F9" s="3">
        <v>577</v>
      </c>
      <c r="G9" s="3">
        <v>7930</v>
      </c>
      <c r="H9" s="3">
        <v>822</v>
      </c>
      <c r="I9" s="3">
        <v>10995</v>
      </c>
      <c r="J9" s="3">
        <v>2034</v>
      </c>
      <c r="K9" s="3">
        <v>27015</v>
      </c>
    </row>
    <row r="10" spans="1:11" x14ac:dyDescent="0.25">
      <c r="B10" t="s">
        <v>27</v>
      </c>
      <c r="C10" t="s">
        <v>1</v>
      </c>
      <c r="D10" s="3">
        <v>554</v>
      </c>
      <c r="E10" s="3">
        <v>13850</v>
      </c>
      <c r="F10" s="3">
        <v>624</v>
      </c>
      <c r="G10" s="3">
        <v>15600</v>
      </c>
      <c r="H10" s="3">
        <v>588</v>
      </c>
      <c r="I10" s="3">
        <v>14700</v>
      </c>
      <c r="J10" s="3">
        <v>1766</v>
      </c>
      <c r="K10" s="3">
        <v>44150</v>
      </c>
    </row>
    <row r="11" spans="1:11" x14ac:dyDescent="0.25">
      <c r="C11" t="s">
        <v>2</v>
      </c>
      <c r="D11" s="3">
        <v>25</v>
      </c>
      <c r="E11" s="3">
        <v>600</v>
      </c>
      <c r="F11" s="3">
        <v>25</v>
      </c>
      <c r="G11" s="3">
        <v>750</v>
      </c>
      <c r="H11" s="3">
        <v>65</v>
      </c>
      <c r="I11" s="3">
        <v>1890</v>
      </c>
      <c r="J11" s="3">
        <v>115</v>
      </c>
      <c r="K11" s="3">
        <v>3240</v>
      </c>
    </row>
    <row r="12" spans="1:11" x14ac:dyDescent="0.25">
      <c r="C12" t="s">
        <v>0</v>
      </c>
      <c r="D12" s="3">
        <v>827</v>
      </c>
      <c r="E12" s="3">
        <v>8270</v>
      </c>
      <c r="F12" s="3">
        <v>1156</v>
      </c>
      <c r="G12" s="3">
        <v>11560</v>
      </c>
      <c r="H12" s="3">
        <v>1135</v>
      </c>
      <c r="I12" s="3">
        <v>11350</v>
      </c>
      <c r="J12" s="3">
        <v>3118</v>
      </c>
      <c r="K12" s="3">
        <v>31180</v>
      </c>
    </row>
    <row r="13" spans="1:11" x14ac:dyDescent="0.25">
      <c r="B13" t="s">
        <v>30</v>
      </c>
      <c r="D13" s="3">
        <v>1406</v>
      </c>
      <c r="E13" s="3">
        <v>22720</v>
      </c>
      <c r="F13" s="3">
        <v>1805</v>
      </c>
      <c r="G13" s="3">
        <v>27910</v>
      </c>
      <c r="H13" s="3">
        <v>1788</v>
      </c>
      <c r="I13" s="3">
        <v>27940</v>
      </c>
      <c r="J13" s="3">
        <v>4999</v>
      </c>
      <c r="K13" s="3">
        <v>78570</v>
      </c>
    </row>
    <row r="14" spans="1:11" x14ac:dyDescent="0.25">
      <c r="B14" t="s">
        <v>28</v>
      </c>
      <c r="C14" t="s">
        <v>1</v>
      </c>
      <c r="D14" s="3">
        <v>285</v>
      </c>
      <c r="E14" s="3">
        <v>7125</v>
      </c>
      <c r="F14" s="3">
        <v>285</v>
      </c>
      <c r="G14" s="3">
        <v>7125</v>
      </c>
      <c r="H14" s="3">
        <v>340</v>
      </c>
      <c r="I14" s="3">
        <v>8500</v>
      </c>
      <c r="J14" s="3">
        <v>910</v>
      </c>
      <c r="K14" s="3">
        <v>22750</v>
      </c>
    </row>
    <row r="15" spans="1:11" x14ac:dyDescent="0.25">
      <c r="C15" t="s">
        <v>2</v>
      </c>
      <c r="D15" s="3">
        <v>50</v>
      </c>
      <c r="E15" s="3">
        <v>1500</v>
      </c>
      <c r="F15" s="3">
        <v>50</v>
      </c>
      <c r="G15" s="3">
        <v>1500</v>
      </c>
      <c r="H15" s="3">
        <v>50</v>
      </c>
      <c r="I15" s="3">
        <v>1500</v>
      </c>
      <c r="J15" s="3">
        <v>150</v>
      </c>
      <c r="K15" s="3">
        <v>4500</v>
      </c>
    </row>
    <row r="16" spans="1:11" x14ac:dyDescent="0.25">
      <c r="C16" t="s">
        <v>0</v>
      </c>
      <c r="D16" s="3">
        <v>329</v>
      </c>
      <c r="E16" s="3">
        <v>3290</v>
      </c>
      <c r="F16" s="3">
        <v>329</v>
      </c>
      <c r="G16" s="3">
        <v>3290</v>
      </c>
      <c r="H16" s="3">
        <v>440</v>
      </c>
      <c r="I16" s="3">
        <v>4400</v>
      </c>
      <c r="J16" s="3">
        <v>1098</v>
      </c>
      <c r="K16" s="3">
        <v>10980</v>
      </c>
    </row>
    <row r="17" spans="1:11" x14ac:dyDescent="0.25">
      <c r="B17" t="s">
        <v>31</v>
      </c>
      <c r="D17" s="3">
        <v>664</v>
      </c>
      <c r="E17" s="3">
        <v>11915</v>
      </c>
      <c r="F17" s="3">
        <v>664</v>
      </c>
      <c r="G17" s="3">
        <v>11915</v>
      </c>
      <c r="H17" s="3">
        <v>830</v>
      </c>
      <c r="I17" s="3">
        <v>14400</v>
      </c>
      <c r="J17" s="3">
        <v>2158</v>
      </c>
      <c r="K17" s="3">
        <v>38230</v>
      </c>
    </row>
    <row r="18" spans="1:11" x14ac:dyDescent="0.25">
      <c r="B18" t="s">
        <v>32</v>
      </c>
      <c r="C18" t="s">
        <v>2</v>
      </c>
      <c r="D18" s="3">
        <v>80</v>
      </c>
      <c r="E18" s="3">
        <v>2400</v>
      </c>
      <c r="F18" s="3">
        <v>80</v>
      </c>
      <c r="G18" s="3">
        <v>2400</v>
      </c>
      <c r="H18" s="3">
        <v>80</v>
      </c>
      <c r="I18" s="3">
        <v>2400</v>
      </c>
      <c r="J18" s="3">
        <v>240</v>
      </c>
      <c r="K18" s="3">
        <v>7200</v>
      </c>
    </row>
    <row r="19" spans="1:11" x14ac:dyDescent="0.25">
      <c r="B19" t="s">
        <v>33</v>
      </c>
      <c r="D19" s="3">
        <v>80</v>
      </c>
      <c r="E19" s="3">
        <v>2400</v>
      </c>
      <c r="F19" s="3">
        <v>80</v>
      </c>
      <c r="G19" s="3">
        <v>2400</v>
      </c>
      <c r="H19" s="3">
        <v>80</v>
      </c>
      <c r="I19" s="3">
        <v>2400</v>
      </c>
      <c r="J19" s="3">
        <v>240</v>
      </c>
      <c r="K19" s="3">
        <v>7200</v>
      </c>
    </row>
    <row r="20" spans="1:11" x14ac:dyDescent="0.25">
      <c r="B20" t="s">
        <v>34</v>
      </c>
      <c r="C20" t="s">
        <v>2</v>
      </c>
      <c r="D20" s="3"/>
      <c r="E20" s="3"/>
      <c r="F20" s="3"/>
      <c r="G20" s="3"/>
      <c r="H20" s="3">
        <v>525</v>
      </c>
      <c r="I20" s="3">
        <v>6600</v>
      </c>
      <c r="J20" s="3">
        <v>525</v>
      </c>
      <c r="K20" s="3">
        <v>6600</v>
      </c>
    </row>
    <row r="21" spans="1:11" x14ac:dyDescent="0.25">
      <c r="B21" t="s">
        <v>35</v>
      </c>
      <c r="D21" s="3"/>
      <c r="E21" s="3"/>
      <c r="F21" s="3"/>
      <c r="G21" s="3"/>
      <c r="H21" s="3">
        <v>525</v>
      </c>
      <c r="I21" s="3">
        <v>6600</v>
      </c>
      <c r="J21" s="3">
        <v>525</v>
      </c>
      <c r="K21" s="3">
        <v>6600</v>
      </c>
    </row>
    <row r="22" spans="1:11" x14ac:dyDescent="0.25">
      <c r="B22" t="s">
        <v>36</v>
      </c>
      <c r="C22" t="s">
        <v>2</v>
      </c>
      <c r="D22" s="3">
        <v>600</v>
      </c>
      <c r="E22" s="3">
        <v>18000</v>
      </c>
      <c r="F22" s="3">
        <v>600</v>
      </c>
      <c r="G22" s="3">
        <v>18000</v>
      </c>
      <c r="H22" s="3">
        <v>600</v>
      </c>
      <c r="I22" s="3">
        <v>18000</v>
      </c>
      <c r="J22" s="3">
        <v>1800</v>
      </c>
      <c r="K22" s="3">
        <v>54000</v>
      </c>
    </row>
    <row r="23" spans="1:11" x14ac:dyDescent="0.25">
      <c r="B23" t="s">
        <v>37</v>
      </c>
      <c r="D23" s="3">
        <v>600</v>
      </c>
      <c r="E23" s="3">
        <v>18000</v>
      </c>
      <c r="F23" s="3">
        <v>600</v>
      </c>
      <c r="G23" s="3">
        <v>18000</v>
      </c>
      <c r="H23" s="3">
        <v>600</v>
      </c>
      <c r="I23" s="3">
        <v>18000</v>
      </c>
      <c r="J23" s="3">
        <v>1800</v>
      </c>
      <c r="K23" s="3">
        <v>54000</v>
      </c>
    </row>
    <row r="24" spans="1:11" x14ac:dyDescent="0.25">
      <c r="A24" t="s">
        <v>24</v>
      </c>
      <c r="D24" s="3">
        <v>3385</v>
      </c>
      <c r="E24" s="3">
        <v>63125</v>
      </c>
      <c r="F24" s="3">
        <v>3726</v>
      </c>
      <c r="G24" s="3">
        <v>68155</v>
      </c>
      <c r="H24" s="3">
        <v>4645</v>
      </c>
      <c r="I24" s="3">
        <v>80335</v>
      </c>
      <c r="J24" s="3">
        <v>11756</v>
      </c>
      <c r="K24" s="3">
        <v>211615</v>
      </c>
    </row>
    <row r="25" spans="1:11" x14ac:dyDescent="0.25">
      <c r="A25" t="s">
        <v>17</v>
      </c>
      <c r="D25" s="3">
        <v>3385</v>
      </c>
      <c r="E25" s="3">
        <v>63125</v>
      </c>
      <c r="F25" s="3">
        <v>3726</v>
      </c>
      <c r="G25" s="3">
        <v>68155</v>
      </c>
      <c r="H25" s="3">
        <v>4645</v>
      </c>
      <c r="I25" s="3">
        <v>80335</v>
      </c>
      <c r="J25" s="3">
        <v>11756</v>
      </c>
      <c r="K25" s="3">
        <v>211615</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U9385"/>
  <sheetViews>
    <sheetView topLeftCell="L1" workbookViewId="0">
      <pane ySplit="1" topLeftCell="A2205" activePane="bottomLeft" state="frozen"/>
      <selection activeCell="B1" sqref="B1"/>
      <selection pane="bottomLeft" activeCell="N2216" sqref="N2216"/>
    </sheetView>
  </sheetViews>
  <sheetFormatPr defaultColWidth="11" defaultRowHeight="15.75" x14ac:dyDescent="0.25"/>
  <cols>
    <col min="1" max="1" width="13.125" customWidth="1"/>
    <col min="2" max="2" width="18.375" bestFit="1" customWidth="1"/>
    <col min="3" max="3" width="18.375" customWidth="1"/>
    <col min="4" max="4" width="25.375" bestFit="1" customWidth="1"/>
    <col min="5" max="5" width="22.25" bestFit="1" customWidth="1"/>
    <col min="6" max="6" width="21.25" bestFit="1" customWidth="1"/>
    <col min="7" max="7" width="16.625" bestFit="1" customWidth="1"/>
    <col min="8" max="8" width="16.625" customWidth="1"/>
    <col min="9" max="12" width="25.625" customWidth="1"/>
    <col min="13" max="13" width="17.25" bestFit="1" customWidth="1"/>
    <col min="14" max="14" width="24.5" bestFit="1" customWidth="1"/>
    <col min="15" max="15" width="12.125" bestFit="1" customWidth="1"/>
    <col min="16" max="16" width="15.5" bestFit="1" customWidth="1"/>
    <col min="17" max="17" width="24.625" bestFit="1" customWidth="1"/>
    <col min="18" max="18" width="13.5" bestFit="1" customWidth="1"/>
    <col min="19" max="19" width="14.625" bestFit="1" customWidth="1"/>
    <col min="20" max="20" width="21.875" bestFit="1" customWidth="1"/>
    <col min="21" max="21" width="11.375" bestFit="1" customWidth="1"/>
    <col min="22" max="22" width="12.5" bestFit="1" customWidth="1"/>
  </cols>
  <sheetData>
    <row r="1" spans="1:20" x14ac:dyDescent="0.25">
      <c r="A1" t="s">
        <v>16</v>
      </c>
      <c r="B1" t="s">
        <v>14</v>
      </c>
      <c r="C1" t="s">
        <v>38</v>
      </c>
      <c r="D1" t="s">
        <v>7</v>
      </c>
      <c r="E1" t="s">
        <v>5</v>
      </c>
      <c r="F1" t="s">
        <v>6</v>
      </c>
      <c r="G1" t="s">
        <v>4</v>
      </c>
      <c r="H1" t="s">
        <v>39</v>
      </c>
      <c r="I1" t="s">
        <v>40</v>
      </c>
      <c r="J1" t="s">
        <v>42</v>
      </c>
      <c r="K1" t="s">
        <v>43</v>
      </c>
      <c r="L1" t="s">
        <v>44</v>
      </c>
      <c r="M1" t="s">
        <v>15</v>
      </c>
      <c r="N1" t="s">
        <v>8</v>
      </c>
      <c r="O1" t="s">
        <v>10</v>
      </c>
      <c r="P1" t="s">
        <v>9</v>
      </c>
      <c r="Q1" t="s">
        <v>11</v>
      </c>
      <c r="R1" t="s">
        <v>12</v>
      </c>
      <c r="S1" t="s">
        <v>13</v>
      </c>
    </row>
    <row r="2" spans="1:20" x14ac:dyDescent="0.25">
      <c r="A2">
        <v>100270</v>
      </c>
      <c r="B2" t="s">
        <v>0</v>
      </c>
      <c r="C2" cm="1">
        <f t="array" ref="C2">_xlfn.SWITCH(Sales[[#This Row],[Subscription Type]],"Basic",4,"Premium",3,"Business",2,"Enterprise",1,FALSE)</f>
        <v>3</v>
      </c>
      <c r="E2" s="1"/>
      <c r="F2" s="1"/>
      <c r="G2">
        <v>14</v>
      </c>
      <c r="H2">
        <f>MAX(0,Sales[[#This Row],[Number of Users]]-Sales[[#This Row],[Licenses Bought]])</f>
        <v>37</v>
      </c>
      <c r="I2" s="5">
        <v>10</v>
      </c>
      <c r="J2" s="5">
        <f>IF(Sales[[#This Row],[Sales Month]]=MAX(R2:R2221),Sales[[#This Row],[Upsell $ Non Paying Users]]*Sales[[#This Row],[Non Paying Users]],0)</f>
        <v>370</v>
      </c>
      <c r="K2" s="5" t="str" cm="1">
        <f t="array" ref="K2">_xlfn.IFS(Sales[[#This Row],[Current Upsell $]]=0,"",Sales[[#This Row],[Current Upsell $]]&gt;=400,"High",Sales[[#This Row],[Current Upsell $]]&gt;=100,"Medium",Sales[[#This Row],[Current Upsell $]]&lt;100,"Low")</f>
        <v>Medium</v>
      </c>
      <c r="L2" s="5" t="str">
        <f>IF(Sales[[#This Row],[Current Upsell $]]&gt;0,_xlfn.CONCAT(Sales[[#This Row],[Subscription Type]]," ",Sales[[#This Row],[Upsell Priority]]," ",TEXT(Sales[[#This Row],[Current Upsell $]],"$#")),"")</f>
        <v>Premium Medium $370</v>
      </c>
      <c r="M2">
        <v>51</v>
      </c>
      <c r="N2" s="1">
        <v>44317</v>
      </c>
      <c r="O2" s="1">
        <v>44378</v>
      </c>
      <c r="P2">
        <v>2</v>
      </c>
      <c r="Q2">
        <v>0</v>
      </c>
      <c r="R2" s="1">
        <v>44348</v>
      </c>
      <c r="S2">
        <v>140</v>
      </c>
      <c r="T2" s="1"/>
    </row>
    <row r="3" spans="1:20" x14ac:dyDescent="0.25">
      <c r="A3">
        <v>100194</v>
      </c>
      <c r="B3" t="s">
        <v>0</v>
      </c>
      <c r="C3" cm="1">
        <f t="array" ref="C3">_xlfn.SWITCH(Sales[[#This Row],[Subscription Type]],"Basic",4,"Premium",3,"Business",2,"Enterprise",1,FALSE)</f>
        <v>3</v>
      </c>
      <c r="E3" s="1"/>
      <c r="F3" s="1"/>
      <c r="G3">
        <v>29</v>
      </c>
      <c r="H3">
        <f>MAX(0,Sales[[#This Row],[Number of Users]]-Sales[[#This Row],[Licenses Bought]])</f>
        <v>35</v>
      </c>
      <c r="I3" s="5">
        <v>10</v>
      </c>
      <c r="J3" s="5">
        <f>IF(Sales[[#This Row],[Sales Month]]=MAX(R3:R2222),Sales[[#This Row],[Upsell $ Non Paying Users]]*Sales[[#This Row],[Non Paying Users]],0)</f>
        <v>0</v>
      </c>
      <c r="K3" s="5" t="str" cm="1">
        <f t="array" ref="K3">_xlfn.IFS(Sales[[#This Row],[Current Upsell $]]=0,"",Sales[[#This Row],[Current Upsell $]]&gt;=400,"High",Sales[[#This Row],[Current Upsell $]]&gt;=100,"Medium",Sales[[#This Row],[Current Upsell $]]&lt;100,"Low")</f>
        <v/>
      </c>
      <c r="L3" s="5" t="str">
        <f>IF(Sales[[#This Row],[Current Upsell $]]&gt;0,_xlfn.CONCAT(Sales[[#This Row],[Subscription Type]]," ",Sales[[#This Row],[Upsell Priority]]," ",TEXT(Sales[[#This Row],[Current Upsell $]],"$#")),"")</f>
        <v/>
      </c>
      <c r="M3">
        <v>64</v>
      </c>
      <c r="N3" s="1">
        <v>44228</v>
      </c>
      <c r="O3" s="1">
        <v>44378</v>
      </c>
      <c r="P3">
        <v>5</v>
      </c>
      <c r="Q3">
        <v>0</v>
      </c>
      <c r="R3" s="1">
        <v>44287</v>
      </c>
      <c r="S3">
        <v>290</v>
      </c>
      <c r="T3" s="1"/>
    </row>
    <row r="4" spans="1:20" x14ac:dyDescent="0.25">
      <c r="A4">
        <v>100194</v>
      </c>
      <c r="B4" t="s">
        <v>0</v>
      </c>
      <c r="C4" cm="1">
        <f t="array" ref="C4">_xlfn.SWITCH(Sales[[#This Row],[Subscription Type]],"Basic",4,"Premium",3,"Business",2,"Enterprise",1,FALSE)</f>
        <v>3</v>
      </c>
      <c r="E4" s="1"/>
      <c r="F4" s="1"/>
      <c r="G4">
        <v>44</v>
      </c>
      <c r="H4">
        <f>MAX(0,Sales[[#This Row],[Number of Users]]-Sales[[#This Row],[Licenses Bought]])</f>
        <v>33</v>
      </c>
      <c r="I4" s="5">
        <v>10</v>
      </c>
      <c r="J4" s="5">
        <f>IF(Sales[[#This Row],[Sales Month]]=MAX(R4:R2223),Sales[[#This Row],[Upsell $ Non Paying Users]]*Sales[[#This Row],[Non Paying Users]],0)</f>
        <v>0</v>
      </c>
      <c r="K4" s="5" t="str" cm="1">
        <f t="array" ref="K4">_xlfn.IFS(Sales[[#This Row],[Current Upsell $]]=0,"",Sales[[#This Row],[Current Upsell $]]&gt;=400,"High",Sales[[#This Row],[Current Upsell $]]&gt;=100,"Medium",Sales[[#This Row],[Current Upsell $]]&lt;100,"Low")</f>
        <v/>
      </c>
      <c r="L4" s="5" t="str">
        <f>IF(Sales[[#This Row],[Current Upsell $]]&gt;0,_xlfn.CONCAT(Sales[[#This Row],[Subscription Type]]," ",Sales[[#This Row],[Upsell Priority]]," ",TEXT(Sales[[#This Row],[Current Upsell $]],"$#")),"")</f>
        <v/>
      </c>
      <c r="M4">
        <v>77</v>
      </c>
      <c r="N4" s="1">
        <v>44228</v>
      </c>
      <c r="O4" s="1">
        <v>44378</v>
      </c>
      <c r="P4">
        <v>5</v>
      </c>
      <c r="Q4">
        <v>0</v>
      </c>
      <c r="R4" s="1">
        <v>44317</v>
      </c>
      <c r="S4">
        <v>440</v>
      </c>
      <c r="T4" s="1"/>
    </row>
    <row r="5" spans="1:20" x14ac:dyDescent="0.25">
      <c r="A5">
        <v>100040</v>
      </c>
      <c r="B5" t="s">
        <v>0</v>
      </c>
      <c r="C5" cm="1">
        <f t="array" ref="C5">_xlfn.SWITCH(Sales[[#This Row],[Subscription Type]],"Basic",4,"Premium",3,"Business",2,"Enterprise",1,FALSE)</f>
        <v>3</v>
      </c>
      <c r="E5" s="1"/>
      <c r="F5" s="1"/>
      <c r="G5">
        <v>16</v>
      </c>
      <c r="H5">
        <f>MAX(0,Sales[[#This Row],[Number of Users]]-Sales[[#This Row],[Licenses Bought]])</f>
        <v>31</v>
      </c>
      <c r="I5" s="5">
        <v>10</v>
      </c>
      <c r="J5" s="5">
        <f>IF(Sales[[#This Row],[Sales Month]]=MAX(R5:R2224),Sales[[#This Row],[Upsell $ Non Paying Users]]*Sales[[#This Row],[Non Paying Users]],0)</f>
        <v>0</v>
      </c>
      <c r="K5" s="5" t="str" cm="1">
        <f t="array" ref="K5">_xlfn.IFS(Sales[[#This Row],[Current Upsell $]]=0,"",Sales[[#This Row],[Current Upsell $]]&gt;=400,"High",Sales[[#This Row],[Current Upsell $]]&gt;=100,"Medium",Sales[[#This Row],[Current Upsell $]]&lt;100,"Low")</f>
        <v/>
      </c>
      <c r="L5" s="5" t="str">
        <f>IF(Sales[[#This Row],[Current Upsell $]]&gt;0,_xlfn.CONCAT(Sales[[#This Row],[Subscription Type]]," ",Sales[[#This Row],[Upsell Priority]]," ",TEXT(Sales[[#This Row],[Current Upsell $]],"$#")),"")</f>
        <v/>
      </c>
      <c r="M5">
        <v>47</v>
      </c>
      <c r="N5" s="1">
        <v>43983</v>
      </c>
      <c r="O5" s="1">
        <v>44378</v>
      </c>
      <c r="P5">
        <v>13</v>
      </c>
      <c r="Q5">
        <v>0</v>
      </c>
      <c r="R5" s="1">
        <v>44013</v>
      </c>
      <c r="S5">
        <v>160</v>
      </c>
      <c r="T5" s="1"/>
    </row>
    <row r="6" spans="1:20" x14ac:dyDescent="0.25">
      <c r="A6">
        <v>100193</v>
      </c>
      <c r="B6" t="s">
        <v>0</v>
      </c>
      <c r="C6" cm="1">
        <f t="array" ref="C6">_xlfn.SWITCH(Sales[[#This Row],[Subscription Type]],"Basic",4,"Premium",3,"Business",2,"Enterprise",1,FALSE)</f>
        <v>3</v>
      </c>
      <c r="E6" s="1"/>
      <c r="F6" s="1"/>
      <c r="G6">
        <v>37</v>
      </c>
      <c r="H6">
        <f>MAX(0,Sales[[#This Row],[Number of Users]]-Sales[[#This Row],[Licenses Bought]])</f>
        <v>31</v>
      </c>
      <c r="I6" s="5">
        <v>10</v>
      </c>
      <c r="J6" s="5">
        <f>IF(Sales[[#This Row],[Sales Month]]=MAX(R6:R2225),Sales[[#This Row],[Upsell $ Non Paying Users]]*Sales[[#This Row],[Non Paying Users]],0)</f>
        <v>0</v>
      </c>
      <c r="K6" s="5" t="str" cm="1">
        <f t="array" ref="K6">_xlfn.IFS(Sales[[#This Row],[Current Upsell $]]=0,"",Sales[[#This Row],[Current Upsell $]]&gt;=400,"High",Sales[[#This Row],[Current Upsell $]]&gt;=100,"Medium",Sales[[#This Row],[Current Upsell $]]&lt;100,"Low")</f>
        <v/>
      </c>
      <c r="L6" s="5" t="str">
        <f>IF(Sales[[#This Row],[Current Upsell $]]&gt;0,_xlfn.CONCAT(Sales[[#This Row],[Subscription Type]]," ",Sales[[#This Row],[Upsell Priority]]," ",TEXT(Sales[[#This Row],[Current Upsell $]],"$#")),"")</f>
        <v/>
      </c>
      <c r="M6">
        <v>68</v>
      </c>
      <c r="N6" s="1">
        <v>44228</v>
      </c>
      <c r="O6" s="1">
        <v>44378</v>
      </c>
      <c r="P6">
        <v>5</v>
      </c>
      <c r="Q6">
        <v>0</v>
      </c>
      <c r="R6" s="1">
        <v>44287</v>
      </c>
      <c r="S6">
        <v>370</v>
      </c>
      <c r="T6" s="1"/>
    </row>
    <row r="7" spans="1:20" x14ac:dyDescent="0.25">
      <c r="A7">
        <v>100223</v>
      </c>
      <c r="B7" t="s">
        <v>0</v>
      </c>
      <c r="C7" cm="1">
        <f t="array" ref="C7">_xlfn.SWITCH(Sales[[#This Row],[Subscription Type]],"Basic",4,"Premium",3,"Business",2,"Enterprise",1,FALSE)</f>
        <v>3</v>
      </c>
      <c r="E7" s="1"/>
      <c r="F7" s="1"/>
      <c r="G7">
        <v>19</v>
      </c>
      <c r="H7">
        <f>MAX(0,Sales[[#This Row],[Number of Users]]-Sales[[#This Row],[Licenses Bought]])</f>
        <v>31</v>
      </c>
      <c r="I7" s="5">
        <v>10</v>
      </c>
      <c r="J7" s="5">
        <f>IF(Sales[[#This Row],[Sales Month]]=MAX(R7:R2226),Sales[[#This Row],[Upsell $ Non Paying Users]]*Sales[[#This Row],[Non Paying Users]],0)</f>
        <v>0</v>
      </c>
      <c r="K7" s="5" t="str" cm="1">
        <f t="array" ref="K7">_xlfn.IFS(Sales[[#This Row],[Current Upsell $]]=0,"",Sales[[#This Row],[Current Upsell $]]&gt;=400,"High",Sales[[#This Row],[Current Upsell $]]&gt;=100,"Medium",Sales[[#This Row],[Current Upsell $]]&lt;100,"Low")</f>
        <v/>
      </c>
      <c r="L7" s="5" t="str">
        <f>IF(Sales[[#This Row],[Current Upsell $]]&gt;0,_xlfn.CONCAT(Sales[[#This Row],[Subscription Type]]," ",Sales[[#This Row],[Upsell Priority]]," ",TEXT(Sales[[#This Row],[Current Upsell $]],"$#")),"")</f>
        <v/>
      </c>
      <c r="M7">
        <v>50</v>
      </c>
      <c r="N7" s="1">
        <v>44256</v>
      </c>
      <c r="O7" s="1">
        <v>44378</v>
      </c>
      <c r="P7">
        <v>4</v>
      </c>
      <c r="Q7">
        <v>0</v>
      </c>
      <c r="R7" s="1">
        <v>44287</v>
      </c>
      <c r="S7">
        <v>190</v>
      </c>
      <c r="T7" s="1"/>
    </row>
    <row r="8" spans="1:20" x14ac:dyDescent="0.25">
      <c r="A8">
        <v>100019</v>
      </c>
      <c r="B8" t="s">
        <v>0</v>
      </c>
      <c r="C8" cm="1">
        <f t="array" ref="C8">_xlfn.SWITCH(Sales[[#This Row],[Subscription Type]],"Basic",4,"Premium",3,"Business",2,"Enterprise",1,FALSE)</f>
        <v>3</v>
      </c>
      <c r="E8" s="1"/>
      <c r="F8" s="1"/>
      <c r="G8">
        <v>14</v>
      </c>
      <c r="H8">
        <f>MAX(0,Sales[[#This Row],[Number of Users]]-Sales[[#This Row],[Licenses Bought]])</f>
        <v>30</v>
      </c>
      <c r="I8" s="5">
        <v>10</v>
      </c>
      <c r="J8" s="5">
        <f>IF(Sales[[#This Row],[Sales Month]]=MAX(R8:R2227),Sales[[#This Row],[Upsell $ Non Paying Users]]*Sales[[#This Row],[Non Paying Users]],0)</f>
        <v>0</v>
      </c>
      <c r="K8" s="5" t="str" cm="1">
        <f t="array" ref="K8">_xlfn.IFS(Sales[[#This Row],[Current Upsell $]]=0,"",Sales[[#This Row],[Current Upsell $]]&gt;=400,"High",Sales[[#This Row],[Current Upsell $]]&gt;=100,"Medium",Sales[[#This Row],[Current Upsell $]]&lt;100,"Low")</f>
        <v/>
      </c>
      <c r="L8" s="5" t="str">
        <f>IF(Sales[[#This Row],[Current Upsell $]]&gt;0,_xlfn.CONCAT(Sales[[#This Row],[Subscription Type]]," ",Sales[[#This Row],[Upsell Priority]]," ",TEXT(Sales[[#This Row],[Current Upsell $]],"$#")),"")</f>
        <v/>
      </c>
      <c r="M8">
        <v>44</v>
      </c>
      <c r="N8" s="1">
        <v>43922</v>
      </c>
      <c r="O8" s="1">
        <v>44378</v>
      </c>
      <c r="P8">
        <v>15</v>
      </c>
      <c r="Q8">
        <v>0</v>
      </c>
      <c r="R8" s="1">
        <v>43952</v>
      </c>
      <c r="S8">
        <v>140</v>
      </c>
      <c r="T8" s="1"/>
    </row>
    <row r="9" spans="1:20" x14ac:dyDescent="0.25">
      <c r="A9">
        <v>100183</v>
      </c>
      <c r="B9" t="s">
        <v>0</v>
      </c>
      <c r="C9" cm="1">
        <f t="array" ref="C9">_xlfn.SWITCH(Sales[[#This Row],[Subscription Type]],"Basic",4,"Premium",3,"Business",2,"Enterprise",1,FALSE)</f>
        <v>3</v>
      </c>
      <c r="E9" s="1"/>
      <c r="F9" s="1"/>
      <c r="G9">
        <v>9</v>
      </c>
      <c r="H9">
        <f>MAX(0,Sales[[#This Row],[Number of Users]]-Sales[[#This Row],[Licenses Bought]])</f>
        <v>30</v>
      </c>
      <c r="I9" s="5">
        <v>10</v>
      </c>
      <c r="J9" s="5">
        <f>IF(Sales[[#This Row],[Sales Month]]=MAX(R9:R2228),Sales[[#This Row],[Upsell $ Non Paying Users]]*Sales[[#This Row],[Non Paying Users]],0)</f>
        <v>0</v>
      </c>
      <c r="K9" s="5" t="str" cm="1">
        <f t="array" ref="K9">_xlfn.IFS(Sales[[#This Row],[Current Upsell $]]=0,"",Sales[[#This Row],[Current Upsell $]]&gt;=400,"High",Sales[[#This Row],[Current Upsell $]]&gt;=100,"Medium",Sales[[#This Row],[Current Upsell $]]&lt;100,"Low")</f>
        <v/>
      </c>
      <c r="L9" s="5" t="str">
        <f>IF(Sales[[#This Row],[Current Upsell $]]&gt;0,_xlfn.CONCAT(Sales[[#This Row],[Subscription Type]]," ",Sales[[#This Row],[Upsell Priority]]," ",TEXT(Sales[[#This Row],[Current Upsell $]],"$#")),"")</f>
        <v/>
      </c>
      <c r="M9">
        <v>39</v>
      </c>
      <c r="N9" s="1">
        <v>44197</v>
      </c>
      <c r="O9" s="1">
        <v>44378</v>
      </c>
      <c r="P9">
        <v>6</v>
      </c>
      <c r="Q9">
        <v>0</v>
      </c>
      <c r="R9" s="1">
        <v>44228</v>
      </c>
      <c r="S9">
        <v>90</v>
      </c>
      <c r="T9" s="1"/>
    </row>
    <row r="10" spans="1:20" x14ac:dyDescent="0.25">
      <c r="A10">
        <v>100195</v>
      </c>
      <c r="B10" t="s">
        <v>0</v>
      </c>
      <c r="C10" cm="1">
        <f t="array" ref="C10">_xlfn.SWITCH(Sales[[#This Row],[Subscription Type]],"Basic",4,"Premium",3,"Business",2,"Enterprise",1,FALSE)</f>
        <v>3</v>
      </c>
      <c r="E10" s="1"/>
      <c r="F10" s="1"/>
      <c r="G10">
        <v>35</v>
      </c>
      <c r="H10">
        <f>MAX(0,Sales[[#This Row],[Number of Users]]-Sales[[#This Row],[Licenses Bought]])</f>
        <v>29</v>
      </c>
      <c r="I10" s="5">
        <v>10</v>
      </c>
      <c r="J10" s="5">
        <f>IF(Sales[[#This Row],[Sales Month]]=MAX(R10:R2229),Sales[[#This Row],[Upsell $ Non Paying Users]]*Sales[[#This Row],[Non Paying Users]],0)</f>
        <v>0</v>
      </c>
      <c r="K10" s="5" t="str" cm="1">
        <f t="array" ref="K10">_xlfn.IFS(Sales[[#This Row],[Current Upsell $]]=0,"",Sales[[#This Row],[Current Upsell $]]&gt;=400,"High",Sales[[#This Row],[Current Upsell $]]&gt;=100,"Medium",Sales[[#This Row],[Current Upsell $]]&lt;100,"Low")</f>
        <v/>
      </c>
      <c r="L10" s="5" t="str">
        <f>IF(Sales[[#This Row],[Current Upsell $]]&gt;0,_xlfn.CONCAT(Sales[[#This Row],[Subscription Type]]," ",Sales[[#This Row],[Upsell Priority]]," ",TEXT(Sales[[#This Row],[Current Upsell $]],"$#")),"")</f>
        <v/>
      </c>
      <c r="M10">
        <v>64</v>
      </c>
      <c r="N10" s="1">
        <v>44228</v>
      </c>
      <c r="O10" s="1">
        <v>44378</v>
      </c>
      <c r="P10">
        <v>5</v>
      </c>
      <c r="Q10">
        <v>0</v>
      </c>
      <c r="R10" s="1">
        <v>44317</v>
      </c>
      <c r="S10">
        <v>350</v>
      </c>
      <c r="T10" s="1"/>
    </row>
    <row r="11" spans="1:20" x14ac:dyDescent="0.25">
      <c r="A11">
        <v>100197</v>
      </c>
      <c r="B11" t="s">
        <v>0</v>
      </c>
      <c r="C11" cm="1">
        <f t="array" ref="C11">_xlfn.SWITCH(Sales[[#This Row],[Subscription Type]],"Basic",4,"Premium",3,"Business",2,"Enterprise",1,FALSE)</f>
        <v>3</v>
      </c>
      <c r="E11" s="1"/>
      <c r="F11" s="1"/>
      <c r="G11">
        <v>15</v>
      </c>
      <c r="H11">
        <f>MAX(0,Sales[[#This Row],[Number of Users]]-Sales[[#This Row],[Licenses Bought]])</f>
        <v>29</v>
      </c>
      <c r="I11" s="5">
        <v>10</v>
      </c>
      <c r="J11" s="5">
        <f>IF(Sales[[#This Row],[Sales Month]]=MAX(R11:R2230),Sales[[#This Row],[Upsell $ Non Paying Users]]*Sales[[#This Row],[Non Paying Users]],0)</f>
        <v>0</v>
      </c>
      <c r="K11" s="5" t="str" cm="1">
        <f t="array" ref="K11">_xlfn.IFS(Sales[[#This Row],[Current Upsell $]]=0,"",Sales[[#This Row],[Current Upsell $]]&gt;=400,"High",Sales[[#This Row],[Current Upsell $]]&gt;=100,"Medium",Sales[[#This Row],[Current Upsell $]]&lt;100,"Low")</f>
        <v/>
      </c>
      <c r="L11" s="5" t="str">
        <f>IF(Sales[[#This Row],[Current Upsell $]]&gt;0,_xlfn.CONCAT(Sales[[#This Row],[Subscription Type]]," ",Sales[[#This Row],[Upsell Priority]]," ",TEXT(Sales[[#This Row],[Current Upsell $]],"$#")),"")</f>
        <v/>
      </c>
      <c r="M11">
        <v>44</v>
      </c>
      <c r="N11" s="1">
        <v>44228</v>
      </c>
      <c r="O11" s="1">
        <v>44378</v>
      </c>
      <c r="P11">
        <v>5</v>
      </c>
      <c r="Q11">
        <v>0</v>
      </c>
      <c r="R11" s="1">
        <v>44256</v>
      </c>
      <c r="S11">
        <v>150</v>
      </c>
      <c r="T11" s="1"/>
    </row>
    <row r="12" spans="1:20" x14ac:dyDescent="0.25">
      <c r="A12">
        <v>100198</v>
      </c>
      <c r="B12" t="s">
        <v>0</v>
      </c>
      <c r="C12" cm="1">
        <f t="array" ref="C12">_xlfn.SWITCH(Sales[[#This Row],[Subscription Type]],"Basic",4,"Premium",3,"Business",2,"Enterprise",1,FALSE)</f>
        <v>3</v>
      </c>
      <c r="E12" s="1"/>
      <c r="F12" s="1"/>
      <c r="G12">
        <v>11</v>
      </c>
      <c r="H12">
        <f>MAX(0,Sales[[#This Row],[Number of Users]]-Sales[[#This Row],[Licenses Bought]])</f>
        <v>29</v>
      </c>
      <c r="I12" s="5">
        <v>10</v>
      </c>
      <c r="J12" s="5">
        <f>IF(Sales[[#This Row],[Sales Month]]=MAX(R12:R2231),Sales[[#This Row],[Upsell $ Non Paying Users]]*Sales[[#This Row],[Non Paying Users]],0)</f>
        <v>0</v>
      </c>
      <c r="K12" s="5" t="str" cm="1">
        <f t="array" ref="K12">_xlfn.IFS(Sales[[#This Row],[Current Upsell $]]=0,"",Sales[[#This Row],[Current Upsell $]]&gt;=400,"High",Sales[[#This Row],[Current Upsell $]]&gt;=100,"Medium",Sales[[#This Row],[Current Upsell $]]&lt;100,"Low")</f>
        <v/>
      </c>
      <c r="L12" s="5" t="str">
        <f>IF(Sales[[#This Row],[Current Upsell $]]&gt;0,_xlfn.CONCAT(Sales[[#This Row],[Subscription Type]]," ",Sales[[#This Row],[Upsell Priority]]," ",TEXT(Sales[[#This Row],[Current Upsell $]],"$#")),"")</f>
        <v/>
      </c>
      <c r="M12">
        <v>40</v>
      </c>
      <c r="N12" s="1">
        <v>44228</v>
      </c>
      <c r="O12" s="1">
        <v>44378</v>
      </c>
      <c r="P12">
        <v>5</v>
      </c>
      <c r="Q12">
        <v>0</v>
      </c>
      <c r="R12" s="1">
        <v>44256</v>
      </c>
      <c r="S12">
        <v>110</v>
      </c>
      <c r="T12" s="1"/>
    </row>
    <row r="13" spans="1:20" x14ac:dyDescent="0.25">
      <c r="A13">
        <v>100192</v>
      </c>
      <c r="B13" t="s">
        <v>0</v>
      </c>
      <c r="C13" cm="1">
        <f t="array" ref="C13">_xlfn.SWITCH(Sales[[#This Row],[Subscription Type]],"Basic",4,"Premium",3,"Business",2,"Enterprise",1,FALSE)</f>
        <v>3</v>
      </c>
      <c r="E13" s="1"/>
      <c r="F13" s="1"/>
      <c r="G13">
        <v>55</v>
      </c>
      <c r="H13">
        <f>MAX(0,Sales[[#This Row],[Number of Users]]-Sales[[#This Row],[Licenses Bought]])</f>
        <v>28</v>
      </c>
      <c r="I13" s="5">
        <v>10</v>
      </c>
      <c r="J13" s="5">
        <f>IF(Sales[[#This Row],[Sales Month]]=MAX(R13:R2232),Sales[[#This Row],[Upsell $ Non Paying Users]]*Sales[[#This Row],[Non Paying Users]],0)</f>
        <v>0</v>
      </c>
      <c r="K13" s="5" t="str" cm="1">
        <f t="array" ref="K13">_xlfn.IFS(Sales[[#This Row],[Current Upsell $]]=0,"",Sales[[#This Row],[Current Upsell $]]&gt;=400,"High",Sales[[#This Row],[Current Upsell $]]&gt;=100,"Medium",Sales[[#This Row],[Current Upsell $]]&lt;100,"Low")</f>
        <v/>
      </c>
      <c r="L13" s="5" t="str">
        <f>IF(Sales[[#This Row],[Current Upsell $]]&gt;0,_xlfn.CONCAT(Sales[[#This Row],[Subscription Type]]," ",Sales[[#This Row],[Upsell Priority]]," ",TEXT(Sales[[#This Row],[Current Upsell $]],"$#")),"")</f>
        <v/>
      </c>
      <c r="M13">
        <v>83</v>
      </c>
      <c r="N13" s="1">
        <v>44228</v>
      </c>
      <c r="O13" s="1">
        <v>44378</v>
      </c>
      <c r="P13">
        <v>5</v>
      </c>
      <c r="Q13">
        <v>0</v>
      </c>
      <c r="R13" s="1">
        <v>44287</v>
      </c>
      <c r="S13">
        <v>550</v>
      </c>
      <c r="T13" s="1"/>
    </row>
    <row r="14" spans="1:20" x14ac:dyDescent="0.25">
      <c r="A14">
        <v>100200</v>
      </c>
      <c r="B14" t="s">
        <v>0</v>
      </c>
      <c r="C14" cm="1">
        <f t="array" ref="C14">_xlfn.SWITCH(Sales[[#This Row],[Subscription Type]],"Basic",4,"Premium",3,"Business",2,"Enterprise",1,FALSE)</f>
        <v>3</v>
      </c>
      <c r="E14" s="1"/>
      <c r="F14" s="1"/>
      <c r="G14">
        <v>20</v>
      </c>
      <c r="H14">
        <f>MAX(0,Sales[[#This Row],[Number of Users]]-Sales[[#This Row],[Licenses Bought]])</f>
        <v>28</v>
      </c>
      <c r="I14" s="5">
        <v>10</v>
      </c>
      <c r="J14" s="5">
        <f>IF(Sales[[#This Row],[Sales Month]]=MAX(R14:R2233),Sales[[#This Row],[Upsell $ Non Paying Users]]*Sales[[#This Row],[Non Paying Users]],0)</f>
        <v>0</v>
      </c>
      <c r="K14" s="5" t="str" cm="1">
        <f t="array" ref="K14">_xlfn.IFS(Sales[[#This Row],[Current Upsell $]]=0,"",Sales[[#This Row],[Current Upsell $]]&gt;=400,"High",Sales[[#This Row],[Current Upsell $]]&gt;=100,"Medium",Sales[[#This Row],[Current Upsell $]]&lt;100,"Low")</f>
        <v/>
      </c>
      <c r="L14" s="5" t="str">
        <f>IF(Sales[[#This Row],[Current Upsell $]]&gt;0,_xlfn.CONCAT(Sales[[#This Row],[Subscription Type]]," ",Sales[[#This Row],[Upsell Priority]]," ",TEXT(Sales[[#This Row],[Current Upsell $]],"$#")),"")</f>
        <v/>
      </c>
      <c r="M14">
        <v>48</v>
      </c>
      <c r="N14" s="1">
        <v>44228</v>
      </c>
      <c r="O14" s="1">
        <v>44378</v>
      </c>
      <c r="P14">
        <v>5</v>
      </c>
      <c r="Q14">
        <v>0</v>
      </c>
      <c r="R14" s="1">
        <v>44287</v>
      </c>
      <c r="S14">
        <v>200</v>
      </c>
      <c r="T14" s="1"/>
    </row>
    <row r="15" spans="1:20" x14ac:dyDescent="0.25">
      <c r="A15">
        <v>100274</v>
      </c>
      <c r="B15" t="s">
        <v>0</v>
      </c>
      <c r="C15" cm="1">
        <f t="array" ref="C15">_xlfn.SWITCH(Sales[[#This Row],[Subscription Type]],"Basic",4,"Premium",3,"Business",2,"Enterprise",1,FALSE)</f>
        <v>3</v>
      </c>
      <c r="E15" s="1"/>
      <c r="F15" s="1"/>
      <c r="G15">
        <v>10</v>
      </c>
      <c r="H15">
        <f>MAX(0,Sales[[#This Row],[Number of Users]]-Sales[[#This Row],[Licenses Bought]])</f>
        <v>28</v>
      </c>
      <c r="I15" s="5">
        <v>10</v>
      </c>
      <c r="J15" s="5">
        <f>IF(Sales[[#This Row],[Sales Month]]=MAX(R15:R2234),Sales[[#This Row],[Upsell $ Non Paying Users]]*Sales[[#This Row],[Non Paying Users]],0)</f>
        <v>280</v>
      </c>
      <c r="K15" s="5" t="str" cm="1">
        <f t="array" ref="K15">_xlfn.IFS(Sales[[#This Row],[Current Upsell $]]=0,"",Sales[[#This Row],[Current Upsell $]]&gt;=400,"High",Sales[[#This Row],[Current Upsell $]]&gt;=100,"Medium",Sales[[#This Row],[Current Upsell $]]&lt;100,"Low")</f>
        <v>Medium</v>
      </c>
      <c r="L15" s="5" t="str">
        <f>IF(Sales[[#This Row],[Current Upsell $]]&gt;0,_xlfn.CONCAT(Sales[[#This Row],[Subscription Type]]," ",Sales[[#This Row],[Upsell Priority]]," ",TEXT(Sales[[#This Row],[Current Upsell $]],"$#")),"")</f>
        <v>Premium Medium $280</v>
      </c>
      <c r="M15">
        <v>38</v>
      </c>
      <c r="N15" s="1">
        <v>44317</v>
      </c>
      <c r="O15" s="1">
        <v>44378</v>
      </c>
      <c r="P15">
        <v>2</v>
      </c>
      <c r="Q15">
        <v>0</v>
      </c>
      <c r="R15" s="1">
        <v>44348</v>
      </c>
      <c r="S15">
        <v>100</v>
      </c>
      <c r="T15" s="1"/>
    </row>
    <row r="16" spans="1:20" x14ac:dyDescent="0.25">
      <c r="A16">
        <v>100081</v>
      </c>
      <c r="B16" t="s">
        <v>0</v>
      </c>
      <c r="C16" cm="1">
        <f t="array" ref="C16">_xlfn.SWITCH(Sales[[#This Row],[Subscription Type]],"Basic",4,"Premium",3,"Business",2,"Enterprise",1,FALSE)</f>
        <v>3</v>
      </c>
      <c r="E16" s="1"/>
      <c r="F16" s="1"/>
      <c r="G16">
        <v>10</v>
      </c>
      <c r="H16">
        <f>MAX(0,Sales[[#This Row],[Number of Users]]-Sales[[#This Row],[Licenses Bought]])</f>
        <v>27</v>
      </c>
      <c r="I16" s="5">
        <v>10</v>
      </c>
      <c r="J16" s="5">
        <f>IF(Sales[[#This Row],[Sales Month]]=MAX(R16:R2235),Sales[[#This Row],[Upsell $ Non Paying Users]]*Sales[[#This Row],[Non Paying Users]],0)</f>
        <v>0</v>
      </c>
      <c r="K16" s="5" t="str" cm="1">
        <f t="array" ref="K16">_xlfn.IFS(Sales[[#This Row],[Current Upsell $]]=0,"",Sales[[#This Row],[Current Upsell $]]&gt;=400,"High",Sales[[#This Row],[Current Upsell $]]&gt;=100,"Medium",Sales[[#This Row],[Current Upsell $]]&lt;100,"Low")</f>
        <v/>
      </c>
      <c r="L16" s="5" t="str">
        <f>IF(Sales[[#This Row],[Current Upsell $]]&gt;0,_xlfn.CONCAT(Sales[[#This Row],[Subscription Type]]," ",Sales[[#This Row],[Upsell Priority]]," ",TEXT(Sales[[#This Row],[Current Upsell $]],"$#")),"")</f>
        <v/>
      </c>
      <c r="M16">
        <v>37</v>
      </c>
      <c r="N16" s="1">
        <v>44044</v>
      </c>
      <c r="O16" s="1">
        <v>44378</v>
      </c>
      <c r="P16">
        <v>11</v>
      </c>
      <c r="Q16">
        <v>0</v>
      </c>
      <c r="R16" s="1">
        <v>44075</v>
      </c>
      <c r="S16">
        <v>100</v>
      </c>
      <c r="T16" s="1"/>
    </row>
    <row r="17" spans="1:20" x14ac:dyDescent="0.25">
      <c r="A17">
        <v>100165</v>
      </c>
      <c r="B17" t="s">
        <v>0</v>
      </c>
      <c r="C17" cm="1">
        <f t="array" ref="C17">_xlfn.SWITCH(Sales[[#This Row],[Subscription Type]],"Basic",4,"Premium",3,"Business",2,"Enterprise",1,FALSE)</f>
        <v>3</v>
      </c>
      <c r="E17" s="1"/>
      <c r="F17" s="1"/>
      <c r="G17">
        <v>16</v>
      </c>
      <c r="H17">
        <f>MAX(0,Sales[[#This Row],[Number of Users]]-Sales[[#This Row],[Licenses Bought]])</f>
        <v>27</v>
      </c>
      <c r="I17" s="5">
        <v>10</v>
      </c>
      <c r="J17" s="5">
        <f>IF(Sales[[#This Row],[Sales Month]]=MAX(R17:R2236),Sales[[#This Row],[Upsell $ Non Paying Users]]*Sales[[#This Row],[Non Paying Users]],0)</f>
        <v>0</v>
      </c>
      <c r="K17" s="5" t="str" cm="1">
        <f t="array" ref="K17">_xlfn.IFS(Sales[[#This Row],[Current Upsell $]]=0,"",Sales[[#This Row],[Current Upsell $]]&gt;=400,"High",Sales[[#This Row],[Current Upsell $]]&gt;=100,"Medium",Sales[[#This Row],[Current Upsell $]]&lt;100,"Low")</f>
        <v/>
      </c>
      <c r="L17" s="5" t="str">
        <f>IF(Sales[[#This Row],[Current Upsell $]]&gt;0,_xlfn.CONCAT(Sales[[#This Row],[Subscription Type]]," ",Sales[[#This Row],[Upsell Priority]]," ",TEXT(Sales[[#This Row],[Current Upsell $]],"$#")),"")</f>
        <v/>
      </c>
      <c r="M17">
        <v>43</v>
      </c>
      <c r="N17" s="1">
        <v>44136</v>
      </c>
      <c r="O17" s="1">
        <v>44378</v>
      </c>
      <c r="P17">
        <v>8</v>
      </c>
      <c r="Q17">
        <v>0</v>
      </c>
      <c r="R17" s="1">
        <v>44166</v>
      </c>
      <c r="S17">
        <v>160</v>
      </c>
      <c r="T17" s="1"/>
    </row>
    <row r="18" spans="1:20" x14ac:dyDescent="0.25">
      <c r="A18">
        <v>100197</v>
      </c>
      <c r="B18" t="s">
        <v>0</v>
      </c>
      <c r="C18" cm="1">
        <f t="array" ref="C18">_xlfn.SWITCH(Sales[[#This Row],[Subscription Type]],"Basic",4,"Premium",3,"Business",2,"Enterprise",1,FALSE)</f>
        <v>3</v>
      </c>
      <c r="E18" s="1"/>
      <c r="F18" s="1"/>
      <c r="G18">
        <v>24</v>
      </c>
      <c r="H18">
        <f>MAX(0,Sales[[#This Row],[Number of Users]]-Sales[[#This Row],[Licenses Bought]])</f>
        <v>27</v>
      </c>
      <c r="I18" s="5">
        <v>10</v>
      </c>
      <c r="J18" s="5">
        <f>IF(Sales[[#This Row],[Sales Month]]=MAX(R18:R2237),Sales[[#This Row],[Upsell $ Non Paying Users]]*Sales[[#This Row],[Non Paying Users]],0)</f>
        <v>0</v>
      </c>
      <c r="K18" s="5" t="str" cm="1">
        <f t="array" ref="K18">_xlfn.IFS(Sales[[#This Row],[Current Upsell $]]=0,"",Sales[[#This Row],[Current Upsell $]]&gt;=400,"High",Sales[[#This Row],[Current Upsell $]]&gt;=100,"Medium",Sales[[#This Row],[Current Upsell $]]&lt;100,"Low")</f>
        <v/>
      </c>
      <c r="L18" s="5" t="str">
        <f>IF(Sales[[#This Row],[Current Upsell $]]&gt;0,_xlfn.CONCAT(Sales[[#This Row],[Subscription Type]]," ",Sales[[#This Row],[Upsell Priority]]," ",TEXT(Sales[[#This Row],[Current Upsell $]],"$#")),"")</f>
        <v/>
      </c>
      <c r="M18">
        <v>51</v>
      </c>
      <c r="N18" s="1">
        <v>44228</v>
      </c>
      <c r="O18" s="1">
        <v>44378</v>
      </c>
      <c r="P18">
        <v>5</v>
      </c>
      <c r="Q18">
        <v>0</v>
      </c>
      <c r="R18" s="1">
        <v>44287</v>
      </c>
      <c r="S18">
        <v>240</v>
      </c>
      <c r="T18" s="1"/>
    </row>
    <row r="19" spans="1:20" x14ac:dyDescent="0.25">
      <c r="A19">
        <v>100198</v>
      </c>
      <c r="B19" t="s">
        <v>0</v>
      </c>
      <c r="C19" cm="1">
        <f t="array" ref="C19">_xlfn.SWITCH(Sales[[#This Row],[Subscription Type]],"Basic",4,"Premium",3,"Business",2,"Enterprise",1,FALSE)</f>
        <v>3</v>
      </c>
      <c r="E19" s="1"/>
      <c r="F19" s="1"/>
      <c r="G19">
        <v>22</v>
      </c>
      <c r="H19">
        <f>MAX(0,Sales[[#This Row],[Number of Users]]-Sales[[#This Row],[Licenses Bought]])</f>
        <v>27</v>
      </c>
      <c r="I19" s="5">
        <v>10</v>
      </c>
      <c r="J19" s="5">
        <f>IF(Sales[[#This Row],[Sales Month]]=MAX(R19:R2238),Sales[[#This Row],[Upsell $ Non Paying Users]]*Sales[[#This Row],[Non Paying Users]],0)</f>
        <v>0</v>
      </c>
      <c r="K19" s="5" t="str" cm="1">
        <f t="array" ref="K19">_xlfn.IFS(Sales[[#This Row],[Current Upsell $]]=0,"",Sales[[#This Row],[Current Upsell $]]&gt;=400,"High",Sales[[#This Row],[Current Upsell $]]&gt;=100,"Medium",Sales[[#This Row],[Current Upsell $]]&lt;100,"Low")</f>
        <v/>
      </c>
      <c r="L19" s="5" t="str">
        <f>IF(Sales[[#This Row],[Current Upsell $]]&gt;0,_xlfn.CONCAT(Sales[[#This Row],[Subscription Type]]," ",Sales[[#This Row],[Upsell Priority]]," ",TEXT(Sales[[#This Row],[Current Upsell $]],"$#")),"")</f>
        <v/>
      </c>
      <c r="M19">
        <v>49</v>
      </c>
      <c r="N19" s="1">
        <v>44228</v>
      </c>
      <c r="O19" s="1">
        <v>44378</v>
      </c>
      <c r="P19">
        <v>5</v>
      </c>
      <c r="Q19">
        <v>0</v>
      </c>
      <c r="R19" s="1">
        <v>44287</v>
      </c>
      <c r="S19">
        <v>220</v>
      </c>
      <c r="T19" s="1"/>
    </row>
    <row r="20" spans="1:20" x14ac:dyDescent="0.25">
      <c r="A20">
        <v>100247</v>
      </c>
      <c r="B20" t="s">
        <v>0</v>
      </c>
      <c r="C20" cm="1">
        <f t="array" ref="C20">_xlfn.SWITCH(Sales[[#This Row],[Subscription Type]],"Basic",4,"Premium",3,"Business",2,"Enterprise",1,FALSE)</f>
        <v>3</v>
      </c>
      <c r="E20" s="1"/>
      <c r="F20" s="1"/>
      <c r="G20">
        <v>11</v>
      </c>
      <c r="H20">
        <f>MAX(0,Sales[[#This Row],[Number of Users]]-Sales[[#This Row],[Licenses Bought]])</f>
        <v>27</v>
      </c>
      <c r="I20" s="5">
        <v>10</v>
      </c>
      <c r="J20" s="5">
        <f>IF(Sales[[#This Row],[Sales Month]]=MAX(R20:R2239),Sales[[#This Row],[Upsell $ Non Paying Users]]*Sales[[#This Row],[Non Paying Users]],0)</f>
        <v>0</v>
      </c>
      <c r="K20" s="5" t="str" cm="1">
        <f t="array" ref="K20">_xlfn.IFS(Sales[[#This Row],[Current Upsell $]]=0,"",Sales[[#This Row],[Current Upsell $]]&gt;=400,"High",Sales[[#This Row],[Current Upsell $]]&gt;=100,"Medium",Sales[[#This Row],[Current Upsell $]]&lt;100,"Low")</f>
        <v/>
      </c>
      <c r="L20" s="5" t="str">
        <f>IF(Sales[[#This Row],[Current Upsell $]]&gt;0,_xlfn.CONCAT(Sales[[#This Row],[Subscription Type]]," ",Sales[[#This Row],[Upsell Priority]]," ",TEXT(Sales[[#This Row],[Current Upsell $]],"$#")),"")</f>
        <v/>
      </c>
      <c r="M20">
        <v>38</v>
      </c>
      <c r="N20" s="1">
        <v>44287</v>
      </c>
      <c r="O20" s="1">
        <v>44378</v>
      </c>
      <c r="P20">
        <v>3</v>
      </c>
      <c r="Q20">
        <v>0</v>
      </c>
      <c r="R20" s="1">
        <v>44317</v>
      </c>
      <c r="S20">
        <v>110</v>
      </c>
      <c r="T20" s="1"/>
    </row>
    <row r="21" spans="1:20" x14ac:dyDescent="0.25">
      <c r="A21">
        <v>100059</v>
      </c>
      <c r="B21" t="s">
        <v>0</v>
      </c>
      <c r="C21" cm="1">
        <f t="array" ref="C21">_xlfn.SWITCH(Sales[[#This Row],[Subscription Type]],"Basic",4,"Premium",3,"Business",2,"Enterprise",1,FALSE)</f>
        <v>3</v>
      </c>
      <c r="E21" s="1"/>
      <c r="F21" s="1"/>
      <c r="G21">
        <v>12</v>
      </c>
      <c r="H21">
        <f>MAX(0,Sales[[#This Row],[Number of Users]]-Sales[[#This Row],[Licenses Bought]])</f>
        <v>26</v>
      </c>
      <c r="I21" s="5">
        <v>10</v>
      </c>
      <c r="J21" s="5">
        <f>IF(Sales[[#This Row],[Sales Month]]=MAX(R21:R2240),Sales[[#This Row],[Upsell $ Non Paying Users]]*Sales[[#This Row],[Non Paying Users]],0)</f>
        <v>0</v>
      </c>
      <c r="K21" s="5" t="str" cm="1">
        <f t="array" ref="K21">_xlfn.IFS(Sales[[#This Row],[Current Upsell $]]=0,"",Sales[[#This Row],[Current Upsell $]]&gt;=400,"High",Sales[[#This Row],[Current Upsell $]]&gt;=100,"Medium",Sales[[#This Row],[Current Upsell $]]&lt;100,"Low")</f>
        <v/>
      </c>
      <c r="L21" s="5" t="str">
        <f>IF(Sales[[#This Row],[Current Upsell $]]&gt;0,_xlfn.CONCAT(Sales[[#This Row],[Subscription Type]]," ",Sales[[#This Row],[Upsell Priority]]," ",TEXT(Sales[[#This Row],[Current Upsell $]],"$#")),"")</f>
        <v/>
      </c>
      <c r="M21">
        <v>38</v>
      </c>
      <c r="N21" s="1">
        <v>44013</v>
      </c>
      <c r="O21" s="1">
        <v>44378</v>
      </c>
      <c r="P21">
        <v>12</v>
      </c>
      <c r="Q21">
        <v>0</v>
      </c>
      <c r="R21" s="1">
        <v>44044</v>
      </c>
      <c r="S21">
        <v>120</v>
      </c>
      <c r="T21" s="1"/>
    </row>
    <row r="22" spans="1:20" x14ac:dyDescent="0.25">
      <c r="A22">
        <v>100083</v>
      </c>
      <c r="B22" t="s">
        <v>0</v>
      </c>
      <c r="C22" cm="1">
        <f t="array" ref="C22">_xlfn.SWITCH(Sales[[#This Row],[Subscription Type]],"Basic",4,"Premium",3,"Business",2,"Enterprise",1,FALSE)</f>
        <v>3</v>
      </c>
      <c r="E22" s="1"/>
      <c r="F22" s="1"/>
      <c r="G22">
        <v>8</v>
      </c>
      <c r="H22">
        <f>MAX(0,Sales[[#This Row],[Number of Users]]-Sales[[#This Row],[Licenses Bought]])</f>
        <v>26</v>
      </c>
      <c r="I22" s="5">
        <v>10</v>
      </c>
      <c r="J22" s="5">
        <f>IF(Sales[[#This Row],[Sales Month]]=MAX(R22:R2241),Sales[[#This Row],[Upsell $ Non Paying Users]]*Sales[[#This Row],[Non Paying Users]],0)</f>
        <v>0</v>
      </c>
      <c r="K22" s="5" t="str" cm="1">
        <f t="array" ref="K22">_xlfn.IFS(Sales[[#This Row],[Current Upsell $]]=0,"",Sales[[#This Row],[Current Upsell $]]&gt;=400,"High",Sales[[#This Row],[Current Upsell $]]&gt;=100,"Medium",Sales[[#This Row],[Current Upsell $]]&lt;100,"Low")</f>
        <v/>
      </c>
      <c r="L22" s="5" t="str">
        <f>IF(Sales[[#This Row],[Current Upsell $]]&gt;0,_xlfn.CONCAT(Sales[[#This Row],[Subscription Type]]," ",Sales[[#This Row],[Upsell Priority]]," ",TEXT(Sales[[#This Row],[Current Upsell $]],"$#")),"")</f>
        <v/>
      </c>
      <c r="M22">
        <v>34</v>
      </c>
      <c r="N22" s="1">
        <v>44044</v>
      </c>
      <c r="O22" s="1">
        <v>44378</v>
      </c>
      <c r="P22">
        <v>11</v>
      </c>
      <c r="Q22">
        <v>0</v>
      </c>
      <c r="R22" s="1">
        <v>44075</v>
      </c>
      <c r="S22">
        <v>80</v>
      </c>
      <c r="T22" s="1"/>
    </row>
    <row r="23" spans="1:20" x14ac:dyDescent="0.25">
      <c r="A23">
        <v>100116</v>
      </c>
      <c r="B23" t="s">
        <v>0</v>
      </c>
      <c r="C23" cm="1">
        <f t="array" ref="C23">_xlfn.SWITCH(Sales[[#This Row],[Subscription Type]],"Basic",4,"Premium",3,"Business",2,"Enterprise",1,FALSE)</f>
        <v>3</v>
      </c>
      <c r="E23" s="1"/>
      <c r="F23" s="1"/>
      <c r="G23">
        <v>18</v>
      </c>
      <c r="H23">
        <f>MAX(0,Sales[[#This Row],[Number of Users]]-Sales[[#This Row],[Licenses Bought]])</f>
        <v>26</v>
      </c>
      <c r="I23" s="5">
        <v>10</v>
      </c>
      <c r="J23" s="5">
        <f>IF(Sales[[#This Row],[Sales Month]]=MAX(R23:R2242),Sales[[#This Row],[Upsell $ Non Paying Users]]*Sales[[#This Row],[Non Paying Users]],0)</f>
        <v>0</v>
      </c>
      <c r="K23" s="5" t="str" cm="1">
        <f t="array" ref="K23">_xlfn.IFS(Sales[[#This Row],[Current Upsell $]]=0,"",Sales[[#This Row],[Current Upsell $]]&gt;=400,"High",Sales[[#This Row],[Current Upsell $]]&gt;=100,"Medium",Sales[[#This Row],[Current Upsell $]]&lt;100,"Low")</f>
        <v/>
      </c>
      <c r="L23" s="5" t="str">
        <f>IF(Sales[[#This Row],[Current Upsell $]]&gt;0,_xlfn.CONCAT(Sales[[#This Row],[Subscription Type]]," ",Sales[[#This Row],[Upsell Priority]]," ",TEXT(Sales[[#This Row],[Current Upsell $]],"$#")),"")</f>
        <v/>
      </c>
      <c r="M23">
        <v>44</v>
      </c>
      <c r="N23" s="1">
        <v>44075</v>
      </c>
      <c r="O23" s="1">
        <v>44378</v>
      </c>
      <c r="P23">
        <v>10</v>
      </c>
      <c r="Q23">
        <v>0</v>
      </c>
      <c r="R23" s="1">
        <v>44105</v>
      </c>
      <c r="S23">
        <v>180</v>
      </c>
      <c r="T23" s="1"/>
    </row>
    <row r="24" spans="1:20" x14ac:dyDescent="0.25">
      <c r="A24">
        <v>100192</v>
      </c>
      <c r="B24" t="s">
        <v>0</v>
      </c>
      <c r="C24" cm="1">
        <f t="array" ref="C24">_xlfn.SWITCH(Sales[[#This Row],[Subscription Type]],"Basic",4,"Premium",3,"Business",2,"Enterprise",1,FALSE)</f>
        <v>3</v>
      </c>
      <c r="E24" s="1"/>
      <c r="F24" s="1"/>
      <c r="G24">
        <v>47</v>
      </c>
      <c r="H24">
        <f>MAX(0,Sales[[#This Row],[Number of Users]]-Sales[[#This Row],[Licenses Bought]])</f>
        <v>26</v>
      </c>
      <c r="I24" s="5">
        <v>10</v>
      </c>
      <c r="J24" s="5">
        <f>IF(Sales[[#This Row],[Sales Month]]=MAX(R24:R2243),Sales[[#This Row],[Upsell $ Non Paying Users]]*Sales[[#This Row],[Non Paying Users]],0)</f>
        <v>0</v>
      </c>
      <c r="K24" s="5" t="str" cm="1">
        <f t="array" ref="K24">_xlfn.IFS(Sales[[#This Row],[Current Upsell $]]=0,"",Sales[[#This Row],[Current Upsell $]]&gt;=400,"High",Sales[[#This Row],[Current Upsell $]]&gt;=100,"Medium",Sales[[#This Row],[Current Upsell $]]&lt;100,"Low")</f>
        <v/>
      </c>
      <c r="L24" s="5" t="str">
        <f>IF(Sales[[#This Row],[Current Upsell $]]&gt;0,_xlfn.CONCAT(Sales[[#This Row],[Subscription Type]]," ",Sales[[#This Row],[Upsell Priority]]," ",TEXT(Sales[[#This Row],[Current Upsell $]],"$#")),"")</f>
        <v/>
      </c>
      <c r="M24">
        <v>73</v>
      </c>
      <c r="N24" s="1">
        <v>44228</v>
      </c>
      <c r="O24" s="1">
        <v>44378</v>
      </c>
      <c r="P24">
        <v>5</v>
      </c>
      <c r="Q24">
        <v>0</v>
      </c>
      <c r="R24" s="1">
        <v>44317</v>
      </c>
      <c r="S24">
        <v>470</v>
      </c>
      <c r="T24" s="1"/>
    </row>
    <row r="25" spans="1:20" x14ac:dyDescent="0.25">
      <c r="A25">
        <v>100203</v>
      </c>
      <c r="B25" t="s">
        <v>0</v>
      </c>
      <c r="C25" cm="1">
        <f t="array" ref="C25">_xlfn.SWITCH(Sales[[#This Row],[Subscription Type]],"Basic",4,"Premium",3,"Business",2,"Enterprise",1,FALSE)</f>
        <v>3</v>
      </c>
      <c r="E25" s="1"/>
      <c r="F25" s="1"/>
      <c r="G25">
        <v>6</v>
      </c>
      <c r="H25">
        <f>MAX(0,Sales[[#This Row],[Number of Users]]-Sales[[#This Row],[Licenses Bought]])</f>
        <v>26</v>
      </c>
      <c r="I25" s="5">
        <v>10</v>
      </c>
      <c r="J25" s="5">
        <f>IF(Sales[[#This Row],[Sales Month]]=MAX(R25:R2244),Sales[[#This Row],[Upsell $ Non Paying Users]]*Sales[[#This Row],[Non Paying Users]],0)</f>
        <v>0</v>
      </c>
      <c r="K25" s="5" t="str" cm="1">
        <f t="array" ref="K25">_xlfn.IFS(Sales[[#This Row],[Current Upsell $]]=0,"",Sales[[#This Row],[Current Upsell $]]&gt;=400,"High",Sales[[#This Row],[Current Upsell $]]&gt;=100,"Medium",Sales[[#This Row],[Current Upsell $]]&lt;100,"Low")</f>
        <v/>
      </c>
      <c r="L25" s="5" t="str">
        <f>IF(Sales[[#This Row],[Current Upsell $]]&gt;0,_xlfn.CONCAT(Sales[[#This Row],[Subscription Type]]," ",Sales[[#This Row],[Upsell Priority]]," ",TEXT(Sales[[#This Row],[Current Upsell $]],"$#")),"")</f>
        <v/>
      </c>
      <c r="M25">
        <v>32</v>
      </c>
      <c r="N25" s="1">
        <v>44228</v>
      </c>
      <c r="O25" s="1">
        <v>44378</v>
      </c>
      <c r="P25">
        <v>5</v>
      </c>
      <c r="Q25">
        <v>0</v>
      </c>
      <c r="R25" s="1">
        <v>44256</v>
      </c>
      <c r="S25">
        <v>60</v>
      </c>
      <c r="T25" s="1"/>
    </row>
    <row r="26" spans="1:20" x14ac:dyDescent="0.25">
      <c r="A26">
        <v>100220</v>
      </c>
      <c r="B26" t="s">
        <v>0</v>
      </c>
      <c r="C26" cm="1">
        <f t="array" ref="C26">_xlfn.SWITCH(Sales[[#This Row],[Subscription Type]],"Basic",4,"Premium",3,"Business",2,"Enterprise",1,FALSE)</f>
        <v>3</v>
      </c>
      <c r="E26" s="1"/>
      <c r="F26" s="1"/>
      <c r="G26">
        <v>20</v>
      </c>
      <c r="H26">
        <f>MAX(0,Sales[[#This Row],[Number of Users]]-Sales[[#This Row],[Licenses Bought]])</f>
        <v>26</v>
      </c>
      <c r="I26" s="5">
        <v>10</v>
      </c>
      <c r="J26" s="5">
        <f>IF(Sales[[#This Row],[Sales Month]]=MAX(R26:R2245),Sales[[#This Row],[Upsell $ Non Paying Users]]*Sales[[#This Row],[Non Paying Users]],0)</f>
        <v>0</v>
      </c>
      <c r="K26" s="5" t="str" cm="1">
        <f t="array" ref="K26">_xlfn.IFS(Sales[[#This Row],[Current Upsell $]]=0,"",Sales[[#This Row],[Current Upsell $]]&gt;=400,"High",Sales[[#This Row],[Current Upsell $]]&gt;=100,"Medium",Sales[[#This Row],[Current Upsell $]]&lt;100,"Low")</f>
        <v/>
      </c>
      <c r="L26" s="5" t="str">
        <f>IF(Sales[[#This Row],[Current Upsell $]]&gt;0,_xlfn.CONCAT(Sales[[#This Row],[Subscription Type]]," ",Sales[[#This Row],[Upsell Priority]]," ",TEXT(Sales[[#This Row],[Current Upsell $]],"$#")),"")</f>
        <v/>
      </c>
      <c r="M26">
        <v>46</v>
      </c>
      <c r="N26" s="1">
        <v>44256</v>
      </c>
      <c r="O26" s="1">
        <v>44378</v>
      </c>
      <c r="P26">
        <v>4</v>
      </c>
      <c r="Q26">
        <v>0</v>
      </c>
      <c r="R26" s="1">
        <v>44287</v>
      </c>
      <c r="S26">
        <v>200</v>
      </c>
      <c r="T26" s="1"/>
    </row>
    <row r="27" spans="1:20" x14ac:dyDescent="0.25">
      <c r="A27">
        <v>100081</v>
      </c>
      <c r="B27" t="s">
        <v>0</v>
      </c>
      <c r="C27" cm="1">
        <f t="array" ref="C27">_xlfn.SWITCH(Sales[[#This Row],[Subscription Type]],"Basic",4,"Premium",3,"Business",2,"Enterprise",1,FALSE)</f>
        <v>3</v>
      </c>
      <c r="E27" s="1"/>
      <c r="F27" s="1"/>
      <c r="G27">
        <v>22</v>
      </c>
      <c r="H27">
        <f>MAX(0,Sales[[#This Row],[Number of Users]]-Sales[[#This Row],[Licenses Bought]])</f>
        <v>25</v>
      </c>
      <c r="I27" s="5">
        <v>10</v>
      </c>
      <c r="J27" s="5">
        <f>IF(Sales[[#This Row],[Sales Month]]=MAX(R27:R2246),Sales[[#This Row],[Upsell $ Non Paying Users]]*Sales[[#This Row],[Non Paying Users]],0)</f>
        <v>0</v>
      </c>
      <c r="K27" s="5" t="str" cm="1">
        <f t="array" ref="K27">_xlfn.IFS(Sales[[#This Row],[Current Upsell $]]=0,"",Sales[[#This Row],[Current Upsell $]]&gt;=400,"High",Sales[[#This Row],[Current Upsell $]]&gt;=100,"Medium",Sales[[#This Row],[Current Upsell $]]&lt;100,"Low")</f>
        <v/>
      </c>
      <c r="L27" s="5" t="str">
        <f>IF(Sales[[#This Row],[Current Upsell $]]&gt;0,_xlfn.CONCAT(Sales[[#This Row],[Subscription Type]]," ",Sales[[#This Row],[Upsell Priority]]," ",TEXT(Sales[[#This Row],[Current Upsell $]],"$#")),"")</f>
        <v/>
      </c>
      <c r="M27">
        <v>47</v>
      </c>
      <c r="N27" s="1">
        <v>44044</v>
      </c>
      <c r="O27" s="1">
        <v>44378</v>
      </c>
      <c r="P27">
        <v>11</v>
      </c>
      <c r="Q27">
        <v>0</v>
      </c>
      <c r="R27" s="1">
        <v>44105</v>
      </c>
      <c r="S27">
        <v>220</v>
      </c>
      <c r="T27" s="1"/>
    </row>
    <row r="28" spans="1:20" x14ac:dyDescent="0.25">
      <c r="A28">
        <v>100150</v>
      </c>
      <c r="B28" t="s">
        <v>0</v>
      </c>
      <c r="C28" cm="1">
        <f t="array" ref="C28">_xlfn.SWITCH(Sales[[#This Row],[Subscription Type]],"Basic",4,"Premium",3,"Business",2,"Enterprise",1,FALSE)</f>
        <v>3</v>
      </c>
      <c r="E28" s="1"/>
      <c r="F28" s="1"/>
      <c r="G28">
        <v>16</v>
      </c>
      <c r="H28">
        <f>MAX(0,Sales[[#This Row],[Number of Users]]-Sales[[#This Row],[Licenses Bought]])</f>
        <v>25</v>
      </c>
      <c r="I28" s="5">
        <v>10</v>
      </c>
      <c r="J28" s="5">
        <f>IF(Sales[[#This Row],[Sales Month]]=MAX(R28:R2247),Sales[[#This Row],[Upsell $ Non Paying Users]]*Sales[[#This Row],[Non Paying Users]],0)</f>
        <v>0</v>
      </c>
      <c r="K28" s="5" t="str" cm="1">
        <f t="array" ref="K28">_xlfn.IFS(Sales[[#This Row],[Current Upsell $]]=0,"",Sales[[#This Row],[Current Upsell $]]&gt;=400,"High",Sales[[#This Row],[Current Upsell $]]&gt;=100,"Medium",Sales[[#This Row],[Current Upsell $]]&lt;100,"Low")</f>
        <v/>
      </c>
      <c r="L28" s="5" t="str">
        <f>IF(Sales[[#This Row],[Current Upsell $]]&gt;0,_xlfn.CONCAT(Sales[[#This Row],[Subscription Type]]," ",Sales[[#This Row],[Upsell Priority]]," ",TEXT(Sales[[#This Row],[Current Upsell $]],"$#")),"")</f>
        <v/>
      </c>
      <c r="M28">
        <v>41</v>
      </c>
      <c r="N28" s="1">
        <v>44105</v>
      </c>
      <c r="O28" s="1">
        <v>44378</v>
      </c>
      <c r="P28">
        <v>9</v>
      </c>
      <c r="Q28">
        <v>0</v>
      </c>
      <c r="R28" s="1">
        <v>44136</v>
      </c>
      <c r="S28">
        <v>160</v>
      </c>
      <c r="T28" s="1"/>
    </row>
    <row r="29" spans="1:20" x14ac:dyDescent="0.25">
      <c r="A29">
        <v>100221</v>
      </c>
      <c r="B29" t="s">
        <v>0</v>
      </c>
      <c r="C29" cm="1">
        <f t="array" ref="C29">_xlfn.SWITCH(Sales[[#This Row],[Subscription Type]],"Basic",4,"Premium",3,"Business",2,"Enterprise",1,FALSE)</f>
        <v>3</v>
      </c>
      <c r="E29" s="1"/>
      <c r="F29" s="1"/>
      <c r="G29">
        <v>13</v>
      </c>
      <c r="H29">
        <f>MAX(0,Sales[[#This Row],[Number of Users]]-Sales[[#This Row],[Licenses Bought]])</f>
        <v>25</v>
      </c>
      <c r="I29" s="5">
        <v>10</v>
      </c>
      <c r="J29" s="5">
        <f>IF(Sales[[#This Row],[Sales Month]]=MAX(R29:R2248),Sales[[#This Row],[Upsell $ Non Paying Users]]*Sales[[#This Row],[Non Paying Users]],0)</f>
        <v>0</v>
      </c>
      <c r="K29" s="5" t="str" cm="1">
        <f t="array" ref="K29">_xlfn.IFS(Sales[[#This Row],[Current Upsell $]]=0,"",Sales[[#This Row],[Current Upsell $]]&gt;=400,"High",Sales[[#This Row],[Current Upsell $]]&gt;=100,"Medium",Sales[[#This Row],[Current Upsell $]]&lt;100,"Low")</f>
        <v/>
      </c>
      <c r="L29" s="5" t="str">
        <f>IF(Sales[[#This Row],[Current Upsell $]]&gt;0,_xlfn.CONCAT(Sales[[#This Row],[Subscription Type]]," ",Sales[[#This Row],[Upsell Priority]]," ",TEXT(Sales[[#This Row],[Current Upsell $]],"$#")),"")</f>
        <v/>
      </c>
      <c r="M29">
        <v>38</v>
      </c>
      <c r="N29" s="1">
        <v>44256</v>
      </c>
      <c r="O29" s="1">
        <v>44378</v>
      </c>
      <c r="P29">
        <v>4</v>
      </c>
      <c r="Q29">
        <v>0</v>
      </c>
      <c r="R29" s="1">
        <v>44287</v>
      </c>
      <c r="S29">
        <v>130</v>
      </c>
      <c r="T29" s="1"/>
    </row>
    <row r="30" spans="1:20" x14ac:dyDescent="0.25">
      <c r="A30">
        <v>100147</v>
      </c>
      <c r="B30" t="s">
        <v>0</v>
      </c>
      <c r="C30" cm="1">
        <f t="array" ref="C30">_xlfn.SWITCH(Sales[[#This Row],[Subscription Type]],"Basic",4,"Premium",3,"Business",2,"Enterprise",1,FALSE)</f>
        <v>3</v>
      </c>
      <c r="E30" s="1"/>
      <c r="F30" s="1"/>
      <c r="G30">
        <v>28</v>
      </c>
      <c r="H30">
        <f>MAX(0,Sales[[#This Row],[Number of Users]]-Sales[[#This Row],[Licenses Bought]])</f>
        <v>23</v>
      </c>
      <c r="I30" s="5">
        <v>10</v>
      </c>
      <c r="J30" s="5">
        <f>IF(Sales[[#This Row],[Sales Month]]=MAX(R30:R2249),Sales[[#This Row],[Upsell $ Non Paying Users]]*Sales[[#This Row],[Non Paying Users]],0)</f>
        <v>0</v>
      </c>
      <c r="K30" s="5" t="str" cm="1">
        <f t="array" ref="K30">_xlfn.IFS(Sales[[#This Row],[Current Upsell $]]=0,"",Sales[[#This Row],[Current Upsell $]]&gt;=400,"High",Sales[[#This Row],[Current Upsell $]]&gt;=100,"Medium",Sales[[#This Row],[Current Upsell $]]&lt;100,"Low")</f>
        <v/>
      </c>
      <c r="L30" s="5" t="str">
        <f>IF(Sales[[#This Row],[Current Upsell $]]&gt;0,_xlfn.CONCAT(Sales[[#This Row],[Subscription Type]]," ",Sales[[#This Row],[Upsell Priority]]," ",TEXT(Sales[[#This Row],[Current Upsell $]],"$#")),"")</f>
        <v/>
      </c>
      <c r="M30">
        <v>51</v>
      </c>
      <c r="N30" s="1">
        <v>44105</v>
      </c>
      <c r="O30" s="1">
        <v>44378</v>
      </c>
      <c r="P30">
        <v>9</v>
      </c>
      <c r="Q30">
        <v>0</v>
      </c>
      <c r="R30" s="1">
        <v>44136</v>
      </c>
      <c r="S30">
        <v>280</v>
      </c>
      <c r="T30" s="1"/>
    </row>
    <row r="31" spans="1:20" x14ac:dyDescent="0.25">
      <c r="A31">
        <v>100164</v>
      </c>
      <c r="B31" t="s">
        <v>0</v>
      </c>
      <c r="C31" cm="1">
        <f t="array" ref="C31">_xlfn.SWITCH(Sales[[#This Row],[Subscription Type]],"Basic",4,"Premium",3,"Business",2,"Enterprise",1,FALSE)</f>
        <v>3</v>
      </c>
      <c r="E31" s="1"/>
      <c r="F31" s="1"/>
      <c r="G31">
        <v>31</v>
      </c>
      <c r="H31">
        <f>MAX(0,Sales[[#This Row],[Number of Users]]-Sales[[#This Row],[Licenses Bought]])</f>
        <v>23</v>
      </c>
      <c r="I31" s="5">
        <v>10</v>
      </c>
      <c r="J31" s="5">
        <f>IF(Sales[[#This Row],[Sales Month]]=MAX(R31:R2250),Sales[[#This Row],[Upsell $ Non Paying Users]]*Sales[[#This Row],[Non Paying Users]],0)</f>
        <v>0</v>
      </c>
      <c r="K31" s="5" t="str" cm="1">
        <f t="array" ref="K31">_xlfn.IFS(Sales[[#This Row],[Current Upsell $]]=0,"",Sales[[#This Row],[Current Upsell $]]&gt;=400,"High",Sales[[#This Row],[Current Upsell $]]&gt;=100,"Medium",Sales[[#This Row],[Current Upsell $]]&lt;100,"Low")</f>
        <v/>
      </c>
      <c r="L31" s="5" t="str">
        <f>IF(Sales[[#This Row],[Current Upsell $]]&gt;0,_xlfn.CONCAT(Sales[[#This Row],[Subscription Type]]," ",Sales[[#This Row],[Upsell Priority]]," ",TEXT(Sales[[#This Row],[Current Upsell $]],"$#")),"")</f>
        <v/>
      </c>
      <c r="M31">
        <v>54</v>
      </c>
      <c r="N31" s="1">
        <v>44136</v>
      </c>
      <c r="O31" s="1">
        <v>44378</v>
      </c>
      <c r="P31">
        <v>8</v>
      </c>
      <c r="Q31">
        <v>0</v>
      </c>
      <c r="R31" s="1">
        <v>44317</v>
      </c>
      <c r="S31">
        <v>310</v>
      </c>
      <c r="T31" s="1"/>
    </row>
    <row r="32" spans="1:20" x14ac:dyDescent="0.25">
      <c r="A32">
        <v>100165</v>
      </c>
      <c r="B32" t="s">
        <v>0</v>
      </c>
      <c r="C32" cm="1">
        <f t="array" ref="C32">_xlfn.SWITCH(Sales[[#This Row],[Subscription Type]],"Basic",4,"Premium",3,"Business",2,"Enterprise",1,FALSE)</f>
        <v>3</v>
      </c>
      <c r="E32" s="1"/>
      <c r="F32" s="1"/>
      <c r="G32">
        <v>16</v>
      </c>
      <c r="H32">
        <f>MAX(0,Sales[[#This Row],[Number of Users]]-Sales[[#This Row],[Licenses Bought]])</f>
        <v>23</v>
      </c>
      <c r="I32" s="5">
        <v>10</v>
      </c>
      <c r="J32" s="5">
        <f>IF(Sales[[#This Row],[Sales Month]]=MAX(R32:R2251),Sales[[#This Row],[Upsell $ Non Paying Users]]*Sales[[#This Row],[Non Paying Users]],0)</f>
        <v>0</v>
      </c>
      <c r="K32" s="5" t="str" cm="1">
        <f t="array" ref="K32">_xlfn.IFS(Sales[[#This Row],[Current Upsell $]]=0,"",Sales[[#This Row],[Current Upsell $]]&gt;=400,"High",Sales[[#This Row],[Current Upsell $]]&gt;=100,"Medium",Sales[[#This Row],[Current Upsell $]]&lt;100,"Low")</f>
        <v/>
      </c>
      <c r="L32" s="5" t="str">
        <f>IF(Sales[[#This Row],[Current Upsell $]]&gt;0,_xlfn.CONCAT(Sales[[#This Row],[Subscription Type]]," ",Sales[[#This Row],[Upsell Priority]]," ",TEXT(Sales[[#This Row],[Current Upsell $]],"$#")),"")</f>
        <v/>
      </c>
      <c r="M32">
        <v>39</v>
      </c>
      <c r="N32" s="1">
        <v>44136</v>
      </c>
      <c r="O32" s="1">
        <v>44378</v>
      </c>
      <c r="P32">
        <v>8</v>
      </c>
      <c r="Q32">
        <v>0</v>
      </c>
      <c r="R32" s="1">
        <v>44197</v>
      </c>
      <c r="S32">
        <v>160</v>
      </c>
      <c r="T32" s="1"/>
    </row>
    <row r="33" spans="1:20" x14ac:dyDescent="0.25">
      <c r="A33">
        <v>100224</v>
      </c>
      <c r="B33" t="s">
        <v>0</v>
      </c>
      <c r="C33" cm="1">
        <f t="array" ref="C33">_xlfn.SWITCH(Sales[[#This Row],[Subscription Type]],"Basic",4,"Premium",3,"Business",2,"Enterprise",1,FALSE)</f>
        <v>3</v>
      </c>
      <c r="E33" s="1"/>
      <c r="F33" s="1"/>
      <c r="G33">
        <v>13</v>
      </c>
      <c r="H33">
        <f>MAX(0,Sales[[#This Row],[Number of Users]]-Sales[[#This Row],[Licenses Bought]])</f>
        <v>23</v>
      </c>
      <c r="I33" s="5">
        <v>10</v>
      </c>
      <c r="J33" s="5">
        <f>IF(Sales[[#This Row],[Sales Month]]=MAX(R33:R2252),Sales[[#This Row],[Upsell $ Non Paying Users]]*Sales[[#This Row],[Non Paying Users]],0)</f>
        <v>0</v>
      </c>
      <c r="K33" s="5" t="str" cm="1">
        <f t="array" ref="K33">_xlfn.IFS(Sales[[#This Row],[Current Upsell $]]=0,"",Sales[[#This Row],[Current Upsell $]]&gt;=400,"High",Sales[[#This Row],[Current Upsell $]]&gt;=100,"Medium",Sales[[#This Row],[Current Upsell $]]&lt;100,"Low")</f>
        <v/>
      </c>
      <c r="L33" s="5" t="str">
        <f>IF(Sales[[#This Row],[Current Upsell $]]&gt;0,_xlfn.CONCAT(Sales[[#This Row],[Subscription Type]]," ",Sales[[#This Row],[Upsell Priority]]," ",TEXT(Sales[[#This Row],[Current Upsell $]],"$#")),"")</f>
        <v/>
      </c>
      <c r="M33">
        <v>36</v>
      </c>
      <c r="N33" s="1">
        <v>44256</v>
      </c>
      <c r="O33" s="1">
        <v>44378</v>
      </c>
      <c r="P33">
        <v>4</v>
      </c>
      <c r="Q33">
        <v>0</v>
      </c>
      <c r="R33" s="1">
        <v>44287</v>
      </c>
      <c r="S33">
        <v>130</v>
      </c>
      <c r="T33" s="1"/>
    </row>
    <row r="34" spans="1:20" x14ac:dyDescent="0.25">
      <c r="A34">
        <v>100248</v>
      </c>
      <c r="B34" t="s">
        <v>0</v>
      </c>
      <c r="C34" cm="1">
        <f t="array" ref="C34">_xlfn.SWITCH(Sales[[#This Row],[Subscription Type]],"Basic",4,"Premium",3,"Business",2,"Enterprise",1,FALSE)</f>
        <v>3</v>
      </c>
      <c r="E34" s="1"/>
      <c r="F34" s="1"/>
      <c r="G34">
        <v>13</v>
      </c>
      <c r="H34">
        <f>MAX(0,Sales[[#This Row],[Number of Users]]-Sales[[#This Row],[Licenses Bought]])</f>
        <v>23</v>
      </c>
      <c r="I34" s="5">
        <v>10</v>
      </c>
      <c r="J34" s="5">
        <f>IF(Sales[[#This Row],[Sales Month]]=MAX(R34:R2253),Sales[[#This Row],[Upsell $ Non Paying Users]]*Sales[[#This Row],[Non Paying Users]],0)</f>
        <v>0</v>
      </c>
      <c r="K34" s="5" t="str" cm="1">
        <f t="array" ref="K34">_xlfn.IFS(Sales[[#This Row],[Current Upsell $]]=0,"",Sales[[#This Row],[Current Upsell $]]&gt;=400,"High",Sales[[#This Row],[Current Upsell $]]&gt;=100,"Medium",Sales[[#This Row],[Current Upsell $]]&lt;100,"Low")</f>
        <v/>
      </c>
      <c r="L34" s="5" t="str">
        <f>IF(Sales[[#This Row],[Current Upsell $]]&gt;0,_xlfn.CONCAT(Sales[[#This Row],[Subscription Type]]," ",Sales[[#This Row],[Upsell Priority]]," ",TEXT(Sales[[#This Row],[Current Upsell $]],"$#")),"")</f>
        <v/>
      </c>
      <c r="M34">
        <v>36</v>
      </c>
      <c r="N34" s="1">
        <v>44287</v>
      </c>
      <c r="O34" s="1">
        <v>44378</v>
      </c>
      <c r="P34">
        <v>3</v>
      </c>
      <c r="Q34">
        <v>0</v>
      </c>
      <c r="R34" s="1">
        <v>44317</v>
      </c>
      <c r="S34">
        <v>130</v>
      </c>
      <c r="T34" s="1"/>
    </row>
    <row r="35" spans="1:20" x14ac:dyDescent="0.25">
      <c r="A35">
        <v>100082</v>
      </c>
      <c r="B35" t="s">
        <v>0</v>
      </c>
      <c r="C35" cm="1">
        <f t="array" ref="C35">_xlfn.SWITCH(Sales[[#This Row],[Subscription Type]],"Basic",4,"Premium",3,"Business",2,"Enterprise",1,FALSE)</f>
        <v>3</v>
      </c>
      <c r="E35" s="1"/>
      <c r="F35" s="1"/>
      <c r="G35">
        <v>13</v>
      </c>
      <c r="H35">
        <f>MAX(0,Sales[[#This Row],[Number of Users]]-Sales[[#This Row],[Licenses Bought]])</f>
        <v>22</v>
      </c>
      <c r="I35" s="5">
        <v>10</v>
      </c>
      <c r="J35" s="5">
        <f>IF(Sales[[#This Row],[Sales Month]]=MAX(R35:R2254),Sales[[#This Row],[Upsell $ Non Paying Users]]*Sales[[#This Row],[Non Paying Users]],0)</f>
        <v>0</v>
      </c>
      <c r="K35" s="5" t="str" cm="1">
        <f t="array" ref="K35">_xlfn.IFS(Sales[[#This Row],[Current Upsell $]]=0,"",Sales[[#This Row],[Current Upsell $]]&gt;=400,"High",Sales[[#This Row],[Current Upsell $]]&gt;=100,"Medium",Sales[[#This Row],[Current Upsell $]]&lt;100,"Low")</f>
        <v/>
      </c>
      <c r="L35" s="5" t="str">
        <f>IF(Sales[[#This Row],[Current Upsell $]]&gt;0,_xlfn.CONCAT(Sales[[#This Row],[Subscription Type]]," ",Sales[[#This Row],[Upsell Priority]]," ",TEXT(Sales[[#This Row],[Current Upsell $]],"$#")),"")</f>
        <v/>
      </c>
      <c r="M35">
        <v>35</v>
      </c>
      <c r="N35" s="1">
        <v>44044</v>
      </c>
      <c r="O35" s="1">
        <v>44378</v>
      </c>
      <c r="P35">
        <v>11</v>
      </c>
      <c r="Q35">
        <v>0</v>
      </c>
      <c r="R35" s="1">
        <v>44075</v>
      </c>
      <c r="S35">
        <v>130</v>
      </c>
      <c r="T35" s="1"/>
    </row>
    <row r="36" spans="1:20" x14ac:dyDescent="0.25">
      <c r="A36">
        <v>100110</v>
      </c>
      <c r="B36" t="s">
        <v>0</v>
      </c>
      <c r="C36" cm="1">
        <f t="array" ref="C36">_xlfn.SWITCH(Sales[[#This Row],[Subscription Type]],"Basic",4,"Premium",3,"Business",2,"Enterprise",1,FALSE)</f>
        <v>3</v>
      </c>
      <c r="E36" s="1"/>
      <c r="F36" s="1"/>
      <c r="G36">
        <v>62</v>
      </c>
      <c r="H36">
        <f>MAX(0,Sales[[#This Row],[Number of Users]]-Sales[[#This Row],[Licenses Bought]])</f>
        <v>22</v>
      </c>
      <c r="I36" s="5">
        <v>10</v>
      </c>
      <c r="J36" s="5">
        <f>IF(Sales[[#This Row],[Sales Month]]=MAX(R36:R2255),Sales[[#This Row],[Upsell $ Non Paying Users]]*Sales[[#This Row],[Non Paying Users]],0)</f>
        <v>0</v>
      </c>
      <c r="K36" s="5" t="str" cm="1">
        <f t="array" ref="K36">_xlfn.IFS(Sales[[#This Row],[Current Upsell $]]=0,"",Sales[[#This Row],[Current Upsell $]]&gt;=400,"High",Sales[[#This Row],[Current Upsell $]]&gt;=100,"Medium",Sales[[#This Row],[Current Upsell $]]&lt;100,"Low")</f>
        <v/>
      </c>
      <c r="L36" s="5" t="str">
        <f>IF(Sales[[#This Row],[Current Upsell $]]&gt;0,_xlfn.CONCAT(Sales[[#This Row],[Subscription Type]]," ",Sales[[#This Row],[Upsell Priority]]," ",TEXT(Sales[[#This Row],[Current Upsell $]],"$#")),"")</f>
        <v/>
      </c>
      <c r="M36">
        <v>84</v>
      </c>
      <c r="N36" s="1">
        <v>44075</v>
      </c>
      <c r="O36" s="1">
        <v>44378</v>
      </c>
      <c r="P36">
        <v>10</v>
      </c>
      <c r="Q36">
        <v>0</v>
      </c>
      <c r="R36" s="1">
        <v>44287</v>
      </c>
      <c r="S36">
        <v>620</v>
      </c>
      <c r="T36" s="1"/>
    </row>
    <row r="37" spans="1:20" x14ac:dyDescent="0.25">
      <c r="A37">
        <v>100118</v>
      </c>
      <c r="B37" t="s">
        <v>0</v>
      </c>
      <c r="C37" cm="1">
        <f t="array" ref="C37">_xlfn.SWITCH(Sales[[#This Row],[Subscription Type]],"Basic",4,"Premium",3,"Business",2,"Enterprise",1,FALSE)</f>
        <v>3</v>
      </c>
      <c r="E37" s="1"/>
      <c r="F37" s="1"/>
      <c r="G37">
        <v>12</v>
      </c>
      <c r="H37">
        <f>MAX(0,Sales[[#This Row],[Number of Users]]-Sales[[#This Row],[Licenses Bought]])</f>
        <v>22</v>
      </c>
      <c r="I37" s="5">
        <v>10</v>
      </c>
      <c r="J37" s="5">
        <f>IF(Sales[[#This Row],[Sales Month]]=MAX(R37:R2256),Sales[[#This Row],[Upsell $ Non Paying Users]]*Sales[[#This Row],[Non Paying Users]],0)</f>
        <v>0</v>
      </c>
      <c r="K37" s="5" t="str" cm="1">
        <f t="array" ref="K37">_xlfn.IFS(Sales[[#This Row],[Current Upsell $]]=0,"",Sales[[#This Row],[Current Upsell $]]&gt;=400,"High",Sales[[#This Row],[Current Upsell $]]&gt;=100,"Medium",Sales[[#This Row],[Current Upsell $]]&lt;100,"Low")</f>
        <v/>
      </c>
      <c r="L37" s="5" t="str">
        <f>IF(Sales[[#This Row],[Current Upsell $]]&gt;0,_xlfn.CONCAT(Sales[[#This Row],[Subscription Type]]," ",Sales[[#This Row],[Upsell Priority]]," ",TEXT(Sales[[#This Row],[Current Upsell $]],"$#")),"")</f>
        <v/>
      </c>
      <c r="M37">
        <v>34</v>
      </c>
      <c r="N37" s="1">
        <v>44075</v>
      </c>
      <c r="O37" s="1">
        <v>44378</v>
      </c>
      <c r="P37">
        <v>10</v>
      </c>
      <c r="Q37">
        <v>0</v>
      </c>
      <c r="R37" s="1">
        <v>44105</v>
      </c>
      <c r="S37">
        <v>120</v>
      </c>
      <c r="T37" s="1"/>
    </row>
    <row r="38" spans="1:20" x14ac:dyDescent="0.25">
      <c r="A38">
        <v>100171</v>
      </c>
      <c r="B38" t="s">
        <v>0</v>
      </c>
      <c r="C38" cm="1">
        <f t="array" ref="C38">_xlfn.SWITCH(Sales[[#This Row],[Subscription Type]],"Basic",4,"Premium",3,"Business",2,"Enterprise",1,FALSE)</f>
        <v>3</v>
      </c>
      <c r="E38" s="1"/>
      <c r="F38" s="1"/>
      <c r="G38">
        <v>34</v>
      </c>
      <c r="H38">
        <f>MAX(0,Sales[[#This Row],[Number of Users]]-Sales[[#This Row],[Licenses Bought]])</f>
        <v>22</v>
      </c>
      <c r="I38" s="5">
        <v>10</v>
      </c>
      <c r="J38" s="5">
        <f>IF(Sales[[#This Row],[Sales Month]]=MAX(R38:R2257),Sales[[#This Row],[Upsell $ Non Paying Users]]*Sales[[#This Row],[Non Paying Users]],0)</f>
        <v>0</v>
      </c>
      <c r="K38" s="5" t="str" cm="1">
        <f t="array" ref="K38">_xlfn.IFS(Sales[[#This Row],[Current Upsell $]]=0,"",Sales[[#This Row],[Current Upsell $]]&gt;=400,"High",Sales[[#This Row],[Current Upsell $]]&gt;=100,"Medium",Sales[[#This Row],[Current Upsell $]]&lt;100,"Low")</f>
        <v/>
      </c>
      <c r="L38" s="5" t="str">
        <f>IF(Sales[[#This Row],[Current Upsell $]]&gt;0,_xlfn.CONCAT(Sales[[#This Row],[Subscription Type]]," ",Sales[[#This Row],[Upsell Priority]]," ",TEXT(Sales[[#This Row],[Current Upsell $]],"$#")),"")</f>
        <v/>
      </c>
      <c r="M38">
        <v>56</v>
      </c>
      <c r="N38" s="1">
        <v>44166</v>
      </c>
      <c r="O38" s="1">
        <v>44378</v>
      </c>
      <c r="P38">
        <v>7</v>
      </c>
      <c r="Q38">
        <v>0</v>
      </c>
      <c r="R38" s="1">
        <v>44256</v>
      </c>
      <c r="S38">
        <v>340</v>
      </c>
      <c r="T38" s="1"/>
    </row>
    <row r="39" spans="1:20" x14ac:dyDescent="0.25">
      <c r="A39">
        <v>100201</v>
      </c>
      <c r="B39" t="s">
        <v>0</v>
      </c>
      <c r="C39" cm="1">
        <f t="array" ref="C39">_xlfn.SWITCH(Sales[[#This Row],[Subscription Type]],"Basic",4,"Premium",3,"Business",2,"Enterprise",1,FALSE)</f>
        <v>3</v>
      </c>
      <c r="E39" s="1"/>
      <c r="F39" s="1"/>
      <c r="G39">
        <v>14</v>
      </c>
      <c r="H39">
        <f>MAX(0,Sales[[#This Row],[Number of Users]]-Sales[[#This Row],[Licenses Bought]])</f>
        <v>22</v>
      </c>
      <c r="I39" s="5">
        <v>10</v>
      </c>
      <c r="J39" s="5">
        <f>IF(Sales[[#This Row],[Sales Month]]=MAX(R39:R2258),Sales[[#This Row],[Upsell $ Non Paying Users]]*Sales[[#This Row],[Non Paying Users]],0)</f>
        <v>0</v>
      </c>
      <c r="K39" s="5" t="str" cm="1">
        <f t="array" ref="K39">_xlfn.IFS(Sales[[#This Row],[Current Upsell $]]=0,"",Sales[[#This Row],[Current Upsell $]]&gt;=400,"High",Sales[[#This Row],[Current Upsell $]]&gt;=100,"Medium",Sales[[#This Row],[Current Upsell $]]&lt;100,"Low")</f>
        <v/>
      </c>
      <c r="L39" s="5" t="str">
        <f>IF(Sales[[#This Row],[Current Upsell $]]&gt;0,_xlfn.CONCAT(Sales[[#This Row],[Subscription Type]]," ",Sales[[#This Row],[Upsell Priority]]," ",TEXT(Sales[[#This Row],[Current Upsell $]],"$#")),"")</f>
        <v/>
      </c>
      <c r="M39">
        <v>36</v>
      </c>
      <c r="N39" s="1">
        <v>44228</v>
      </c>
      <c r="O39" s="1">
        <v>44378</v>
      </c>
      <c r="P39">
        <v>5</v>
      </c>
      <c r="Q39">
        <v>0</v>
      </c>
      <c r="R39" s="1">
        <v>44287</v>
      </c>
      <c r="S39">
        <v>140</v>
      </c>
      <c r="T39" s="1"/>
    </row>
    <row r="40" spans="1:20" x14ac:dyDescent="0.25">
      <c r="A40">
        <v>100026</v>
      </c>
      <c r="B40" t="s">
        <v>0</v>
      </c>
      <c r="C40" cm="1">
        <f t="array" ref="C40">_xlfn.SWITCH(Sales[[#This Row],[Subscription Type]],"Basic",4,"Premium",3,"Business",2,"Enterprise",1,FALSE)</f>
        <v>3</v>
      </c>
      <c r="E40" s="1"/>
      <c r="F40" s="1"/>
      <c r="G40">
        <v>11</v>
      </c>
      <c r="H40">
        <f>MAX(0,Sales[[#This Row],[Number of Users]]-Sales[[#This Row],[Licenses Bought]])</f>
        <v>21</v>
      </c>
      <c r="I40" s="5">
        <v>10</v>
      </c>
      <c r="J40" s="5">
        <f>IF(Sales[[#This Row],[Sales Month]]=MAX(R40:R2259),Sales[[#This Row],[Upsell $ Non Paying Users]]*Sales[[#This Row],[Non Paying Users]],0)</f>
        <v>0</v>
      </c>
      <c r="K40" s="5" t="str" cm="1">
        <f t="array" ref="K40">_xlfn.IFS(Sales[[#This Row],[Current Upsell $]]=0,"",Sales[[#This Row],[Current Upsell $]]&gt;=400,"High",Sales[[#This Row],[Current Upsell $]]&gt;=100,"Medium",Sales[[#This Row],[Current Upsell $]]&lt;100,"Low")</f>
        <v/>
      </c>
      <c r="L40" s="5" t="str">
        <f>IF(Sales[[#This Row],[Current Upsell $]]&gt;0,_xlfn.CONCAT(Sales[[#This Row],[Subscription Type]]," ",Sales[[#This Row],[Upsell Priority]]," ",TEXT(Sales[[#This Row],[Current Upsell $]],"$#")),"")</f>
        <v/>
      </c>
      <c r="M40">
        <v>32</v>
      </c>
      <c r="N40" s="1">
        <v>43952</v>
      </c>
      <c r="O40" s="1">
        <v>44378</v>
      </c>
      <c r="P40">
        <v>14</v>
      </c>
      <c r="Q40">
        <v>0</v>
      </c>
      <c r="R40" s="1">
        <v>43983</v>
      </c>
      <c r="S40">
        <v>110</v>
      </c>
      <c r="T40" s="1"/>
    </row>
    <row r="41" spans="1:20" x14ac:dyDescent="0.25">
      <c r="A41">
        <v>100039</v>
      </c>
      <c r="B41" t="s">
        <v>0</v>
      </c>
      <c r="C41" cm="1">
        <f t="array" ref="C41">_xlfn.SWITCH(Sales[[#This Row],[Subscription Type]],"Basic",4,"Premium",3,"Business",2,"Enterprise",1,FALSE)</f>
        <v>3</v>
      </c>
      <c r="E41" s="1"/>
      <c r="F41" s="1"/>
      <c r="G41">
        <v>40</v>
      </c>
      <c r="H41">
        <f>MAX(0,Sales[[#This Row],[Number of Users]]-Sales[[#This Row],[Licenses Bought]])</f>
        <v>21</v>
      </c>
      <c r="I41" s="5">
        <v>10</v>
      </c>
      <c r="J41" s="5">
        <f>IF(Sales[[#This Row],[Sales Month]]=MAX(R41:R2260),Sales[[#This Row],[Upsell $ Non Paying Users]]*Sales[[#This Row],[Non Paying Users]],0)</f>
        <v>0</v>
      </c>
      <c r="K41" s="5" t="str" cm="1">
        <f t="array" ref="K41">_xlfn.IFS(Sales[[#This Row],[Current Upsell $]]=0,"",Sales[[#This Row],[Current Upsell $]]&gt;=400,"High",Sales[[#This Row],[Current Upsell $]]&gt;=100,"Medium",Sales[[#This Row],[Current Upsell $]]&lt;100,"Low")</f>
        <v/>
      </c>
      <c r="L41" s="5" t="str">
        <f>IF(Sales[[#This Row],[Current Upsell $]]&gt;0,_xlfn.CONCAT(Sales[[#This Row],[Subscription Type]]," ",Sales[[#This Row],[Upsell Priority]]," ",TEXT(Sales[[#This Row],[Current Upsell $]],"$#")),"")</f>
        <v/>
      </c>
      <c r="M41">
        <v>61</v>
      </c>
      <c r="N41" s="1">
        <v>43983</v>
      </c>
      <c r="O41" s="1">
        <v>44378</v>
      </c>
      <c r="P41">
        <v>13</v>
      </c>
      <c r="Q41">
        <v>0</v>
      </c>
      <c r="R41" s="1">
        <v>44166</v>
      </c>
      <c r="S41">
        <v>400</v>
      </c>
      <c r="T41" s="1"/>
    </row>
    <row r="42" spans="1:20" x14ac:dyDescent="0.25">
      <c r="A42">
        <v>100057</v>
      </c>
      <c r="B42" t="s">
        <v>0</v>
      </c>
      <c r="C42" cm="1">
        <f t="array" ref="C42">_xlfn.SWITCH(Sales[[#This Row],[Subscription Type]],"Basic",4,"Premium",3,"Business",2,"Enterprise",1,FALSE)</f>
        <v>3</v>
      </c>
      <c r="E42" s="1"/>
      <c r="F42" s="1"/>
      <c r="G42">
        <v>56</v>
      </c>
      <c r="H42">
        <f>MAX(0,Sales[[#This Row],[Number of Users]]-Sales[[#This Row],[Licenses Bought]])</f>
        <v>21</v>
      </c>
      <c r="I42" s="5">
        <v>10</v>
      </c>
      <c r="J42" s="5">
        <f>IF(Sales[[#This Row],[Sales Month]]=MAX(R42:R2261),Sales[[#This Row],[Upsell $ Non Paying Users]]*Sales[[#This Row],[Non Paying Users]],0)</f>
        <v>0</v>
      </c>
      <c r="K42" s="5" t="str" cm="1">
        <f t="array" ref="K42">_xlfn.IFS(Sales[[#This Row],[Current Upsell $]]=0,"",Sales[[#This Row],[Current Upsell $]]&gt;=400,"High",Sales[[#This Row],[Current Upsell $]]&gt;=100,"Medium",Sales[[#This Row],[Current Upsell $]]&lt;100,"Low")</f>
        <v/>
      </c>
      <c r="L42" s="5" t="str">
        <f>IF(Sales[[#This Row],[Current Upsell $]]&gt;0,_xlfn.CONCAT(Sales[[#This Row],[Subscription Type]]," ",Sales[[#This Row],[Upsell Priority]]," ",TEXT(Sales[[#This Row],[Current Upsell $]],"$#")),"")</f>
        <v/>
      </c>
      <c r="M42">
        <v>77</v>
      </c>
      <c r="N42" s="1">
        <v>44013</v>
      </c>
      <c r="O42" s="1">
        <v>44378</v>
      </c>
      <c r="P42">
        <v>12</v>
      </c>
      <c r="Q42">
        <v>0</v>
      </c>
      <c r="R42" s="1">
        <v>44075</v>
      </c>
      <c r="S42">
        <v>560</v>
      </c>
      <c r="T42" s="1"/>
    </row>
    <row r="43" spans="1:20" x14ac:dyDescent="0.25">
      <c r="A43">
        <v>100200</v>
      </c>
      <c r="B43" t="s">
        <v>0</v>
      </c>
      <c r="C43" cm="1">
        <f t="array" ref="C43">_xlfn.SWITCH(Sales[[#This Row],[Subscription Type]],"Basic",4,"Premium",3,"Business",2,"Enterprise",1,FALSE)</f>
        <v>3</v>
      </c>
      <c r="E43" s="1"/>
      <c r="F43" s="1"/>
      <c r="G43">
        <v>21</v>
      </c>
      <c r="H43">
        <f>MAX(0,Sales[[#This Row],[Number of Users]]-Sales[[#This Row],[Licenses Bought]])</f>
        <v>21</v>
      </c>
      <c r="I43" s="5">
        <v>10</v>
      </c>
      <c r="J43" s="5">
        <f>IF(Sales[[#This Row],[Sales Month]]=MAX(R43:R2262),Sales[[#This Row],[Upsell $ Non Paying Users]]*Sales[[#This Row],[Non Paying Users]],0)</f>
        <v>0</v>
      </c>
      <c r="K43" s="5" t="str" cm="1">
        <f t="array" ref="K43">_xlfn.IFS(Sales[[#This Row],[Current Upsell $]]=0,"",Sales[[#This Row],[Current Upsell $]]&gt;=400,"High",Sales[[#This Row],[Current Upsell $]]&gt;=100,"Medium",Sales[[#This Row],[Current Upsell $]]&lt;100,"Low")</f>
        <v/>
      </c>
      <c r="L43" s="5" t="str">
        <f>IF(Sales[[#This Row],[Current Upsell $]]&gt;0,_xlfn.CONCAT(Sales[[#This Row],[Subscription Type]]," ",Sales[[#This Row],[Upsell Priority]]," ",TEXT(Sales[[#This Row],[Current Upsell $]],"$#")),"")</f>
        <v/>
      </c>
      <c r="M43">
        <v>42</v>
      </c>
      <c r="N43" s="1">
        <v>44228</v>
      </c>
      <c r="O43" s="1">
        <v>44378</v>
      </c>
      <c r="P43">
        <v>5</v>
      </c>
      <c r="Q43">
        <v>0</v>
      </c>
      <c r="R43" s="1">
        <v>44256</v>
      </c>
      <c r="S43">
        <v>210</v>
      </c>
      <c r="T43" s="1"/>
    </row>
    <row r="44" spans="1:20" x14ac:dyDescent="0.25">
      <c r="A44">
        <v>100220</v>
      </c>
      <c r="B44" t="s">
        <v>0</v>
      </c>
      <c r="C44" cm="1">
        <f t="array" ref="C44">_xlfn.SWITCH(Sales[[#This Row],[Subscription Type]],"Basic",4,"Premium",3,"Business",2,"Enterprise",1,FALSE)</f>
        <v>3</v>
      </c>
      <c r="E44" s="1"/>
      <c r="F44" s="1"/>
      <c r="G44">
        <v>46</v>
      </c>
      <c r="H44">
        <f>MAX(0,Sales[[#This Row],[Number of Users]]-Sales[[#This Row],[Licenses Bought]])</f>
        <v>21</v>
      </c>
      <c r="I44" s="5">
        <v>10</v>
      </c>
      <c r="J44" s="5">
        <f>IF(Sales[[#This Row],[Sales Month]]=MAX(R44:R2263),Sales[[#This Row],[Upsell $ Non Paying Users]]*Sales[[#This Row],[Non Paying Users]],0)</f>
        <v>0</v>
      </c>
      <c r="K44" s="5" t="str" cm="1">
        <f t="array" ref="K44">_xlfn.IFS(Sales[[#This Row],[Current Upsell $]]=0,"",Sales[[#This Row],[Current Upsell $]]&gt;=400,"High",Sales[[#This Row],[Current Upsell $]]&gt;=100,"Medium",Sales[[#This Row],[Current Upsell $]]&lt;100,"Low")</f>
        <v/>
      </c>
      <c r="L44" s="5" t="str">
        <f>IF(Sales[[#This Row],[Current Upsell $]]&gt;0,_xlfn.CONCAT(Sales[[#This Row],[Subscription Type]]," ",Sales[[#This Row],[Upsell Priority]]," ",TEXT(Sales[[#This Row],[Current Upsell $]],"$#")),"")</f>
        <v/>
      </c>
      <c r="M44">
        <v>67</v>
      </c>
      <c r="N44" s="1">
        <v>44256</v>
      </c>
      <c r="O44" s="1">
        <v>44378</v>
      </c>
      <c r="P44">
        <v>4</v>
      </c>
      <c r="Q44">
        <v>0</v>
      </c>
      <c r="R44" s="1">
        <v>44317</v>
      </c>
      <c r="S44">
        <v>460</v>
      </c>
      <c r="T44" s="1"/>
    </row>
    <row r="45" spans="1:20" x14ac:dyDescent="0.25">
      <c r="A45">
        <v>100221</v>
      </c>
      <c r="B45" t="s">
        <v>0</v>
      </c>
      <c r="C45" cm="1">
        <f t="array" ref="C45">_xlfn.SWITCH(Sales[[#This Row],[Subscription Type]],"Basic",4,"Premium",3,"Business",2,"Enterprise",1,FALSE)</f>
        <v>3</v>
      </c>
      <c r="E45" s="1"/>
      <c r="F45" s="1"/>
      <c r="G45">
        <v>34</v>
      </c>
      <c r="H45">
        <f>MAX(0,Sales[[#This Row],[Number of Users]]-Sales[[#This Row],[Licenses Bought]])</f>
        <v>21</v>
      </c>
      <c r="I45" s="5">
        <v>10</v>
      </c>
      <c r="J45" s="5">
        <f>IF(Sales[[#This Row],[Sales Month]]=MAX(R45:R2264),Sales[[#This Row],[Upsell $ Non Paying Users]]*Sales[[#This Row],[Non Paying Users]],0)</f>
        <v>0</v>
      </c>
      <c r="K45" s="5" t="str" cm="1">
        <f t="array" ref="K45">_xlfn.IFS(Sales[[#This Row],[Current Upsell $]]=0,"",Sales[[#This Row],[Current Upsell $]]&gt;=400,"High",Sales[[#This Row],[Current Upsell $]]&gt;=100,"Medium",Sales[[#This Row],[Current Upsell $]]&lt;100,"Low")</f>
        <v/>
      </c>
      <c r="L45" s="5" t="str">
        <f>IF(Sales[[#This Row],[Current Upsell $]]&gt;0,_xlfn.CONCAT(Sales[[#This Row],[Subscription Type]]," ",Sales[[#This Row],[Upsell Priority]]," ",TEXT(Sales[[#This Row],[Current Upsell $]],"$#")),"")</f>
        <v/>
      </c>
      <c r="M45">
        <v>55</v>
      </c>
      <c r="N45" s="1">
        <v>44256</v>
      </c>
      <c r="O45" s="1">
        <v>44378</v>
      </c>
      <c r="P45">
        <v>4</v>
      </c>
      <c r="Q45">
        <v>0</v>
      </c>
      <c r="R45" s="1">
        <v>44317</v>
      </c>
      <c r="S45">
        <v>340</v>
      </c>
      <c r="T45" s="1"/>
    </row>
    <row r="46" spans="1:20" x14ac:dyDescent="0.25">
      <c r="A46">
        <v>100246</v>
      </c>
      <c r="B46" t="s">
        <v>0</v>
      </c>
      <c r="C46" cm="1">
        <f t="array" ref="C46">_xlfn.SWITCH(Sales[[#This Row],[Subscription Type]],"Basic",4,"Premium",3,"Business",2,"Enterprise",1,FALSE)</f>
        <v>3</v>
      </c>
      <c r="E46" s="1"/>
      <c r="F46" s="1"/>
      <c r="G46">
        <v>32</v>
      </c>
      <c r="H46">
        <f>MAX(0,Sales[[#This Row],[Number of Users]]-Sales[[#This Row],[Licenses Bought]])</f>
        <v>21</v>
      </c>
      <c r="I46" s="5">
        <v>10</v>
      </c>
      <c r="J46" s="5">
        <f>IF(Sales[[#This Row],[Sales Month]]=MAX(R46:R2265),Sales[[#This Row],[Upsell $ Non Paying Users]]*Sales[[#This Row],[Non Paying Users]],0)</f>
        <v>0</v>
      </c>
      <c r="K46" s="5" t="str" cm="1">
        <f t="array" ref="K46">_xlfn.IFS(Sales[[#This Row],[Current Upsell $]]=0,"",Sales[[#This Row],[Current Upsell $]]&gt;=400,"High",Sales[[#This Row],[Current Upsell $]]&gt;=100,"Medium",Sales[[#This Row],[Current Upsell $]]&lt;100,"Low")</f>
        <v/>
      </c>
      <c r="L46" s="5" t="str">
        <f>IF(Sales[[#This Row],[Current Upsell $]]&gt;0,_xlfn.CONCAT(Sales[[#This Row],[Subscription Type]]," ",Sales[[#This Row],[Upsell Priority]]," ",TEXT(Sales[[#This Row],[Current Upsell $]],"$#")),"")</f>
        <v/>
      </c>
      <c r="M46">
        <v>53</v>
      </c>
      <c r="N46" s="1">
        <v>44287</v>
      </c>
      <c r="O46" s="1">
        <v>44378</v>
      </c>
      <c r="P46">
        <v>3</v>
      </c>
      <c r="Q46">
        <v>0</v>
      </c>
      <c r="R46" s="1">
        <v>44317</v>
      </c>
      <c r="S46">
        <v>320</v>
      </c>
      <c r="T46" s="1"/>
    </row>
    <row r="47" spans="1:20" x14ac:dyDescent="0.25">
      <c r="A47">
        <v>100037</v>
      </c>
      <c r="B47" t="s">
        <v>0</v>
      </c>
      <c r="C47" cm="1">
        <f t="array" ref="C47">_xlfn.SWITCH(Sales[[#This Row],[Subscription Type]],"Basic",4,"Premium",3,"Business",2,"Enterprise",1,FALSE)</f>
        <v>3</v>
      </c>
      <c r="E47" s="1"/>
      <c r="F47" s="1"/>
      <c r="G47">
        <v>53</v>
      </c>
      <c r="H47">
        <f>MAX(0,Sales[[#This Row],[Number of Users]]-Sales[[#This Row],[Licenses Bought]])</f>
        <v>20</v>
      </c>
      <c r="I47" s="5">
        <v>10</v>
      </c>
      <c r="J47" s="5">
        <f>IF(Sales[[#This Row],[Sales Month]]=MAX(R47:R2266),Sales[[#This Row],[Upsell $ Non Paying Users]]*Sales[[#This Row],[Non Paying Users]],0)</f>
        <v>0</v>
      </c>
      <c r="K47" s="5" t="str" cm="1">
        <f t="array" ref="K47">_xlfn.IFS(Sales[[#This Row],[Current Upsell $]]=0,"",Sales[[#This Row],[Current Upsell $]]&gt;=400,"High",Sales[[#This Row],[Current Upsell $]]&gt;=100,"Medium",Sales[[#This Row],[Current Upsell $]]&lt;100,"Low")</f>
        <v/>
      </c>
      <c r="L47" s="5" t="str">
        <f>IF(Sales[[#This Row],[Current Upsell $]]&gt;0,_xlfn.CONCAT(Sales[[#This Row],[Subscription Type]]," ",Sales[[#This Row],[Upsell Priority]]," ",TEXT(Sales[[#This Row],[Current Upsell $]],"$#")),"")</f>
        <v/>
      </c>
      <c r="M47">
        <v>73</v>
      </c>
      <c r="N47" s="1">
        <v>43983</v>
      </c>
      <c r="O47" s="1">
        <v>44378</v>
      </c>
      <c r="P47">
        <v>13</v>
      </c>
      <c r="Q47">
        <v>0</v>
      </c>
      <c r="R47" s="1">
        <v>44136</v>
      </c>
      <c r="S47">
        <v>530</v>
      </c>
      <c r="T47" s="1"/>
    </row>
    <row r="48" spans="1:20" x14ac:dyDescent="0.25">
      <c r="A48">
        <v>100057</v>
      </c>
      <c r="B48" t="s">
        <v>0</v>
      </c>
      <c r="C48" cm="1">
        <f t="array" ref="C48">_xlfn.SWITCH(Sales[[#This Row],[Subscription Type]],"Basic",4,"Premium",3,"Business",2,"Enterprise",1,FALSE)</f>
        <v>3</v>
      </c>
      <c r="E48" s="1"/>
      <c r="F48" s="1"/>
      <c r="G48">
        <v>56</v>
      </c>
      <c r="H48">
        <f>MAX(0,Sales[[#This Row],[Number of Users]]-Sales[[#This Row],[Licenses Bought]])</f>
        <v>20</v>
      </c>
      <c r="I48" s="5">
        <v>10</v>
      </c>
      <c r="J48" s="5">
        <f>IF(Sales[[#This Row],[Sales Month]]=MAX(R48:R2267),Sales[[#This Row],[Upsell $ Non Paying Users]]*Sales[[#This Row],[Non Paying Users]],0)</f>
        <v>200</v>
      </c>
      <c r="K48" s="5" t="str" cm="1">
        <f t="array" ref="K48">_xlfn.IFS(Sales[[#This Row],[Current Upsell $]]=0,"",Sales[[#This Row],[Current Upsell $]]&gt;=400,"High",Sales[[#This Row],[Current Upsell $]]&gt;=100,"Medium",Sales[[#This Row],[Current Upsell $]]&lt;100,"Low")</f>
        <v>Medium</v>
      </c>
      <c r="L48" s="5" t="str">
        <f>IF(Sales[[#This Row],[Current Upsell $]]&gt;0,_xlfn.CONCAT(Sales[[#This Row],[Subscription Type]]," ",Sales[[#This Row],[Upsell Priority]]," ",TEXT(Sales[[#This Row],[Current Upsell $]],"$#")),"")</f>
        <v>Premium Medium $200</v>
      </c>
      <c r="M48">
        <v>76</v>
      </c>
      <c r="N48" s="1">
        <v>44013</v>
      </c>
      <c r="O48" s="1">
        <v>44378</v>
      </c>
      <c r="P48">
        <v>12</v>
      </c>
      <c r="Q48">
        <v>0</v>
      </c>
      <c r="R48" s="1">
        <v>44348</v>
      </c>
      <c r="S48">
        <v>560</v>
      </c>
      <c r="T48" s="1"/>
    </row>
    <row r="49" spans="1:20" x14ac:dyDescent="0.25">
      <c r="A49">
        <v>100084</v>
      </c>
      <c r="B49" t="s">
        <v>0</v>
      </c>
      <c r="C49" cm="1">
        <f t="array" ref="C49">_xlfn.SWITCH(Sales[[#This Row],[Subscription Type]],"Basic",4,"Premium",3,"Business",2,"Enterprise",1,FALSE)</f>
        <v>3</v>
      </c>
      <c r="E49" s="1"/>
      <c r="F49" s="1"/>
      <c r="G49">
        <v>8</v>
      </c>
      <c r="H49">
        <f>MAX(0,Sales[[#This Row],[Number of Users]]-Sales[[#This Row],[Licenses Bought]])</f>
        <v>20</v>
      </c>
      <c r="I49" s="5">
        <v>10</v>
      </c>
      <c r="J49" s="5">
        <f>IF(Sales[[#This Row],[Sales Month]]=MAX(R49:R2268),Sales[[#This Row],[Upsell $ Non Paying Users]]*Sales[[#This Row],[Non Paying Users]],0)</f>
        <v>0</v>
      </c>
      <c r="K49" s="5" t="str" cm="1">
        <f t="array" ref="K49">_xlfn.IFS(Sales[[#This Row],[Current Upsell $]]=0,"",Sales[[#This Row],[Current Upsell $]]&gt;=400,"High",Sales[[#This Row],[Current Upsell $]]&gt;=100,"Medium",Sales[[#This Row],[Current Upsell $]]&lt;100,"Low")</f>
        <v/>
      </c>
      <c r="L49" s="5" t="str">
        <f>IF(Sales[[#This Row],[Current Upsell $]]&gt;0,_xlfn.CONCAT(Sales[[#This Row],[Subscription Type]]," ",Sales[[#This Row],[Upsell Priority]]," ",TEXT(Sales[[#This Row],[Current Upsell $]],"$#")),"")</f>
        <v/>
      </c>
      <c r="M49">
        <v>28</v>
      </c>
      <c r="N49" s="1">
        <v>44044</v>
      </c>
      <c r="O49" s="1">
        <v>44378</v>
      </c>
      <c r="P49">
        <v>11</v>
      </c>
      <c r="Q49">
        <v>0</v>
      </c>
      <c r="R49" s="1">
        <v>44075</v>
      </c>
      <c r="S49">
        <v>80</v>
      </c>
      <c r="T49" s="1"/>
    </row>
    <row r="50" spans="1:20" x14ac:dyDescent="0.25">
      <c r="A50">
        <v>100110</v>
      </c>
      <c r="B50" t="s">
        <v>0</v>
      </c>
      <c r="C50" cm="1">
        <f t="array" ref="C50">_xlfn.SWITCH(Sales[[#This Row],[Subscription Type]],"Basic",4,"Premium",3,"Business",2,"Enterprise",1,FALSE)</f>
        <v>3</v>
      </c>
      <c r="E50" s="1"/>
      <c r="F50" s="1"/>
      <c r="G50">
        <v>62</v>
      </c>
      <c r="H50">
        <f>MAX(0,Sales[[#This Row],[Number of Users]]-Sales[[#This Row],[Licenses Bought]])</f>
        <v>20</v>
      </c>
      <c r="I50" s="5">
        <v>10</v>
      </c>
      <c r="J50" s="5">
        <f>IF(Sales[[#This Row],[Sales Month]]=MAX(R50:R2269),Sales[[#This Row],[Upsell $ Non Paying Users]]*Sales[[#This Row],[Non Paying Users]],0)</f>
        <v>200</v>
      </c>
      <c r="K50" s="5" t="str" cm="1">
        <f t="array" ref="K50">_xlfn.IFS(Sales[[#This Row],[Current Upsell $]]=0,"",Sales[[#This Row],[Current Upsell $]]&gt;=400,"High",Sales[[#This Row],[Current Upsell $]]&gt;=100,"Medium",Sales[[#This Row],[Current Upsell $]]&lt;100,"Low")</f>
        <v>Medium</v>
      </c>
      <c r="L50" s="5" t="str">
        <f>IF(Sales[[#This Row],[Current Upsell $]]&gt;0,_xlfn.CONCAT(Sales[[#This Row],[Subscription Type]]," ",Sales[[#This Row],[Upsell Priority]]," ",TEXT(Sales[[#This Row],[Current Upsell $]],"$#")),"")</f>
        <v>Premium Medium $200</v>
      </c>
      <c r="M50">
        <v>82</v>
      </c>
      <c r="N50" s="1">
        <v>44075</v>
      </c>
      <c r="O50" s="1">
        <v>44378</v>
      </c>
      <c r="P50">
        <v>10</v>
      </c>
      <c r="Q50">
        <v>0</v>
      </c>
      <c r="R50" s="1">
        <v>44348</v>
      </c>
      <c r="S50">
        <v>620</v>
      </c>
      <c r="T50" s="1"/>
    </row>
    <row r="51" spans="1:20" x14ac:dyDescent="0.25">
      <c r="A51">
        <v>100119</v>
      </c>
      <c r="B51" t="s">
        <v>0</v>
      </c>
      <c r="C51" cm="1">
        <f t="array" ref="C51">_xlfn.SWITCH(Sales[[#This Row],[Subscription Type]],"Basic",4,"Premium",3,"Business",2,"Enterprise",1,FALSE)</f>
        <v>3</v>
      </c>
      <c r="E51" s="1"/>
      <c r="F51" s="1"/>
      <c r="G51">
        <v>16</v>
      </c>
      <c r="H51">
        <f>MAX(0,Sales[[#This Row],[Number of Users]]-Sales[[#This Row],[Licenses Bought]])</f>
        <v>20</v>
      </c>
      <c r="I51" s="5">
        <v>10</v>
      </c>
      <c r="J51" s="5">
        <f>IF(Sales[[#This Row],[Sales Month]]=MAX(R51:R2270),Sales[[#This Row],[Upsell $ Non Paying Users]]*Sales[[#This Row],[Non Paying Users]],0)</f>
        <v>0</v>
      </c>
      <c r="K51" s="5" t="str" cm="1">
        <f t="array" ref="K51">_xlfn.IFS(Sales[[#This Row],[Current Upsell $]]=0,"",Sales[[#This Row],[Current Upsell $]]&gt;=400,"High",Sales[[#This Row],[Current Upsell $]]&gt;=100,"Medium",Sales[[#This Row],[Current Upsell $]]&lt;100,"Low")</f>
        <v/>
      </c>
      <c r="L51" s="5" t="str">
        <f>IF(Sales[[#This Row],[Current Upsell $]]&gt;0,_xlfn.CONCAT(Sales[[#This Row],[Subscription Type]]," ",Sales[[#This Row],[Upsell Priority]]," ",TEXT(Sales[[#This Row],[Current Upsell $]],"$#")),"")</f>
        <v/>
      </c>
      <c r="M51">
        <v>36</v>
      </c>
      <c r="N51" s="1">
        <v>44075</v>
      </c>
      <c r="O51" s="1">
        <v>44378</v>
      </c>
      <c r="P51">
        <v>10</v>
      </c>
      <c r="Q51">
        <v>0</v>
      </c>
      <c r="R51" s="1">
        <v>44136</v>
      </c>
      <c r="S51">
        <v>160</v>
      </c>
      <c r="T51" s="1"/>
    </row>
    <row r="52" spans="1:20" x14ac:dyDescent="0.25">
      <c r="A52">
        <v>100149</v>
      </c>
      <c r="B52" t="s">
        <v>0</v>
      </c>
      <c r="C52" cm="1">
        <f t="array" ref="C52">_xlfn.SWITCH(Sales[[#This Row],[Subscription Type]],"Basic",4,"Premium",3,"Business",2,"Enterprise",1,FALSE)</f>
        <v>3</v>
      </c>
      <c r="E52" s="1"/>
      <c r="F52" s="1"/>
      <c r="G52">
        <v>24</v>
      </c>
      <c r="H52">
        <f>MAX(0,Sales[[#This Row],[Number of Users]]-Sales[[#This Row],[Licenses Bought]])</f>
        <v>20</v>
      </c>
      <c r="I52" s="5">
        <v>10</v>
      </c>
      <c r="J52" s="5">
        <f>IF(Sales[[#This Row],[Sales Month]]=MAX(R52:R2271),Sales[[#This Row],[Upsell $ Non Paying Users]]*Sales[[#This Row],[Non Paying Users]],0)</f>
        <v>0</v>
      </c>
      <c r="K52" s="5" t="str" cm="1">
        <f t="array" ref="K52">_xlfn.IFS(Sales[[#This Row],[Current Upsell $]]=0,"",Sales[[#This Row],[Current Upsell $]]&gt;=400,"High",Sales[[#This Row],[Current Upsell $]]&gt;=100,"Medium",Sales[[#This Row],[Current Upsell $]]&lt;100,"Low")</f>
        <v/>
      </c>
      <c r="L52" s="5" t="str">
        <f>IF(Sales[[#This Row],[Current Upsell $]]&gt;0,_xlfn.CONCAT(Sales[[#This Row],[Subscription Type]]," ",Sales[[#This Row],[Upsell Priority]]," ",TEXT(Sales[[#This Row],[Current Upsell $]],"$#")),"")</f>
        <v/>
      </c>
      <c r="M52">
        <v>44</v>
      </c>
      <c r="N52" s="1">
        <v>44105</v>
      </c>
      <c r="O52" s="1">
        <v>44378</v>
      </c>
      <c r="P52">
        <v>9</v>
      </c>
      <c r="Q52">
        <v>0</v>
      </c>
      <c r="R52" s="1">
        <v>44136</v>
      </c>
      <c r="S52">
        <v>240</v>
      </c>
      <c r="T52" s="1"/>
    </row>
    <row r="53" spans="1:20" x14ac:dyDescent="0.25">
      <c r="A53">
        <v>100149</v>
      </c>
      <c r="B53" t="s">
        <v>0</v>
      </c>
      <c r="C53" cm="1">
        <f t="array" ref="C53">_xlfn.SWITCH(Sales[[#This Row],[Subscription Type]],"Basic",4,"Premium",3,"Business",2,"Enterprise",1,FALSE)</f>
        <v>3</v>
      </c>
      <c r="E53" s="1"/>
      <c r="F53" s="1"/>
      <c r="G53">
        <v>33</v>
      </c>
      <c r="H53">
        <f>MAX(0,Sales[[#This Row],[Number of Users]]-Sales[[#This Row],[Licenses Bought]])</f>
        <v>20</v>
      </c>
      <c r="I53" s="5">
        <v>10</v>
      </c>
      <c r="J53" s="5">
        <f>IF(Sales[[#This Row],[Sales Month]]=MAX(R53:R2272),Sales[[#This Row],[Upsell $ Non Paying Users]]*Sales[[#This Row],[Non Paying Users]],0)</f>
        <v>0</v>
      </c>
      <c r="K53" s="5" t="str" cm="1">
        <f t="array" ref="K53">_xlfn.IFS(Sales[[#This Row],[Current Upsell $]]=0,"",Sales[[#This Row],[Current Upsell $]]&gt;=400,"High",Sales[[#This Row],[Current Upsell $]]&gt;=100,"Medium",Sales[[#This Row],[Current Upsell $]]&lt;100,"Low")</f>
        <v/>
      </c>
      <c r="L53" s="5" t="str">
        <f>IF(Sales[[#This Row],[Current Upsell $]]&gt;0,_xlfn.CONCAT(Sales[[#This Row],[Subscription Type]]," ",Sales[[#This Row],[Upsell Priority]]," ",TEXT(Sales[[#This Row],[Current Upsell $]],"$#")),"")</f>
        <v/>
      </c>
      <c r="M53">
        <v>53</v>
      </c>
      <c r="N53" s="1">
        <v>44105</v>
      </c>
      <c r="O53" s="1">
        <v>44378</v>
      </c>
      <c r="P53">
        <v>9</v>
      </c>
      <c r="Q53">
        <v>0</v>
      </c>
      <c r="R53" s="1">
        <v>44228</v>
      </c>
      <c r="S53">
        <v>330</v>
      </c>
      <c r="T53" s="1"/>
    </row>
    <row r="54" spans="1:20" x14ac:dyDescent="0.25">
      <c r="A54">
        <v>100164</v>
      </c>
      <c r="B54" t="s">
        <v>0</v>
      </c>
      <c r="C54" cm="1">
        <f t="array" ref="C54">_xlfn.SWITCH(Sales[[#This Row],[Subscription Type]],"Basic",4,"Premium",3,"Business",2,"Enterprise",1,FALSE)</f>
        <v>3</v>
      </c>
      <c r="E54" s="1"/>
      <c r="F54" s="1"/>
      <c r="G54">
        <v>10</v>
      </c>
      <c r="H54">
        <f>MAX(0,Sales[[#This Row],[Number of Users]]-Sales[[#This Row],[Licenses Bought]])</f>
        <v>20</v>
      </c>
      <c r="I54" s="5">
        <v>10</v>
      </c>
      <c r="J54" s="5">
        <f>IF(Sales[[#This Row],[Sales Month]]=MAX(R54:R2273),Sales[[#This Row],[Upsell $ Non Paying Users]]*Sales[[#This Row],[Non Paying Users]],0)</f>
        <v>0</v>
      </c>
      <c r="K54" s="5" t="str" cm="1">
        <f t="array" ref="K54">_xlfn.IFS(Sales[[#This Row],[Current Upsell $]]=0,"",Sales[[#This Row],[Current Upsell $]]&gt;=400,"High",Sales[[#This Row],[Current Upsell $]]&gt;=100,"Medium",Sales[[#This Row],[Current Upsell $]]&lt;100,"Low")</f>
        <v/>
      </c>
      <c r="L54" s="5" t="str">
        <f>IF(Sales[[#This Row],[Current Upsell $]]&gt;0,_xlfn.CONCAT(Sales[[#This Row],[Subscription Type]]," ",Sales[[#This Row],[Upsell Priority]]," ",TEXT(Sales[[#This Row],[Current Upsell $]],"$#")),"")</f>
        <v/>
      </c>
      <c r="M54">
        <v>30</v>
      </c>
      <c r="N54" s="1">
        <v>44136</v>
      </c>
      <c r="O54" s="1">
        <v>44378</v>
      </c>
      <c r="P54">
        <v>8</v>
      </c>
      <c r="Q54">
        <v>0</v>
      </c>
      <c r="R54" s="1">
        <v>44166</v>
      </c>
      <c r="S54">
        <v>100</v>
      </c>
      <c r="T54" s="1"/>
    </row>
    <row r="55" spans="1:20" x14ac:dyDescent="0.25">
      <c r="A55">
        <v>100183</v>
      </c>
      <c r="B55" t="s">
        <v>0</v>
      </c>
      <c r="C55" cm="1">
        <f t="array" ref="C55">_xlfn.SWITCH(Sales[[#This Row],[Subscription Type]],"Basic",4,"Premium",3,"Business",2,"Enterprise",1,FALSE)</f>
        <v>3</v>
      </c>
      <c r="E55" s="1"/>
      <c r="F55" s="1"/>
      <c r="G55">
        <v>19</v>
      </c>
      <c r="H55">
        <f>MAX(0,Sales[[#This Row],[Number of Users]]-Sales[[#This Row],[Licenses Bought]])</f>
        <v>20</v>
      </c>
      <c r="I55" s="5">
        <v>10</v>
      </c>
      <c r="J55" s="5">
        <f>IF(Sales[[#This Row],[Sales Month]]=MAX(R55:R2274),Sales[[#This Row],[Upsell $ Non Paying Users]]*Sales[[#This Row],[Non Paying Users]],0)</f>
        <v>0</v>
      </c>
      <c r="K55" s="5" t="str" cm="1">
        <f t="array" ref="K55">_xlfn.IFS(Sales[[#This Row],[Current Upsell $]]=0,"",Sales[[#This Row],[Current Upsell $]]&gt;=400,"High",Sales[[#This Row],[Current Upsell $]]&gt;=100,"Medium",Sales[[#This Row],[Current Upsell $]]&lt;100,"Low")</f>
        <v/>
      </c>
      <c r="L55" s="5" t="str">
        <f>IF(Sales[[#This Row],[Current Upsell $]]&gt;0,_xlfn.CONCAT(Sales[[#This Row],[Subscription Type]]," ",Sales[[#This Row],[Upsell Priority]]," ",TEXT(Sales[[#This Row],[Current Upsell $]],"$#")),"")</f>
        <v/>
      </c>
      <c r="M55">
        <v>39</v>
      </c>
      <c r="N55" s="1">
        <v>44197</v>
      </c>
      <c r="O55" s="1">
        <v>44378</v>
      </c>
      <c r="P55">
        <v>6</v>
      </c>
      <c r="Q55">
        <v>0</v>
      </c>
      <c r="R55" s="1">
        <v>44256</v>
      </c>
      <c r="S55">
        <v>190</v>
      </c>
      <c r="T55" s="1"/>
    </row>
    <row r="56" spans="1:20" x14ac:dyDescent="0.25">
      <c r="A56">
        <v>100224</v>
      </c>
      <c r="B56" t="s">
        <v>0</v>
      </c>
      <c r="C56" cm="1">
        <f t="array" ref="C56">_xlfn.SWITCH(Sales[[#This Row],[Subscription Type]],"Basic",4,"Premium",3,"Business",2,"Enterprise",1,FALSE)</f>
        <v>3</v>
      </c>
      <c r="E56" s="1"/>
      <c r="F56" s="1"/>
      <c r="G56">
        <v>23</v>
      </c>
      <c r="H56">
        <f>MAX(0,Sales[[#This Row],[Number of Users]]-Sales[[#This Row],[Licenses Bought]])</f>
        <v>20</v>
      </c>
      <c r="I56" s="5">
        <v>10</v>
      </c>
      <c r="J56" s="5">
        <f>IF(Sales[[#This Row],[Sales Month]]=MAX(R56:R2275),Sales[[#This Row],[Upsell $ Non Paying Users]]*Sales[[#This Row],[Non Paying Users]],0)</f>
        <v>0</v>
      </c>
      <c r="K56" s="5" t="str" cm="1">
        <f t="array" ref="K56">_xlfn.IFS(Sales[[#This Row],[Current Upsell $]]=0,"",Sales[[#This Row],[Current Upsell $]]&gt;=400,"High",Sales[[#This Row],[Current Upsell $]]&gt;=100,"Medium",Sales[[#This Row],[Current Upsell $]]&lt;100,"Low")</f>
        <v/>
      </c>
      <c r="L56" s="5" t="str">
        <f>IF(Sales[[#This Row],[Current Upsell $]]&gt;0,_xlfn.CONCAT(Sales[[#This Row],[Subscription Type]]," ",Sales[[#This Row],[Upsell Priority]]," ",TEXT(Sales[[#This Row],[Current Upsell $]],"$#")),"")</f>
        <v/>
      </c>
      <c r="M56">
        <v>43</v>
      </c>
      <c r="N56" s="1">
        <v>44256</v>
      </c>
      <c r="O56" s="1">
        <v>44378</v>
      </c>
      <c r="P56">
        <v>4</v>
      </c>
      <c r="Q56">
        <v>0</v>
      </c>
      <c r="R56" s="1">
        <v>44317</v>
      </c>
      <c r="S56">
        <v>230</v>
      </c>
      <c r="T56" s="1"/>
    </row>
    <row r="57" spans="1:20" x14ac:dyDescent="0.25">
      <c r="A57">
        <v>100273</v>
      </c>
      <c r="B57" t="s">
        <v>0</v>
      </c>
      <c r="C57" cm="1">
        <f t="array" ref="C57">_xlfn.SWITCH(Sales[[#This Row],[Subscription Type]],"Basic",4,"Premium",3,"Business",2,"Enterprise",1,FALSE)</f>
        <v>3</v>
      </c>
      <c r="E57" s="1"/>
      <c r="F57" s="1"/>
      <c r="G57">
        <v>15</v>
      </c>
      <c r="H57">
        <f>MAX(0,Sales[[#This Row],[Number of Users]]-Sales[[#This Row],[Licenses Bought]])</f>
        <v>20</v>
      </c>
      <c r="I57" s="5">
        <v>10</v>
      </c>
      <c r="J57" s="5">
        <f>IF(Sales[[#This Row],[Sales Month]]=MAX(R57:R2276),Sales[[#This Row],[Upsell $ Non Paying Users]]*Sales[[#This Row],[Non Paying Users]],0)</f>
        <v>200</v>
      </c>
      <c r="K57" s="5" t="str" cm="1">
        <f t="array" ref="K57">_xlfn.IFS(Sales[[#This Row],[Current Upsell $]]=0,"",Sales[[#This Row],[Current Upsell $]]&gt;=400,"High",Sales[[#This Row],[Current Upsell $]]&gt;=100,"Medium",Sales[[#This Row],[Current Upsell $]]&lt;100,"Low")</f>
        <v>Medium</v>
      </c>
      <c r="L57" s="5" t="str">
        <f>IF(Sales[[#This Row],[Current Upsell $]]&gt;0,_xlfn.CONCAT(Sales[[#This Row],[Subscription Type]]," ",Sales[[#This Row],[Upsell Priority]]," ",TEXT(Sales[[#This Row],[Current Upsell $]],"$#")),"")</f>
        <v>Premium Medium $200</v>
      </c>
      <c r="M57">
        <v>35</v>
      </c>
      <c r="N57" s="1">
        <v>44317</v>
      </c>
      <c r="O57" s="1">
        <v>44378</v>
      </c>
      <c r="P57">
        <v>2</v>
      </c>
      <c r="Q57">
        <v>0</v>
      </c>
      <c r="R57" s="1">
        <v>44348</v>
      </c>
      <c r="S57">
        <v>150</v>
      </c>
      <c r="T57" s="1"/>
    </row>
    <row r="58" spans="1:20" x14ac:dyDescent="0.25">
      <c r="A58">
        <v>100276</v>
      </c>
      <c r="B58" t="s">
        <v>0</v>
      </c>
      <c r="C58" cm="1">
        <f t="array" ref="C58">_xlfn.SWITCH(Sales[[#This Row],[Subscription Type]],"Basic",4,"Premium",3,"Business",2,"Enterprise",1,FALSE)</f>
        <v>3</v>
      </c>
      <c r="E58" s="1"/>
      <c r="F58" s="1"/>
      <c r="G58">
        <v>8</v>
      </c>
      <c r="H58">
        <f>MAX(0,Sales[[#This Row],[Number of Users]]-Sales[[#This Row],[Licenses Bought]])</f>
        <v>20</v>
      </c>
      <c r="I58" s="5">
        <v>10</v>
      </c>
      <c r="J58" s="5">
        <f>IF(Sales[[#This Row],[Sales Month]]=MAX(R58:R2277),Sales[[#This Row],[Upsell $ Non Paying Users]]*Sales[[#This Row],[Non Paying Users]],0)</f>
        <v>200</v>
      </c>
      <c r="K58" s="5" t="str" cm="1">
        <f t="array" ref="K58">_xlfn.IFS(Sales[[#This Row],[Current Upsell $]]=0,"",Sales[[#This Row],[Current Upsell $]]&gt;=400,"High",Sales[[#This Row],[Current Upsell $]]&gt;=100,"Medium",Sales[[#This Row],[Current Upsell $]]&lt;100,"Low")</f>
        <v>Medium</v>
      </c>
      <c r="L58" s="5" t="str">
        <f>IF(Sales[[#This Row],[Current Upsell $]]&gt;0,_xlfn.CONCAT(Sales[[#This Row],[Subscription Type]]," ",Sales[[#This Row],[Upsell Priority]]," ",TEXT(Sales[[#This Row],[Current Upsell $]],"$#")),"")</f>
        <v>Premium Medium $200</v>
      </c>
      <c r="M58">
        <v>28</v>
      </c>
      <c r="N58" s="1">
        <v>44317</v>
      </c>
      <c r="O58" s="1">
        <v>44378</v>
      </c>
      <c r="P58">
        <v>2</v>
      </c>
      <c r="Q58">
        <v>0</v>
      </c>
      <c r="R58" s="1">
        <v>44348</v>
      </c>
      <c r="S58">
        <v>80</v>
      </c>
      <c r="T58" s="1"/>
    </row>
    <row r="59" spans="1:20" x14ac:dyDescent="0.25">
      <c r="A59">
        <v>100057</v>
      </c>
      <c r="B59" t="s">
        <v>0</v>
      </c>
      <c r="C59" cm="1">
        <f t="array" ref="C59">_xlfn.SWITCH(Sales[[#This Row],[Subscription Type]],"Basic",4,"Premium",3,"Business",2,"Enterprise",1,FALSE)</f>
        <v>3</v>
      </c>
      <c r="E59" s="1"/>
      <c r="F59" s="1"/>
      <c r="G59">
        <v>56</v>
      </c>
      <c r="H59">
        <f>MAX(0,Sales[[#This Row],[Number of Users]]-Sales[[#This Row],[Licenses Bought]])</f>
        <v>19</v>
      </c>
      <c r="I59" s="5">
        <v>10</v>
      </c>
      <c r="J59" s="5">
        <f>IF(Sales[[#This Row],[Sales Month]]=MAX(R59:R2278),Sales[[#This Row],[Upsell $ Non Paying Users]]*Sales[[#This Row],[Non Paying Users]],0)</f>
        <v>0</v>
      </c>
      <c r="K59" s="5" t="str" cm="1">
        <f t="array" ref="K59">_xlfn.IFS(Sales[[#This Row],[Current Upsell $]]=0,"",Sales[[#This Row],[Current Upsell $]]&gt;=400,"High",Sales[[#This Row],[Current Upsell $]]&gt;=100,"Medium",Sales[[#This Row],[Current Upsell $]]&lt;100,"Low")</f>
        <v/>
      </c>
      <c r="L59" s="5" t="str">
        <f>IF(Sales[[#This Row],[Current Upsell $]]&gt;0,_xlfn.CONCAT(Sales[[#This Row],[Subscription Type]]," ",Sales[[#This Row],[Upsell Priority]]," ",TEXT(Sales[[#This Row],[Current Upsell $]],"$#")),"")</f>
        <v/>
      </c>
      <c r="M59">
        <v>75</v>
      </c>
      <c r="N59" s="1">
        <v>44013</v>
      </c>
      <c r="O59" s="1">
        <v>44378</v>
      </c>
      <c r="P59">
        <v>12</v>
      </c>
      <c r="Q59">
        <v>0</v>
      </c>
      <c r="R59" s="1">
        <v>44166</v>
      </c>
      <c r="S59">
        <v>560</v>
      </c>
      <c r="T59" s="1"/>
    </row>
    <row r="60" spans="1:20" x14ac:dyDescent="0.25">
      <c r="A60">
        <v>100146</v>
      </c>
      <c r="B60" t="s">
        <v>0</v>
      </c>
      <c r="C60" cm="1">
        <f t="array" ref="C60">_xlfn.SWITCH(Sales[[#This Row],[Subscription Type]],"Basic",4,"Premium",3,"Business",2,"Enterprise",1,FALSE)</f>
        <v>3</v>
      </c>
      <c r="E60" s="1"/>
      <c r="F60" s="1"/>
      <c r="G60">
        <v>41</v>
      </c>
      <c r="H60">
        <f>MAX(0,Sales[[#This Row],[Number of Users]]-Sales[[#This Row],[Licenses Bought]])</f>
        <v>19</v>
      </c>
      <c r="I60" s="5">
        <v>10</v>
      </c>
      <c r="J60" s="5">
        <f>IF(Sales[[#This Row],[Sales Month]]=MAX(R60:R2279),Sales[[#This Row],[Upsell $ Non Paying Users]]*Sales[[#This Row],[Non Paying Users]],0)</f>
        <v>0</v>
      </c>
      <c r="K60" s="5" t="str" cm="1">
        <f t="array" ref="K60">_xlfn.IFS(Sales[[#This Row],[Current Upsell $]]=0,"",Sales[[#This Row],[Current Upsell $]]&gt;=400,"High",Sales[[#This Row],[Current Upsell $]]&gt;=100,"Medium",Sales[[#This Row],[Current Upsell $]]&lt;100,"Low")</f>
        <v/>
      </c>
      <c r="L60" s="5" t="str">
        <f>IF(Sales[[#This Row],[Current Upsell $]]&gt;0,_xlfn.CONCAT(Sales[[#This Row],[Subscription Type]]," ",Sales[[#This Row],[Upsell Priority]]," ",TEXT(Sales[[#This Row],[Current Upsell $]],"$#")),"")</f>
        <v/>
      </c>
      <c r="M60">
        <v>60</v>
      </c>
      <c r="N60" s="1">
        <v>44105</v>
      </c>
      <c r="O60" s="1">
        <v>44378</v>
      </c>
      <c r="P60">
        <v>9</v>
      </c>
      <c r="Q60">
        <v>0</v>
      </c>
      <c r="R60" s="1">
        <v>44197</v>
      </c>
      <c r="S60">
        <v>410</v>
      </c>
      <c r="T60" s="1"/>
    </row>
    <row r="61" spans="1:20" x14ac:dyDescent="0.25">
      <c r="A61">
        <v>100147</v>
      </c>
      <c r="B61" t="s">
        <v>0</v>
      </c>
      <c r="C61" cm="1">
        <f t="array" ref="C61">_xlfn.SWITCH(Sales[[#This Row],[Subscription Type]],"Basic",4,"Premium",3,"Business",2,"Enterprise",1,FALSE)</f>
        <v>3</v>
      </c>
      <c r="E61" s="1"/>
      <c r="F61" s="1"/>
      <c r="G61">
        <v>51</v>
      </c>
      <c r="H61">
        <f>MAX(0,Sales[[#This Row],[Number of Users]]-Sales[[#This Row],[Licenses Bought]])</f>
        <v>19</v>
      </c>
      <c r="I61" s="5">
        <v>10</v>
      </c>
      <c r="J61" s="5">
        <f>IF(Sales[[#This Row],[Sales Month]]=MAX(R61:R2280),Sales[[#This Row],[Upsell $ Non Paying Users]]*Sales[[#This Row],[Non Paying Users]],0)</f>
        <v>0</v>
      </c>
      <c r="K61" s="5" t="str" cm="1">
        <f t="array" ref="K61">_xlfn.IFS(Sales[[#This Row],[Current Upsell $]]=0,"",Sales[[#This Row],[Current Upsell $]]&gt;=400,"High",Sales[[#This Row],[Current Upsell $]]&gt;=100,"Medium",Sales[[#This Row],[Current Upsell $]]&lt;100,"Low")</f>
        <v/>
      </c>
      <c r="L61" s="5" t="str">
        <f>IF(Sales[[#This Row],[Current Upsell $]]&gt;0,_xlfn.CONCAT(Sales[[#This Row],[Subscription Type]]," ",Sales[[#This Row],[Upsell Priority]]," ",TEXT(Sales[[#This Row],[Current Upsell $]],"$#")),"")</f>
        <v/>
      </c>
      <c r="M61">
        <v>70</v>
      </c>
      <c r="N61" s="1">
        <v>44105</v>
      </c>
      <c r="O61" s="1">
        <v>44378</v>
      </c>
      <c r="P61">
        <v>9</v>
      </c>
      <c r="Q61">
        <v>0</v>
      </c>
      <c r="R61" s="1">
        <v>44197</v>
      </c>
      <c r="S61">
        <v>510</v>
      </c>
      <c r="T61" s="1"/>
    </row>
    <row r="62" spans="1:20" x14ac:dyDescent="0.25">
      <c r="A62">
        <v>100151</v>
      </c>
      <c r="B62" t="s">
        <v>0</v>
      </c>
      <c r="C62" cm="1">
        <f t="array" ref="C62">_xlfn.SWITCH(Sales[[#This Row],[Subscription Type]],"Basic",4,"Premium",3,"Business",2,"Enterprise",1,FALSE)</f>
        <v>3</v>
      </c>
      <c r="E62" s="1"/>
      <c r="F62" s="1"/>
      <c r="G62">
        <v>8</v>
      </c>
      <c r="H62">
        <f>MAX(0,Sales[[#This Row],[Number of Users]]-Sales[[#This Row],[Licenses Bought]])</f>
        <v>19</v>
      </c>
      <c r="I62" s="5">
        <v>10</v>
      </c>
      <c r="J62" s="5">
        <f>IF(Sales[[#This Row],[Sales Month]]=MAX(R62:R2281),Sales[[#This Row],[Upsell $ Non Paying Users]]*Sales[[#This Row],[Non Paying Users]],0)</f>
        <v>0</v>
      </c>
      <c r="K62" s="5" t="str" cm="1">
        <f t="array" ref="K62">_xlfn.IFS(Sales[[#This Row],[Current Upsell $]]=0,"",Sales[[#This Row],[Current Upsell $]]&gt;=400,"High",Sales[[#This Row],[Current Upsell $]]&gt;=100,"Medium",Sales[[#This Row],[Current Upsell $]]&lt;100,"Low")</f>
        <v/>
      </c>
      <c r="L62" s="5" t="str">
        <f>IF(Sales[[#This Row],[Current Upsell $]]&gt;0,_xlfn.CONCAT(Sales[[#This Row],[Subscription Type]]," ",Sales[[#This Row],[Upsell Priority]]," ",TEXT(Sales[[#This Row],[Current Upsell $]],"$#")),"")</f>
        <v/>
      </c>
      <c r="M62">
        <v>27</v>
      </c>
      <c r="N62" s="1">
        <v>44105</v>
      </c>
      <c r="O62" s="1">
        <v>44378</v>
      </c>
      <c r="P62">
        <v>9</v>
      </c>
      <c r="Q62">
        <v>0</v>
      </c>
      <c r="R62" s="1">
        <v>44136</v>
      </c>
      <c r="S62">
        <v>80</v>
      </c>
      <c r="T62" s="1"/>
    </row>
    <row r="63" spans="1:20" x14ac:dyDescent="0.25">
      <c r="A63">
        <v>100184</v>
      </c>
      <c r="B63" t="s">
        <v>0</v>
      </c>
      <c r="C63" cm="1">
        <f t="array" ref="C63">_xlfn.SWITCH(Sales[[#This Row],[Subscription Type]],"Basic",4,"Premium",3,"Business",2,"Enterprise",1,FALSE)</f>
        <v>3</v>
      </c>
      <c r="E63" s="1"/>
      <c r="F63" s="1"/>
      <c r="G63">
        <v>10</v>
      </c>
      <c r="H63">
        <f>MAX(0,Sales[[#This Row],[Number of Users]]-Sales[[#This Row],[Licenses Bought]])</f>
        <v>19</v>
      </c>
      <c r="I63" s="5">
        <v>10</v>
      </c>
      <c r="J63" s="5">
        <f>IF(Sales[[#This Row],[Sales Month]]=MAX(R63:R2282),Sales[[#This Row],[Upsell $ Non Paying Users]]*Sales[[#This Row],[Non Paying Users]],0)</f>
        <v>0</v>
      </c>
      <c r="K63" s="5" t="str" cm="1">
        <f t="array" ref="K63">_xlfn.IFS(Sales[[#This Row],[Current Upsell $]]=0,"",Sales[[#This Row],[Current Upsell $]]&gt;=400,"High",Sales[[#This Row],[Current Upsell $]]&gt;=100,"Medium",Sales[[#This Row],[Current Upsell $]]&lt;100,"Low")</f>
        <v/>
      </c>
      <c r="L63" s="5" t="str">
        <f>IF(Sales[[#This Row],[Current Upsell $]]&gt;0,_xlfn.CONCAT(Sales[[#This Row],[Subscription Type]]," ",Sales[[#This Row],[Upsell Priority]]," ",TEXT(Sales[[#This Row],[Current Upsell $]],"$#")),"")</f>
        <v/>
      </c>
      <c r="M63">
        <v>29</v>
      </c>
      <c r="N63" s="1">
        <v>44197</v>
      </c>
      <c r="O63" s="1">
        <v>44378</v>
      </c>
      <c r="P63">
        <v>6</v>
      </c>
      <c r="Q63">
        <v>0</v>
      </c>
      <c r="R63" s="1">
        <v>44228</v>
      </c>
      <c r="S63">
        <v>100</v>
      </c>
      <c r="T63" s="1"/>
    </row>
    <row r="64" spans="1:20" x14ac:dyDescent="0.25">
      <c r="A64">
        <v>100251</v>
      </c>
      <c r="B64" t="s">
        <v>0</v>
      </c>
      <c r="C64" cm="1">
        <f t="array" ref="C64">_xlfn.SWITCH(Sales[[#This Row],[Subscription Type]],"Basic",4,"Premium",3,"Business",2,"Enterprise",1,FALSE)</f>
        <v>3</v>
      </c>
      <c r="E64" s="1"/>
      <c r="F64" s="1"/>
      <c r="G64">
        <v>9</v>
      </c>
      <c r="H64">
        <f>MAX(0,Sales[[#This Row],[Number of Users]]-Sales[[#This Row],[Licenses Bought]])</f>
        <v>19</v>
      </c>
      <c r="I64" s="5">
        <v>10</v>
      </c>
      <c r="J64" s="5">
        <f>IF(Sales[[#This Row],[Sales Month]]=MAX(R64:R2283),Sales[[#This Row],[Upsell $ Non Paying Users]]*Sales[[#This Row],[Non Paying Users]],0)</f>
        <v>0</v>
      </c>
      <c r="K64" s="5" t="str" cm="1">
        <f t="array" ref="K64">_xlfn.IFS(Sales[[#This Row],[Current Upsell $]]=0,"",Sales[[#This Row],[Current Upsell $]]&gt;=400,"High",Sales[[#This Row],[Current Upsell $]]&gt;=100,"Medium",Sales[[#This Row],[Current Upsell $]]&lt;100,"Low")</f>
        <v/>
      </c>
      <c r="L64" s="5" t="str">
        <f>IF(Sales[[#This Row],[Current Upsell $]]&gt;0,_xlfn.CONCAT(Sales[[#This Row],[Subscription Type]]," ",Sales[[#This Row],[Upsell Priority]]," ",TEXT(Sales[[#This Row],[Current Upsell $]],"$#")),"")</f>
        <v/>
      </c>
      <c r="M64">
        <v>28</v>
      </c>
      <c r="N64" s="1">
        <v>44287</v>
      </c>
      <c r="O64" s="1">
        <v>44378</v>
      </c>
      <c r="P64">
        <v>3</v>
      </c>
      <c r="Q64">
        <v>0</v>
      </c>
      <c r="R64" s="1">
        <v>44317</v>
      </c>
      <c r="S64">
        <v>90</v>
      </c>
      <c r="T64" s="1"/>
    </row>
    <row r="65" spans="1:20" x14ac:dyDescent="0.25">
      <c r="A65">
        <v>100028</v>
      </c>
      <c r="B65" t="s">
        <v>0</v>
      </c>
      <c r="C65" cm="1">
        <f t="array" ref="C65">_xlfn.SWITCH(Sales[[#This Row],[Subscription Type]],"Basic",4,"Premium",3,"Business",2,"Enterprise",1,FALSE)</f>
        <v>3</v>
      </c>
      <c r="E65" s="1"/>
      <c r="F65" s="1"/>
      <c r="G65">
        <v>8</v>
      </c>
      <c r="H65">
        <f>MAX(0,Sales[[#This Row],[Number of Users]]-Sales[[#This Row],[Licenses Bought]])</f>
        <v>18</v>
      </c>
      <c r="I65" s="5">
        <v>10</v>
      </c>
      <c r="J65" s="5">
        <f>IF(Sales[[#This Row],[Sales Month]]=MAX(R65:R2284),Sales[[#This Row],[Upsell $ Non Paying Users]]*Sales[[#This Row],[Non Paying Users]],0)</f>
        <v>0</v>
      </c>
      <c r="K65" s="5" t="str" cm="1">
        <f t="array" ref="K65">_xlfn.IFS(Sales[[#This Row],[Current Upsell $]]=0,"",Sales[[#This Row],[Current Upsell $]]&gt;=400,"High",Sales[[#This Row],[Current Upsell $]]&gt;=100,"Medium",Sales[[#This Row],[Current Upsell $]]&lt;100,"Low")</f>
        <v/>
      </c>
      <c r="L65" s="5" t="str">
        <f>IF(Sales[[#This Row],[Current Upsell $]]&gt;0,_xlfn.CONCAT(Sales[[#This Row],[Subscription Type]]," ",Sales[[#This Row],[Upsell Priority]]," ",TEXT(Sales[[#This Row],[Current Upsell $]],"$#")),"")</f>
        <v/>
      </c>
      <c r="M65">
        <v>26</v>
      </c>
      <c r="N65" s="1">
        <v>43952</v>
      </c>
      <c r="O65" s="1">
        <v>44378</v>
      </c>
      <c r="P65">
        <v>14</v>
      </c>
      <c r="Q65">
        <v>0</v>
      </c>
      <c r="R65" s="1">
        <v>43983</v>
      </c>
      <c r="S65">
        <v>80</v>
      </c>
      <c r="T65" s="1"/>
    </row>
    <row r="66" spans="1:20" x14ac:dyDescent="0.25">
      <c r="A66">
        <v>100037</v>
      </c>
      <c r="B66" t="s">
        <v>0</v>
      </c>
      <c r="C66" cm="1">
        <f t="array" ref="C66">_xlfn.SWITCH(Sales[[#This Row],[Subscription Type]],"Basic",4,"Premium",3,"Business",2,"Enterprise",1,FALSE)</f>
        <v>3</v>
      </c>
      <c r="E66" s="1"/>
      <c r="F66" s="1"/>
      <c r="G66">
        <v>53</v>
      </c>
      <c r="H66">
        <f>MAX(0,Sales[[#This Row],[Number of Users]]-Sales[[#This Row],[Licenses Bought]])</f>
        <v>18</v>
      </c>
      <c r="I66" s="5">
        <v>10</v>
      </c>
      <c r="J66" s="5">
        <f>IF(Sales[[#This Row],[Sales Month]]=MAX(R66:R2285),Sales[[#This Row],[Upsell $ Non Paying Users]]*Sales[[#This Row],[Non Paying Users]],0)</f>
        <v>0</v>
      </c>
      <c r="K66" s="5" t="str" cm="1">
        <f t="array" ref="K66">_xlfn.IFS(Sales[[#This Row],[Current Upsell $]]=0,"",Sales[[#This Row],[Current Upsell $]]&gt;=400,"High",Sales[[#This Row],[Current Upsell $]]&gt;=100,"Medium",Sales[[#This Row],[Current Upsell $]]&lt;100,"Low")</f>
        <v/>
      </c>
      <c r="L66" s="5" t="str">
        <f>IF(Sales[[#This Row],[Current Upsell $]]&gt;0,_xlfn.CONCAT(Sales[[#This Row],[Subscription Type]]," ",Sales[[#This Row],[Upsell Priority]]," ",TEXT(Sales[[#This Row],[Current Upsell $]],"$#")),"")</f>
        <v/>
      </c>
      <c r="M66">
        <v>71</v>
      </c>
      <c r="N66" s="1">
        <v>43983</v>
      </c>
      <c r="O66" s="1">
        <v>44378</v>
      </c>
      <c r="P66">
        <v>13</v>
      </c>
      <c r="Q66">
        <v>0</v>
      </c>
      <c r="R66" s="1">
        <v>44075</v>
      </c>
      <c r="S66">
        <v>530</v>
      </c>
      <c r="T66" s="1"/>
    </row>
    <row r="67" spans="1:20" x14ac:dyDescent="0.25">
      <c r="A67">
        <v>100116</v>
      </c>
      <c r="B67" t="s">
        <v>0</v>
      </c>
      <c r="C67" cm="1">
        <f t="array" ref="C67">_xlfn.SWITCH(Sales[[#This Row],[Subscription Type]],"Basic",4,"Premium",3,"Business",2,"Enterprise",1,FALSE)</f>
        <v>3</v>
      </c>
      <c r="E67" s="1"/>
      <c r="F67" s="1"/>
      <c r="G67">
        <v>25</v>
      </c>
      <c r="H67">
        <f>MAX(0,Sales[[#This Row],[Number of Users]]-Sales[[#This Row],[Licenses Bought]])</f>
        <v>18</v>
      </c>
      <c r="I67" s="5">
        <v>10</v>
      </c>
      <c r="J67" s="5">
        <f>IF(Sales[[#This Row],[Sales Month]]=MAX(R67:R2286),Sales[[#This Row],[Upsell $ Non Paying Users]]*Sales[[#This Row],[Non Paying Users]],0)</f>
        <v>0</v>
      </c>
      <c r="K67" s="5" t="str" cm="1">
        <f t="array" ref="K67">_xlfn.IFS(Sales[[#This Row],[Current Upsell $]]=0,"",Sales[[#This Row],[Current Upsell $]]&gt;=400,"High",Sales[[#This Row],[Current Upsell $]]&gt;=100,"Medium",Sales[[#This Row],[Current Upsell $]]&lt;100,"Low")</f>
        <v/>
      </c>
      <c r="L67" s="5" t="str">
        <f>IF(Sales[[#This Row],[Current Upsell $]]&gt;0,_xlfn.CONCAT(Sales[[#This Row],[Subscription Type]]," ",Sales[[#This Row],[Upsell Priority]]," ",TEXT(Sales[[#This Row],[Current Upsell $]],"$#")),"")</f>
        <v/>
      </c>
      <c r="M67">
        <v>43</v>
      </c>
      <c r="N67" s="1">
        <v>44075</v>
      </c>
      <c r="O67" s="1">
        <v>44378</v>
      </c>
      <c r="P67">
        <v>10</v>
      </c>
      <c r="Q67">
        <v>0</v>
      </c>
      <c r="R67" s="1">
        <v>44136</v>
      </c>
      <c r="S67">
        <v>250</v>
      </c>
      <c r="T67" s="1"/>
    </row>
    <row r="68" spans="1:20" x14ac:dyDescent="0.25">
      <c r="A68">
        <v>100246</v>
      </c>
      <c r="B68" t="s">
        <v>0</v>
      </c>
      <c r="C68" cm="1">
        <f t="array" ref="C68">_xlfn.SWITCH(Sales[[#This Row],[Subscription Type]],"Basic",4,"Premium",3,"Business",2,"Enterprise",1,FALSE)</f>
        <v>3</v>
      </c>
      <c r="E68" s="1"/>
      <c r="F68" s="1"/>
      <c r="G68">
        <v>23</v>
      </c>
      <c r="H68">
        <f>MAX(0,Sales[[#This Row],[Number of Users]]-Sales[[#This Row],[Licenses Bought]])</f>
        <v>18</v>
      </c>
      <c r="I68" s="5">
        <v>10</v>
      </c>
      <c r="J68" s="5">
        <f>IF(Sales[[#This Row],[Sales Month]]=MAX(R68:R2287),Sales[[#This Row],[Upsell $ Non Paying Users]]*Sales[[#This Row],[Non Paying Users]],0)</f>
        <v>180</v>
      </c>
      <c r="K68" s="5" t="str" cm="1">
        <f t="array" ref="K68">_xlfn.IFS(Sales[[#This Row],[Current Upsell $]]=0,"",Sales[[#This Row],[Current Upsell $]]&gt;=400,"High",Sales[[#This Row],[Current Upsell $]]&gt;=100,"Medium",Sales[[#This Row],[Current Upsell $]]&lt;100,"Low")</f>
        <v>Medium</v>
      </c>
      <c r="L68" s="5" t="str">
        <f>IF(Sales[[#This Row],[Current Upsell $]]&gt;0,_xlfn.CONCAT(Sales[[#This Row],[Subscription Type]]," ",Sales[[#This Row],[Upsell Priority]]," ",TEXT(Sales[[#This Row],[Current Upsell $]],"$#")),"")</f>
        <v>Premium Medium $180</v>
      </c>
      <c r="M68">
        <v>41</v>
      </c>
      <c r="N68" s="1">
        <v>44287</v>
      </c>
      <c r="O68" s="1">
        <v>44378</v>
      </c>
      <c r="P68">
        <v>3</v>
      </c>
      <c r="Q68">
        <v>0</v>
      </c>
      <c r="R68" s="1">
        <v>44348</v>
      </c>
      <c r="S68">
        <v>230</v>
      </c>
      <c r="T68" s="1"/>
    </row>
    <row r="69" spans="1:20" x14ac:dyDescent="0.25">
      <c r="A69">
        <v>100252</v>
      </c>
      <c r="B69" t="s">
        <v>0</v>
      </c>
      <c r="C69" cm="1">
        <f t="array" ref="C69">_xlfn.SWITCH(Sales[[#This Row],[Subscription Type]],"Basic",4,"Premium",3,"Business",2,"Enterprise",1,FALSE)</f>
        <v>3</v>
      </c>
      <c r="E69" s="1"/>
      <c r="F69" s="1"/>
      <c r="G69">
        <v>6</v>
      </c>
      <c r="H69">
        <f>MAX(0,Sales[[#This Row],[Number of Users]]-Sales[[#This Row],[Licenses Bought]])</f>
        <v>18</v>
      </c>
      <c r="I69" s="5">
        <v>10</v>
      </c>
      <c r="J69" s="5">
        <f>IF(Sales[[#This Row],[Sales Month]]=MAX(R69:R2288),Sales[[#This Row],[Upsell $ Non Paying Users]]*Sales[[#This Row],[Non Paying Users]],0)</f>
        <v>0</v>
      </c>
      <c r="K69" s="5" t="str" cm="1">
        <f t="array" ref="K69">_xlfn.IFS(Sales[[#This Row],[Current Upsell $]]=0,"",Sales[[#This Row],[Current Upsell $]]&gt;=400,"High",Sales[[#This Row],[Current Upsell $]]&gt;=100,"Medium",Sales[[#This Row],[Current Upsell $]]&lt;100,"Low")</f>
        <v/>
      </c>
      <c r="L69" s="5" t="str">
        <f>IF(Sales[[#This Row],[Current Upsell $]]&gt;0,_xlfn.CONCAT(Sales[[#This Row],[Subscription Type]]," ",Sales[[#This Row],[Upsell Priority]]," ",TEXT(Sales[[#This Row],[Current Upsell $]],"$#")),"")</f>
        <v/>
      </c>
      <c r="M69">
        <v>24</v>
      </c>
      <c r="N69" s="1">
        <v>44287</v>
      </c>
      <c r="O69" s="1">
        <v>44378</v>
      </c>
      <c r="P69">
        <v>3</v>
      </c>
      <c r="Q69">
        <v>0</v>
      </c>
      <c r="R69" s="1">
        <v>44317</v>
      </c>
      <c r="S69">
        <v>60</v>
      </c>
      <c r="T69" s="1"/>
    </row>
    <row r="70" spans="1:20" x14ac:dyDescent="0.25">
      <c r="A70">
        <v>100037</v>
      </c>
      <c r="B70" t="s">
        <v>0</v>
      </c>
      <c r="C70" cm="1">
        <f t="array" ref="C70">_xlfn.SWITCH(Sales[[#This Row],[Subscription Type]],"Basic",4,"Premium",3,"Business",2,"Enterprise",1,FALSE)</f>
        <v>3</v>
      </c>
      <c r="E70" s="1"/>
      <c r="F70" s="1"/>
      <c r="G70">
        <v>53</v>
      </c>
      <c r="H70">
        <f>MAX(0,Sales[[#This Row],[Number of Users]]-Sales[[#This Row],[Licenses Bought]])</f>
        <v>17</v>
      </c>
      <c r="I70" s="5">
        <v>10</v>
      </c>
      <c r="J70" s="5">
        <f>IF(Sales[[#This Row],[Sales Month]]=MAX(R70:R2289),Sales[[#This Row],[Upsell $ Non Paying Users]]*Sales[[#This Row],[Non Paying Users]],0)</f>
        <v>0</v>
      </c>
      <c r="K70" s="5" t="str" cm="1">
        <f t="array" ref="K70">_xlfn.IFS(Sales[[#This Row],[Current Upsell $]]=0,"",Sales[[#This Row],[Current Upsell $]]&gt;=400,"High",Sales[[#This Row],[Current Upsell $]]&gt;=100,"Medium",Sales[[#This Row],[Current Upsell $]]&lt;100,"Low")</f>
        <v/>
      </c>
      <c r="L70" s="5" t="str">
        <f>IF(Sales[[#This Row],[Current Upsell $]]&gt;0,_xlfn.CONCAT(Sales[[#This Row],[Subscription Type]]," ",Sales[[#This Row],[Upsell Priority]]," ",TEXT(Sales[[#This Row],[Current Upsell $]],"$#")),"")</f>
        <v/>
      </c>
      <c r="M70">
        <v>70</v>
      </c>
      <c r="N70" s="1">
        <v>43983</v>
      </c>
      <c r="O70" s="1">
        <v>44378</v>
      </c>
      <c r="P70">
        <v>13</v>
      </c>
      <c r="Q70">
        <v>0</v>
      </c>
      <c r="R70" s="1">
        <v>44256</v>
      </c>
      <c r="S70">
        <v>530</v>
      </c>
      <c r="T70" s="1"/>
    </row>
    <row r="71" spans="1:20" x14ac:dyDescent="0.25">
      <c r="A71">
        <v>100039</v>
      </c>
      <c r="B71" t="s">
        <v>0</v>
      </c>
      <c r="C71" cm="1">
        <f t="array" ref="C71">_xlfn.SWITCH(Sales[[#This Row],[Subscription Type]],"Basic",4,"Premium",3,"Business",2,"Enterprise",1,FALSE)</f>
        <v>3</v>
      </c>
      <c r="E71" s="1"/>
      <c r="F71" s="1"/>
      <c r="G71">
        <v>40</v>
      </c>
      <c r="H71">
        <f>MAX(0,Sales[[#This Row],[Number of Users]]-Sales[[#This Row],[Licenses Bought]])</f>
        <v>17</v>
      </c>
      <c r="I71" s="5">
        <v>10</v>
      </c>
      <c r="J71" s="5">
        <f>IF(Sales[[#This Row],[Sales Month]]=MAX(R71:R2290),Sales[[#This Row],[Upsell $ Non Paying Users]]*Sales[[#This Row],[Non Paying Users]],0)</f>
        <v>0</v>
      </c>
      <c r="K71" s="5" t="str" cm="1">
        <f t="array" ref="K71">_xlfn.IFS(Sales[[#This Row],[Current Upsell $]]=0,"",Sales[[#This Row],[Current Upsell $]]&gt;=400,"High",Sales[[#This Row],[Current Upsell $]]&gt;=100,"Medium",Sales[[#This Row],[Current Upsell $]]&lt;100,"Low")</f>
        <v/>
      </c>
      <c r="L71" s="5" t="str">
        <f>IF(Sales[[#This Row],[Current Upsell $]]&gt;0,_xlfn.CONCAT(Sales[[#This Row],[Subscription Type]]," ",Sales[[#This Row],[Upsell Priority]]," ",TEXT(Sales[[#This Row],[Current Upsell $]],"$#")),"")</f>
        <v/>
      </c>
      <c r="M71">
        <v>57</v>
      </c>
      <c r="N71" s="1">
        <v>43983</v>
      </c>
      <c r="O71" s="1">
        <v>44378</v>
      </c>
      <c r="P71">
        <v>13</v>
      </c>
      <c r="Q71">
        <v>0</v>
      </c>
      <c r="R71" s="1">
        <v>44256</v>
      </c>
      <c r="S71">
        <v>400</v>
      </c>
      <c r="T71" s="1"/>
    </row>
    <row r="72" spans="1:20" x14ac:dyDescent="0.25">
      <c r="A72">
        <v>100040</v>
      </c>
      <c r="B72" t="s">
        <v>0</v>
      </c>
      <c r="C72" cm="1">
        <f t="array" ref="C72">_xlfn.SWITCH(Sales[[#This Row],[Subscription Type]],"Basic",4,"Premium",3,"Business",2,"Enterprise",1,FALSE)</f>
        <v>3</v>
      </c>
      <c r="E72" s="1"/>
      <c r="F72" s="1"/>
      <c r="G72">
        <v>36</v>
      </c>
      <c r="H72">
        <f>MAX(0,Sales[[#This Row],[Number of Users]]-Sales[[#This Row],[Licenses Bought]])</f>
        <v>17</v>
      </c>
      <c r="I72" s="5">
        <v>10</v>
      </c>
      <c r="J72" s="5">
        <f>IF(Sales[[#This Row],[Sales Month]]=MAX(R72:R2291),Sales[[#This Row],[Upsell $ Non Paying Users]]*Sales[[#This Row],[Non Paying Users]],0)</f>
        <v>0</v>
      </c>
      <c r="K72" s="5" t="str" cm="1">
        <f t="array" ref="K72">_xlfn.IFS(Sales[[#This Row],[Current Upsell $]]=0,"",Sales[[#This Row],[Current Upsell $]]&gt;=400,"High",Sales[[#This Row],[Current Upsell $]]&gt;=100,"Medium",Sales[[#This Row],[Current Upsell $]]&lt;100,"Low")</f>
        <v/>
      </c>
      <c r="L72" s="5" t="str">
        <f>IF(Sales[[#This Row],[Current Upsell $]]&gt;0,_xlfn.CONCAT(Sales[[#This Row],[Subscription Type]]," ",Sales[[#This Row],[Upsell Priority]]," ",TEXT(Sales[[#This Row],[Current Upsell $]],"$#")),"")</f>
        <v/>
      </c>
      <c r="M72">
        <v>53</v>
      </c>
      <c r="N72" s="1">
        <v>43983</v>
      </c>
      <c r="O72" s="1">
        <v>44378</v>
      </c>
      <c r="P72">
        <v>13</v>
      </c>
      <c r="Q72">
        <v>0</v>
      </c>
      <c r="R72" s="1">
        <v>44166</v>
      </c>
      <c r="S72">
        <v>360</v>
      </c>
      <c r="T72" s="1"/>
    </row>
    <row r="73" spans="1:20" x14ac:dyDescent="0.25">
      <c r="A73">
        <v>100057</v>
      </c>
      <c r="B73" t="s">
        <v>0</v>
      </c>
      <c r="C73" cm="1">
        <f t="array" ref="C73">_xlfn.SWITCH(Sales[[#This Row],[Subscription Type]],"Basic",4,"Premium",3,"Business",2,"Enterprise",1,FALSE)</f>
        <v>3</v>
      </c>
      <c r="E73" s="1"/>
      <c r="F73" s="1"/>
      <c r="G73">
        <v>56</v>
      </c>
      <c r="H73">
        <f>MAX(0,Sales[[#This Row],[Number of Users]]-Sales[[#This Row],[Licenses Bought]])</f>
        <v>17</v>
      </c>
      <c r="I73" s="5">
        <v>10</v>
      </c>
      <c r="J73" s="5">
        <f>IF(Sales[[#This Row],[Sales Month]]=MAX(R73:R2292),Sales[[#This Row],[Upsell $ Non Paying Users]]*Sales[[#This Row],[Non Paying Users]],0)</f>
        <v>0</v>
      </c>
      <c r="K73" s="5" t="str" cm="1">
        <f t="array" ref="K73">_xlfn.IFS(Sales[[#This Row],[Current Upsell $]]=0,"",Sales[[#This Row],[Current Upsell $]]&gt;=400,"High",Sales[[#This Row],[Current Upsell $]]&gt;=100,"Medium",Sales[[#This Row],[Current Upsell $]]&lt;100,"Low")</f>
        <v/>
      </c>
      <c r="L73" s="5" t="str">
        <f>IF(Sales[[#This Row],[Current Upsell $]]&gt;0,_xlfn.CONCAT(Sales[[#This Row],[Subscription Type]]," ",Sales[[#This Row],[Upsell Priority]]," ",TEXT(Sales[[#This Row],[Current Upsell $]],"$#")),"")</f>
        <v/>
      </c>
      <c r="M73">
        <v>73</v>
      </c>
      <c r="N73" s="1">
        <v>44013</v>
      </c>
      <c r="O73" s="1">
        <v>44378</v>
      </c>
      <c r="P73">
        <v>12</v>
      </c>
      <c r="Q73">
        <v>0</v>
      </c>
      <c r="R73" s="1">
        <v>44228</v>
      </c>
      <c r="S73">
        <v>560</v>
      </c>
      <c r="T73" s="1"/>
    </row>
    <row r="74" spans="1:20" x14ac:dyDescent="0.25">
      <c r="A74">
        <v>100081</v>
      </c>
      <c r="B74" t="s">
        <v>0</v>
      </c>
      <c r="C74" cm="1">
        <f t="array" ref="C74">_xlfn.SWITCH(Sales[[#This Row],[Subscription Type]],"Basic",4,"Premium",3,"Business",2,"Enterprise",1,FALSE)</f>
        <v>3</v>
      </c>
      <c r="E74" s="1"/>
      <c r="F74" s="1"/>
      <c r="G74">
        <v>36</v>
      </c>
      <c r="H74">
        <f>MAX(0,Sales[[#This Row],[Number of Users]]-Sales[[#This Row],[Licenses Bought]])</f>
        <v>17</v>
      </c>
      <c r="I74" s="5">
        <v>10</v>
      </c>
      <c r="J74" s="5">
        <f>IF(Sales[[#This Row],[Sales Month]]=MAX(R74:R2293),Sales[[#This Row],[Upsell $ Non Paying Users]]*Sales[[#This Row],[Non Paying Users]],0)</f>
        <v>0</v>
      </c>
      <c r="K74" s="5" t="str" cm="1">
        <f t="array" ref="K74">_xlfn.IFS(Sales[[#This Row],[Current Upsell $]]=0,"",Sales[[#This Row],[Current Upsell $]]&gt;=400,"High",Sales[[#This Row],[Current Upsell $]]&gt;=100,"Medium",Sales[[#This Row],[Current Upsell $]]&lt;100,"Low")</f>
        <v/>
      </c>
      <c r="L74" s="5" t="str">
        <f>IF(Sales[[#This Row],[Current Upsell $]]&gt;0,_xlfn.CONCAT(Sales[[#This Row],[Subscription Type]]," ",Sales[[#This Row],[Upsell Priority]]," ",TEXT(Sales[[#This Row],[Current Upsell $]],"$#")),"")</f>
        <v/>
      </c>
      <c r="M74">
        <v>53</v>
      </c>
      <c r="N74" s="1">
        <v>44044</v>
      </c>
      <c r="O74" s="1">
        <v>44378</v>
      </c>
      <c r="P74">
        <v>11</v>
      </c>
      <c r="Q74">
        <v>0</v>
      </c>
      <c r="R74" s="1">
        <v>44287</v>
      </c>
      <c r="S74">
        <v>360</v>
      </c>
      <c r="T74" s="1"/>
    </row>
    <row r="75" spans="1:20" x14ac:dyDescent="0.25">
      <c r="A75">
        <v>100083</v>
      </c>
      <c r="B75" t="s">
        <v>0</v>
      </c>
      <c r="C75" cm="1">
        <f t="array" ref="C75">_xlfn.SWITCH(Sales[[#This Row],[Subscription Type]],"Basic",4,"Premium",3,"Business",2,"Enterprise",1,FALSE)</f>
        <v>3</v>
      </c>
      <c r="E75" s="1"/>
      <c r="F75" s="1"/>
      <c r="G75">
        <v>28</v>
      </c>
      <c r="H75">
        <f>MAX(0,Sales[[#This Row],[Number of Users]]-Sales[[#This Row],[Licenses Bought]])</f>
        <v>17</v>
      </c>
      <c r="I75" s="5">
        <v>10</v>
      </c>
      <c r="J75" s="5">
        <f>IF(Sales[[#This Row],[Sales Month]]=MAX(R75:R2294),Sales[[#This Row],[Upsell $ Non Paying Users]]*Sales[[#This Row],[Non Paying Users]],0)</f>
        <v>0</v>
      </c>
      <c r="K75" s="5" t="str" cm="1">
        <f t="array" ref="K75">_xlfn.IFS(Sales[[#This Row],[Current Upsell $]]=0,"",Sales[[#This Row],[Current Upsell $]]&gt;=400,"High",Sales[[#This Row],[Current Upsell $]]&gt;=100,"Medium",Sales[[#This Row],[Current Upsell $]]&lt;100,"Low")</f>
        <v/>
      </c>
      <c r="L75" s="5" t="str">
        <f>IF(Sales[[#This Row],[Current Upsell $]]&gt;0,_xlfn.CONCAT(Sales[[#This Row],[Subscription Type]]," ",Sales[[#This Row],[Upsell Priority]]," ",TEXT(Sales[[#This Row],[Current Upsell $]],"$#")),"")</f>
        <v/>
      </c>
      <c r="M75">
        <v>45</v>
      </c>
      <c r="N75" s="1">
        <v>44044</v>
      </c>
      <c r="O75" s="1">
        <v>44378</v>
      </c>
      <c r="P75">
        <v>11</v>
      </c>
      <c r="Q75">
        <v>0</v>
      </c>
      <c r="R75" s="1">
        <v>44105</v>
      </c>
      <c r="S75">
        <v>280</v>
      </c>
      <c r="T75" s="1"/>
    </row>
    <row r="76" spans="1:20" x14ac:dyDescent="0.25">
      <c r="A76">
        <v>100115</v>
      </c>
      <c r="B76" t="s">
        <v>0</v>
      </c>
      <c r="C76" cm="1">
        <f t="array" ref="C76">_xlfn.SWITCH(Sales[[#This Row],[Subscription Type]],"Basic",4,"Premium",3,"Business",2,"Enterprise",1,FALSE)</f>
        <v>3</v>
      </c>
      <c r="E76" s="1"/>
      <c r="F76" s="1"/>
      <c r="G76">
        <v>33</v>
      </c>
      <c r="H76">
        <f>MAX(0,Sales[[#This Row],[Number of Users]]-Sales[[#This Row],[Licenses Bought]])</f>
        <v>17</v>
      </c>
      <c r="I76" s="5">
        <v>10</v>
      </c>
      <c r="J76" s="5">
        <f>IF(Sales[[#This Row],[Sales Month]]=MAX(R76:R2295),Sales[[#This Row],[Upsell $ Non Paying Users]]*Sales[[#This Row],[Non Paying Users]],0)</f>
        <v>0</v>
      </c>
      <c r="K76" s="5" t="str" cm="1">
        <f t="array" ref="K76">_xlfn.IFS(Sales[[#This Row],[Current Upsell $]]=0,"",Sales[[#This Row],[Current Upsell $]]&gt;=400,"High",Sales[[#This Row],[Current Upsell $]]&gt;=100,"Medium",Sales[[#This Row],[Current Upsell $]]&lt;100,"Low")</f>
        <v/>
      </c>
      <c r="L76" s="5" t="str">
        <f>IF(Sales[[#This Row],[Current Upsell $]]&gt;0,_xlfn.CONCAT(Sales[[#This Row],[Subscription Type]]," ",Sales[[#This Row],[Upsell Priority]]," ",TEXT(Sales[[#This Row],[Current Upsell $]],"$#")),"")</f>
        <v/>
      </c>
      <c r="M76">
        <v>50</v>
      </c>
      <c r="N76" s="1">
        <v>44075</v>
      </c>
      <c r="O76" s="1">
        <v>44378</v>
      </c>
      <c r="P76">
        <v>10</v>
      </c>
      <c r="Q76">
        <v>0</v>
      </c>
      <c r="R76" s="1">
        <v>44256</v>
      </c>
      <c r="S76">
        <v>330</v>
      </c>
      <c r="T76" s="1"/>
    </row>
    <row r="77" spans="1:20" x14ac:dyDescent="0.25">
      <c r="A77">
        <v>100118</v>
      </c>
      <c r="B77" t="s">
        <v>0</v>
      </c>
      <c r="C77" cm="1">
        <f t="array" ref="C77">_xlfn.SWITCH(Sales[[#This Row],[Subscription Type]],"Basic",4,"Premium",3,"Business",2,"Enterprise",1,FALSE)</f>
        <v>3</v>
      </c>
      <c r="E77" s="1"/>
      <c r="F77" s="1"/>
      <c r="G77">
        <v>17</v>
      </c>
      <c r="H77">
        <f>MAX(0,Sales[[#This Row],[Number of Users]]-Sales[[#This Row],[Licenses Bought]])</f>
        <v>17</v>
      </c>
      <c r="I77" s="5">
        <v>10</v>
      </c>
      <c r="J77" s="5">
        <f>IF(Sales[[#This Row],[Sales Month]]=MAX(R77:R2296),Sales[[#This Row],[Upsell $ Non Paying Users]]*Sales[[#This Row],[Non Paying Users]],0)</f>
        <v>0</v>
      </c>
      <c r="K77" s="5" t="str" cm="1">
        <f t="array" ref="K77">_xlfn.IFS(Sales[[#This Row],[Current Upsell $]]=0,"",Sales[[#This Row],[Current Upsell $]]&gt;=400,"High",Sales[[#This Row],[Current Upsell $]]&gt;=100,"Medium",Sales[[#This Row],[Current Upsell $]]&lt;100,"Low")</f>
        <v/>
      </c>
      <c r="L77" s="5" t="str">
        <f>IF(Sales[[#This Row],[Current Upsell $]]&gt;0,_xlfn.CONCAT(Sales[[#This Row],[Subscription Type]]," ",Sales[[#This Row],[Upsell Priority]]," ",TEXT(Sales[[#This Row],[Current Upsell $]],"$#")),"")</f>
        <v/>
      </c>
      <c r="M77">
        <v>34</v>
      </c>
      <c r="N77" s="1">
        <v>44075</v>
      </c>
      <c r="O77" s="1">
        <v>44378</v>
      </c>
      <c r="P77">
        <v>10</v>
      </c>
      <c r="Q77">
        <v>0</v>
      </c>
      <c r="R77" s="1">
        <v>44136</v>
      </c>
      <c r="S77">
        <v>170</v>
      </c>
      <c r="T77" s="1"/>
    </row>
    <row r="78" spans="1:20" x14ac:dyDescent="0.25">
      <c r="A78">
        <v>100118</v>
      </c>
      <c r="B78" t="s">
        <v>0</v>
      </c>
      <c r="C78" cm="1">
        <f t="array" ref="C78">_xlfn.SWITCH(Sales[[#This Row],[Subscription Type]],"Basic",4,"Premium",3,"Business",2,"Enterprise",1,FALSE)</f>
        <v>3</v>
      </c>
      <c r="E78" s="1"/>
      <c r="F78" s="1"/>
      <c r="G78">
        <v>31</v>
      </c>
      <c r="H78">
        <f>MAX(0,Sales[[#This Row],[Number of Users]]-Sales[[#This Row],[Licenses Bought]])</f>
        <v>17</v>
      </c>
      <c r="I78" s="5">
        <v>10</v>
      </c>
      <c r="J78" s="5">
        <f>IF(Sales[[#This Row],[Sales Month]]=MAX(R78:R2297),Sales[[#This Row],[Upsell $ Non Paying Users]]*Sales[[#This Row],[Non Paying Users]],0)</f>
        <v>0</v>
      </c>
      <c r="K78" s="5" t="str" cm="1">
        <f t="array" ref="K78">_xlfn.IFS(Sales[[#This Row],[Current Upsell $]]=0,"",Sales[[#This Row],[Current Upsell $]]&gt;=400,"High",Sales[[#This Row],[Current Upsell $]]&gt;=100,"Medium",Sales[[#This Row],[Current Upsell $]]&lt;100,"Low")</f>
        <v/>
      </c>
      <c r="L78" s="5" t="str">
        <f>IF(Sales[[#This Row],[Current Upsell $]]&gt;0,_xlfn.CONCAT(Sales[[#This Row],[Subscription Type]]," ",Sales[[#This Row],[Upsell Priority]]," ",TEXT(Sales[[#This Row],[Current Upsell $]],"$#")),"")</f>
        <v/>
      </c>
      <c r="M78">
        <v>48</v>
      </c>
      <c r="N78" s="1">
        <v>44075</v>
      </c>
      <c r="O78" s="1">
        <v>44378</v>
      </c>
      <c r="P78">
        <v>10</v>
      </c>
      <c r="Q78">
        <v>0</v>
      </c>
      <c r="R78" s="1">
        <v>44228</v>
      </c>
      <c r="S78">
        <v>310</v>
      </c>
      <c r="T78" s="1"/>
    </row>
    <row r="79" spans="1:20" x14ac:dyDescent="0.25">
      <c r="A79">
        <v>100119</v>
      </c>
      <c r="B79" t="s">
        <v>0</v>
      </c>
      <c r="C79" cm="1">
        <f t="array" ref="C79">_xlfn.SWITCH(Sales[[#This Row],[Subscription Type]],"Basic",4,"Premium",3,"Business",2,"Enterprise",1,FALSE)</f>
        <v>3</v>
      </c>
      <c r="E79" s="1"/>
      <c r="F79" s="1"/>
      <c r="G79">
        <v>16</v>
      </c>
      <c r="H79">
        <f>MAX(0,Sales[[#This Row],[Number of Users]]-Sales[[#This Row],[Licenses Bought]])</f>
        <v>17</v>
      </c>
      <c r="I79" s="5">
        <v>10</v>
      </c>
      <c r="J79" s="5">
        <f>IF(Sales[[#This Row],[Sales Month]]=MAX(R79:R2298),Sales[[#This Row],[Upsell $ Non Paying Users]]*Sales[[#This Row],[Non Paying Users]],0)</f>
        <v>0</v>
      </c>
      <c r="K79" s="5" t="str" cm="1">
        <f t="array" ref="K79">_xlfn.IFS(Sales[[#This Row],[Current Upsell $]]=0,"",Sales[[#This Row],[Current Upsell $]]&gt;=400,"High",Sales[[#This Row],[Current Upsell $]]&gt;=100,"Medium",Sales[[#This Row],[Current Upsell $]]&lt;100,"Low")</f>
        <v/>
      </c>
      <c r="L79" s="5" t="str">
        <f>IF(Sales[[#This Row],[Current Upsell $]]&gt;0,_xlfn.CONCAT(Sales[[#This Row],[Subscription Type]]," ",Sales[[#This Row],[Upsell Priority]]," ",TEXT(Sales[[#This Row],[Current Upsell $]],"$#")),"")</f>
        <v/>
      </c>
      <c r="M79">
        <v>33</v>
      </c>
      <c r="N79" s="1">
        <v>44075</v>
      </c>
      <c r="O79" s="1">
        <v>44378</v>
      </c>
      <c r="P79">
        <v>10</v>
      </c>
      <c r="Q79">
        <v>0</v>
      </c>
      <c r="R79" s="1">
        <v>44105</v>
      </c>
      <c r="S79">
        <v>160</v>
      </c>
      <c r="T79" s="1"/>
    </row>
    <row r="80" spans="1:20" x14ac:dyDescent="0.25">
      <c r="A80">
        <v>100147</v>
      </c>
      <c r="B80" t="s">
        <v>0</v>
      </c>
      <c r="C80" cm="1">
        <f t="array" ref="C80">_xlfn.SWITCH(Sales[[#This Row],[Subscription Type]],"Basic",4,"Premium",3,"Business",2,"Enterprise",1,FALSE)</f>
        <v>3</v>
      </c>
      <c r="E80" s="1"/>
      <c r="F80" s="1"/>
      <c r="G80">
        <v>51</v>
      </c>
      <c r="H80">
        <f>MAX(0,Sales[[#This Row],[Number of Users]]-Sales[[#This Row],[Licenses Bought]])</f>
        <v>17</v>
      </c>
      <c r="I80" s="5">
        <v>10</v>
      </c>
      <c r="J80" s="5">
        <f>IF(Sales[[#This Row],[Sales Month]]=MAX(R80:R2299),Sales[[#This Row],[Upsell $ Non Paying Users]]*Sales[[#This Row],[Non Paying Users]],0)</f>
        <v>0</v>
      </c>
      <c r="K80" s="5" t="str" cm="1">
        <f t="array" ref="K80">_xlfn.IFS(Sales[[#This Row],[Current Upsell $]]=0,"",Sales[[#This Row],[Current Upsell $]]&gt;=400,"High",Sales[[#This Row],[Current Upsell $]]&gt;=100,"Medium",Sales[[#This Row],[Current Upsell $]]&lt;100,"Low")</f>
        <v/>
      </c>
      <c r="L80" s="5" t="str">
        <f>IF(Sales[[#This Row],[Current Upsell $]]&gt;0,_xlfn.CONCAT(Sales[[#This Row],[Subscription Type]]," ",Sales[[#This Row],[Upsell Priority]]," ",TEXT(Sales[[#This Row],[Current Upsell $]],"$#")),"")</f>
        <v/>
      </c>
      <c r="M80">
        <v>68</v>
      </c>
      <c r="N80" s="1">
        <v>44105</v>
      </c>
      <c r="O80" s="1">
        <v>44378</v>
      </c>
      <c r="P80">
        <v>9</v>
      </c>
      <c r="Q80">
        <v>0</v>
      </c>
      <c r="R80" s="1">
        <v>44317</v>
      </c>
      <c r="S80">
        <v>510</v>
      </c>
      <c r="T80" s="1"/>
    </row>
    <row r="81" spans="1:20" x14ac:dyDescent="0.25">
      <c r="A81">
        <v>100150</v>
      </c>
      <c r="B81" t="s">
        <v>0</v>
      </c>
      <c r="C81" cm="1">
        <f t="array" ref="C81">_xlfn.SWITCH(Sales[[#This Row],[Subscription Type]],"Basic",4,"Premium",3,"Business",2,"Enterprise",1,FALSE)</f>
        <v>3</v>
      </c>
      <c r="E81" s="1"/>
      <c r="F81" s="1"/>
      <c r="G81">
        <v>20</v>
      </c>
      <c r="H81">
        <f>MAX(0,Sales[[#This Row],[Number of Users]]-Sales[[#This Row],[Licenses Bought]])</f>
        <v>17</v>
      </c>
      <c r="I81" s="5">
        <v>10</v>
      </c>
      <c r="J81" s="5">
        <f>IF(Sales[[#This Row],[Sales Month]]=MAX(R81:R2300),Sales[[#This Row],[Upsell $ Non Paying Users]]*Sales[[#This Row],[Non Paying Users]],0)</f>
        <v>0</v>
      </c>
      <c r="K81" s="5" t="str" cm="1">
        <f t="array" ref="K81">_xlfn.IFS(Sales[[#This Row],[Current Upsell $]]=0,"",Sales[[#This Row],[Current Upsell $]]&gt;=400,"High",Sales[[#This Row],[Current Upsell $]]&gt;=100,"Medium",Sales[[#This Row],[Current Upsell $]]&lt;100,"Low")</f>
        <v/>
      </c>
      <c r="L81" s="5" t="str">
        <f>IF(Sales[[#This Row],[Current Upsell $]]&gt;0,_xlfn.CONCAT(Sales[[#This Row],[Subscription Type]]," ",Sales[[#This Row],[Upsell Priority]]," ",TEXT(Sales[[#This Row],[Current Upsell $]],"$#")),"")</f>
        <v/>
      </c>
      <c r="M81">
        <v>37</v>
      </c>
      <c r="N81" s="1">
        <v>44105</v>
      </c>
      <c r="O81" s="1">
        <v>44378</v>
      </c>
      <c r="P81">
        <v>9</v>
      </c>
      <c r="Q81">
        <v>0</v>
      </c>
      <c r="R81" s="1">
        <v>44166</v>
      </c>
      <c r="S81">
        <v>200</v>
      </c>
      <c r="T81" s="1"/>
    </row>
    <row r="82" spans="1:20" x14ac:dyDescent="0.25">
      <c r="A82">
        <v>100248</v>
      </c>
      <c r="B82" t="s">
        <v>0</v>
      </c>
      <c r="C82" cm="1">
        <f t="array" ref="C82">_xlfn.SWITCH(Sales[[#This Row],[Subscription Type]],"Basic",4,"Premium",3,"Business",2,"Enterprise",1,FALSE)</f>
        <v>3</v>
      </c>
      <c r="E82" s="1"/>
      <c r="F82" s="1"/>
      <c r="G82">
        <v>19</v>
      </c>
      <c r="H82">
        <f>MAX(0,Sales[[#This Row],[Number of Users]]-Sales[[#This Row],[Licenses Bought]])</f>
        <v>17</v>
      </c>
      <c r="I82" s="5">
        <v>10</v>
      </c>
      <c r="J82" s="5">
        <f>IF(Sales[[#This Row],[Sales Month]]=MAX(R82:R2301),Sales[[#This Row],[Upsell $ Non Paying Users]]*Sales[[#This Row],[Non Paying Users]],0)</f>
        <v>170</v>
      </c>
      <c r="K82" s="5" t="str" cm="1">
        <f t="array" ref="K82">_xlfn.IFS(Sales[[#This Row],[Current Upsell $]]=0,"",Sales[[#This Row],[Current Upsell $]]&gt;=400,"High",Sales[[#This Row],[Current Upsell $]]&gt;=100,"Medium",Sales[[#This Row],[Current Upsell $]]&lt;100,"Low")</f>
        <v>Medium</v>
      </c>
      <c r="L82" s="5" t="str">
        <f>IF(Sales[[#This Row],[Current Upsell $]]&gt;0,_xlfn.CONCAT(Sales[[#This Row],[Subscription Type]]," ",Sales[[#This Row],[Upsell Priority]]," ",TEXT(Sales[[#This Row],[Current Upsell $]],"$#")),"")</f>
        <v>Premium Medium $170</v>
      </c>
      <c r="M82">
        <v>36</v>
      </c>
      <c r="N82" s="1">
        <v>44287</v>
      </c>
      <c r="O82" s="1">
        <v>44378</v>
      </c>
      <c r="P82">
        <v>3</v>
      </c>
      <c r="Q82">
        <v>0</v>
      </c>
      <c r="R82" s="1">
        <v>44348</v>
      </c>
      <c r="S82">
        <v>190</v>
      </c>
      <c r="T82" s="1"/>
    </row>
    <row r="83" spans="1:20" x14ac:dyDescent="0.25">
      <c r="A83">
        <v>100012</v>
      </c>
      <c r="B83" t="s">
        <v>0</v>
      </c>
      <c r="C83" cm="1">
        <f t="array" ref="C83">_xlfn.SWITCH(Sales[[#This Row],[Subscription Type]],"Basic",4,"Premium",3,"Business",2,"Enterprise",1,FALSE)</f>
        <v>3</v>
      </c>
      <c r="E83" s="1"/>
      <c r="F83" s="1"/>
      <c r="G83">
        <v>32</v>
      </c>
      <c r="H83">
        <f>MAX(0,Sales[[#This Row],[Number of Users]]-Sales[[#This Row],[Licenses Bought]])</f>
        <v>16</v>
      </c>
      <c r="I83" s="5">
        <v>10</v>
      </c>
      <c r="J83" s="5">
        <f>IF(Sales[[#This Row],[Sales Month]]=MAX(R83:R2302),Sales[[#This Row],[Upsell $ Non Paying Users]]*Sales[[#This Row],[Non Paying Users]],0)</f>
        <v>0</v>
      </c>
      <c r="K83" s="5" t="str" cm="1">
        <f t="array" ref="K83">_xlfn.IFS(Sales[[#This Row],[Current Upsell $]]=0,"",Sales[[#This Row],[Current Upsell $]]&gt;=400,"High",Sales[[#This Row],[Current Upsell $]]&gt;=100,"Medium",Sales[[#This Row],[Current Upsell $]]&lt;100,"Low")</f>
        <v/>
      </c>
      <c r="L83" s="5" t="str">
        <f>IF(Sales[[#This Row],[Current Upsell $]]&gt;0,_xlfn.CONCAT(Sales[[#This Row],[Subscription Type]]," ",Sales[[#This Row],[Upsell Priority]]," ",TEXT(Sales[[#This Row],[Current Upsell $]],"$#")),"")</f>
        <v/>
      </c>
      <c r="M83">
        <v>48</v>
      </c>
      <c r="N83" s="1">
        <v>43891</v>
      </c>
      <c r="O83" s="1">
        <v>44378</v>
      </c>
      <c r="P83">
        <v>16</v>
      </c>
      <c r="Q83">
        <v>0</v>
      </c>
      <c r="R83" s="1">
        <v>44075</v>
      </c>
      <c r="S83">
        <v>320</v>
      </c>
      <c r="T83" s="1"/>
    </row>
    <row r="84" spans="1:20" x14ac:dyDescent="0.25">
      <c r="A84">
        <v>100039</v>
      </c>
      <c r="B84" t="s">
        <v>0</v>
      </c>
      <c r="C84" cm="1">
        <f t="array" ref="C84">_xlfn.SWITCH(Sales[[#This Row],[Subscription Type]],"Basic",4,"Premium",3,"Business",2,"Enterprise",1,FALSE)</f>
        <v>3</v>
      </c>
      <c r="E84" s="1"/>
      <c r="F84" s="1"/>
      <c r="G84">
        <v>21</v>
      </c>
      <c r="H84">
        <f>MAX(0,Sales[[#This Row],[Number of Users]]-Sales[[#This Row],[Licenses Bought]])</f>
        <v>16</v>
      </c>
      <c r="I84" s="5">
        <v>10</v>
      </c>
      <c r="J84" s="5">
        <f>IF(Sales[[#This Row],[Sales Month]]=MAX(R84:R2303),Sales[[#This Row],[Upsell $ Non Paying Users]]*Sales[[#This Row],[Non Paying Users]],0)</f>
        <v>0</v>
      </c>
      <c r="K84" s="5" t="str" cm="1">
        <f t="array" ref="K84">_xlfn.IFS(Sales[[#This Row],[Current Upsell $]]=0,"",Sales[[#This Row],[Current Upsell $]]&gt;=400,"High",Sales[[#This Row],[Current Upsell $]]&gt;=100,"Medium",Sales[[#This Row],[Current Upsell $]]&lt;100,"Low")</f>
        <v/>
      </c>
      <c r="L84" s="5" t="str">
        <f>IF(Sales[[#This Row],[Current Upsell $]]&gt;0,_xlfn.CONCAT(Sales[[#This Row],[Subscription Type]]," ",Sales[[#This Row],[Upsell Priority]]," ",TEXT(Sales[[#This Row],[Current Upsell $]],"$#")),"")</f>
        <v/>
      </c>
      <c r="M84">
        <v>37</v>
      </c>
      <c r="N84" s="1">
        <v>43983</v>
      </c>
      <c r="O84" s="1">
        <v>44378</v>
      </c>
      <c r="P84">
        <v>13</v>
      </c>
      <c r="Q84">
        <v>0</v>
      </c>
      <c r="R84" s="1">
        <v>44013</v>
      </c>
      <c r="S84">
        <v>210</v>
      </c>
      <c r="T84" s="1"/>
    </row>
    <row r="85" spans="1:20" x14ac:dyDescent="0.25">
      <c r="A85">
        <v>100115</v>
      </c>
      <c r="B85" t="s">
        <v>0</v>
      </c>
      <c r="C85" cm="1">
        <f t="array" ref="C85">_xlfn.SWITCH(Sales[[#This Row],[Subscription Type]],"Basic",4,"Premium",3,"Business",2,"Enterprise",1,FALSE)</f>
        <v>3</v>
      </c>
      <c r="E85" s="1"/>
      <c r="F85" s="1"/>
      <c r="G85">
        <v>13</v>
      </c>
      <c r="H85">
        <f>MAX(0,Sales[[#This Row],[Number of Users]]-Sales[[#This Row],[Licenses Bought]])</f>
        <v>16</v>
      </c>
      <c r="I85" s="5">
        <v>10</v>
      </c>
      <c r="J85" s="5">
        <f>IF(Sales[[#This Row],[Sales Month]]=MAX(R85:R2304),Sales[[#This Row],[Upsell $ Non Paying Users]]*Sales[[#This Row],[Non Paying Users]],0)</f>
        <v>0</v>
      </c>
      <c r="K85" s="5" t="str" cm="1">
        <f t="array" ref="K85">_xlfn.IFS(Sales[[#This Row],[Current Upsell $]]=0,"",Sales[[#This Row],[Current Upsell $]]&gt;=400,"High",Sales[[#This Row],[Current Upsell $]]&gt;=100,"Medium",Sales[[#This Row],[Current Upsell $]]&lt;100,"Low")</f>
        <v/>
      </c>
      <c r="L85" s="5" t="str">
        <f>IF(Sales[[#This Row],[Current Upsell $]]&gt;0,_xlfn.CONCAT(Sales[[#This Row],[Subscription Type]]," ",Sales[[#This Row],[Upsell Priority]]," ",TEXT(Sales[[#This Row],[Current Upsell $]],"$#")),"")</f>
        <v/>
      </c>
      <c r="M85">
        <v>29</v>
      </c>
      <c r="N85" s="1">
        <v>44075</v>
      </c>
      <c r="O85" s="1">
        <v>44378</v>
      </c>
      <c r="P85">
        <v>10</v>
      </c>
      <c r="Q85">
        <v>0</v>
      </c>
      <c r="R85" s="1">
        <v>44105</v>
      </c>
      <c r="S85">
        <v>130</v>
      </c>
      <c r="T85" s="1"/>
    </row>
    <row r="86" spans="1:20" x14ac:dyDescent="0.25">
      <c r="A86">
        <v>100116</v>
      </c>
      <c r="B86" t="s">
        <v>0</v>
      </c>
      <c r="C86" cm="1">
        <f t="array" ref="C86">_xlfn.SWITCH(Sales[[#This Row],[Subscription Type]],"Basic",4,"Premium",3,"Business",2,"Enterprise",1,FALSE)</f>
        <v>3</v>
      </c>
      <c r="E86" s="1"/>
      <c r="F86" s="1"/>
      <c r="G86">
        <v>32</v>
      </c>
      <c r="H86">
        <f>MAX(0,Sales[[#This Row],[Number of Users]]-Sales[[#This Row],[Licenses Bought]])</f>
        <v>16</v>
      </c>
      <c r="I86" s="5">
        <v>10</v>
      </c>
      <c r="J86" s="5">
        <f>IF(Sales[[#This Row],[Sales Month]]=MAX(R86:R2305),Sales[[#This Row],[Upsell $ Non Paying Users]]*Sales[[#This Row],[Non Paying Users]],0)</f>
        <v>0</v>
      </c>
      <c r="K86" s="5" t="str" cm="1">
        <f t="array" ref="K86">_xlfn.IFS(Sales[[#This Row],[Current Upsell $]]=0,"",Sales[[#This Row],[Current Upsell $]]&gt;=400,"High",Sales[[#This Row],[Current Upsell $]]&gt;=100,"Medium",Sales[[#This Row],[Current Upsell $]]&lt;100,"Low")</f>
        <v/>
      </c>
      <c r="L86" s="5" t="str">
        <f>IF(Sales[[#This Row],[Current Upsell $]]&gt;0,_xlfn.CONCAT(Sales[[#This Row],[Subscription Type]]," ",Sales[[#This Row],[Upsell Priority]]," ",TEXT(Sales[[#This Row],[Current Upsell $]],"$#")),"")</f>
        <v/>
      </c>
      <c r="M86">
        <v>48</v>
      </c>
      <c r="N86" s="1">
        <v>44075</v>
      </c>
      <c r="O86" s="1">
        <v>44378</v>
      </c>
      <c r="P86">
        <v>10</v>
      </c>
      <c r="Q86">
        <v>0</v>
      </c>
      <c r="R86" s="1">
        <v>44317</v>
      </c>
      <c r="S86">
        <v>320</v>
      </c>
      <c r="T86" s="1"/>
    </row>
    <row r="87" spans="1:20" x14ac:dyDescent="0.25">
      <c r="A87">
        <v>100147</v>
      </c>
      <c r="B87" t="s">
        <v>0</v>
      </c>
      <c r="C87" cm="1">
        <f t="array" ref="C87">_xlfn.SWITCH(Sales[[#This Row],[Subscription Type]],"Basic",4,"Premium",3,"Business",2,"Enterprise",1,FALSE)</f>
        <v>3</v>
      </c>
      <c r="E87" s="1"/>
      <c r="F87" s="1"/>
      <c r="G87">
        <v>51</v>
      </c>
      <c r="H87">
        <f>MAX(0,Sales[[#This Row],[Number of Users]]-Sales[[#This Row],[Licenses Bought]])</f>
        <v>16</v>
      </c>
      <c r="I87" s="5">
        <v>10</v>
      </c>
      <c r="J87" s="5">
        <f>IF(Sales[[#This Row],[Sales Month]]=MAX(R87:R2306),Sales[[#This Row],[Upsell $ Non Paying Users]]*Sales[[#This Row],[Non Paying Users]],0)</f>
        <v>0</v>
      </c>
      <c r="K87" s="5" t="str" cm="1">
        <f t="array" ref="K87">_xlfn.IFS(Sales[[#This Row],[Current Upsell $]]=0,"",Sales[[#This Row],[Current Upsell $]]&gt;=400,"High",Sales[[#This Row],[Current Upsell $]]&gt;=100,"Medium",Sales[[#This Row],[Current Upsell $]]&lt;100,"Low")</f>
        <v/>
      </c>
      <c r="L87" s="5" t="str">
        <f>IF(Sales[[#This Row],[Current Upsell $]]&gt;0,_xlfn.CONCAT(Sales[[#This Row],[Subscription Type]]," ",Sales[[#This Row],[Upsell Priority]]," ",TEXT(Sales[[#This Row],[Current Upsell $]],"$#")),"")</f>
        <v/>
      </c>
      <c r="M87">
        <v>67</v>
      </c>
      <c r="N87" s="1">
        <v>44105</v>
      </c>
      <c r="O87" s="1">
        <v>44378</v>
      </c>
      <c r="P87">
        <v>9</v>
      </c>
      <c r="Q87">
        <v>0</v>
      </c>
      <c r="R87" s="1">
        <v>44287</v>
      </c>
      <c r="S87">
        <v>510</v>
      </c>
      <c r="T87" s="1"/>
    </row>
    <row r="88" spans="1:20" x14ac:dyDescent="0.25">
      <c r="A88">
        <v>100225</v>
      </c>
      <c r="B88" t="s">
        <v>0</v>
      </c>
      <c r="C88" cm="1">
        <f t="array" ref="C88">_xlfn.SWITCH(Sales[[#This Row],[Subscription Type]],"Basic",4,"Premium",3,"Business",2,"Enterprise",1,FALSE)</f>
        <v>3</v>
      </c>
      <c r="E88" s="1"/>
      <c r="F88" s="1"/>
      <c r="G88">
        <v>16</v>
      </c>
      <c r="H88">
        <f>MAX(0,Sales[[#This Row],[Number of Users]]-Sales[[#This Row],[Licenses Bought]])</f>
        <v>16</v>
      </c>
      <c r="I88" s="5">
        <v>10</v>
      </c>
      <c r="J88" s="5">
        <f>IF(Sales[[#This Row],[Sales Month]]=MAX(R88:R2307),Sales[[#This Row],[Upsell $ Non Paying Users]]*Sales[[#This Row],[Non Paying Users]],0)</f>
        <v>0</v>
      </c>
      <c r="K88" s="5" t="str" cm="1">
        <f t="array" ref="K88">_xlfn.IFS(Sales[[#This Row],[Current Upsell $]]=0,"",Sales[[#This Row],[Current Upsell $]]&gt;=400,"High",Sales[[#This Row],[Current Upsell $]]&gt;=100,"Medium",Sales[[#This Row],[Current Upsell $]]&lt;100,"Low")</f>
        <v/>
      </c>
      <c r="L88" s="5" t="str">
        <f>IF(Sales[[#This Row],[Current Upsell $]]&gt;0,_xlfn.CONCAT(Sales[[#This Row],[Subscription Type]]," ",Sales[[#This Row],[Upsell Priority]]," ",TEXT(Sales[[#This Row],[Current Upsell $]],"$#")),"")</f>
        <v/>
      </c>
      <c r="M88">
        <v>32</v>
      </c>
      <c r="N88" s="1">
        <v>44256</v>
      </c>
      <c r="O88" s="1">
        <v>44378</v>
      </c>
      <c r="P88">
        <v>4</v>
      </c>
      <c r="Q88">
        <v>0</v>
      </c>
      <c r="R88" s="1">
        <v>44287</v>
      </c>
      <c r="S88">
        <v>160</v>
      </c>
      <c r="T88" s="1"/>
    </row>
    <row r="89" spans="1:20" x14ac:dyDescent="0.25">
      <c r="A89">
        <v>100271</v>
      </c>
      <c r="B89" t="s">
        <v>0</v>
      </c>
      <c r="C89" cm="1">
        <f t="array" ref="C89">_xlfn.SWITCH(Sales[[#This Row],[Subscription Type]],"Basic",4,"Premium",3,"Business",2,"Enterprise",1,FALSE)</f>
        <v>3</v>
      </c>
      <c r="E89" s="1"/>
      <c r="F89" s="1"/>
      <c r="G89">
        <v>39</v>
      </c>
      <c r="H89">
        <f>MAX(0,Sales[[#This Row],[Number of Users]]-Sales[[#This Row],[Licenses Bought]])</f>
        <v>16</v>
      </c>
      <c r="I89" s="5">
        <v>10</v>
      </c>
      <c r="J89" s="5">
        <f>IF(Sales[[#This Row],[Sales Month]]=MAX(R89:R2308),Sales[[#This Row],[Upsell $ Non Paying Users]]*Sales[[#This Row],[Non Paying Users]],0)</f>
        <v>160</v>
      </c>
      <c r="K89" s="5" t="str" cm="1">
        <f t="array" ref="K89">_xlfn.IFS(Sales[[#This Row],[Current Upsell $]]=0,"",Sales[[#This Row],[Current Upsell $]]&gt;=400,"High",Sales[[#This Row],[Current Upsell $]]&gt;=100,"Medium",Sales[[#This Row],[Current Upsell $]]&lt;100,"Low")</f>
        <v>Medium</v>
      </c>
      <c r="L89" s="5" t="str">
        <f>IF(Sales[[#This Row],[Current Upsell $]]&gt;0,_xlfn.CONCAT(Sales[[#This Row],[Subscription Type]]," ",Sales[[#This Row],[Upsell Priority]]," ",TEXT(Sales[[#This Row],[Current Upsell $]],"$#")),"")</f>
        <v>Premium Medium $160</v>
      </c>
      <c r="M89">
        <v>55</v>
      </c>
      <c r="N89" s="1">
        <v>44317</v>
      </c>
      <c r="O89" s="1">
        <v>44378</v>
      </c>
      <c r="P89">
        <v>2</v>
      </c>
      <c r="Q89">
        <v>0</v>
      </c>
      <c r="R89" s="1">
        <v>44348</v>
      </c>
      <c r="S89">
        <v>390</v>
      </c>
      <c r="T89" s="1"/>
    </row>
    <row r="90" spans="1:20" x14ac:dyDescent="0.25">
      <c r="A90">
        <v>100012</v>
      </c>
      <c r="B90" t="s">
        <v>0</v>
      </c>
      <c r="C90" cm="1">
        <f t="array" ref="C90">_xlfn.SWITCH(Sales[[#This Row],[Subscription Type]],"Basic",4,"Premium",3,"Business",2,"Enterprise",1,FALSE)</f>
        <v>3</v>
      </c>
      <c r="E90" s="1"/>
      <c r="F90" s="1"/>
      <c r="G90">
        <v>30</v>
      </c>
      <c r="H90">
        <f>MAX(0,Sales[[#This Row],[Number of Users]]-Sales[[#This Row],[Licenses Bought]])</f>
        <v>15</v>
      </c>
      <c r="I90" s="5">
        <v>10</v>
      </c>
      <c r="J90" s="5">
        <f>IF(Sales[[#This Row],[Sales Month]]=MAX(R90:R2309),Sales[[#This Row],[Upsell $ Non Paying Users]]*Sales[[#This Row],[Non Paying Users]],0)</f>
        <v>0</v>
      </c>
      <c r="K90" s="5" t="str" cm="1">
        <f t="array" ref="K90">_xlfn.IFS(Sales[[#This Row],[Current Upsell $]]=0,"",Sales[[#This Row],[Current Upsell $]]&gt;=400,"High",Sales[[#This Row],[Current Upsell $]]&gt;=100,"Medium",Sales[[#This Row],[Current Upsell $]]&lt;100,"Low")</f>
        <v/>
      </c>
      <c r="L90" s="5" t="str">
        <f>IF(Sales[[#This Row],[Current Upsell $]]&gt;0,_xlfn.CONCAT(Sales[[#This Row],[Subscription Type]]," ",Sales[[#This Row],[Upsell Priority]]," ",TEXT(Sales[[#This Row],[Current Upsell $]],"$#")),"")</f>
        <v/>
      </c>
      <c r="M90">
        <v>45</v>
      </c>
      <c r="N90" s="1">
        <v>43891</v>
      </c>
      <c r="O90" s="1">
        <v>44378</v>
      </c>
      <c r="P90">
        <v>16</v>
      </c>
      <c r="Q90">
        <v>0</v>
      </c>
      <c r="R90" s="1">
        <v>43983</v>
      </c>
      <c r="S90">
        <v>300</v>
      </c>
      <c r="T90" s="1"/>
    </row>
    <row r="91" spans="1:20" x14ac:dyDescent="0.25">
      <c r="A91">
        <v>100019</v>
      </c>
      <c r="B91" t="s">
        <v>0</v>
      </c>
      <c r="C91" cm="1">
        <f t="array" ref="C91">_xlfn.SWITCH(Sales[[#This Row],[Subscription Type]],"Basic",4,"Premium",3,"Business",2,"Enterprise",1,FALSE)</f>
        <v>3</v>
      </c>
      <c r="E91" s="1"/>
      <c r="F91" s="1"/>
      <c r="G91">
        <v>33</v>
      </c>
      <c r="H91">
        <f>MAX(0,Sales[[#This Row],[Number of Users]]-Sales[[#This Row],[Licenses Bought]])</f>
        <v>15</v>
      </c>
      <c r="I91" s="5">
        <v>10</v>
      </c>
      <c r="J91" s="5">
        <f>IF(Sales[[#This Row],[Sales Month]]=MAX(R91:R2310),Sales[[#This Row],[Upsell $ Non Paying Users]]*Sales[[#This Row],[Non Paying Users]],0)</f>
        <v>0</v>
      </c>
      <c r="K91" s="5" t="str" cm="1">
        <f t="array" ref="K91">_xlfn.IFS(Sales[[#This Row],[Current Upsell $]]=0,"",Sales[[#This Row],[Current Upsell $]]&gt;=400,"High",Sales[[#This Row],[Current Upsell $]]&gt;=100,"Medium",Sales[[#This Row],[Current Upsell $]]&lt;100,"Low")</f>
        <v/>
      </c>
      <c r="L91" s="5" t="str">
        <f>IF(Sales[[#This Row],[Current Upsell $]]&gt;0,_xlfn.CONCAT(Sales[[#This Row],[Subscription Type]]," ",Sales[[#This Row],[Upsell Priority]]," ",TEXT(Sales[[#This Row],[Current Upsell $]],"$#")),"")</f>
        <v/>
      </c>
      <c r="M91">
        <v>48</v>
      </c>
      <c r="N91" s="1">
        <v>43922</v>
      </c>
      <c r="O91" s="1">
        <v>44378</v>
      </c>
      <c r="P91">
        <v>15</v>
      </c>
      <c r="Q91">
        <v>0</v>
      </c>
      <c r="R91" s="1">
        <v>44256</v>
      </c>
      <c r="S91">
        <v>330</v>
      </c>
      <c r="T91" s="1"/>
    </row>
    <row r="92" spans="1:20" x14ac:dyDescent="0.25">
      <c r="A92">
        <v>100039</v>
      </c>
      <c r="B92" t="s">
        <v>0</v>
      </c>
      <c r="C92" cm="1">
        <f t="array" ref="C92">_xlfn.SWITCH(Sales[[#This Row],[Subscription Type]],"Basic",4,"Premium",3,"Business",2,"Enterprise",1,FALSE)</f>
        <v>3</v>
      </c>
      <c r="E92" s="1"/>
      <c r="F92" s="1"/>
      <c r="G92">
        <v>40</v>
      </c>
      <c r="H92">
        <f>MAX(0,Sales[[#This Row],[Number of Users]]-Sales[[#This Row],[Licenses Bought]])</f>
        <v>15</v>
      </c>
      <c r="I92" s="5">
        <v>10</v>
      </c>
      <c r="J92" s="5">
        <f>IF(Sales[[#This Row],[Sales Month]]=MAX(R92:R2311),Sales[[#This Row],[Upsell $ Non Paying Users]]*Sales[[#This Row],[Non Paying Users]],0)</f>
        <v>0</v>
      </c>
      <c r="K92" s="5" t="str" cm="1">
        <f t="array" ref="K92">_xlfn.IFS(Sales[[#This Row],[Current Upsell $]]=0,"",Sales[[#This Row],[Current Upsell $]]&gt;=400,"High",Sales[[#This Row],[Current Upsell $]]&gt;=100,"Medium",Sales[[#This Row],[Current Upsell $]]&lt;100,"Low")</f>
        <v/>
      </c>
      <c r="L92" s="5" t="str">
        <f>IF(Sales[[#This Row],[Current Upsell $]]&gt;0,_xlfn.CONCAT(Sales[[#This Row],[Subscription Type]]," ",Sales[[#This Row],[Upsell Priority]]," ",TEXT(Sales[[#This Row],[Current Upsell $]],"$#")),"")</f>
        <v/>
      </c>
      <c r="M92">
        <v>55</v>
      </c>
      <c r="N92" s="1">
        <v>43983</v>
      </c>
      <c r="O92" s="1">
        <v>44378</v>
      </c>
      <c r="P92">
        <v>13</v>
      </c>
      <c r="Q92">
        <v>0</v>
      </c>
      <c r="R92" s="1">
        <v>44044</v>
      </c>
      <c r="S92">
        <v>400</v>
      </c>
      <c r="T92" s="1"/>
    </row>
    <row r="93" spans="1:20" x14ac:dyDescent="0.25">
      <c r="A93">
        <v>100119</v>
      </c>
      <c r="B93" t="s">
        <v>0</v>
      </c>
      <c r="C93" cm="1">
        <f t="array" ref="C93">_xlfn.SWITCH(Sales[[#This Row],[Subscription Type]],"Basic",4,"Premium",3,"Business",2,"Enterprise",1,FALSE)</f>
        <v>3</v>
      </c>
      <c r="E93" s="1"/>
      <c r="F93" s="1"/>
      <c r="G93">
        <v>21</v>
      </c>
      <c r="H93">
        <f>MAX(0,Sales[[#This Row],[Number of Users]]-Sales[[#This Row],[Licenses Bought]])</f>
        <v>15</v>
      </c>
      <c r="I93" s="5">
        <v>10</v>
      </c>
      <c r="J93" s="5">
        <f>IF(Sales[[#This Row],[Sales Month]]=MAX(R93:R2312),Sales[[#This Row],[Upsell $ Non Paying Users]]*Sales[[#This Row],[Non Paying Users]],0)</f>
        <v>0</v>
      </c>
      <c r="K93" s="5" t="str" cm="1">
        <f t="array" ref="K93">_xlfn.IFS(Sales[[#This Row],[Current Upsell $]]=0,"",Sales[[#This Row],[Current Upsell $]]&gt;=400,"High",Sales[[#This Row],[Current Upsell $]]&gt;=100,"Medium",Sales[[#This Row],[Current Upsell $]]&lt;100,"Low")</f>
        <v/>
      </c>
      <c r="L93" s="5" t="str">
        <f>IF(Sales[[#This Row],[Current Upsell $]]&gt;0,_xlfn.CONCAT(Sales[[#This Row],[Subscription Type]]," ",Sales[[#This Row],[Upsell Priority]]," ",TEXT(Sales[[#This Row],[Current Upsell $]],"$#")),"")</f>
        <v/>
      </c>
      <c r="M93">
        <v>36</v>
      </c>
      <c r="N93" s="1">
        <v>44075</v>
      </c>
      <c r="O93" s="1">
        <v>44378</v>
      </c>
      <c r="P93">
        <v>10</v>
      </c>
      <c r="Q93">
        <v>0</v>
      </c>
      <c r="R93" s="1">
        <v>44166</v>
      </c>
      <c r="S93">
        <v>210</v>
      </c>
      <c r="T93" s="1"/>
    </row>
    <row r="94" spans="1:20" x14ac:dyDescent="0.25">
      <c r="A94">
        <v>100183</v>
      </c>
      <c r="B94" t="s">
        <v>0</v>
      </c>
      <c r="C94" cm="1">
        <f t="array" ref="C94">_xlfn.SWITCH(Sales[[#This Row],[Subscription Type]],"Basic",4,"Premium",3,"Business",2,"Enterprise",1,FALSE)</f>
        <v>3</v>
      </c>
      <c r="E94" s="1"/>
      <c r="F94" s="1"/>
      <c r="G94">
        <v>34</v>
      </c>
      <c r="H94">
        <f>MAX(0,Sales[[#This Row],[Number of Users]]-Sales[[#This Row],[Licenses Bought]])</f>
        <v>15</v>
      </c>
      <c r="I94" s="5">
        <v>10</v>
      </c>
      <c r="J94" s="5">
        <f>IF(Sales[[#This Row],[Sales Month]]=MAX(R94:R2313),Sales[[#This Row],[Upsell $ Non Paying Users]]*Sales[[#This Row],[Non Paying Users]],0)</f>
        <v>0</v>
      </c>
      <c r="K94" s="5" t="str" cm="1">
        <f t="array" ref="K94">_xlfn.IFS(Sales[[#This Row],[Current Upsell $]]=0,"",Sales[[#This Row],[Current Upsell $]]&gt;=400,"High",Sales[[#This Row],[Current Upsell $]]&gt;=100,"Medium",Sales[[#This Row],[Current Upsell $]]&lt;100,"Low")</f>
        <v/>
      </c>
      <c r="L94" s="5" t="str">
        <f>IF(Sales[[#This Row],[Current Upsell $]]&gt;0,_xlfn.CONCAT(Sales[[#This Row],[Subscription Type]]," ",Sales[[#This Row],[Upsell Priority]]," ",TEXT(Sales[[#This Row],[Current Upsell $]],"$#")),"")</f>
        <v/>
      </c>
      <c r="M94">
        <v>49</v>
      </c>
      <c r="N94" s="1">
        <v>44197</v>
      </c>
      <c r="O94" s="1">
        <v>44378</v>
      </c>
      <c r="P94">
        <v>6</v>
      </c>
      <c r="Q94">
        <v>0</v>
      </c>
      <c r="R94" s="1">
        <v>44287</v>
      </c>
      <c r="S94">
        <v>340</v>
      </c>
      <c r="T94" s="1"/>
    </row>
    <row r="95" spans="1:20" x14ac:dyDescent="0.25">
      <c r="A95">
        <v>100193</v>
      </c>
      <c r="B95" t="s">
        <v>0</v>
      </c>
      <c r="C95" cm="1">
        <f t="array" ref="C95">_xlfn.SWITCH(Sales[[#This Row],[Subscription Type]],"Basic",4,"Premium",3,"Business",2,"Enterprise",1,FALSE)</f>
        <v>3</v>
      </c>
      <c r="E95" s="1"/>
      <c r="F95" s="1"/>
      <c r="G95">
        <v>55</v>
      </c>
      <c r="H95">
        <f>MAX(0,Sales[[#This Row],[Number of Users]]-Sales[[#This Row],[Licenses Bought]])</f>
        <v>15</v>
      </c>
      <c r="I95" s="5">
        <v>10</v>
      </c>
      <c r="J95" s="5">
        <f>IF(Sales[[#This Row],[Sales Month]]=MAX(R95:R2314),Sales[[#This Row],[Upsell $ Non Paying Users]]*Sales[[#This Row],[Non Paying Users]],0)</f>
        <v>0</v>
      </c>
      <c r="K95" s="5" t="str" cm="1">
        <f t="array" ref="K95">_xlfn.IFS(Sales[[#This Row],[Current Upsell $]]=0,"",Sales[[#This Row],[Current Upsell $]]&gt;=400,"High",Sales[[#This Row],[Current Upsell $]]&gt;=100,"Medium",Sales[[#This Row],[Current Upsell $]]&lt;100,"Low")</f>
        <v/>
      </c>
      <c r="L95" s="5" t="str">
        <f>IF(Sales[[#This Row],[Current Upsell $]]&gt;0,_xlfn.CONCAT(Sales[[#This Row],[Subscription Type]]," ",Sales[[#This Row],[Upsell Priority]]," ",TEXT(Sales[[#This Row],[Current Upsell $]],"$#")),"")</f>
        <v/>
      </c>
      <c r="M95">
        <v>70</v>
      </c>
      <c r="N95" s="1">
        <v>44228</v>
      </c>
      <c r="O95" s="1">
        <v>44378</v>
      </c>
      <c r="P95">
        <v>5</v>
      </c>
      <c r="Q95">
        <v>0</v>
      </c>
      <c r="R95" s="1">
        <v>44317</v>
      </c>
      <c r="S95">
        <v>550</v>
      </c>
      <c r="T95" s="1"/>
    </row>
    <row r="96" spans="1:20" x14ac:dyDescent="0.25">
      <c r="A96">
        <v>100195</v>
      </c>
      <c r="B96" t="s">
        <v>0</v>
      </c>
      <c r="C96" cm="1">
        <f t="array" ref="C96">_xlfn.SWITCH(Sales[[#This Row],[Subscription Type]],"Basic",4,"Premium",3,"Business",2,"Enterprise",1,FALSE)</f>
        <v>3</v>
      </c>
      <c r="E96" s="1"/>
      <c r="F96" s="1"/>
      <c r="G96">
        <v>43</v>
      </c>
      <c r="H96">
        <f>MAX(0,Sales[[#This Row],[Number of Users]]-Sales[[#This Row],[Licenses Bought]])</f>
        <v>15</v>
      </c>
      <c r="I96" s="5">
        <v>10</v>
      </c>
      <c r="J96" s="5">
        <f>IF(Sales[[#This Row],[Sales Month]]=MAX(R96:R2315),Sales[[#This Row],[Upsell $ Non Paying Users]]*Sales[[#This Row],[Non Paying Users]],0)</f>
        <v>0</v>
      </c>
      <c r="K96" s="5" t="str" cm="1">
        <f t="array" ref="K96">_xlfn.IFS(Sales[[#This Row],[Current Upsell $]]=0,"",Sales[[#This Row],[Current Upsell $]]&gt;=400,"High",Sales[[#This Row],[Current Upsell $]]&gt;=100,"Medium",Sales[[#This Row],[Current Upsell $]]&lt;100,"Low")</f>
        <v/>
      </c>
      <c r="L96" s="5" t="str">
        <f>IF(Sales[[#This Row],[Current Upsell $]]&gt;0,_xlfn.CONCAT(Sales[[#This Row],[Subscription Type]]," ",Sales[[#This Row],[Upsell Priority]]," ",TEXT(Sales[[#This Row],[Current Upsell $]],"$#")),"")</f>
        <v/>
      </c>
      <c r="M96">
        <v>58</v>
      </c>
      <c r="N96" s="1">
        <v>44228</v>
      </c>
      <c r="O96" s="1">
        <v>44378</v>
      </c>
      <c r="P96">
        <v>5</v>
      </c>
      <c r="Q96">
        <v>0</v>
      </c>
      <c r="R96" s="1">
        <v>44287</v>
      </c>
      <c r="S96">
        <v>430</v>
      </c>
      <c r="T96" s="1"/>
    </row>
    <row r="97" spans="1:20" x14ac:dyDescent="0.25">
      <c r="A97">
        <v>100197</v>
      </c>
      <c r="B97" t="s">
        <v>0</v>
      </c>
      <c r="C97" cm="1">
        <f t="array" ref="C97">_xlfn.SWITCH(Sales[[#This Row],[Subscription Type]],"Basic",4,"Premium",3,"Business",2,"Enterprise",1,FALSE)</f>
        <v>3</v>
      </c>
      <c r="E97" s="1"/>
      <c r="F97" s="1"/>
      <c r="G97">
        <v>44</v>
      </c>
      <c r="H97">
        <f>MAX(0,Sales[[#This Row],[Number of Users]]-Sales[[#This Row],[Licenses Bought]])</f>
        <v>15</v>
      </c>
      <c r="I97" s="5">
        <v>10</v>
      </c>
      <c r="J97" s="5">
        <f>IF(Sales[[#This Row],[Sales Month]]=MAX(R97:R2316),Sales[[#This Row],[Upsell $ Non Paying Users]]*Sales[[#This Row],[Non Paying Users]],0)</f>
        <v>150</v>
      </c>
      <c r="K97" s="5" t="str" cm="1">
        <f t="array" ref="K97">_xlfn.IFS(Sales[[#This Row],[Current Upsell $]]=0,"",Sales[[#This Row],[Current Upsell $]]&gt;=400,"High",Sales[[#This Row],[Current Upsell $]]&gt;=100,"Medium",Sales[[#This Row],[Current Upsell $]]&lt;100,"Low")</f>
        <v>Medium</v>
      </c>
      <c r="L97" s="5" t="str">
        <f>IF(Sales[[#This Row],[Current Upsell $]]&gt;0,_xlfn.CONCAT(Sales[[#This Row],[Subscription Type]]," ",Sales[[#This Row],[Upsell Priority]]," ",TEXT(Sales[[#This Row],[Current Upsell $]],"$#")),"")</f>
        <v>Premium Medium $150</v>
      </c>
      <c r="M97">
        <v>59</v>
      </c>
      <c r="N97" s="1">
        <v>44228</v>
      </c>
      <c r="O97" s="1">
        <v>44378</v>
      </c>
      <c r="P97">
        <v>5</v>
      </c>
      <c r="Q97">
        <v>0</v>
      </c>
      <c r="R97" s="1">
        <v>44348</v>
      </c>
      <c r="S97">
        <v>440</v>
      </c>
      <c r="T97" s="1"/>
    </row>
    <row r="98" spans="1:20" x14ac:dyDescent="0.25">
      <c r="A98">
        <v>100277</v>
      </c>
      <c r="B98" t="s">
        <v>0</v>
      </c>
      <c r="C98" cm="1">
        <f t="array" ref="C98">_xlfn.SWITCH(Sales[[#This Row],[Subscription Type]],"Basic",4,"Premium",3,"Business",2,"Enterprise",1,FALSE)</f>
        <v>3</v>
      </c>
      <c r="E98" s="1"/>
      <c r="F98" s="1"/>
      <c r="G98">
        <v>12</v>
      </c>
      <c r="H98">
        <f>MAX(0,Sales[[#This Row],[Number of Users]]-Sales[[#This Row],[Licenses Bought]])</f>
        <v>15</v>
      </c>
      <c r="I98" s="5">
        <v>10</v>
      </c>
      <c r="J98" s="5">
        <f>IF(Sales[[#This Row],[Sales Month]]=MAX(R98:R2317),Sales[[#This Row],[Upsell $ Non Paying Users]]*Sales[[#This Row],[Non Paying Users]],0)</f>
        <v>150</v>
      </c>
      <c r="K98" s="5" t="str" cm="1">
        <f t="array" ref="K98">_xlfn.IFS(Sales[[#This Row],[Current Upsell $]]=0,"",Sales[[#This Row],[Current Upsell $]]&gt;=400,"High",Sales[[#This Row],[Current Upsell $]]&gt;=100,"Medium",Sales[[#This Row],[Current Upsell $]]&lt;100,"Low")</f>
        <v>Medium</v>
      </c>
      <c r="L98" s="5" t="str">
        <f>IF(Sales[[#This Row],[Current Upsell $]]&gt;0,_xlfn.CONCAT(Sales[[#This Row],[Subscription Type]]," ",Sales[[#This Row],[Upsell Priority]]," ",TEXT(Sales[[#This Row],[Current Upsell $]],"$#")),"")</f>
        <v>Premium Medium $150</v>
      </c>
      <c r="M98">
        <v>27</v>
      </c>
      <c r="N98" s="1">
        <v>44317</v>
      </c>
      <c r="O98" s="1">
        <v>44378</v>
      </c>
      <c r="P98">
        <v>2</v>
      </c>
      <c r="Q98">
        <v>0</v>
      </c>
      <c r="R98" s="1">
        <v>44348</v>
      </c>
      <c r="S98">
        <v>120</v>
      </c>
      <c r="T98" s="1"/>
    </row>
    <row r="99" spans="1:20" x14ac:dyDescent="0.25">
      <c r="A99">
        <v>100012</v>
      </c>
      <c r="B99" t="s">
        <v>0</v>
      </c>
      <c r="C99" cm="1">
        <f t="array" ref="C99">_xlfn.SWITCH(Sales[[#This Row],[Subscription Type]],"Basic",4,"Premium",3,"Business",2,"Enterprise",1,FALSE)</f>
        <v>3</v>
      </c>
      <c r="E99" s="1"/>
      <c r="F99" s="1"/>
      <c r="G99">
        <v>23</v>
      </c>
      <c r="H99">
        <f>MAX(0,Sales[[#This Row],[Number of Users]]-Sales[[#This Row],[Licenses Bought]])</f>
        <v>14</v>
      </c>
      <c r="I99" s="5">
        <v>10</v>
      </c>
      <c r="J99" s="5">
        <f>IF(Sales[[#This Row],[Sales Month]]=MAX(R99:R2318),Sales[[#This Row],[Upsell $ Non Paying Users]]*Sales[[#This Row],[Non Paying Users]],0)</f>
        <v>0</v>
      </c>
      <c r="K99" s="5" t="str" cm="1">
        <f t="array" ref="K99">_xlfn.IFS(Sales[[#This Row],[Current Upsell $]]=0,"",Sales[[#This Row],[Current Upsell $]]&gt;=400,"High",Sales[[#This Row],[Current Upsell $]]&gt;=100,"Medium",Sales[[#This Row],[Current Upsell $]]&lt;100,"Low")</f>
        <v/>
      </c>
      <c r="L99" s="5" t="str">
        <f>IF(Sales[[#This Row],[Current Upsell $]]&gt;0,_xlfn.CONCAT(Sales[[#This Row],[Subscription Type]]," ",Sales[[#This Row],[Upsell Priority]]," ",TEXT(Sales[[#This Row],[Current Upsell $]],"$#")),"")</f>
        <v/>
      </c>
      <c r="M99">
        <v>37</v>
      </c>
      <c r="N99" s="1">
        <v>43891</v>
      </c>
      <c r="O99" s="1">
        <v>44378</v>
      </c>
      <c r="P99">
        <v>16</v>
      </c>
      <c r="Q99">
        <v>0</v>
      </c>
      <c r="R99" s="1">
        <v>43952</v>
      </c>
      <c r="S99">
        <v>230</v>
      </c>
      <c r="T99" s="1"/>
    </row>
    <row r="100" spans="1:20" x14ac:dyDescent="0.25">
      <c r="A100">
        <v>100019</v>
      </c>
      <c r="B100" t="s">
        <v>0</v>
      </c>
      <c r="C100" cm="1">
        <f t="array" ref="C100">_xlfn.SWITCH(Sales[[#This Row],[Subscription Type]],"Basic",4,"Premium",3,"Business",2,"Enterprise",1,FALSE)</f>
        <v>3</v>
      </c>
      <c r="E100" s="1"/>
      <c r="F100" s="1"/>
      <c r="G100">
        <v>33</v>
      </c>
      <c r="H100">
        <f>MAX(0,Sales[[#This Row],[Number of Users]]-Sales[[#This Row],[Licenses Bought]])</f>
        <v>14</v>
      </c>
      <c r="I100" s="5">
        <v>10</v>
      </c>
      <c r="J100" s="5">
        <f>IF(Sales[[#This Row],[Sales Month]]=MAX(R100:R2319),Sales[[#This Row],[Upsell $ Non Paying Users]]*Sales[[#This Row],[Non Paying Users]],0)</f>
        <v>0</v>
      </c>
      <c r="K100" s="5" t="str" cm="1">
        <f t="array" ref="K100">_xlfn.IFS(Sales[[#This Row],[Current Upsell $]]=0,"",Sales[[#This Row],[Current Upsell $]]&gt;=400,"High",Sales[[#This Row],[Current Upsell $]]&gt;=100,"Medium",Sales[[#This Row],[Current Upsell $]]&lt;100,"Low")</f>
        <v/>
      </c>
      <c r="L100" s="5" t="str">
        <f>IF(Sales[[#This Row],[Current Upsell $]]&gt;0,_xlfn.CONCAT(Sales[[#This Row],[Subscription Type]]," ",Sales[[#This Row],[Upsell Priority]]," ",TEXT(Sales[[#This Row],[Current Upsell $]],"$#")),"")</f>
        <v/>
      </c>
      <c r="M100">
        <v>47</v>
      </c>
      <c r="N100" s="1">
        <v>43922</v>
      </c>
      <c r="O100" s="1">
        <v>44378</v>
      </c>
      <c r="P100">
        <v>15</v>
      </c>
      <c r="Q100">
        <v>0</v>
      </c>
      <c r="R100" s="1">
        <v>44228</v>
      </c>
      <c r="S100">
        <v>330</v>
      </c>
      <c r="T100" s="1"/>
    </row>
    <row r="101" spans="1:20" x14ac:dyDescent="0.25">
      <c r="A101">
        <v>100037</v>
      </c>
      <c r="B101" t="s">
        <v>0</v>
      </c>
      <c r="C101" cm="1">
        <f t="array" ref="C101">_xlfn.SWITCH(Sales[[#This Row],[Subscription Type]],"Basic",4,"Premium",3,"Business",2,"Enterprise",1,FALSE)</f>
        <v>3</v>
      </c>
      <c r="E101" s="1"/>
      <c r="F101" s="1"/>
      <c r="G101">
        <v>53</v>
      </c>
      <c r="H101">
        <f>MAX(0,Sales[[#This Row],[Number of Users]]-Sales[[#This Row],[Licenses Bought]])</f>
        <v>14</v>
      </c>
      <c r="I101" s="5">
        <v>10</v>
      </c>
      <c r="J101" s="5">
        <f>IF(Sales[[#This Row],[Sales Month]]=MAX(R101:R2320),Sales[[#This Row],[Upsell $ Non Paying Users]]*Sales[[#This Row],[Non Paying Users]],0)</f>
        <v>0</v>
      </c>
      <c r="K101" s="5" t="str" cm="1">
        <f t="array" ref="K101">_xlfn.IFS(Sales[[#This Row],[Current Upsell $]]=0,"",Sales[[#This Row],[Current Upsell $]]&gt;=400,"High",Sales[[#This Row],[Current Upsell $]]&gt;=100,"Medium",Sales[[#This Row],[Current Upsell $]]&lt;100,"Low")</f>
        <v/>
      </c>
      <c r="L101" s="5" t="str">
        <f>IF(Sales[[#This Row],[Current Upsell $]]&gt;0,_xlfn.CONCAT(Sales[[#This Row],[Subscription Type]]," ",Sales[[#This Row],[Upsell Priority]]," ",TEXT(Sales[[#This Row],[Current Upsell $]],"$#")),"")</f>
        <v/>
      </c>
      <c r="M101">
        <v>67</v>
      </c>
      <c r="N101" s="1">
        <v>43983</v>
      </c>
      <c r="O101" s="1">
        <v>44378</v>
      </c>
      <c r="P101">
        <v>13</v>
      </c>
      <c r="Q101">
        <v>0</v>
      </c>
      <c r="R101" s="1">
        <v>44197</v>
      </c>
      <c r="S101">
        <v>530</v>
      </c>
      <c r="T101" s="1"/>
    </row>
    <row r="102" spans="1:20" x14ac:dyDescent="0.25">
      <c r="A102">
        <v>100040</v>
      </c>
      <c r="B102" t="s">
        <v>0</v>
      </c>
      <c r="C102" cm="1">
        <f t="array" ref="C102">_xlfn.SWITCH(Sales[[#This Row],[Subscription Type]],"Basic",4,"Premium",3,"Business",2,"Enterprise",1,FALSE)</f>
        <v>3</v>
      </c>
      <c r="E102" s="1"/>
      <c r="F102" s="1"/>
      <c r="G102">
        <v>36</v>
      </c>
      <c r="H102">
        <f>MAX(0,Sales[[#This Row],[Number of Users]]-Sales[[#This Row],[Licenses Bought]])</f>
        <v>14</v>
      </c>
      <c r="I102" s="5">
        <v>10</v>
      </c>
      <c r="J102" s="5">
        <f>IF(Sales[[#This Row],[Sales Month]]=MAX(R102:R2321),Sales[[#This Row],[Upsell $ Non Paying Users]]*Sales[[#This Row],[Non Paying Users]],0)</f>
        <v>0</v>
      </c>
      <c r="K102" s="5" t="str" cm="1">
        <f t="array" ref="K102">_xlfn.IFS(Sales[[#This Row],[Current Upsell $]]=0,"",Sales[[#This Row],[Current Upsell $]]&gt;=400,"High",Sales[[#This Row],[Current Upsell $]]&gt;=100,"Medium",Sales[[#This Row],[Current Upsell $]]&lt;100,"Low")</f>
        <v/>
      </c>
      <c r="L102" s="5" t="str">
        <f>IF(Sales[[#This Row],[Current Upsell $]]&gt;0,_xlfn.CONCAT(Sales[[#This Row],[Subscription Type]]," ",Sales[[#This Row],[Upsell Priority]]," ",TEXT(Sales[[#This Row],[Current Upsell $]],"$#")),"")</f>
        <v/>
      </c>
      <c r="M102">
        <v>50</v>
      </c>
      <c r="N102" s="1">
        <v>43983</v>
      </c>
      <c r="O102" s="1">
        <v>44378</v>
      </c>
      <c r="P102">
        <v>13</v>
      </c>
      <c r="Q102">
        <v>0</v>
      </c>
      <c r="R102" s="1">
        <v>44287</v>
      </c>
      <c r="S102">
        <v>360</v>
      </c>
      <c r="T102" s="1"/>
    </row>
    <row r="103" spans="1:20" x14ac:dyDescent="0.25">
      <c r="A103">
        <v>100061</v>
      </c>
      <c r="B103" t="s">
        <v>0</v>
      </c>
      <c r="C103" cm="1">
        <f t="array" ref="C103">_xlfn.SWITCH(Sales[[#This Row],[Subscription Type]],"Basic",4,"Premium",3,"Business",2,"Enterprise",1,FALSE)</f>
        <v>3</v>
      </c>
      <c r="E103" s="1"/>
      <c r="F103" s="1"/>
      <c r="G103">
        <v>9</v>
      </c>
      <c r="H103">
        <f>MAX(0,Sales[[#This Row],[Number of Users]]-Sales[[#This Row],[Licenses Bought]])</f>
        <v>14</v>
      </c>
      <c r="I103" s="5">
        <v>10</v>
      </c>
      <c r="J103" s="5">
        <f>IF(Sales[[#This Row],[Sales Month]]=MAX(R103:R2322),Sales[[#This Row],[Upsell $ Non Paying Users]]*Sales[[#This Row],[Non Paying Users]],0)</f>
        <v>0</v>
      </c>
      <c r="K103" s="5" t="str" cm="1">
        <f t="array" ref="K103">_xlfn.IFS(Sales[[#This Row],[Current Upsell $]]=0,"",Sales[[#This Row],[Current Upsell $]]&gt;=400,"High",Sales[[#This Row],[Current Upsell $]]&gt;=100,"Medium",Sales[[#This Row],[Current Upsell $]]&lt;100,"Low")</f>
        <v/>
      </c>
      <c r="L103" s="5" t="str">
        <f>IF(Sales[[#This Row],[Current Upsell $]]&gt;0,_xlfn.CONCAT(Sales[[#This Row],[Subscription Type]]," ",Sales[[#This Row],[Upsell Priority]]," ",TEXT(Sales[[#This Row],[Current Upsell $]],"$#")),"")</f>
        <v/>
      </c>
      <c r="M103">
        <v>23</v>
      </c>
      <c r="N103" s="1">
        <v>44013</v>
      </c>
      <c r="O103" s="1">
        <v>44378</v>
      </c>
      <c r="P103">
        <v>12</v>
      </c>
      <c r="Q103">
        <v>0</v>
      </c>
      <c r="R103" s="1">
        <v>44044</v>
      </c>
      <c r="S103">
        <v>90</v>
      </c>
      <c r="T103" s="1"/>
    </row>
    <row r="104" spans="1:20" x14ac:dyDescent="0.25">
      <c r="A104">
        <v>100082</v>
      </c>
      <c r="B104" t="s">
        <v>0</v>
      </c>
      <c r="C104" cm="1">
        <f t="array" ref="C104">_xlfn.SWITCH(Sales[[#This Row],[Subscription Type]],"Basic",4,"Premium",3,"Business",2,"Enterprise",1,FALSE)</f>
        <v>3</v>
      </c>
      <c r="E104" s="1"/>
      <c r="F104" s="1"/>
      <c r="G104">
        <v>34</v>
      </c>
      <c r="H104">
        <f>MAX(0,Sales[[#This Row],[Number of Users]]-Sales[[#This Row],[Licenses Bought]])</f>
        <v>14</v>
      </c>
      <c r="I104" s="5">
        <v>10</v>
      </c>
      <c r="J104" s="5">
        <f>IF(Sales[[#This Row],[Sales Month]]=MAX(R104:R2323),Sales[[#This Row],[Upsell $ Non Paying Users]]*Sales[[#This Row],[Non Paying Users]],0)</f>
        <v>0</v>
      </c>
      <c r="K104" s="5" t="str" cm="1">
        <f t="array" ref="K104">_xlfn.IFS(Sales[[#This Row],[Current Upsell $]]=0,"",Sales[[#This Row],[Current Upsell $]]&gt;=400,"High",Sales[[#This Row],[Current Upsell $]]&gt;=100,"Medium",Sales[[#This Row],[Current Upsell $]]&lt;100,"Low")</f>
        <v/>
      </c>
      <c r="L104" s="5" t="str">
        <f>IF(Sales[[#This Row],[Current Upsell $]]&gt;0,_xlfn.CONCAT(Sales[[#This Row],[Subscription Type]]," ",Sales[[#This Row],[Upsell Priority]]," ",TEXT(Sales[[#This Row],[Current Upsell $]],"$#")),"")</f>
        <v/>
      </c>
      <c r="M104">
        <v>48</v>
      </c>
      <c r="N104" s="1">
        <v>44044</v>
      </c>
      <c r="O104" s="1">
        <v>44378</v>
      </c>
      <c r="P104">
        <v>11</v>
      </c>
      <c r="Q104">
        <v>0</v>
      </c>
      <c r="R104" s="1">
        <v>44166</v>
      </c>
      <c r="S104">
        <v>340</v>
      </c>
      <c r="T104" s="1"/>
    </row>
    <row r="105" spans="1:20" x14ac:dyDescent="0.25">
      <c r="A105">
        <v>100082</v>
      </c>
      <c r="B105" t="s">
        <v>0</v>
      </c>
      <c r="C105" cm="1">
        <f t="array" ref="C105">_xlfn.SWITCH(Sales[[#This Row],[Subscription Type]],"Basic",4,"Premium",3,"Business",2,"Enterprise",1,FALSE)</f>
        <v>3</v>
      </c>
      <c r="E105" s="1"/>
      <c r="F105" s="1"/>
      <c r="G105">
        <v>34</v>
      </c>
      <c r="H105">
        <f>MAX(0,Sales[[#This Row],[Number of Users]]-Sales[[#This Row],[Licenses Bought]])</f>
        <v>14</v>
      </c>
      <c r="I105" s="5">
        <v>10</v>
      </c>
      <c r="J105" s="5">
        <f>IF(Sales[[#This Row],[Sales Month]]=MAX(R105:R2324),Sales[[#This Row],[Upsell $ Non Paying Users]]*Sales[[#This Row],[Non Paying Users]],0)</f>
        <v>0</v>
      </c>
      <c r="K105" s="5" t="str" cm="1">
        <f t="array" ref="K105">_xlfn.IFS(Sales[[#This Row],[Current Upsell $]]=0,"",Sales[[#This Row],[Current Upsell $]]&gt;=400,"High",Sales[[#This Row],[Current Upsell $]]&gt;=100,"Medium",Sales[[#This Row],[Current Upsell $]]&lt;100,"Low")</f>
        <v/>
      </c>
      <c r="L105" s="5" t="str">
        <f>IF(Sales[[#This Row],[Current Upsell $]]&gt;0,_xlfn.CONCAT(Sales[[#This Row],[Subscription Type]]," ",Sales[[#This Row],[Upsell Priority]]," ",TEXT(Sales[[#This Row],[Current Upsell $]],"$#")),"")</f>
        <v/>
      </c>
      <c r="M105">
        <v>48</v>
      </c>
      <c r="N105" s="1">
        <v>44044</v>
      </c>
      <c r="O105" s="1">
        <v>44378</v>
      </c>
      <c r="P105">
        <v>11</v>
      </c>
      <c r="Q105">
        <v>0</v>
      </c>
      <c r="R105" s="1">
        <v>44287</v>
      </c>
      <c r="S105">
        <v>340</v>
      </c>
      <c r="T105" s="1"/>
    </row>
    <row r="106" spans="1:20" x14ac:dyDescent="0.25">
      <c r="A106">
        <v>100116</v>
      </c>
      <c r="B106" t="s">
        <v>0</v>
      </c>
      <c r="C106" cm="1">
        <f t="array" ref="C106">_xlfn.SWITCH(Sales[[#This Row],[Subscription Type]],"Basic",4,"Premium",3,"Business",2,"Enterprise",1,FALSE)</f>
        <v>3</v>
      </c>
      <c r="E106" s="1"/>
      <c r="F106" s="1"/>
      <c r="G106">
        <v>32</v>
      </c>
      <c r="H106">
        <f>MAX(0,Sales[[#This Row],[Number of Users]]-Sales[[#This Row],[Licenses Bought]])</f>
        <v>14</v>
      </c>
      <c r="I106" s="5">
        <v>10</v>
      </c>
      <c r="J106" s="5">
        <f>IF(Sales[[#This Row],[Sales Month]]=MAX(R106:R2325),Sales[[#This Row],[Upsell $ Non Paying Users]]*Sales[[#This Row],[Non Paying Users]],0)</f>
        <v>0</v>
      </c>
      <c r="K106" s="5" t="str" cm="1">
        <f t="array" ref="K106">_xlfn.IFS(Sales[[#This Row],[Current Upsell $]]=0,"",Sales[[#This Row],[Current Upsell $]]&gt;=400,"High",Sales[[#This Row],[Current Upsell $]]&gt;=100,"Medium",Sales[[#This Row],[Current Upsell $]]&lt;100,"Low")</f>
        <v/>
      </c>
      <c r="L106" s="5" t="str">
        <f>IF(Sales[[#This Row],[Current Upsell $]]&gt;0,_xlfn.CONCAT(Sales[[#This Row],[Subscription Type]]," ",Sales[[#This Row],[Upsell Priority]]," ",TEXT(Sales[[#This Row],[Current Upsell $]],"$#")),"")</f>
        <v/>
      </c>
      <c r="M106">
        <v>46</v>
      </c>
      <c r="N106" s="1">
        <v>44075</v>
      </c>
      <c r="O106" s="1">
        <v>44378</v>
      </c>
      <c r="P106">
        <v>10</v>
      </c>
      <c r="Q106">
        <v>0</v>
      </c>
      <c r="R106" s="1">
        <v>44256</v>
      </c>
      <c r="S106">
        <v>320</v>
      </c>
      <c r="T106" s="1"/>
    </row>
    <row r="107" spans="1:20" x14ac:dyDescent="0.25">
      <c r="A107">
        <v>100119</v>
      </c>
      <c r="B107" t="s">
        <v>0</v>
      </c>
      <c r="C107" cm="1">
        <f t="array" ref="C107">_xlfn.SWITCH(Sales[[#This Row],[Subscription Type]],"Basic",4,"Premium",3,"Business",2,"Enterprise",1,FALSE)</f>
        <v>3</v>
      </c>
      <c r="E107" s="1"/>
      <c r="F107" s="1"/>
      <c r="G107">
        <v>26</v>
      </c>
      <c r="H107">
        <f>MAX(0,Sales[[#This Row],[Number of Users]]-Sales[[#This Row],[Licenses Bought]])</f>
        <v>14</v>
      </c>
      <c r="I107" s="5">
        <v>10</v>
      </c>
      <c r="J107" s="5">
        <f>IF(Sales[[#This Row],[Sales Month]]=MAX(R107:R2326),Sales[[#This Row],[Upsell $ Non Paying Users]]*Sales[[#This Row],[Non Paying Users]],0)</f>
        <v>0</v>
      </c>
      <c r="K107" s="5" t="str" cm="1">
        <f t="array" ref="K107">_xlfn.IFS(Sales[[#This Row],[Current Upsell $]]=0,"",Sales[[#This Row],[Current Upsell $]]&gt;=400,"High",Sales[[#This Row],[Current Upsell $]]&gt;=100,"Medium",Sales[[#This Row],[Current Upsell $]]&lt;100,"Low")</f>
        <v/>
      </c>
      <c r="L107" s="5" t="str">
        <f>IF(Sales[[#This Row],[Current Upsell $]]&gt;0,_xlfn.CONCAT(Sales[[#This Row],[Subscription Type]]," ",Sales[[#This Row],[Upsell Priority]]," ",TEXT(Sales[[#This Row],[Current Upsell $]],"$#")),"")</f>
        <v/>
      </c>
      <c r="M107">
        <v>40</v>
      </c>
      <c r="N107" s="1">
        <v>44075</v>
      </c>
      <c r="O107" s="1">
        <v>44378</v>
      </c>
      <c r="P107">
        <v>10</v>
      </c>
      <c r="Q107">
        <v>0</v>
      </c>
      <c r="R107" s="1">
        <v>44197</v>
      </c>
      <c r="S107">
        <v>260</v>
      </c>
      <c r="T107" s="1"/>
    </row>
    <row r="108" spans="1:20" x14ac:dyDescent="0.25">
      <c r="A108">
        <v>100148</v>
      </c>
      <c r="B108" t="s">
        <v>0</v>
      </c>
      <c r="C108" cm="1">
        <f t="array" ref="C108">_xlfn.SWITCH(Sales[[#This Row],[Subscription Type]],"Basic",4,"Premium",3,"Business",2,"Enterprise",1,FALSE)</f>
        <v>3</v>
      </c>
      <c r="E108" s="1"/>
      <c r="F108" s="1"/>
      <c r="G108">
        <v>48</v>
      </c>
      <c r="H108">
        <f>MAX(0,Sales[[#This Row],[Number of Users]]-Sales[[#This Row],[Licenses Bought]])</f>
        <v>14</v>
      </c>
      <c r="I108" s="5">
        <v>10</v>
      </c>
      <c r="J108" s="5">
        <f>IF(Sales[[#This Row],[Sales Month]]=MAX(R108:R2327),Sales[[#This Row],[Upsell $ Non Paying Users]]*Sales[[#This Row],[Non Paying Users]],0)</f>
        <v>0</v>
      </c>
      <c r="K108" s="5" t="str" cm="1">
        <f t="array" ref="K108">_xlfn.IFS(Sales[[#This Row],[Current Upsell $]]=0,"",Sales[[#This Row],[Current Upsell $]]&gt;=400,"High",Sales[[#This Row],[Current Upsell $]]&gt;=100,"Medium",Sales[[#This Row],[Current Upsell $]]&lt;100,"Low")</f>
        <v/>
      </c>
      <c r="L108" s="5" t="str">
        <f>IF(Sales[[#This Row],[Current Upsell $]]&gt;0,_xlfn.CONCAT(Sales[[#This Row],[Subscription Type]]," ",Sales[[#This Row],[Upsell Priority]]," ",TEXT(Sales[[#This Row],[Current Upsell $]],"$#")),"")</f>
        <v/>
      </c>
      <c r="M108">
        <v>62</v>
      </c>
      <c r="N108" s="1">
        <v>44105</v>
      </c>
      <c r="O108" s="1">
        <v>44378</v>
      </c>
      <c r="P108">
        <v>9</v>
      </c>
      <c r="Q108">
        <v>0</v>
      </c>
      <c r="R108" s="1">
        <v>44287</v>
      </c>
      <c r="S108">
        <v>480</v>
      </c>
      <c r="T108" s="1"/>
    </row>
    <row r="109" spans="1:20" x14ac:dyDescent="0.25">
      <c r="A109">
        <v>100150</v>
      </c>
      <c r="B109" t="s">
        <v>0</v>
      </c>
      <c r="C109" cm="1">
        <f t="array" ref="C109">_xlfn.SWITCH(Sales[[#This Row],[Subscription Type]],"Basic",4,"Premium",3,"Business",2,"Enterprise",1,FALSE)</f>
        <v>3</v>
      </c>
      <c r="E109" s="1"/>
      <c r="F109" s="1"/>
      <c r="G109">
        <v>27</v>
      </c>
      <c r="H109">
        <f>MAX(0,Sales[[#This Row],[Number of Users]]-Sales[[#This Row],[Licenses Bought]])</f>
        <v>14</v>
      </c>
      <c r="I109" s="5">
        <v>10</v>
      </c>
      <c r="J109" s="5">
        <f>IF(Sales[[#This Row],[Sales Month]]=MAX(R109:R2328),Sales[[#This Row],[Upsell $ Non Paying Users]]*Sales[[#This Row],[Non Paying Users]],0)</f>
        <v>0</v>
      </c>
      <c r="K109" s="5" t="str" cm="1">
        <f t="array" ref="K109">_xlfn.IFS(Sales[[#This Row],[Current Upsell $]]=0,"",Sales[[#This Row],[Current Upsell $]]&gt;=400,"High",Sales[[#This Row],[Current Upsell $]]&gt;=100,"Medium",Sales[[#This Row],[Current Upsell $]]&lt;100,"Low")</f>
        <v/>
      </c>
      <c r="L109" s="5" t="str">
        <f>IF(Sales[[#This Row],[Current Upsell $]]&gt;0,_xlfn.CONCAT(Sales[[#This Row],[Subscription Type]]," ",Sales[[#This Row],[Upsell Priority]]," ",TEXT(Sales[[#This Row],[Current Upsell $]],"$#")),"")</f>
        <v/>
      </c>
      <c r="M109">
        <v>41</v>
      </c>
      <c r="N109" s="1">
        <v>44105</v>
      </c>
      <c r="O109" s="1">
        <v>44378</v>
      </c>
      <c r="P109">
        <v>9</v>
      </c>
      <c r="Q109">
        <v>0</v>
      </c>
      <c r="R109" s="1">
        <v>44287</v>
      </c>
      <c r="S109">
        <v>270</v>
      </c>
      <c r="T109" s="1"/>
    </row>
    <row r="110" spans="1:20" x14ac:dyDescent="0.25">
      <c r="A110">
        <v>100184</v>
      </c>
      <c r="B110" t="s">
        <v>0</v>
      </c>
      <c r="C110" cm="1">
        <f t="array" ref="C110">_xlfn.SWITCH(Sales[[#This Row],[Subscription Type]],"Basic",4,"Premium",3,"Business",2,"Enterprise",1,FALSE)</f>
        <v>3</v>
      </c>
      <c r="E110" s="1"/>
      <c r="F110" s="1"/>
      <c r="G110">
        <v>16</v>
      </c>
      <c r="H110">
        <f>MAX(0,Sales[[#This Row],[Number of Users]]-Sales[[#This Row],[Licenses Bought]])</f>
        <v>14</v>
      </c>
      <c r="I110" s="5">
        <v>10</v>
      </c>
      <c r="J110" s="5">
        <f>IF(Sales[[#This Row],[Sales Month]]=MAX(R110:R2329),Sales[[#This Row],[Upsell $ Non Paying Users]]*Sales[[#This Row],[Non Paying Users]],0)</f>
        <v>0</v>
      </c>
      <c r="K110" s="5" t="str" cm="1">
        <f t="array" ref="K110">_xlfn.IFS(Sales[[#This Row],[Current Upsell $]]=0,"",Sales[[#This Row],[Current Upsell $]]&gt;=400,"High",Sales[[#This Row],[Current Upsell $]]&gt;=100,"Medium",Sales[[#This Row],[Current Upsell $]]&lt;100,"Low")</f>
        <v/>
      </c>
      <c r="L110" s="5" t="str">
        <f>IF(Sales[[#This Row],[Current Upsell $]]&gt;0,_xlfn.CONCAT(Sales[[#This Row],[Subscription Type]]," ",Sales[[#This Row],[Upsell Priority]]," ",TEXT(Sales[[#This Row],[Current Upsell $]],"$#")),"")</f>
        <v/>
      </c>
      <c r="M110">
        <v>30</v>
      </c>
      <c r="N110" s="1">
        <v>44197</v>
      </c>
      <c r="O110" s="1">
        <v>44378</v>
      </c>
      <c r="P110">
        <v>6</v>
      </c>
      <c r="Q110">
        <v>0</v>
      </c>
      <c r="R110" s="1">
        <v>44256</v>
      </c>
      <c r="S110">
        <v>160</v>
      </c>
      <c r="T110" s="1"/>
    </row>
    <row r="111" spans="1:20" x14ac:dyDescent="0.25">
      <c r="A111">
        <v>100197</v>
      </c>
      <c r="B111" t="s">
        <v>0</v>
      </c>
      <c r="C111" cm="1">
        <f t="array" ref="C111">_xlfn.SWITCH(Sales[[#This Row],[Subscription Type]],"Basic",4,"Premium",3,"Business",2,"Enterprise",1,FALSE)</f>
        <v>3</v>
      </c>
      <c r="E111" s="1"/>
      <c r="F111" s="1"/>
      <c r="G111">
        <v>44</v>
      </c>
      <c r="H111">
        <f>MAX(0,Sales[[#This Row],[Number of Users]]-Sales[[#This Row],[Licenses Bought]])</f>
        <v>14</v>
      </c>
      <c r="I111" s="5">
        <v>10</v>
      </c>
      <c r="J111" s="5">
        <f>IF(Sales[[#This Row],[Sales Month]]=MAX(R111:R2330),Sales[[#This Row],[Upsell $ Non Paying Users]]*Sales[[#This Row],[Non Paying Users]],0)</f>
        <v>0</v>
      </c>
      <c r="K111" s="5" t="str" cm="1">
        <f t="array" ref="K111">_xlfn.IFS(Sales[[#This Row],[Current Upsell $]]=0,"",Sales[[#This Row],[Current Upsell $]]&gt;=400,"High",Sales[[#This Row],[Current Upsell $]]&gt;=100,"Medium",Sales[[#This Row],[Current Upsell $]]&lt;100,"Low")</f>
        <v/>
      </c>
      <c r="L111" s="5" t="str">
        <f>IF(Sales[[#This Row],[Current Upsell $]]&gt;0,_xlfn.CONCAT(Sales[[#This Row],[Subscription Type]]," ",Sales[[#This Row],[Upsell Priority]]," ",TEXT(Sales[[#This Row],[Current Upsell $]],"$#")),"")</f>
        <v/>
      </c>
      <c r="M111">
        <v>58</v>
      </c>
      <c r="N111" s="1">
        <v>44228</v>
      </c>
      <c r="O111" s="1">
        <v>44378</v>
      </c>
      <c r="P111">
        <v>5</v>
      </c>
      <c r="Q111">
        <v>0</v>
      </c>
      <c r="R111" s="1">
        <v>44317</v>
      </c>
      <c r="S111">
        <v>440</v>
      </c>
      <c r="T111" s="1"/>
    </row>
    <row r="112" spans="1:20" x14ac:dyDescent="0.25">
      <c r="A112">
        <v>100198</v>
      </c>
      <c r="B112" t="s">
        <v>0</v>
      </c>
      <c r="C112" cm="1">
        <f t="array" ref="C112">_xlfn.SWITCH(Sales[[#This Row],[Subscription Type]],"Basic",4,"Premium",3,"Business",2,"Enterprise",1,FALSE)</f>
        <v>3</v>
      </c>
      <c r="E112" s="1"/>
      <c r="F112" s="1"/>
      <c r="G112">
        <v>31</v>
      </c>
      <c r="H112">
        <f>MAX(0,Sales[[#This Row],[Number of Users]]-Sales[[#This Row],[Licenses Bought]])</f>
        <v>14</v>
      </c>
      <c r="I112" s="5">
        <v>10</v>
      </c>
      <c r="J112" s="5">
        <f>IF(Sales[[#This Row],[Sales Month]]=MAX(R112:R2331),Sales[[#This Row],[Upsell $ Non Paying Users]]*Sales[[#This Row],[Non Paying Users]],0)</f>
        <v>0</v>
      </c>
      <c r="K112" s="5" t="str" cm="1">
        <f t="array" ref="K112">_xlfn.IFS(Sales[[#This Row],[Current Upsell $]]=0,"",Sales[[#This Row],[Current Upsell $]]&gt;=400,"High",Sales[[#This Row],[Current Upsell $]]&gt;=100,"Medium",Sales[[#This Row],[Current Upsell $]]&lt;100,"Low")</f>
        <v/>
      </c>
      <c r="L112" s="5" t="str">
        <f>IF(Sales[[#This Row],[Current Upsell $]]&gt;0,_xlfn.CONCAT(Sales[[#This Row],[Subscription Type]]," ",Sales[[#This Row],[Upsell Priority]]," ",TEXT(Sales[[#This Row],[Current Upsell $]],"$#")),"")</f>
        <v/>
      </c>
      <c r="M112">
        <v>45</v>
      </c>
      <c r="N112" s="1">
        <v>44228</v>
      </c>
      <c r="O112" s="1">
        <v>44378</v>
      </c>
      <c r="P112">
        <v>5</v>
      </c>
      <c r="Q112">
        <v>0</v>
      </c>
      <c r="R112" s="1">
        <v>44317</v>
      </c>
      <c r="S112">
        <v>310</v>
      </c>
      <c r="T112" s="1"/>
    </row>
    <row r="113" spans="1:20" x14ac:dyDescent="0.25">
      <c r="A113">
        <v>100207</v>
      </c>
      <c r="B113" t="s">
        <v>0</v>
      </c>
      <c r="C113" cm="1">
        <f t="array" ref="C113">_xlfn.SWITCH(Sales[[#This Row],[Subscription Type]],"Basic",4,"Premium",3,"Business",2,"Enterprise",1,FALSE)</f>
        <v>3</v>
      </c>
      <c r="E113" s="1"/>
      <c r="F113" s="1"/>
      <c r="G113">
        <v>4</v>
      </c>
      <c r="H113">
        <f>MAX(0,Sales[[#This Row],[Number of Users]]-Sales[[#This Row],[Licenses Bought]])</f>
        <v>14</v>
      </c>
      <c r="I113" s="5">
        <v>10</v>
      </c>
      <c r="J113" s="5">
        <f>IF(Sales[[#This Row],[Sales Month]]=MAX(R113:R2332),Sales[[#This Row],[Upsell $ Non Paying Users]]*Sales[[#This Row],[Non Paying Users]],0)</f>
        <v>0</v>
      </c>
      <c r="K113" s="5" t="str" cm="1">
        <f t="array" ref="K113">_xlfn.IFS(Sales[[#This Row],[Current Upsell $]]=0,"",Sales[[#This Row],[Current Upsell $]]&gt;=400,"High",Sales[[#This Row],[Current Upsell $]]&gt;=100,"Medium",Sales[[#This Row],[Current Upsell $]]&lt;100,"Low")</f>
        <v/>
      </c>
      <c r="L113" s="5" t="str">
        <f>IF(Sales[[#This Row],[Current Upsell $]]&gt;0,_xlfn.CONCAT(Sales[[#This Row],[Subscription Type]]," ",Sales[[#This Row],[Upsell Priority]]," ",TEXT(Sales[[#This Row],[Current Upsell $]],"$#")),"")</f>
        <v/>
      </c>
      <c r="M113">
        <v>18</v>
      </c>
      <c r="N113" s="1">
        <v>44228</v>
      </c>
      <c r="O113" s="1">
        <v>44378</v>
      </c>
      <c r="P113">
        <v>5</v>
      </c>
      <c r="Q113">
        <v>0</v>
      </c>
      <c r="R113" s="1">
        <v>44256</v>
      </c>
      <c r="S113">
        <v>40</v>
      </c>
      <c r="T113" s="1"/>
    </row>
    <row r="114" spans="1:20" x14ac:dyDescent="0.25">
      <c r="A114">
        <v>100220</v>
      </c>
      <c r="B114" t="s">
        <v>0</v>
      </c>
      <c r="C114" cm="1">
        <f t="array" ref="C114">_xlfn.SWITCH(Sales[[#This Row],[Subscription Type]],"Basic",4,"Premium",3,"Business",2,"Enterprise",1,FALSE)</f>
        <v>3</v>
      </c>
      <c r="E114" s="1"/>
      <c r="F114" s="1"/>
      <c r="G114">
        <v>46</v>
      </c>
      <c r="H114">
        <f>MAX(0,Sales[[#This Row],[Number of Users]]-Sales[[#This Row],[Licenses Bought]])</f>
        <v>14</v>
      </c>
      <c r="I114" s="5">
        <v>10</v>
      </c>
      <c r="J114" s="5">
        <f>IF(Sales[[#This Row],[Sales Month]]=MAX(R114:R2333),Sales[[#This Row],[Upsell $ Non Paying Users]]*Sales[[#This Row],[Non Paying Users]],0)</f>
        <v>140</v>
      </c>
      <c r="K114" s="5" t="str" cm="1">
        <f t="array" ref="K114">_xlfn.IFS(Sales[[#This Row],[Current Upsell $]]=0,"",Sales[[#This Row],[Current Upsell $]]&gt;=400,"High",Sales[[#This Row],[Current Upsell $]]&gt;=100,"Medium",Sales[[#This Row],[Current Upsell $]]&lt;100,"Low")</f>
        <v>Medium</v>
      </c>
      <c r="L114" s="5" t="str">
        <f>IF(Sales[[#This Row],[Current Upsell $]]&gt;0,_xlfn.CONCAT(Sales[[#This Row],[Subscription Type]]," ",Sales[[#This Row],[Upsell Priority]]," ",TEXT(Sales[[#This Row],[Current Upsell $]],"$#")),"")</f>
        <v>Premium Medium $140</v>
      </c>
      <c r="M114">
        <v>60</v>
      </c>
      <c r="N114" s="1">
        <v>44256</v>
      </c>
      <c r="O114" s="1">
        <v>44378</v>
      </c>
      <c r="P114">
        <v>4</v>
      </c>
      <c r="Q114">
        <v>0</v>
      </c>
      <c r="R114" s="1">
        <v>44348</v>
      </c>
      <c r="S114">
        <v>460</v>
      </c>
      <c r="T114" s="1"/>
    </row>
    <row r="115" spans="1:20" x14ac:dyDescent="0.25">
      <c r="A115">
        <v>100223</v>
      </c>
      <c r="B115" t="s">
        <v>0</v>
      </c>
      <c r="C115" cm="1">
        <f t="array" ref="C115">_xlfn.SWITCH(Sales[[#This Row],[Subscription Type]],"Basic",4,"Premium",3,"Business",2,"Enterprise",1,FALSE)</f>
        <v>3</v>
      </c>
      <c r="E115" s="1"/>
      <c r="F115" s="1"/>
      <c r="G115">
        <v>39</v>
      </c>
      <c r="H115">
        <f>MAX(0,Sales[[#This Row],[Number of Users]]-Sales[[#This Row],[Licenses Bought]])</f>
        <v>14</v>
      </c>
      <c r="I115" s="5">
        <v>10</v>
      </c>
      <c r="J115" s="5">
        <f>IF(Sales[[#This Row],[Sales Month]]=MAX(R115:R2334),Sales[[#This Row],[Upsell $ Non Paying Users]]*Sales[[#This Row],[Non Paying Users]],0)</f>
        <v>140</v>
      </c>
      <c r="K115" s="5" t="str" cm="1">
        <f t="array" ref="K115">_xlfn.IFS(Sales[[#This Row],[Current Upsell $]]=0,"",Sales[[#This Row],[Current Upsell $]]&gt;=400,"High",Sales[[#This Row],[Current Upsell $]]&gt;=100,"Medium",Sales[[#This Row],[Current Upsell $]]&lt;100,"Low")</f>
        <v>Medium</v>
      </c>
      <c r="L115" s="5" t="str">
        <f>IF(Sales[[#This Row],[Current Upsell $]]&gt;0,_xlfn.CONCAT(Sales[[#This Row],[Subscription Type]]," ",Sales[[#This Row],[Upsell Priority]]," ",TEXT(Sales[[#This Row],[Current Upsell $]],"$#")),"")</f>
        <v>Premium Medium $140</v>
      </c>
      <c r="M115">
        <v>53</v>
      </c>
      <c r="N115" s="1">
        <v>44256</v>
      </c>
      <c r="O115" s="1">
        <v>44378</v>
      </c>
      <c r="P115">
        <v>4</v>
      </c>
      <c r="Q115">
        <v>0</v>
      </c>
      <c r="R115" s="1">
        <v>44348</v>
      </c>
      <c r="S115">
        <v>390</v>
      </c>
      <c r="T115" s="1"/>
    </row>
    <row r="116" spans="1:20" x14ac:dyDescent="0.25">
      <c r="A116">
        <v>100226</v>
      </c>
      <c r="B116" t="s">
        <v>0</v>
      </c>
      <c r="C116" cm="1">
        <f t="array" ref="C116">_xlfn.SWITCH(Sales[[#This Row],[Subscription Type]],"Basic",4,"Premium",3,"Business",2,"Enterprise",1,FALSE)</f>
        <v>3</v>
      </c>
      <c r="E116" s="1"/>
      <c r="F116" s="1"/>
      <c r="G116">
        <v>13</v>
      </c>
      <c r="H116">
        <f>MAX(0,Sales[[#This Row],[Number of Users]]-Sales[[#This Row],[Licenses Bought]])</f>
        <v>14</v>
      </c>
      <c r="I116" s="5">
        <v>10</v>
      </c>
      <c r="J116" s="5">
        <f>IF(Sales[[#This Row],[Sales Month]]=MAX(R116:R2335),Sales[[#This Row],[Upsell $ Non Paying Users]]*Sales[[#This Row],[Non Paying Users]],0)</f>
        <v>0</v>
      </c>
      <c r="K116" s="5" t="str" cm="1">
        <f t="array" ref="K116">_xlfn.IFS(Sales[[#This Row],[Current Upsell $]]=0,"",Sales[[#This Row],[Current Upsell $]]&gt;=400,"High",Sales[[#This Row],[Current Upsell $]]&gt;=100,"Medium",Sales[[#This Row],[Current Upsell $]]&lt;100,"Low")</f>
        <v/>
      </c>
      <c r="L116" s="5" t="str">
        <f>IF(Sales[[#This Row],[Current Upsell $]]&gt;0,_xlfn.CONCAT(Sales[[#This Row],[Subscription Type]]," ",Sales[[#This Row],[Upsell Priority]]," ",TEXT(Sales[[#This Row],[Current Upsell $]],"$#")),"")</f>
        <v/>
      </c>
      <c r="M116">
        <v>27</v>
      </c>
      <c r="N116" s="1">
        <v>44256</v>
      </c>
      <c r="O116" s="1">
        <v>44378</v>
      </c>
      <c r="P116">
        <v>4</v>
      </c>
      <c r="Q116">
        <v>0</v>
      </c>
      <c r="R116" s="1">
        <v>44317</v>
      </c>
      <c r="S116">
        <v>130</v>
      </c>
      <c r="T116" s="1"/>
    </row>
    <row r="117" spans="1:20" x14ac:dyDescent="0.25">
      <c r="A117">
        <v>100279</v>
      </c>
      <c r="B117" t="s">
        <v>0</v>
      </c>
      <c r="C117" cm="1">
        <f t="array" ref="C117">_xlfn.SWITCH(Sales[[#This Row],[Subscription Type]],"Basic",4,"Premium",3,"Business",2,"Enterprise",1,FALSE)</f>
        <v>3</v>
      </c>
      <c r="E117" s="1"/>
      <c r="F117" s="1"/>
      <c r="G117">
        <v>8</v>
      </c>
      <c r="H117">
        <f>MAX(0,Sales[[#This Row],[Number of Users]]-Sales[[#This Row],[Licenses Bought]])</f>
        <v>14</v>
      </c>
      <c r="I117" s="5">
        <v>10</v>
      </c>
      <c r="J117" s="5">
        <f>IF(Sales[[#This Row],[Sales Month]]=MAX(R117:R2336),Sales[[#This Row],[Upsell $ Non Paying Users]]*Sales[[#This Row],[Non Paying Users]],0)</f>
        <v>140</v>
      </c>
      <c r="K117" s="5" t="str" cm="1">
        <f t="array" ref="K117">_xlfn.IFS(Sales[[#This Row],[Current Upsell $]]=0,"",Sales[[#This Row],[Current Upsell $]]&gt;=400,"High",Sales[[#This Row],[Current Upsell $]]&gt;=100,"Medium",Sales[[#This Row],[Current Upsell $]]&lt;100,"Low")</f>
        <v>Medium</v>
      </c>
      <c r="L117" s="5" t="str">
        <f>IF(Sales[[#This Row],[Current Upsell $]]&gt;0,_xlfn.CONCAT(Sales[[#This Row],[Subscription Type]]," ",Sales[[#This Row],[Upsell Priority]]," ",TEXT(Sales[[#This Row],[Current Upsell $]],"$#")),"")</f>
        <v>Premium Medium $140</v>
      </c>
      <c r="M117">
        <v>22</v>
      </c>
      <c r="N117" s="1">
        <v>44317</v>
      </c>
      <c r="O117" s="1">
        <v>44378</v>
      </c>
      <c r="P117">
        <v>2</v>
      </c>
      <c r="Q117">
        <v>0</v>
      </c>
      <c r="R117" s="1">
        <v>44348</v>
      </c>
      <c r="S117">
        <v>80</v>
      </c>
      <c r="T117" s="1"/>
    </row>
    <row r="118" spans="1:20" x14ac:dyDescent="0.25">
      <c r="A118">
        <v>100037</v>
      </c>
      <c r="B118" t="s">
        <v>0</v>
      </c>
      <c r="C118" cm="1">
        <f t="array" ref="C118">_xlfn.SWITCH(Sales[[#This Row],[Subscription Type]],"Basic",4,"Premium",3,"Business",2,"Enterprise",1,FALSE)</f>
        <v>3</v>
      </c>
      <c r="E118" s="1"/>
      <c r="F118" s="1"/>
      <c r="G118">
        <v>53</v>
      </c>
      <c r="H118">
        <f>MAX(0,Sales[[#This Row],[Number of Users]]-Sales[[#This Row],[Licenses Bought]])</f>
        <v>13</v>
      </c>
      <c r="I118" s="5">
        <v>10</v>
      </c>
      <c r="J118" s="5">
        <f>IF(Sales[[#This Row],[Sales Month]]=MAX(R118:R2337),Sales[[#This Row],[Upsell $ Non Paying Users]]*Sales[[#This Row],[Non Paying Users]],0)</f>
        <v>0</v>
      </c>
      <c r="K118" s="5" t="str" cm="1">
        <f t="array" ref="K118">_xlfn.IFS(Sales[[#This Row],[Current Upsell $]]=0,"",Sales[[#This Row],[Current Upsell $]]&gt;=400,"High",Sales[[#This Row],[Current Upsell $]]&gt;=100,"Medium",Sales[[#This Row],[Current Upsell $]]&lt;100,"Low")</f>
        <v/>
      </c>
      <c r="L118" s="5" t="str">
        <f>IF(Sales[[#This Row],[Current Upsell $]]&gt;0,_xlfn.CONCAT(Sales[[#This Row],[Subscription Type]]," ",Sales[[#This Row],[Upsell Priority]]," ",TEXT(Sales[[#This Row],[Current Upsell $]],"$#")),"")</f>
        <v/>
      </c>
      <c r="M118">
        <v>66</v>
      </c>
      <c r="N118" s="1">
        <v>43983</v>
      </c>
      <c r="O118" s="1">
        <v>44378</v>
      </c>
      <c r="P118">
        <v>13</v>
      </c>
      <c r="Q118">
        <v>0</v>
      </c>
      <c r="R118" s="1">
        <v>44166</v>
      </c>
      <c r="S118">
        <v>530</v>
      </c>
      <c r="T118" s="1"/>
    </row>
    <row r="119" spans="1:20" x14ac:dyDescent="0.25">
      <c r="A119">
        <v>100037</v>
      </c>
      <c r="B119" t="s">
        <v>0</v>
      </c>
      <c r="C119" cm="1">
        <f t="array" ref="C119">_xlfn.SWITCH(Sales[[#This Row],[Subscription Type]],"Basic",4,"Premium",3,"Business",2,"Enterprise",1,FALSE)</f>
        <v>3</v>
      </c>
      <c r="E119" s="1"/>
      <c r="F119" s="1"/>
      <c r="G119">
        <v>53</v>
      </c>
      <c r="H119">
        <f>MAX(0,Sales[[#This Row],[Number of Users]]-Sales[[#This Row],[Licenses Bought]])</f>
        <v>13</v>
      </c>
      <c r="I119" s="5">
        <v>10</v>
      </c>
      <c r="J119" s="5">
        <f>IF(Sales[[#This Row],[Sales Month]]=MAX(R119:R2338),Sales[[#This Row],[Upsell $ Non Paying Users]]*Sales[[#This Row],[Non Paying Users]],0)</f>
        <v>130</v>
      </c>
      <c r="K119" s="5" t="str" cm="1">
        <f t="array" ref="K119">_xlfn.IFS(Sales[[#This Row],[Current Upsell $]]=0,"",Sales[[#This Row],[Current Upsell $]]&gt;=400,"High",Sales[[#This Row],[Current Upsell $]]&gt;=100,"Medium",Sales[[#This Row],[Current Upsell $]]&lt;100,"Low")</f>
        <v>Medium</v>
      </c>
      <c r="L119" s="5" t="str">
        <f>IF(Sales[[#This Row],[Current Upsell $]]&gt;0,_xlfn.CONCAT(Sales[[#This Row],[Subscription Type]]," ",Sales[[#This Row],[Upsell Priority]]," ",TEXT(Sales[[#This Row],[Current Upsell $]],"$#")),"")</f>
        <v>Premium Medium $130</v>
      </c>
      <c r="M119">
        <v>66</v>
      </c>
      <c r="N119" s="1">
        <v>43983</v>
      </c>
      <c r="O119" s="1">
        <v>44378</v>
      </c>
      <c r="P119">
        <v>13</v>
      </c>
      <c r="Q119">
        <v>0</v>
      </c>
      <c r="R119" s="1">
        <v>44348</v>
      </c>
      <c r="S119">
        <v>530</v>
      </c>
      <c r="T119" s="1"/>
    </row>
    <row r="120" spans="1:20" x14ac:dyDescent="0.25">
      <c r="A120">
        <v>100082</v>
      </c>
      <c r="B120" t="s">
        <v>0</v>
      </c>
      <c r="C120" cm="1">
        <f t="array" ref="C120">_xlfn.SWITCH(Sales[[#This Row],[Subscription Type]],"Basic",4,"Premium",3,"Business",2,"Enterprise",1,FALSE)</f>
        <v>3</v>
      </c>
      <c r="E120" s="1"/>
      <c r="F120" s="1"/>
      <c r="G120">
        <v>34</v>
      </c>
      <c r="H120">
        <f>MAX(0,Sales[[#This Row],[Number of Users]]-Sales[[#This Row],[Licenses Bought]])</f>
        <v>13</v>
      </c>
      <c r="I120" s="5">
        <v>10</v>
      </c>
      <c r="J120" s="5">
        <f>IF(Sales[[#This Row],[Sales Month]]=MAX(R120:R2339),Sales[[#This Row],[Upsell $ Non Paying Users]]*Sales[[#This Row],[Non Paying Users]],0)</f>
        <v>0</v>
      </c>
      <c r="K120" s="5" t="str" cm="1">
        <f t="array" ref="K120">_xlfn.IFS(Sales[[#This Row],[Current Upsell $]]=0,"",Sales[[#This Row],[Current Upsell $]]&gt;=400,"High",Sales[[#This Row],[Current Upsell $]]&gt;=100,"Medium",Sales[[#This Row],[Current Upsell $]]&lt;100,"Low")</f>
        <v/>
      </c>
      <c r="L120" s="5" t="str">
        <f>IF(Sales[[#This Row],[Current Upsell $]]&gt;0,_xlfn.CONCAT(Sales[[#This Row],[Subscription Type]]," ",Sales[[#This Row],[Upsell Priority]]," ",TEXT(Sales[[#This Row],[Current Upsell $]],"$#")),"")</f>
        <v/>
      </c>
      <c r="M120">
        <v>47</v>
      </c>
      <c r="N120" s="1">
        <v>44044</v>
      </c>
      <c r="O120" s="1">
        <v>44378</v>
      </c>
      <c r="P120">
        <v>11</v>
      </c>
      <c r="Q120">
        <v>0</v>
      </c>
      <c r="R120" s="1">
        <v>44105</v>
      </c>
      <c r="S120">
        <v>340</v>
      </c>
      <c r="T120" s="1"/>
    </row>
    <row r="121" spans="1:20" x14ac:dyDescent="0.25">
      <c r="A121">
        <v>100082</v>
      </c>
      <c r="B121" t="s">
        <v>0</v>
      </c>
      <c r="C121" cm="1">
        <f t="array" ref="C121">_xlfn.SWITCH(Sales[[#This Row],[Subscription Type]],"Basic",4,"Premium",3,"Business",2,"Enterprise",1,FALSE)</f>
        <v>3</v>
      </c>
      <c r="E121" s="1"/>
      <c r="F121" s="1"/>
      <c r="G121">
        <v>34</v>
      </c>
      <c r="H121">
        <f>MAX(0,Sales[[#This Row],[Number of Users]]-Sales[[#This Row],[Licenses Bought]])</f>
        <v>13</v>
      </c>
      <c r="I121" s="5">
        <v>10</v>
      </c>
      <c r="J121" s="5">
        <f>IF(Sales[[#This Row],[Sales Month]]=MAX(R121:R2340),Sales[[#This Row],[Upsell $ Non Paying Users]]*Sales[[#This Row],[Non Paying Users]],0)</f>
        <v>130</v>
      </c>
      <c r="K121" s="5" t="str" cm="1">
        <f t="array" ref="K121">_xlfn.IFS(Sales[[#This Row],[Current Upsell $]]=0,"",Sales[[#This Row],[Current Upsell $]]&gt;=400,"High",Sales[[#This Row],[Current Upsell $]]&gt;=100,"Medium",Sales[[#This Row],[Current Upsell $]]&lt;100,"Low")</f>
        <v>Medium</v>
      </c>
      <c r="L121" s="5" t="str">
        <f>IF(Sales[[#This Row],[Current Upsell $]]&gt;0,_xlfn.CONCAT(Sales[[#This Row],[Subscription Type]]," ",Sales[[#This Row],[Upsell Priority]]," ",TEXT(Sales[[#This Row],[Current Upsell $]],"$#")),"")</f>
        <v>Premium Medium $130</v>
      </c>
      <c r="M121">
        <v>47</v>
      </c>
      <c r="N121" s="1">
        <v>44044</v>
      </c>
      <c r="O121" s="1">
        <v>44378</v>
      </c>
      <c r="P121">
        <v>11</v>
      </c>
      <c r="Q121">
        <v>0</v>
      </c>
      <c r="R121" s="1">
        <v>44348</v>
      </c>
      <c r="S121">
        <v>340</v>
      </c>
      <c r="T121" s="1"/>
    </row>
    <row r="122" spans="1:20" x14ac:dyDescent="0.25">
      <c r="A122">
        <v>100087</v>
      </c>
      <c r="B122" t="s">
        <v>0</v>
      </c>
      <c r="C122" cm="1">
        <f t="array" ref="C122">_xlfn.SWITCH(Sales[[#This Row],[Subscription Type]],"Basic",4,"Premium",3,"Business",2,"Enterprise",1,FALSE)</f>
        <v>3</v>
      </c>
      <c r="E122" s="1"/>
      <c r="F122" s="1"/>
      <c r="G122">
        <v>15</v>
      </c>
      <c r="H122">
        <f>MAX(0,Sales[[#This Row],[Number of Users]]-Sales[[#This Row],[Licenses Bought]])</f>
        <v>13</v>
      </c>
      <c r="I122" s="5">
        <v>10</v>
      </c>
      <c r="J122" s="5">
        <f>IF(Sales[[#This Row],[Sales Month]]=MAX(R122:R2341),Sales[[#This Row],[Upsell $ Non Paying Users]]*Sales[[#This Row],[Non Paying Users]],0)</f>
        <v>0</v>
      </c>
      <c r="K122" s="5" t="str" cm="1">
        <f t="array" ref="K122">_xlfn.IFS(Sales[[#This Row],[Current Upsell $]]=0,"",Sales[[#This Row],[Current Upsell $]]&gt;=400,"High",Sales[[#This Row],[Current Upsell $]]&gt;=100,"Medium",Sales[[#This Row],[Current Upsell $]]&lt;100,"Low")</f>
        <v/>
      </c>
      <c r="L122" s="5" t="str">
        <f>IF(Sales[[#This Row],[Current Upsell $]]&gt;0,_xlfn.CONCAT(Sales[[#This Row],[Subscription Type]]," ",Sales[[#This Row],[Upsell Priority]]," ",TEXT(Sales[[#This Row],[Current Upsell $]],"$#")),"")</f>
        <v/>
      </c>
      <c r="M122">
        <v>28</v>
      </c>
      <c r="N122" s="1">
        <v>44044</v>
      </c>
      <c r="O122" s="1">
        <v>44378</v>
      </c>
      <c r="P122">
        <v>11</v>
      </c>
      <c r="Q122">
        <v>0</v>
      </c>
      <c r="R122" s="1">
        <v>44075</v>
      </c>
      <c r="S122">
        <v>150</v>
      </c>
      <c r="T122" s="1"/>
    </row>
    <row r="123" spans="1:20" x14ac:dyDescent="0.25">
      <c r="A123">
        <v>100118</v>
      </c>
      <c r="B123" t="s">
        <v>0</v>
      </c>
      <c r="C123" cm="1">
        <f t="array" ref="C123">_xlfn.SWITCH(Sales[[#This Row],[Subscription Type]],"Basic",4,"Premium",3,"Business",2,"Enterprise",1,FALSE)</f>
        <v>3</v>
      </c>
      <c r="E123" s="1"/>
      <c r="F123" s="1"/>
      <c r="G123">
        <v>26</v>
      </c>
      <c r="H123">
        <f>MAX(0,Sales[[#This Row],[Number of Users]]-Sales[[#This Row],[Licenses Bought]])</f>
        <v>13</v>
      </c>
      <c r="I123" s="5">
        <v>10</v>
      </c>
      <c r="J123" s="5">
        <f>IF(Sales[[#This Row],[Sales Month]]=MAX(R123:R2342),Sales[[#This Row],[Upsell $ Non Paying Users]]*Sales[[#This Row],[Non Paying Users]],0)</f>
        <v>0</v>
      </c>
      <c r="K123" s="5" t="str" cm="1">
        <f t="array" ref="K123">_xlfn.IFS(Sales[[#This Row],[Current Upsell $]]=0,"",Sales[[#This Row],[Current Upsell $]]&gt;=400,"High",Sales[[#This Row],[Current Upsell $]]&gt;=100,"Medium",Sales[[#This Row],[Current Upsell $]]&lt;100,"Low")</f>
        <v/>
      </c>
      <c r="L123" s="5" t="str">
        <f>IF(Sales[[#This Row],[Current Upsell $]]&gt;0,_xlfn.CONCAT(Sales[[#This Row],[Subscription Type]]," ",Sales[[#This Row],[Upsell Priority]]," ",TEXT(Sales[[#This Row],[Current Upsell $]],"$#")),"")</f>
        <v/>
      </c>
      <c r="M123">
        <v>39</v>
      </c>
      <c r="N123" s="1">
        <v>44075</v>
      </c>
      <c r="O123" s="1">
        <v>44378</v>
      </c>
      <c r="P123">
        <v>10</v>
      </c>
      <c r="Q123">
        <v>0</v>
      </c>
      <c r="R123" s="1">
        <v>44166</v>
      </c>
      <c r="S123">
        <v>260</v>
      </c>
      <c r="T123" s="1"/>
    </row>
    <row r="124" spans="1:20" x14ac:dyDescent="0.25">
      <c r="A124">
        <v>100118</v>
      </c>
      <c r="B124" t="s">
        <v>0</v>
      </c>
      <c r="C124" cm="1">
        <f t="array" ref="C124">_xlfn.SWITCH(Sales[[#This Row],[Subscription Type]],"Basic",4,"Premium",3,"Business",2,"Enterprise",1,FALSE)</f>
        <v>3</v>
      </c>
      <c r="E124" s="1"/>
      <c r="F124" s="1"/>
      <c r="G124">
        <v>31</v>
      </c>
      <c r="H124">
        <f>MAX(0,Sales[[#This Row],[Number of Users]]-Sales[[#This Row],[Licenses Bought]])</f>
        <v>13</v>
      </c>
      <c r="I124" s="5">
        <v>10</v>
      </c>
      <c r="J124" s="5">
        <f>IF(Sales[[#This Row],[Sales Month]]=MAX(R124:R2343),Sales[[#This Row],[Upsell $ Non Paying Users]]*Sales[[#This Row],[Non Paying Users]],0)</f>
        <v>130</v>
      </c>
      <c r="K124" s="5" t="str" cm="1">
        <f t="array" ref="K124">_xlfn.IFS(Sales[[#This Row],[Current Upsell $]]=0,"",Sales[[#This Row],[Current Upsell $]]&gt;=400,"High",Sales[[#This Row],[Current Upsell $]]&gt;=100,"Medium",Sales[[#This Row],[Current Upsell $]]&lt;100,"Low")</f>
        <v>Medium</v>
      </c>
      <c r="L124" s="5" t="str">
        <f>IF(Sales[[#This Row],[Current Upsell $]]&gt;0,_xlfn.CONCAT(Sales[[#This Row],[Subscription Type]]," ",Sales[[#This Row],[Upsell Priority]]," ",TEXT(Sales[[#This Row],[Current Upsell $]],"$#")),"")</f>
        <v>Premium Medium $130</v>
      </c>
      <c r="M124">
        <v>44</v>
      </c>
      <c r="N124" s="1">
        <v>44075</v>
      </c>
      <c r="O124" s="1">
        <v>44378</v>
      </c>
      <c r="P124">
        <v>10</v>
      </c>
      <c r="Q124">
        <v>0</v>
      </c>
      <c r="R124" s="1">
        <v>44348</v>
      </c>
      <c r="S124">
        <v>310</v>
      </c>
      <c r="T124" s="1"/>
    </row>
    <row r="125" spans="1:20" x14ac:dyDescent="0.25">
      <c r="A125">
        <v>100148</v>
      </c>
      <c r="B125" t="s">
        <v>0</v>
      </c>
      <c r="C125" cm="1">
        <f t="array" ref="C125">_xlfn.SWITCH(Sales[[#This Row],[Subscription Type]],"Basic",4,"Premium",3,"Business",2,"Enterprise",1,FALSE)</f>
        <v>3</v>
      </c>
      <c r="E125" s="1"/>
      <c r="F125" s="1"/>
      <c r="G125">
        <v>48</v>
      </c>
      <c r="H125">
        <f>MAX(0,Sales[[#This Row],[Number of Users]]-Sales[[#This Row],[Licenses Bought]])</f>
        <v>13</v>
      </c>
      <c r="I125" s="5">
        <v>10</v>
      </c>
      <c r="J125" s="5">
        <f>IF(Sales[[#This Row],[Sales Month]]=MAX(R125:R2344),Sales[[#This Row],[Upsell $ Non Paying Users]]*Sales[[#This Row],[Non Paying Users]],0)</f>
        <v>0</v>
      </c>
      <c r="K125" s="5" t="str" cm="1">
        <f t="array" ref="K125">_xlfn.IFS(Sales[[#This Row],[Current Upsell $]]=0,"",Sales[[#This Row],[Current Upsell $]]&gt;=400,"High",Sales[[#This Row],[Current Upsell $]]&gt;=100,"Medium",Sales[[#This Row],[Current Upsell $]]&lt;100,"Low")</f>
        <v/>
      </c>
      <c r="L125" s="5" t="str">
        <f>IF(Sales[[#This Row],[Current Upsell $]]&gt;0,_xlfn.CONCAT(Sales[[#This Row],[Subscription Type]]," ",Sales[[#This Row],[Upsell Priority]]," ",TEXT(Sales[[#This Row],[Current Upsell $]],"$#")),"")</f>
        <v/>
      </c>
      <c r="M125">
        <v>61</v>
      </c>
      <c r="N125" s="1">
        <v>44105</v>
      </c>
      <c r="O125" s="1">
        <v>44378</v>
      </c>
      <c r="P125">
        <v>9</v>
      </c>
      <c r="Q125">
        <v>0</v>
      </c>
      <c r="R125" s="1">
        <v>44228</v>
      </c>
      <c r="S125">
        <v>480</v>
      </c>
      <c r="T125" s="1"/>
    </row>
    <row r="126" spans="1:20" x14ac:dyDescent="0.25">
      <c r="A126">
        <v>100149</v>
      </c>
      <c r="B126" t="s">
        <v>0</v>
      </c>
      <c r="C126" cm="1">
        <f t="array" ref="C126">_xlfn.SWITCH(Sales[[#This Row],[Subscription Type]],"Basic",4,"Premium",3,"Business",2,"Enterprise",1,FALSE)</f>
        <v>3</v>
      </c>
      <c r="E126" s="1"/>
      <c r="F126" s="1"/>
      <c r="G126">
        <v>26</v>
      </c>
      <c r="H126">
        <f>MAX(0,Sales[[#This Row],[Number of Users]]-Sales[[#This Row],[Licenses Bought]])</f>
        <v>13</v>
      </c>
      <c r="I126" s="5">
        <v>10</v>
      </c>
      <c r="J126" s="5">
        <f>IF(Sales[[#This Row],[Sales Month]]=MAX(R126:R2345),Sales[[#This Row],[Upsell $ Non Paying Users]]*Sales[[#This Row],[Non Paying Users]],0)</f>
        <v>0</v>
      </c>
      <c r="K126" s="5" t="str" cm="1">
        <f t="array" ref="K126">_xlfn.IFS(Sales[[#This Row],[Current Upsell $]]=0,"",Sales[[#This Row],[Current Upsell $]]&gt;=400,"High",Sales[[#This Row],[Current Upsell $]]&gt;=100,"Medium",Sales[[#This Row],[Current Upsell $]]&lt;100,"Low")</f>
        <v/>
      </c>
      <c r="L126" s="5" t="str">
        <f>IF(Sales[[#This Row],[Current Upsell $]]&gt;0,_xlfn.CONCAT(Sales[[#This Row],[Subscription Type]]," ",Sales[[#This Row],[Upsell Priority]]," ",TEXT(Sales[[#This Row],[Current Upsell $]],"$#")),"")</f>
        <v/>
      </c>
      <c r="M126">
        <v>39</v>
      </c>
      <c r="N126" s="1">
        <v>44105</v>
      </c>
      <c r="O126" s="1">
        <v>44378</v>
      </c>
      <c r="P126">
        <v>9</v>
      </c>
      <c r="Q126">
        <v>0</v>
      </c>
      <c r="R126" s="1">
        <v>44166</v>
      </c>
      <c r="S126">
        <v>260</v>
      </c>
      <c r="T126" s="1"/>
    </row>
    <row r="127" spans="1:20" x14ac:dyDescent="0.25">
      <c r="A127">
        <v>100151</v>
      </c>
      <c r="B127" t="s">
        <v>0</v>
      </c>
      <c r="C127" cm="1">
        <f t="array" ref="C127">_xlfn.SWITCH(Sales[[#This Row],[Subscription Type]],"Basic",4,"Premium",3,"Business",2,"Enterprise",1,FALSE)</f>
        <v>3</v>
      </c>
      <c r="E127" s="1"/>
      <c r="F127" s="1"/>
      <c r="G127">
        <v>16</v>
      </c>
      <c r="H127">
        <f>MAX(0,Sales[[#This Row],[Number of Users]]-Sales[[#This Row],[Licenses Bought]])</f>
        <v>13</v>
      </c>
      <c r="I127" s="5">
        <v>10</v>
      </c>
      <c r="J127" s="5">
        <f>IF(Sales[[#This Row],[Sales Month]]=MAX(R127:R2346),Sales[[#This Row],[Upsell $ Non Paying Users]]*Sales[[#This Row],[Non Paying Users]],0)</f>
        <v>0</v>
      </c>
      <c r="K127" s="5" t="str" cm="1">
        <f t="array" ref="K127">_xlfn.IFS(Sales[[#This Row],[Current Upsell $]]=0,"",Sales[[#This Row],[Current Upsell $]]&gt;=400,"High",Sales[[#This Row],[Current Upsell $]]&gt;=100,"Medium",Sales[[#This Row],[Current Upsell $]]&lt;100,"Low")</f>
        <v/>
      </c>
      <c r="L127" s="5" t="str">
        <f>IF(Sales[[#This Row],[Current Upsell $]]&gt;0,_xlfn.CONCAT(Sales[[#This Row],[Subscription Type]]," ",Sales[[#This Row],[Upsell Priority]]," ",TEXT(Sales[[#This Row],[Current Upsell $]],"$#")),"")</f>
        <v/>
      </c>
      <c r="M127">
        <v>29</v>
      </c>
      <c r="N127" s="1">
        <v>44105</v>
      </c>
      <c r="O127" s="1">
        <v>44378</v>
      </c>
      <c r="P127">
        <v>9</v>
      </c>
      <c r="Q127">
        <v>0</v>
      </c>
      <c r="R127" s="1">
        <v>44197</v>
      </c>
      <c r="S127">
        <v>160</v>
      </c>
      <c r="T127" s="1"/>
    </row>
    <row r="128" spans="1:20" x14ac:dyDescent="0.25">
      <c r="A128">
        <v>100184</v>
      </c>
      <c r="B128" t="s">
        <v>0</v>
      </c>
      <c r="C128" cm="1">
        <f t="array" ref="C128">_xlfn.SWITCH(Sales[[#This Row],[Subscription Type]],"Basic",4,"Premium",3,"Business",2,"Enterprise",1,FALSE)</f>
        <v>3</v>
      </c>
      <c r="E128" s="1"/>
      <c r="F128" s="1"/>
      <c r="G128">
        <v>27</v>
      </c>
      <c r="H128">
        <f>MAX(0,Sales[[#This Row],[Number of Users]]-Sales[[#This Row],[Licenses Bought]])</f>
        <v>13</v>
      </c>
      <c r="I128" s="5">
        <v>10</v>
      </c>
      <c r="J128" s="5">
        <f>IF(Sales[[#This Row],[Sales Month]]=MAX(R128:R2347),Sales[[#This Row],[Upsell $ Non Paying Users]]*Sales[[#This Row],[Non Paying Users]],0)</f>
        <v>130</v>
      </c>
      <c r="K128" s="5" t="str" cm="1">
        <f t="array" ref="K128">_xlfn.IFS(Sales[[#This Row],[Current Upsell $]]=0,"",Sales[[#This Row],[Current Upsell $]]&gt;=400,"High",Sales[[#This Row],[Current Upsell $]]&gt;=100,"Medium",Sales[[#This Row],[Current Upsell $]]&lt;100,"Low")</f>
        <v>Medium</v>
      </c>
      <c r="L128" s="5" t="str">
        <f>IF(Sales[[#This Row],[Current Upsell $]]&gt;0,_xlfn.CONCAT(Sales[[#This Row],[Subscription Type]]," ",Sales[[#This Row],[Upsell Priority]]," ",TEXT(Sales[[#This Row],[Current Upsell $]],"$#")),"")</f>
        <v>Premium Medium $130</v>
      </c>
      <c r="M128">
        <v>40</v>
      </c>
      <c r="N128" s="1">
        <v>44197</v>
      </c>
      <c r="O128" s="1">
        <v>44378</v>
      </c>
      <c r="P128">
        <v>6</v>
      </c>
      <c r="Q128">
        <v>0</v>
      </c>
      <c r="R128" s="1">
        <v>44348</v>
      </c>
      <c r="S128">
        <v>270</v>
      </c>
      <c r="T128" s="1"/>
    </row>
    <row r="129" spans="1:20" x14ac:dyDescent="0.25">
      <c r="A129">
        <v>100192</v>
      </c>
      <c r="B129" t="s">
        <v>0</v>
      </c>
      <c r="C129" cm="1">
        <f t="array" ref="C129">_xlfn.SWITCH(Sales[[#This Row],[Subscription Type]],"Basic",4,"Premium",3,"Business",2,"Enterprise",1,FALSE)</f>
        <v>3</v>
      </c>
      <c r="E129" s="1"/>
      <c r="F129" s="1"/>
      <c r="G129">
        <v>58</v>
      </c>
      <c r="H129">
        <f>MAX(0,Sales[[#This Row],[Number of Users]]-Sales[[#This Row],[Licenses Bought]])</f>
        <v>13</v>
      </c>
      <c r="I129" s="5">
        <v>10</v>
      </c>
      <c r="J129" s="5">
        <f>IF(Sales[[#This Row],[Sales Month]]=MAX(R129:R2348),Sales[[#This Row],[Upsell $ Non Paying Users]]*Sales[[#This Row],[Non Paying Users]],0)</f>
        <v>130</v>
      </c>
      <c r="K129" s="5" t="str" cm="1">
        <f t="array" ref="K129">_xlfn.IFS(Sales[[#This Row],[Current Upsell $]]=0,"",Sales[[#This Row],[Current Upsell $]]&gt;=400,"High",Sales[[#This Row],[Current Upsell $]]&gt;=100,"Medium",Sales[[#This Row],[Current Upsell $]]&lt;100,"Low")</f>
        <v>Medium</v>
      </c>
      <c r="L129" s="5" t="str">
        <f>IF(Sales[[#This Row],[Current Upsell $]]&gt;0,_xlfn.CONCAT(Sales[[#This Row],[Subscription Type]]," ",Sales[[#This Row],[Upsell Priority]]," ",TEXT(Sales[[#This Row],[Current Upsell $]],"$#")),"")</f>
        <v>Premium Medium $130</v>
      </c>
      <c r="M129">
        <v>71</v>
      </c>
      <c r="N129" s="1">
        <v>44228</v>
      </c>
      <c r="O129" s="1">
        <v>44378</v>
      </c>
      <c r="P129">
        <v>5</v>
      </c>
      <c r="Q129">
        <v>0</v>
      </c>
      <c r="R129" s="1">
        <v>44348</v>
      </c>
      <c r="S129">
        <v>580</v>
      </c>
      <c r="T129" s="1"/>
    </row>
    <row r="130" spans="1:20" x14ac:dyDescent="0.25">
      <c r="A130">
        <v>100247</v>
      </c>
      <c r="B130" t="s">
        <v>0</v>
      </c>
      <c r="C130" cm="1">
        <f t="array" ref="C130">_xlfn.SWITCH(Sales[[#This Row],[Subscription Type]],"Basic",4,"Premium",3,"Business",2,"Enterprise",1,FALSE)</f>
        <v>3</v>
      </c>
      <c r="E130" s="1"/>
      <c r="F130" s="1"/>
      <c r="G130">
        <v>29</v>
      </c>
      <c r="H130">
        <f>MAX(0,Sales[[#This Row],[Number of Users]]-Sales[[#This Row],[Licenses Bought]])</f>
        <v>13</v>
      </c>
      <c r="I130" s="5">
        <v>10</v>
      </c>
      <c r="J130" s="5">
        <f>IF(Sales[[#This Row],[Sales Month]]=MAX(R130:R2349),Sales[[#This Row],[Upsell $ Non Paying Users]]*Sales[[#This Row],[Non Paying Users]],0)</f>
        <v>130</v>
      </c>
      <c r="K130" s="5" t="str" cm="1">
        <f t="array" ref="K130">_xlfn.IFS(Sales[[#This Row],[Current Upsell $]]=0,"",Sales[[#This Row],[Current Upsell $]]&gt;=400,"High",Sales[[#This Row],[Current Upsell $]]&gt;=100,"Medium",Sales[[#This Row],[Current Upsell $]]&lt;100,"Low")</f>
        <v>Medium</v>
      </c>
      <c r="L130" s="5" t="str">
        <f>IF(Sales[[#This Row],[Current Upsell $]]&gt;0,_xlfn.CONCAT(Sales[[#This Row],[Subscription Type]]," ",Sales[[#This Row],[Upsell Priority]]," ",TEXT(Sales[[#This Row],[Current Upsell $]],"$#")),"")</f>
        <v>Premium Medium $130</v>
      </c>
      <c r="M130">
        <v>42</v>
      </c>
      <c r="N130" s="1">
        <v>44287</v>
      </c>
      <c r="O130" s="1">
        <v>44378</v>
      </c>
      <c r="P130">
        <v>3</v>
      </c>
      <c r="Q130">
        <v>0</v>
      </c>
      <c r="R130" s="1">
        <v>44348</v>
      </c>
      <c r="S130">
        <v>290</v>
      </c>
      <c r="T130" s="1"/>
    </row>
    <row r="131" spans="1:20" x14ac:dyDescent="0.25">
      <c r="A131">
        <v>100251</v>
      </c>
      <c r="B131" t="s">
        <v>0</v>
      </c>
      <c r="C131" cm="1">
        <f t="array" ref="C131">_xlfn.SWITCH(Sales[[#This Row],[Subscription Type]],"Basic",4,"Premium",3,"Business",2,"Enterprise",1,FALSE)</f>
        <v>3</v>
      </c>
      <c r="E131" s="1"/>
      <c r="F131" s="1"/>
      <c r="G131">
        <v>13</v>
      </c>
      <c r="H131">
        <f>MAX(0,Sales[[#This Row],[Number of Users]]-Sales[[#This Row],[Licenses Bought]])</f>
        <v>13</v>
      </c>
      <c r="I131" s="5">
        <v>10</v>
      </c>
      <c r="J131" s="5">
        <f>IF(Sales[[#This Row],[Sales Month]]=MAX(R131:R2350),Sales[[#This Row],[Upsell $ Non Paying Users]]*Sales[[#This Row],[Non Paying Users]],0)</f>
        <v>130</v>
      </c>
      <c r="K131" s="5" t="str" cm="1">
        <f t="array" ref="K131">_xlfn.IFS(Sales[[#This Row],[Current Upsell $]]=0,"",Sales[[#This Row],[Current Upsell $]]&gt;=400,"High",Sales[[#This Row],[Current Upsell $]]&gt;=100,"Medium",Sales[[#This Row],[Current Upsell $]]&lt;100,"Low")</f>
        <v>Medium</v>
      </c>
      <c r="L131" s="5" t="str">
        <f>IF(Sales[[#This Row],[Current Upsell $]]&gt;0,_xlfn.CONCAT(Sales[[#This Row],[Subscription Type]]," ",Sales[[#This Row],[Upsell Priority]]," ",TEXT(Sales[[#This Row],[Current Upsell $]],"$#")),"")</f>
        <v>Premium Medium $130</v>
      </c>
      <c r="M131">
        <v>26</v>
      </c>
      <c r="N131" s="1">
        <v>44287</v>
      </c>
      <c r="O131" s="1">
        <v>44378</v>
      </c>
      <c r="P131">
        <v>3</v>
      </c>
      <c r="Q131">
        <v>0</v>
      </c>
      <c r="R131" s="1">
        <v>44348</v>
      </c>
      <c r="S131">
        <v>130</v>
      </c>
      <c r="T131" s="1"/>
    </row>
    <row r="132" spans="1:20" x14ac:dyDescent="0.25">
      <c r="A132">
        <v>100278</v>
      </c>
      <c r="B132" t="s">
        <v>0</v>
      </c>
      <c r="C132" cm="1">
        <f t="array" ref="C132">_xlfn.SWITCH(Sales[[#This Row],[Subscription Type]],"Basic",4,"Premium",3,"Business",2,"Enterprise",1,FALSE)</f>
        <v>3</v>
      </c>
      <c r="E132" s="1"/>
      <c r="F132" s="1"/>
      <c r="G132">
        <v>6</v>
      </c>
      <c r="H132">
        <f>MAX(0,Sales[[#This Row],[Number of Users]]-Sales[[#This Row],[Licenses Bought]])</f>
        <v>13</v>
      </c>
      <c r="I132" s="5">
        <v>10</v>
      </c>
      <c r="J132" s="5">
        <f>IF(Sales[[#This Row],[Sales Month]]=MAX(R132:R2351),Sales[[#This Row],[Upsell $ Non Paying Users]]*Sales[[#This Row],[Non Paying Users]],0)</f>
        <v>130</v>
      </c>
      <c r="K132" s="5" t="str" cm="1">
        <f t="array" ref="K132">_xlfn.IFS(Sales[[#This Row],[Current Upsell $]]=0,"",Sales[[#This Row],[Current Upsell $]]&gt;=400,"High",Sales[[#This Row],[Current Upsell $]]&gt;=100,"Medium",Sales[[#This Row],[Current Upsell $]]&lt;100,"Low")</f>
        <v>Medium</v>
      </c>
      <c r="L132" s="5" t="str">
        <f>IF(Sales[[#This Row],[Current Upsell $]]&gt;0,_xlfn.CONCAT(Sales[[#This Row],[Subscription Type]]," ",Sales[[#This Row],[Upsell Priority]]," ",TEXT(Sales[[#This Row],[Current Upsell $]],"$#")),"")</f>
        <v>Premium Medium $130</v>
      </c>
      <c r="M132">
        <v>19</v>
      </c>
      <c r="N132" s="1">
        <v>44317</v>
      </c>
      <c r="O132" s="1">
        <v>44378</v>
      </c>
      <c r="P132">
        <v>2</v>
      </c>
      <c r="Q132">
        <v>0</v>
      </c>
      <c r="R132" s="1">
        <v>44348</v>
      </c>
      <c r="S132">
        <v>60</v>
      </c>
      <c r="T132" s="1"/>
    </row>
    <row r="133" spans="1:20" x14ac:dyDescent="0.25">
      <c r="A133">
        <v>100019</v>
      </c>
      <c r="B133" t="s">
        <v>0</v>
      </c>
      <c r="C133" cm="1">
        <f t="array" ref="C133">_xlfn.SWITCH(Sales[[#This Row],[Subscription Type]],"Basic",4,"Premium",3,"Business",2,"Enterprise",1,FALSE)</f>
        <v>3</v>
      </c>
      <c r="E133" s="1"/>
      <c r="F133" s="1"/>
      <c r="G133">
        <v>33</v>
      </c>
      <c r="H133">
        <f>MAX(0,Sales[[#This Row],[Number of Users]]-Sales[[#This Row],[Licenses Bought]])</f>
        <v>12</v>
      </c>
      <c r="I133" s="5">
        <v>10</v>
      </c>
      <c r="J133" s="5">
        <f>IF(Sales[[#This Row],[Sales Month]]=MAX(R133:R2352),Sales[[#This Row],[Upsell $ Non Paying Users]]*Sales[[#This Row],[Non Paying Users]],0)</f>
        <v>0</v>
      </c>
      <c r="K133" s="5" t="str" cm="1">
        <f t="array" ref="K133">_xlfn.IFS(Sales[[#This Row],[Current Upsell $]]=0,"",Sales[[#This Row],[Current Upsell $]]&gt;=400,"High",Sales[[#This Row],[Current Upsell $]]&gt;=100,"Medium",Sales[[#This Row],[Current Upsell $]]&lt;100,"Low")</f>
        <v/>
      </c>
      <c r="L133" s="5" t="str">
        <f>IF(Sales[[#This Row],[Current Upsell $]]&gt;0,_xlfn.CONCAT(Sales[[#This Row],[Subscription Type]]," ",Sales[[#This Row],[Upsell Priority]]," ",TEXT(Sales[[#This Row],[Current Upsell $]],"$#")),"")</f>
        <v/>
      </c>
      <c r="M133">
        <v>45</v>
      </c>
      <c r="N133" s="1">
        <v>43922</v>
      </c>
      <c r="O133" s="1">
        <v>44378</v>
      </c>
      <c r="P133">
        <v>15</v>
      </c>
      <c r="Q133">
        <v>0</v>
      </c>
      <c r="R133" s="1">
        <v>44044</v>
      </c>
      <c r="S133">
        <v>330</v>
      </c>
      <c r="T133" s="1"/>
    </row>
    <row r="134" spans="1:20" x14ac:dyDescent="0.25">
      <c r="A134">
        <v>100019</v>
      </c>
      <c r="B134" t="s">
        <v>0</v>
      </c>
      <c r="C134" cm="1">
        <f t="array" ref="C134">_xlfn.SWITCH(Sales[[#This Row],[Subscription Type]],"Basic",4,"Premium",3,"Business",2,"Enterprise",1,FALSE)</f>
        <v>3</v>
      </c>
      <c r="E134" s="1"/>
      <c r="F134" s="1"/>
      <c r="G134">
        <v>33</v>
      </c>
      <c r="H134">
        <f>MAX(0,Sales[[#This Row],[Number of Users]]-Sales[[#This Row],[Licenses Bought]])</f>
        <v>12</v>
      </c>
      <c r="I134" s="5">
        <v>10</v>
      </c>
      <c r="J134" s="5">
        <f>IF(Sales[[#This Row],[Sales Month]]=MAX(R134:R2353),Sales[[#This Row],[Upsell $ Non Paying Users]]*Sales[[#This Row],[Non Paying Users]],0)</f>
        <v>0</v>
      </c>
      <c r="K134" s="5" t="str" cm="1">
        <f t="array" ref="K134">_xlfn.IFS(Sales[[#This Row],[Current Upsell $]]=0,"",Sales[[#This Row],[Current Upsell $]]&gt;=400,"High",Sales[[#This Row],[Current Upsell $]]&gt;=100,"Medium",Sales[[#This Row],[Current Upsell $]]&lt;100,"Low")</f>
        <v/>
      </c>
      <c r="L134" s="5" t="str">
        <f>IF(Sales[[#This Row],[Current Upsell $]]&gt;0,_xlfn.CONCAT(Sales[[#This Row],[Subscription Type]]," ",Sales[[#This Row],[Upsell Priority]]," ",TEXT(Sales[[#This Row],[Current Upsell $]],"$#")),"")</f>
        <v/>
      </c>
      <c r="M134">
        <v>45</v>
      </c>
      <c r="N134" s="1">
        <v>43922</v>
      </c>
      <c r="O134" s="1">
        <v>44378</v>
      </c>
      <c r="P134">
        <v>15</v>
      </c>
      <c r="Q134">
        <v>0</v>
      </c>
      <c r="R134" s="1">
        <v>44075</v>
      </c>
      <c r="S134">
        <v>330</v>
      </c>
      <c r="T134" s="1"/>
    </row>
    <row r="135" spans="1:20" x14ac:dyDescent="0.25">
      <c r="A135">
        <v>100019</v>
      </c>
      <c r="B135" t="s">
        <v>0</v>
      </c>
      <c r="C135" cm="1">
        <f t="array" ref="C135">_xlfn.SWITCH(Sales[[#This Row],[Subscription Type]],"Basic",4,"Premium",3,"Business",2,"Enterprise",1,FALSE)</f>
        <v>3</v>
      </c>
      <c r="E135" s="1"/>
      <c r="F135" s="1"/>
      <c r="G135">
        <v>33</v>
      </c>
      <c r="H135">
        <f>MAX(0,Sales[[#This Row],[Number of Users]]-Sales[[#This Row],[Licenses Bought]])</f>
        <v>12</v>
      </c>
      <c r="I135" s="5">
        <v>10</v>
      </c>
      <c r="J135" s="5">
        <f>IF(Sales[[#This Row],[Sales Month]]=MAX(R135:R2354),Sales[[#This Row],[Upsell $ Non Paying Users]]*Sales[[#This Row],[Non Paying Users]],0)</f>
        <v>0</v>
      </c>
      <c r="K135" s="5" t="str" cm="1">
        <f t="array" ref="K135">_xlfn.IFS(Sales[[#This Row],[Current Upsell $]]=0,"",Sales[[#This Row],[Current Upsell $]]&gt;=400,"High",Sales[[#This Row],[Current Upsell $]]&gt;=100,"Medium",Sales[[#This Row],[Current Upsell $]]&lt;100,"Low")</f>
        <v/>
      </c>
      <c r="L135" s="5" t="str">
        <f>IF(Sales[[#This Row],[Current Upsell $]]&gt;0,_xlfn.CONCAT(Sales[[#This Row],[Subscription Type]]," ",Sales[[#This Row],[Upsell Priority]]," ",TEXT(Sales[[#This Row],[Current Upsell $]],"$#")),"")</f>
        <v/>
      </c>
      <c r="M135">
        <v>45</v>
      </c>
      <c r="N135" s="1">
        <v>43922</v>
      </c>
      <c r="O135" s="1">
        <v>44378</v>
      </c>
      <c r="P135">
        <v>15</v>
      </c>
      <c r="Q135">
        <v>0</v>
      </c>
      <c r="R135" s="1">
        <v>44105</v>
      </c>
      <c r="S135">
        <v>330</v>
      </c>
      <c r="T135" s="1"/>
    </row>
    <row r="136" spans="1:20" x14ac:dyDescent="0.25">
      <c r="A136">
        <v>100081</v>
      </c>
      <c r="B136" t="s">
        <v>0</v>
      </c>
      <c r="C136" cm="1">
        <f t="array" ref="C136">_xlfn.SWITCH(Sales[[#This Row],[Subscription Type]],"Basic",4,"Premium",3,"Business",2,"Enterprise",1,FALSE)</f>
        <v>3</v>
      </c>
      <c r="E136" s="1"/>
      <c r="F136" s="1"/>
      <c r="G136">
        <v>36</v>
      </c>
      <c r="H136">
        <f>MAX(0,Sales[[#This Row],[Number of Users]]-Sales[[#This Row],[Licenses Bought]])</f>
        <v>12</v>
      </c>
      <c r="I136" s="5">
        <v>10</v>
      </c>
      <c r="J136" s="5">
        <f>IF(Sales[[#This Row],[Sales Month]]=MAX(R136:R2355),Sales[[#This Row],[Upsell $ Non Paying Users]]*Sales[[#This Row],[Non Paying Users]],0)</f>
        <v>0</v>
      </c>
      <c r="K136" s="5" t="str" cm="1">
        <f t="array" ref="K136">_xlfn.IFS(Sales[[#This Row],[Current Upsell $]]=0,"",Sales[[#This Row],[Current Upsell $]]&gt;=400,"High",Sales[[#This Row],[Current Upsell $]]&gt;=100,"Medium",Sales[[#This Row],[Current Upsell $]]&lt;100,"Low")</f>
        <v/>
      </c>
      <c r="L136" s="5" t="str">
        <f>IF(Sales[[#This Row],[Current Upsell $]]&gt;0,_xlfn.CONCAT(Sales[[#This Row],[Subscription Type]]," ",Sales[[#This Row],[Upsell Priority]]," ",TEXT(Sales[[#This Row],[Current Upsell $]],"$#")),"")</f>
        <v/>
      </c>
      <c r="M136">
        <v>48</v>
      </c>
      <c r="N136" s="1">
        <v>44044</v>
      </c>
      <c r="O136" s="1">
        <v>44378</v>
      </c>
      <c r="P136">
        <v>11</v>
      </c>
      <c r="Q136">
        <v>0</v>
      </c>
      <c r="R136" s="1">
        <v>44136</v>
      </c>
      <c r="S136">
        <v>360</v>
      </c>
      <c r="T136" s="1"/>
    </row>
    <row r="137" spans="1:20" x14ac:dyDescent="0.25">
      <c r="A137">
        <v>100083</v>
      </c>
      <c r="B137" t="s">
        <v>0</v>
      </c>
      <c r="C137" cm="1">
        <f t="array" ref="C137">_xlfn.SWITCH(Sales[[#This Row],[Subscription Type]],"Basic",4,"Premium",3,"Business",2,"Enterprise",1,FALSE)</f>
        <v>3</v>
      </c>
      <c r="E137" s="1"/>
      <c r="F137" s="1"/>
      <c r="G137">
        <v>28</v>
      </c>
      <c r="H137">
        <f>MAX(0,Sales[[#This Row],[Number of Users]]-Sales[[#This Row],[Licenses Bought]])</f>
        <v>12</v>
      </c>
      <c r="I137" s="5">
        <v>10</v>
      </c>
      <c r="J137" s="5">
        <f>IF(Sales[[#This Row],[Sales Month]]=MAX(R137:R2356),Sales[[#This Row],[Upsell $ Non Paying Users]]*Sales[[#This Row],[Non Paying Users]],0)</f>
        <v>0</v>
      </c>
      <c r="K137" s="5" t="str" cm="1">
        <f t="array" ref="K137">_xlfn.IFS(Sales[[#This Row],[Current Upsell $]]=0,"",Sales[[#This Row],[Current Upsell $]]&gt;=400,"High",Sales[[#This Row],[Current Upsell $]]&gt;=100,"Medium",Sales[[#This Row],[Current Upsell $]]&lt;100,"Low")</f>
        <v/>
      </c>
      <c r="L137" s="5" t="str">
        <f>IF(Sales[[#This Row],[Current Upsell $]]&gt;0,_xlfn.CONCAT(Sales[[#This Row],[Subscription Type]]," ",Sales[[#This Row],[Upsell Priority]]," ",TEXT(Sales[[#This Row],[Current Upsell $]],"$#")),"")</f>
        <v/>
      </c>
      <c r="M137">
        <v>40</v>
      </c>
      <c r="N137" s="1">
        <v>44044</v>
      </c>
      <c r="O137" s="1">
        <v>44378</v>
      </c>
      <c r="P137">
        <v>11</v>
      </c>
      <c r="Q137">
        <v>0</v>
      </c>
      <c r="R137" s="1">
        <v>44136</v>
      </c>
      <c r="S137">
        <v>280</v>
      </c>
      <c r="T137" s="1"/>
    </row>
    <row r="138" spans="1:20" x14ac:dyDescent="0.25">
      <c r="A138">
        <v>100084</v>
      </c>
      <c r="B138" t="s">
        <v>0</v>
      </c>
      <c r="C138" cm="1">
        <f t="array" ref="C138">_xlfn.SWITCH(Sales[[#This Row],[Subscription Type]],"Basic",4,"Premium",3,"Business",2,"Enterprise",1,FALSE)</f>
        <v>3</v>
      </c>
      <c r="E138" s="1"/>
      <c r="F138" s="1"/>
      <c r="G138">
        <v>22</v>
      </c>
      <c r="H138">
        <f>MAX(0,Sales[[#This Row],[Number of Users]]-Sales[[#This Row],[Licenses Bought]])</f>
        <v>12</v>
      </c>
      <c r="I138" s="5">
        <v>10</v>
      </c>
      <c r="J138" s="5">
        <f>IF(Sales[[#This Row],[Sales Month]]=MAX(R138:R2357),Sales[[#This Row],[Upsell $ Non Paying Users]]*Sales[[#This Row],[Non Paying Users]],0)</f>
        <v>0</v>
      </c>
      <c r="K138" s="5" t="str" cm="1">
        <f t="array" ref="K138">_xlfn.IFS(Sales[[#This Row],[Current Upsell $]]=0,"",Sales[[#This Row],[Current Upsell $]]&gt;=400,"High",Sales[[#This Row],[Current Upsell $]]&gt;=100,"Medium",Sales[[#This Row],[Current Upsell $]]&lt;100,"Low")</f>
        <v/>
      </c>
      <c r="L138" s="5" t="str">
        <f>IF(Sales[[#This Row],[Current Upsell $]]&gt;0,_xlfn.CONCAT(Sales[[#This Row],[Subscription Type]]," ",Sales[[#This Row],[Upsell Priority]]," ",TEXT(Sales[[#This Row],[Current Upsell $]],"$#")),"")</f>
        <v/>
      </c>
      <c r="M138">
        <v>34</v>
      </c>
      <c r="N138" s="1">
        <v>44044</v>
      </c>
      <c r="O138" s="1">
        <v>44378</v>
      </c>
      <c r="P138">
        <v>11</v>
      </c>
      <c r="Q138">
        <v>0</v>
      </c>
      <c r="R138" s="1">
        <v>44197</v>
      </c>
      <c r="S138">
        <v>220</v>
      </c>
      <c r="T138" s="1"/>
    </row>
    <row r="139" spans="1:20" x14ac:dyDescent="0.25">
      <c r="A139">
        <v>100110</v>
      </c>
      <c r="B139" t="s">
        <v>0</v>
      </c>
      <c r="C139" cm="1">
        <f t="array" ref="C139">_xlfn.SWITCH(Sales[[#This Row],[Subscription Type]],"Basic",4,"Premium",3,"Business",2,"Enterprise",1,FALSE)</f>
        <v>3</v>
      </c>
      <c r="E139" s="1"/>
      <c r="F139" s="1"/>
      <c r="G139">
        <v>54</v>
      </c>
      <c r="H139">
        <f>MAX(0,Sales[[#This Row],[Number of Users]]-Sales[[#This Row],[Licenses Bought]])</f>
        <v>12</v>
      </c>
      <c r="I139" s="5">
        <v>10</v>
      </c>
      <c r="J139" s="5">
        <f>IF(Sales[[#This Row],[Sales Month]]=MAX(R139:R2358),Sales[[#This Row],[Upsell $ Non Paying Users]]*Sales[[#This Row],[Non Paying Users]],0)</f>
        <v>0</v>
      </c>
      <c r="K139" s="5" t="str" cm="1">
        <f t="array" ref="K139">_xlfn.IFS(Sales[[#This Row],[Current Upsell $]]=0,"",Sales[[#This Row],[Current Upsell $]]&gt;=400,"High",Sales[[#This Row],[Current Upsell $]]&gt;=100,"Medium",Sales[[#This Row],[Current Upsell $]]&lt;100,"Low")</f>
        <v/>
      </c>
      <c r="L139" s="5" t="str">
        <f>IF(Sales[[#This Row],[Current Upsell $]]&gt;0,_xlfn.CONCAT(Sales[[#This Row],[Subscription Type]]," ",Sales[[#This Row],[Upsell Priority]]," ",TEXT(Sales[[#This Row],[Current Upsell $]],"$#")),"")</f>
        <v/>
      </c>
      <c r="M139">
        <v>66</v>
      </c>
      <c r="N139" s="1">
        <v>44075</v>
      </c>
      <c r="O139" s="1">
        <v>44378</v>
      </c>
      <c r="P139">
        <v>10</v>
      </c>
      <c r="Q139">
        <v>0</v>
      </c>
      <c r="R139" s="1">
        <v>44136</v>
      </c>
      <c r="S139">
        <v>540</v>
      </c>
      <c r="T139" s="1"/>
    </row>
    <row r="140" spans="1:20" x14ac:dyDescent="0.25">
      <c r="A140">
        <v>100115</v>
      </c>
      <c r="B140" t="s">
        <v>0</v>
      </c>
      <c r="C140" cm="1">
        <f t="array" ref="C140">_xlfn.SWITCH(Sales[[#This Row],[Subscription Type]],"Basic",4,"Premium",3,"Business",2,"Enterprise",1,FALSE)</f>
        <v>3</v>
      </c>
      <c r="E140" s="1"/>
      <c r="F140" s="1"/>
      <c r="G140">
        <v>33</v>
      </c>
      <c r="H140">
        <f>MAX(0,Sales[[#This Row],[Number of Users]]-Sales[[#This Row],[Licenses Bought]])</f>
        <v>12</v>
      </c>
      <c r="I140" s="5">
        <v>10</v>
      </c>
      <c r="J140" s="5">
        <f>IF(Sales[[#This Row],[Sales Month]]=MAX(R140:R2359),Sales[[#This Row],[Upsell $ Non Paying Users]]*Sales[[#This Row],[Non Paying Users]],0)</f>
        <v>0</v>
      </c>
      <c r="K140" s="5" t="str" cm="1">
        <f t="array" ref="K140">_xlfn.IFS(Sales[[#This Row],[Current Upsell $]]=0,"",Sales[[#This Row],[Current Upsell $]]&gt;=400,"High",Sales[[#This Row],[Current Upsell $]]&gt;=100,"Medium",Sales[[#This Row],[Current Upsell $]]&lt;100,"Low")</f>
        <v/>
      </c>
      <c r="L140" s="5" t="str">
        <f>IF(Sales[[#This Row],[Current Upsell $]]&gt;0,_xlfn.CONCAT(Sales[[#This Row],[Subscription Type]]," ",Sales[[#This Row],[Upsell Priority]]," ",TEXT(Sales[[#This Row],[Current Upsell $]],"$#")),"")</f>
        <v/>
      </c>
      <c r="M140">
        <v>45</v>
      </c>
      <c r="N140" s="1">
        <v>44075</v>
      </c>
      <c r="O140" s="1">
        <v>44378</v>
      </c>
      <c r="P140">
        <v>10</v>
      </c>
      <c r="Q140">
        <v>0</v>
      </c>
      <c r="R140" s="1">
        <v>44136</v>
      </c>
      <c r="S140">
        <v>330</v>
      </c>
      <c r="T140" s="1"/>
    </row>
    <row r="141" spans="1:20" x14ac:dyDescent="0.25">
      <c r="A141">
        <v>100116</v>
      </c>
      <c r="B141" t="s">
        <v>0</v>
      </c>
      <c r="C141" cm="1">
        <f t="array" ref="C141">_xlfn.SWITCH(Sales[[#This Row],[Subscription Type]],"Basic",4,"Premium",3,"Business",2,"Enterprise",1,FALSE)</f>
        <v>3</v>
      </c>
      <c r="E141" s="1"/>
      <c r="F141" s="1"/>
      <c r="G141">
        <v>32</v>
      </c>
      <c r="H141">
        <f>MAX(0,Sales[[#This Row],[Number of Users]]-Sales[[#This Row],[Licenses Bought]])</f>
        <v>12</v>
      </c>
      <c r="I141" s="5">
        <v>10</v>
      </c>
      <c r="J141" s="5">
        <f>IF(Sales[[#This Row],[Sales Month]]=MAX(R141:R2360),Sales[[#This Row],[Upsell $ Non Paying Users]]*Sales[[#This Row],[Non Paying Users]],0)</f>
        <v>0</v>
      </c>
      <c r="K141" s="5" t="str" cm="1">
        <f t="array" ref="K141">_xlfn.IFS(Sales[[#This Row],[Current Upsell $]]=0,"",Sales[[#This Row],[Current Upsell $]]&gt;=400,"High",Sales[[#This Row],[Current Upsell $]]&gt;=100,"Medium",Sales[[#This Row],[Current Upsell $]]&lt;100,"Low")</f>
        <v/>
      </c>
      <c r="L141" s="5" t="str">
        <f>IF(Sales[[#This Row],[Current Upsell $]]&gt;0,_xlfn.CONCAT(Sales[[#This Row],[Subscription Type]]," ",Sales[[#This Row],[Upsell Priority]]," ",TEXT(Sales[[#This Row],[Current Upsell $]],"$#")),"")</f>
        <v/>
      </c>
      <c r="M141">
        <v>44</v>
      </c>
      <c r="N141" s="1">
        <v>44075</v>
      </c>
      <c r="O141" s="1">
        <v>44378</v>
      </c>
      <c r="P141">
        <v>10</v>
      </c>
      <c r="Q141">
        <v>0</v>
      </c>
      <c r="R141" s="1">
        <v>44197</v>
      </c>
      <c r="S141">
        <v>320</v>
      </c>
      <c r="T141" s="1"/>
    </row>
    <row r="142" spans="1:20" x14ac:dyDescent="0.25">
      <c r="A142">
        <v>100122</v>
      </c>
      <c r="B142" t="s">
        <v>0</v>
      </c>
      <c r="C142" cm="1">
        <f t="array" ref="C142">_xlfn.SWITCH(Sales[[#This Row],[Subscription Type]],"Basic",4,"Premium",3,"Business",2,"Enterprise",1,FALSE)</f>
        <v>3</v>
      </c>
      <c r="E142" s="1"/>
      <c r="F142" s="1"/>
      <c r="G142">
        <v>6</v>
      </c>
      <c r="H142">
        <f>MAX(0,Sales[[#This Row],[Number of Users]]-Sales[[#This Row],[Licenses Bought]])</f>
        <v>12</v>
      </c>
      <c r="I142" s="5">
        <v>10</v>
      </c>
      <c r="J142" s="5">
        <f>IF(Sales[[#This Row],[Sales Month]]=MAX(R142:R2361),Sales[[#This Row],[Upsell $ Non Paying Users]]*Sales[[#This Row],[Non Paying Users]],0)</f>
        <v>0</v>
      </c>
      <c r="K142" s="5" t="str" cm="1">
        <f t="array" ref="K142">_xlfn.IFS(Sales[[#This Row],[Current Upsell $]]=0,"",Sales[[#This Row],[Current Upsell $]]&gt;=400,"High",Sales[[#This Row],[Current Upsell $]]&gt;=100,"Medium",Sales[[#This Row],[Current Upsell $]]&lt;100,"Low")</f>
        <v/>
      </c>
      <c r="L142" s="5" t="str">
        <f>IF(Sales[[#This Row],[Current Upsell $]]&gt;0,_xlfn.CONCAT(Sales[[#This Row],[Subscription Type]]," ",Sales[[#This Row],[Upsell Priority]]," ",TEXT(Sales[[#This Row],[Current Upsell $]],"$#")),"")</f>
        <v/>
      </c>
      <c r="M142">
        <v>18</v>
      </c>
      <c r="N142" s="1">
        <v>44075</v>
      </c>
      <c r="O142" s="1">
        <v>44378</v>
      </c>
      <c r="P142">
        <v>10</v>
      </c>
      <c r="Q142">
        <v>0</v>
      </c>
      <c r="R142" s="1">
        <v>44105</v>
      </c>
      <c r="S142">
        <v>60</v>
      </c>
      <c r="T142" s="1"/>
    </row>
    <row r="143" spans="1:20" x14ac:dyDescent="0.25">
      <c r="A143">
        <v>100146</v>
      </c>
      <c r="B143" t="s">
        <v>0</v>
      </c>
      <c r="C143" cm="1">
        <f t="array" ref="C143">_xlfn.SWITCH(Sales[[#This Row],[Subscription Type]],"Basic",4,"Premium",3,"Business",2,"Enterprise",1,FALSE)</f>
        <v>3</v>
      </c>
      <c r="E143" s="1"/>
      <c r="F143" s="1"/>
      <c r="G143">
        <v>52</v>
      </c>
      <c r="H143">
        <f>MAX(0,Sales[[#This Row],[Number of Users]]-Sales[[#This Row],[Licenses Bought]])</f>
        <v>12</v>
      </c>
      <c r="I143" s="5">
        <v>10</v>
      </c>
      <c r="J143" s="5">
        <f>IF(Sales[[#This Row],[Sales Month]]=MAX(R143:R2362),Sales[[#This Row],[Upsell $ Non Paying Users]]*Sales[[#This Row],[Non Paying Users]],0)</f>
        <v>0</v>
      </c>
      <c r="K143" s="5" t="str" cm="1">
        <f t="array" ref="K143">_xlfn.IFS(Sales[[#This Row],[Current Upsell $]]=0,"",Sales[[#This Row],[Current Upsell $]]&gt;=400,"High",Sales[[#This Row],[Current Upsell $]]&gt;=100,"Medium",Sales[[#This Row],[Current Upsell $]]&lt;100,"Low")</f>
        <v/>
      </c>
      <c r="L143" s="5" t="str">
        <f>IF(Sales[[#This Row],[Current Upsell $]]&gt;0,_xlfn.CONCAT(Sales[[#This Row],[Subscription Type]]," ",Sales[[#This Row],[Upsell Priority]]," ",TEXT(Sales[[#This Row],[Current Upsell $]],"$#")),"")</f>
        <v/>
      </c>
      <c r="M143">
        <v>64</v>
      </c>
      <c r="N143" s="1">
        <v>44105</v>
      </c>
      <c r="O143" s="1">
        <v>44378</v>
      </c>
      <c r="P143">
        <v>9</v>
      </c>
      <c r="Q143">
        <v>0</v>
      </c>
      <c r="R143" s="1">
        <v>44228</v>
      </c>
      <c r="S143">
        <v>520</v>
      </c>
      <c r="T143" s="1"/>
    </row>
    <row r="144" spans="1:20" x14ac:dyDescent="0.25">
      <c r="A144">
        <v>100201</v>
      </c>
      <c r="B144" t="s">
        <v>0</v>
      </c>
      <c r="C144" cm="1">
        <f t="array" ref="C144">_xlfn.SWITCH(Sales[[#This Row],[Subscription Type]],"Basic",4,"Premium",3,"Business",2,"Enterprise",1,FALSE)</f>
        <v>3</v>
      </c>
      <c r="E144" s="1"/>
      <c r="F144" s="1"/>
      <c r="G144">
        <v>17</v>
      </c>
      <c r="H144">
        <f>MAX(0,Sales[[#This Row],[Number of Users]]-Sales[[#This Row],[Licenses Bought]])</f>
        <v>12</v>
      </c>
      <c r="I144" s="5">
        <v>10</v>
      </c>
      <c r="J144" s="5">
        <f>IF(Sales[[#This Row],[Sales Month]]=MAX(R144:R2363),Sales[[#This Row],[Upsell $ Non Paying Users]]*Sales[[#This Row],[Non Paying Users]],0)</f>
        <v>0</v>
      </c>
      <c r="K144" s="5" t="str" cm="1">
        <f t="array" ref="K144">_xlfn.IFS(Sales[[#This Row],[Current Upsell $]]=0,"",Sales[[#This Row],[Current Upsell $]]&gt;=400,"High",Sales[[#This Row],[Current Upsell $]]&gt;=100,"Medium",Sales[[#This Row],[Current Upsell $]]&lt;100,"Low")</f>
        <v/>
      </c>
      <c r="L144" s="5" t="str">
        <f>IF(Sales[[#This Row],[Current Upsell $]]&gt;0,_xlfn.CONCAT(Sales[[#This Row],[Subscription Type]]," ",Sales[[#This Row],[Upsell Priority]]," ",TEXT(Sales[[#This Row],[Current Upsell $]],"$#")),"")</f>
        <v/>
      </c>
      <c r="M144">
        <v>29</v>
      </c>
      <c r="N144" s="1">
        <v>44228</v>
      </c>
      <c r="O144" s="1">
        <v>44378</v>
      </c>
      <c r="P144">
        <v>5</v>
      </c>
      <c r="Q144">
        <v>0</v>
      </c>
      <c r="R144" s="1">
        <v>44256</v>
      </c>
      <c r="S144">
        <v>170</v>
      </c>
      <c r="T144" s="1"/>
    </row>
    <row r="145" spans="1:20" x14ac:dyDescent="0.25">
      <c r="A145">
        <v>100019</v>
      </c>
      <c r="B145" t="s">
        <v>0</v>
      </c>
      <c r="C145" cm="1">
        <f t="array" ref="C145">_xlfn.SWITCH(Sales[[#This Row],[Subscription Type]],"Basic",4,"Premium",3,"Business",2,"Enterprise",1,FALSE)</f>
        <v>3</v>
      </c>
      <c r="E145" s="1"/>
      <c r="F145" s="1"/>
      <c r="G145">
        <v>33</v>
      </c>
      <c r="H145">
        <f>MAX(0,Sales[[#This Row],[Number of Users]]-Sales[[#This Row],[Licenses Bought]])</f>
        <v>11</v>
      </c>
      <c r="I145" s="5">
        <v>10</v>
      </c>
      <c r="J145" s="5">
        <f>IF(Sales[[#This Row],[Sales Month]]=MAX(R145:R2364),Sales[[#This Row],[Upsell $ Non Paying Users]]*Sales[[#This Row],[Non Paying Users]],0)</f>
        <v>110</v>
      </c>
      <c r="K145" s="5" t="str" cm="1">
        <f t="array" ref="K145">_xlfn.IFS(Sales[[#This Row],[Current Upsell $]]=0,"",Sales[[#This Row],[Current Upsell $]]&gt;=400,"High",Sales[[#This Row],[Current Upsell $]]&gt;=100,"Medium",Sales[[#This Row],[Current Upsell $]]&lt;100,"Low")</f>
        <v>Medium</v>
      </c>
      <c r="L145" s="5" t="str">
        <f>IF(Sales[[#This Row],[Current Upsell $]]&gt;0,_xlfn.CONCAT(Sales[[#This Row],[Subscription Type]]," ",Sales[[#This Row],[Upsell Priority]]," ",TEXT(Sales[[#This Row],[Current Upsell $]],"$#")),"")</f>
        <v>Premium Medium $110</v>
      </c>
      <c r="M145">
        <v>44</v>
      </c>
      <c r="N145" s="1">
        <v>43922</v>
      </c>
      <c r="O145" s="1">
        <v>44378</v>
      </c>
      <c r="P145">
        <v>15</v>
      </c>
      <c r="Q145">
        <v>0</v>
      </c>
      <c r="R145" s="1">
        <v>44348</v>
      </c>
      <c r="S145">
        <v>330</v>
      </c>
      <c r="T145" s="1"/>
    </row>
    <row r="146" spans="1:20" x14ac:dyDescent="0.25">
      <c r="A146">
        <v>100026</v>
      </c>
      <c r="B146" t="s">
        <v>0</v>
      </c>
      <c r="C146" cm="1">
        <f t="array" ref="C146">_xlfn.SWITCH(Sales[[#This Row],[Subscription Type]],"Basic",4,"Premium",3,"Business",2,"Enterprise",1,FALSE)</f>
        <v>3</v>
      </c>
      <c r="E146" s="1"/>
      <c r="F146" s="1"/>
      <c r="G146">
        <v>27</v>
      </c>
      <c r="H146">
        <f>MAX(0,Sales[[#This Row],[Number of Users]]-Sales[[#This Row],[Licenses Bought]])</f>
        <v>11</v>
      </c>
      <c r="I146" s="5">
        <v>10</v>
      </c>
      <c r="J146" s="5">
        <f>IF(Sales[[#This Row],[Sales Month]]=MAX(R146:R2365),Sales[[#This Row],[Upsell $ Non Paying Users]]*Sales[[#This Row],[Non Paying Users]],0)</f>
        <v>0</v>
      </c>
      <c r="K146" s="5" t="str" cm="1">
        <f t="array" ref="K146">_xlfn.IFS(Sales[[#This Row],[Current Upsell $]]=0,"",Sales[[#This Row],[Current Upsell $]]&gt;=400,"High",Sales[[#This Row],[Current Upsell $]]&gt;=100,"Medium",Sales[[#This Row],[Current Upsell $]]&lt;100,"Low")</f>
        <v/>
      </c>
      <c r="L146" s="5" t="str">
        <f>IF(Sales[[#This Row],[Current Upsell $]]&gt;0,_xlfn.CONCAT(Sales[[#This Row],[Subscription Type]]," ",Sales[[#This Row],[Upsell Priority]]," ",TEXT(Sales[[#This Row],[Current Upsell $]],"$#")),"")</f>
        <v/>
      </c>
      <c r="M146">
        <v>38</v>
      </c>
      <c r="N146" s="1">
        <v>43952</v>
      </c>
      <c r="O146" s="1">
        <v>44378</v>
      </c>
      <c r="P146">
        <v>14</v>
      </c>
      <c r="Q146">
        <v>0</v>
      </c>
      <c r="R146" s="1">
        <v>44044</v>
      </c>
      <c r="S146">
        <v>270</v>
      </c>
      <c r="T146" s="1"/>
    </row>
    <row r="147" spans="1:20" x14ac:dyDescent="0.25">
      <c r="A147">
        <v>100028</v>
      </c>
      <c r="B147" t="s">
        <v>0</v>
      </c>
      <c r="C147" cm="1">
        <f t="array" ref="C147">_xlfn.SWITCH(Sales[[#This Row],[Subscription Type]],"Basic",4,"Premium",3,"Business",2,"Enterprise",1,FALSE)</f>
        <v>3</v>
      </c>
      <c r="E147" s="1"/>
      <c r="F147" s="1"/>
      <c r="G147">
        <v>25</v>
      </c>
      <c r="H147">
        <f>MAX(0,Sales[[#This Row],[Number of Users]]-Sales[[#This Row],[Licenses Bought]])</f>
        <v>11</v>
      </c>
      <c r="I147" s="5">
        <v>10</v>
      </c>
      <c r="J147" s="5">
        <f>IF(Sales[[#This Row],[Sales Month]]=MAX(R147:R2366),Sales[[#This Row],[Upsell $ Non Paying Users]]*Sales[[#This Row],[Non Paying Users]],0)</f>
        <v>0</v>
      </c>
      <c r="K147" s="5" t="str" cm="1">
        <f t="array" ref="K147">_xlfn.IFS(Sales[[#This Row],[Current Upsell $]]=0,"",Sales[[#This Row],[Current Upsell $]]&gt;=400,"High",Sales[[#This Row],[Current Upsell $]]&gt;=100,"Medium",Sales[[#This Row],[Current Upsell $]]&lt;100,"Low")</f>
        <v/>
      </c>
      <c r="L147" s="5" t="str">
        <f>IF(Sales[[#This Row],[Current Upsell $]]&gt;0,_xlfn.CONCAT(Sales[[#This Row],[Subscription Type]]," ",Sales[[#This Row],[Upsell Priority]]," ",TEXT(Sales[[#This Row],[Current Upsell $]],"$#")),"")</f>
        <v/>
      </c>
      <c r="M147">
        <v>36</v>
      </c>
      <c r="N147" s="1">
        <v>43952</v>
      </c>
      <c r="O147" s="1">
        <v>44378</v>
      </c>
      <c r="P147">
        <v>14</v>
      </c>
      <c r="Q147">
        <v>0</v>
      </c>
      <c r="R147" s="1">
        <v>44105</v>
      </c>
      <c r="S147">
        <v>250</v>
      </c>
      <c r="T147" s="1"/>
    </row>
    <row r="148" spans="1:20" x14ac:dyDescent="0.25">
      <c r="A148">
        <v>100039</v>
      </c>
      <c r="B148" t="s">
        <v>0</v>
      </c>
      <c r="C148" cm="1">
        <f t="array" ref="C148">_xlfn.SWITCH(Sales[[#This Row],[Subscription Type]],"Basic",4,"Premium",3,"Business",2,"Enterprise",1,FALSE)</f>
        <v>3</v>
      </c>
      <c r="E148" s="1"/>
      <c r="F148" s="1"/>
      <c r="G148">
        <v>40</v>
      </c>
      <c r="H148">
        <f>MAX(0,Sales[[#This Row],[Number of Users]]-Sales[[#This Row],[Licenses Bought]])</f>
        <v>11</v>
      </c>
      <c r="I148" s="5">
        <v>10</v>
      </c>
      <c r="J148" s="5">
        <f>IF(Sales[[#This Row],[Sales Month]]=MAX(R148:R2367),Sales[[#This Row],[Upsell $ Non Paying Users]]*Sales[[#This Row],[Non Paying Users]],0)</f>
        <v>110</v>
      </c>
      <c r="K148" s="5" t="str" cm="1">
        <f t="array" ref="K148">_xlfn.IFS(Sales[[#This Row],[Current Upsell $]]=0,"",Sales[[#This Row],[Current Upsell $]]&gt;=400,"High",Sales[[#This Row],[Current Upsell $]]&gt;=100,"Medium",Sales[[#This Row],[Current Upsell $]]&lt;100,"Low")</f>
        <v>Medium</v>
      </c>
      <c r="L148" s="5" t="str">
        <f>IF(Sales[[#This Row],[Current Upsell $]]&gt;0,_xlfn.CONCAT(Sales[[#This Row],[Subscription Type]]," ",Sales[[#This Row],[Upsell Priority]]," ",TEXT(Sales[[#This Row],[Current Upsell $]],"$#")),"")</f>
        <v>Premium Medium $110</v>
      </c>
      <c r="M148">
        <v>51</v>
      </c>
      <c r="N148" s="1">
        <v>43983</v>
      </c>
      <c r="O148" s="1">
        <v>44378</v>
      </c>
      <c r="P148">
        <v>13</v>
      </c>
      <c r="Q148">
        <v>0</v>
      </c>
      <c r="R148" s="1">
        <v>44348</v>
      </c>
      <c r="S148">
        <v>400</v>
      </c>
      <c r="T148" s="1"/>
    </row>
    <row r="149" spans="1:20" x14ac:dyDescent="0.25">
      <c r="A149">
        <v>100040</v>
      </c>
      <c r="B149" t="s">
        <v>0</v>
      </c>
      <c r="C149" cm="1">
        <f t="array" ref="C149">_xlfn.SWITCH(Sales[[#This Row],[Subscription Type]],"Basic",4,"Premium",3,"Business",2,"Enterprise",1,FALSE)</f>
        <v>3</v>
      </c>
      <c r="E149" s="1"/>
      <c r="F149" s="1"/>
      <c r="G149">
        <v>26</v>
      </c>
      <c r="H149">
        <f>MAX(0,Sales[[#This Row],[Number of Users]]-Sales[[#This Row],[Licenses Bought]])</f>
        <v>11</v>
      </c>
      <c r="I149" s="5">
        <v>10</v>
      </c>
      <c r="J149" s="5">
        <f>IF(Sales[[#This Row],[Sales Month]]=MAX(R149:R2368),Sales[[#This Row],[Upsell $ Non Paying Users]]*Sales[[#This Row],[Non Paying Users]],0)</f>
        <v>0</v>
      </c>
      <c r="K149" s="5" t="str" cm="1">
        <f t="array" ref="K149">_xlfn.IFS(Sales[[#This Row],[Current Upsell $]]=0,"",Sales[[#This Row],[Current Upsell $]]&gt;=400,"High",Sales[[#This Row],[Current Upsell $]]&gt;=100,"Medium",Sales[[#This Row],[Current Upsell $]]&lt;100,"Low")</f>
        <v/>
      </c>
      <c r="L149" s="5" t="str">
        <f>IF(Sales[[#This Row],[Current Upsell $]]&gt;0,_xlfn.CONCAT(Sales[[#This Row],[Subscription Type]]," ",Sales[[#This Row],[Upsell Priority]]," ",TEXT(Sales[[#This Row],[Current Upsell $]],"$#")),"")</f>
        <v/>
      </c>
      <c r="M149">
        <v>37</v>
      </c>
      <c r="N149" s="1">
        <v>43983</v>
      </c>
      <c r="O149" s="1">
        <v>44378</v>
      </c>
      <c r="P149">
        <v>13</v>
      </c>
      <c r="Q149">
        <v>0</v>
      </c>
      <c r="R149" s="1">
        <v>44044</v>
      </c>
      <c r="S149">
        <v>260</v>
      </c>
      <c r="T149" s="1"/>
    </row>
    <row r="150" spans="1:20" x14ac:dyDescent="0.25">
      <c r="A150">
        <v>100040</v>
      </c>
      <c r="B150" t="s">
        <v>0</v>
      </c>
      <c r="C150" cm="1">
        <f t="array" ref="C150">_xlfn.SWITCH(Sales[[#This Row],[Subscription Type]],"Basic",4,"Premium",3,"Business",2,"Enterprise",1,FALSE)</f>
        <v>3</v>
      </c>
      <c r="E150" s="1"/>
      <c r="F150" s="1"/>
      <c r="G150">
        <v>36</v>
      </c>
      <c r="H150">
        <f>MAX(0,Sales[[#This Row],[Number of Users]]-Sales[[#This Row],[Licenses Bought]])</f>
        <v>11</v>
      </c>
      <c r="I150" s="5">
        <v>10</v>
      </c>
      <c r="J150" s="5">
        <f>IF(Sales[[#This Row],[Sales Month]]=MAX(R150:R2369),Sales[[#This Row],[Upsell $ Non Paying Users]]*Sales[[#This Row],[Non Paying Users]],0)</f>
        <v>0</v>
      </c>
      <c r="K150" s="5" t="str" cm="1">
        <f t="array" ref="K150">_xlfn.IFS(Sales[[#This Row],[Current Upsell $]]=0,"",Sales[[#This Row],[Current Upsell $]]&gt;=400,"High",Sales[[#This Row],[Current Upsell $]]&gt;=100,"Medium",Sales[[#This Row],[Current Upsell $]]&lt;100,"Low")</f>
        <v/>
      </c>
      <c r="L150" s="5" t="str">
        <f>IF(Sales[[#This Row],[Current Upsell $]]&gt;0,_xlfn.CONCAT(Sales[[#This Row],[Subscription Type]]," ",Sales[[#This Row],[Upsell Priority]]," ",TEXT(Sales[[#This Row],[Current Upsell $]],"$#")),"")</f>
        <v/>
      </c>
      <c r="M150">
        <v>47</v>
      </c>
      <c r="N150" s="1">
        <v>43983</v>
      </c>
      <c r="O150" s="1">
        <v>44378</v>
      </c>
      <c r="P150">
        <v>13</v>
      </c>
      <c r="Q150">
        <v>0</v>
      </c>
      <c r="R150" s="1">
        <v>44136</v>
      </c>
      <c r="S150">
        <v>360</v>
      </c>
      <c r="T150" s="1"/>
    </row>
    <row r="151" spans="1:20" x14ac:dyDescent="0.25">
      <c r="A151">
        <v>100043</v>
      </c>
      <c r="B151" t="s">
        <v>0</v>
      </c>
      <c r="C151" cm="1">
        <f t="array" ref="C151">_xlfn.SWITCH(Sales[[#This Row],[Subscription Type]],"Basic",4,"Premium",3,"Business",2,"Enterprise",1,FALSE)</f>
        <v>3</v>
      </c>
      <c r="E151" s="1"/>
      <c r="F151" s="1"/>
      <c r="G151">
        <v>4</v>
      </c>
      <c r="H151">
        <f>MAX(0,Sales[[#This Row],[Number of Users]]-Sales[[#This Row],[Licenses Bought]])</f>
        <v>11</v>
      </c>
      <c r="I151" s="5">
        <v>10</v>
      </c>
      <c r="J151" s="5">
        <f>IF(Sales[[#This Row],[Sales Month]]=MAX(R151:R2370),Sales[[#This Row],[Upsell $ Non Paying Users]]*Sales[[#This Row],[Non Paying Users]],0)</f>
        <v>0</v>
      </c>
      <c r="K151" s="5" t="str" cm="1">
        <f t="array" ref="K151">_xlfn.IFS(Sales[[#This Row],[Current Upsell $]]=0,"",Sales[[#This Row],[Current Upsell $]]&gt;=400,"High",Sales[[#This Row],[Current Upsell $]]&gt;=100,"Medium",Sales[[#This Row],[Current Upsell $]]&lt;100,"Low")</f>
        <v/>
      </c>
      <c r="L151" s="5" t="str">
        <f>IF(Sales[[#This Row],[Current Upsell $]]&gt;0,_xlfn.CONCAT(Sales[[#This Row],[Subscription Type]]," ",Sales[[#This Row],[Upsell Priority]]," ",TEXT(Sales[[#This Row],[Current Upsell $]],"$#")),"")</f>
        <v/>
      </c>
      <c r="M151">
        <v>15</v>
      </c>
      <c r="N151" s="1">
        <v>43983</v>
      </c>
      <c r="O151" s="1">
        <v>44378</v>
      </c>
      <c r="P151">
        <v>13</v>
      </c>
      <c r="Q151">
        <v>0</v>
      </c>
      <c r="R151" s="1">
        <v>44013</v>
      </c>
      <c r="S151">
        <v>40</v>
      </c>
      <c r="T151" s="1"/>
    </row>
    <row r="152" spans="1:20" x14ac:dyDescent="0.25">
      <c r="A152">
        <v>100081</v>
      </c>
      <c r="B152" t="s">
        <v>0</v>
      </c>
      <c r="C152" cm="1">
        <f t="array" ref="C152">_xlfn.SWITCH(Sales[[#This Row],[Subscription Type]],"Basic",4,"Premium",3,"Business",2,"Enterprise",1,FALSE)</f>
        <v>3</v>
      </c>
      <c r="E152" s="1"/>
      <c r="F152" s="1"/>
      <c r="G152">
        <v>36</v>
      </c>
      <c r="H152">
        <f>MAX(0,Sales[[#This Row],[Number of Users]]-Sales[[#This Row],[Licenses Bought]])</f>
        <v>11</v>
      </c>
      <c r="I152" s="5">
        <v>10</v>
      </c>
      <c r="J152" s="5">
        <f>IF(Sales[[#This Row],[Sales Month]]=MAX(R152:R2371),Sales[[#This Row],[Upsell $ Non Paying Users]]*Sales[[#This Row],[Non Paying Users]],0)</f>
        <v>110</v>
      </c>
      <c r="K152" s="5" t="str" cm="1">
        <f t="array" ref="K152">_xlfn.IFS(Sales[[#This Row],[Current Upsell $]]=0,"",Sales[[#This Row],[Current Upsell $]]&gt;=400,"High",Sales[[#This Row],[Current Upsell $]]&gt;=100,"Medium",Sales[[#This Row],[Current Upsell $]]&lt;100,"Low")</f>
        <v>Medium</v>
      </c>
      <c r="L152" s="5" t="str">
        <f>IF(Sales[[#This Row],[Current Upsell $]]&gt;0,_xlfn.CONCAT(Sales[[#This Row],[Subscription Type]]," ",Sales[[#This Row],[Upsell Priority]]," ",TEXT(Sales[[#This Row],[Current Upsell $]],"$#")),"")</f>
        <v>Premium Medium $110</v>
      </c>
      <c r="M152">
        <v>47</v>
      </c>
      <c r="N152" s="1">
        <v>44044</v>
      </c>
      <c r="O152" s="1">
        <v>44378</v>
      </c>
      <c r="P152">
        <v>11</v>
      </c>
      <c r="Q152">
        <v>0</v>
      </c>
      <c r="R152" s="1">
        <v>44348</v>
      </c>
      <c r="S152">
        <v>360</v>
      </c>
      <c r="T152" s="1"/>
    </row>
    <row r="153" spans="1:20" x14ac:dyDescent="0.25">
      <c r="A153">
        <v>100085</v>
      </c>
      <c r="B153" t="s">
        <v>0</v>
      </c>
      <c r="C153" cm="1">
        <f t="array" ref="C153">_xlfn.SWITCH(Sales[[#This Row],[Subscription Type]],"Basic",4,"Premium",3,"Business",2,"Enterprise",1,FALSE)</f>
        <v>3</v>
      </c>
      <c r="E153" s="1"/>
      <c r="F153" s="1"/>
      <c r="G153">
        <v>15</v>
      </c>
      <c r="H153">
        <f>MAX(0,Sales[[#This Row],[Number of Users]]-Sales[[#This Row],[Licenses Bought]])</f>
        <v>11</v>
      </c>
      <c r="I153" s="5">
        <v>10</v>
      </c>
      <c r="J153" s="5">
        <f>IF(Sales[[#This Row],[Sales Month]]=MAX(R153:R2372),Sales[[#This Row],[Upsell $ Non Paying Users]]*Sales[[#This Row],[Non Paying Users]],0)</f>
        <v>0</v>
      </c>
      <c r="K153" s="5" t="str" cm="1">
        <f t="array" ref="K153">_xlfn.IFS(Sales[[#This Row],[Current Upsell $]]=0,"",Sales[[#This Row],[Current Upsell $]]&gt;=400,"High",Sales[[#This Row],[Current Upsell $]]&gt;=100,"Medium",Sales[[#This Row],[Current Upsell $]]&lt;100,"Low")</f>
        <v/>
      </c>
      <c r="L153" s="5" t="str">
        <f>IF(Sales[[#This Row],[Current Upsell $]]&gt;0,_xlfn.CONCAT(Sales[[#This Row],[Subscription Type]]," ",Sales[[#This Row],[Upsell Priority]]," ",TEXT(Sales[[#This Row],[Current Upsell $]],"$#")),"")</f>
        <v/>
      </c>
      <c r="M153">
        <v>26</v>
      </c>
      <c r="N153" s="1">
        <v>44044</v>
      </c>
      <c r="O153" s="1">
        <v>44378</v>
      </c>
      <c r="P153">
        <v>11</v>
      </c>
      <c r="Q153">
        <v>0</v>
      </c>
      <c r="R153" s="1">
        <v>44105</v>
      </c>
      <c r="S153">
        <v>150</v>
      </c>
      <c r="T153" s="1"/>
    </row>
    <row r="154" spans="1:20" x14ac:dyDescent="0.25">
      <c r="A154">
        <v>100087</v>
      </c>
      <c r="B154" t="s">
        <v>0</v>
      </c>
      <c r="C154" cm="1">
        <f t="array" ref="C154">_xlfn.SWITCH(Sales[[#This Row],[Subscription Type]],"Basic",4,"Premium",3,"Business",2,"Enterprise",1,FALSE)</f>
        <v>3</v>
      </c>
      <c r="E154" s="1"/>
      <c r="F154" s="1"/>
      <c r="G154">
        <v>14</v>
      </c>
      <c r="H154">
        <f>MAX(0,Sales[[#This Row],[Number of Users]]-Sales[[#This Row],[Licenses Bought]])</f>
        <v>11</v>
      </c>
      <c r="I154" s="5">
        <v>10</v>
      </c>
      <c r="J154" s="5">
        <f>IF(Sales[[#This Row],[Sales Month]]=MAX(R154:R2373),Sales[[#This Row],[Upsell $ Non Paying Users]]*Sales[[#This Row],[Non Paying Users]],0)</f>
        <v>0</v>
      </c>
      <c r="K154" s="5" t="str" cm="1">
        <f t="array" ref="K154">_xlfn.IFS(Sales[[#This Row],[Current Upsell $]]=0,"",Sales[[#This Row],[Current Upsell $]]&gt;=400,"High",Sales[[#This Row],[Current Upsell $]]&gt;=100,"Medium",Sales[[#This Row],[Current Upsell $]]&lt;100,"Low")</f>
        <v/>
      </c>
      <c r="L154" s="5" t="str">
        <f>IF(Sales[[#This Row],[Current Upsell $]]&gt;0,_xlfn.CONCAT(Sales[[#This Row],[Subscription Type]]," ",Sales[[#This Row],[Upsell Priority]]," ",TEXT(Sales[[#This Row],[Current Upsell $]],"$#")),"")</f>
        <v/>
      </c>
      <c r="M154">
        <v>25</v>
      </c>
      <c r="N154" s="1">
        <v>44044</v>
      </c>
      <c r="O154" s="1">
        <v>44378</v>
      </c>
      <c r="P154">
        <v>11</v>
      </c>
      <c r="Q154">
        <v>0</v>
      </c>
      <c r="R154" s="1">
        <v>44105</v>
      </c>
      <c r="S154">
        <v>140</v>
      </c>
      <c r="T154" s="1"/>
    </row>
    <row r="155" spans="1:20" x14ac:dyDescent="0.25">
      <c r="A155">
        <v>100089</v>
      </c>
      <c r="B155" t="s">
        <v>0</v>
      </c>
      <c r="C155" cm="1">
        <f t="array" ref="C155">_xlfn.SWITCH(Sales[[#This Row],[Subscription Type]],"Basic",4,"Premium",3,"Business",2,"Enterprise",1,FALSE)</f>
        <v>3</v>
      </c>
      <c r="E155" s="1"/>
      <c r="F155" s="1"/>
      <c r="G155">
        <v>8</v>
      </c>
      <c r="H155">
        <f>MAX(0,Sales[[#This Row],[Number of Users]]-Sales[[#This Row],[Licenses Bought]])</f>
        <v>11</v>
      </c>
      <c r="I155" s="5">
        <v>10</v>
      </c>
      <c r="J155" s="5">
        <f>IF(Sales[[#This Row],[Sales Month]]=MAX(R155:R2374),Sales[[#This Row],[Upsell $ Non Paying Users]]*Sales[[#This Row],[Non Paying Users]],0)</f>
        <v>0</v>
      </c>
      <c r="K155" s="5" t="str" cm="1">
        <f t="array" ref="K155">_xlfn.IFS(Sales[[#This Row],[Current Upsell $]]=0,"",Sales[[#This Row],[Current Upsell $]]&gt;=400,"High",Sales[[#This Row],[Current Upsell $]]&gt;=100,"Medium",Sales[[#This Row],[Current Upsell $]]&lt;100,"Low")</f>
        <v/>
      </c>
      <c r="L155" s="5" t="str">
        <f>IF(Sales[[#This Row],[Current Upsell $]]&gt;0,_xlfn.CONCAT(Sales[[#This Row],[Subscription Type]]," ",Sales[[#This Row],[Upsell Priority]]," ",TEXT(Sales[[#This Row],[Current Upsell $]],"$#")),"")</f>
        <v/>
      </c>
      <c r="M155">
        <v>19</v>
      </c>
      <c r="N155" s="1">
        <v>44044</v>
      </c>
      <c r="O155" s="1">
        <v>44378</v>
      </c>
      <c r="P155">
        <v>11</v>
      </c>
      <c r="Q155">
        <v>0</v>
      </c>
      <c r="R155" s="1">
        <v>44075</v>
      </c>
      <c r="S155">
        <v>80</v>
      </c>
      <c r="T155" s="1"/>
    </row>
    <row r="156" spans="1:20" x14ac:dyDescent="0.25">
      <c r="A156">
        <v>100118</v>
      </c>
      <c r="B156" t="s">
        <v>0</v>
      </c>
      <c r="C156" cm="1">
        <f t="array" ref="C156">_xlfn.SWITCH(Sales[[#This Row],[Subscription Type]],"Basic",4,"Premium",3,"Business",2,"Enterprise",1,FALSE)</f>
        <v>3</v>
      </c>
      <c r="E156" s="1"/>
      <c r="F156" s="1"/>
      <c r="G156">
        <v>31</v>
      </c>
      <c r="H156">
        <f>MAX(0,Sales[[#This Row],[Number of Users]]-Sales[[#This Row],[Licenses Bought]])</f>
        <v>11</v>
      </c>
      <c r="I156" s="5">
        <v>10</v>
      </c>
      <c r="J156" s="5">
        <f>IF(Sales[[#This Row],[Sales Month]]=MAX(R156:R2375),Sales[[#This Row],[Upsell $ Non Paying Users]]*Sales[[#This Row],[Non Paying Users]],0)</f>
        <v>0</v>
      </c>
      <c r="K156" s="5" t="str" cm="1">
        <f t="array" ref="K156">_xlfn.IFS(Sales[[#This Row],[Current Upsell $]]=0,"",Sales[[#This Row],[Current Upsell $]]&gt;=400,"High",Sales[[#This Row],[Current Upsell $]]&gt;=100,"Medium",Sales[[#This Row],[Current Upsell $]]&lt;100,"Low")</f>
        <v/>
      </c>
      <c r="L156" s="5" t="str">
        <f>IF(Sales[[#This Row],[Current Upsell $]]&gt;0,_xlfn.CONCAT(Sales[[#This Row],[Subscription Type]]," ",Sales[[#This Row],[Upsell Priority]]," ",TEXT(Sales[[#This Row],[Current Upsell $]],"$#")),"")</f>
        <v/>
      </c>
      <c r="M156">
        <v>42</v>
      </c>
      <c r="N156" s="1">
        <v>44075</v>
      </c>
      <c r="O156" s="1">
        <v>44378</v>
      </c>
      <c r="P156">
        <v>10</v>
      </c>
      <c r="Q156">
        <v>0</v>
      </c>
      <c r="R156" s="1">
        <v>44317</v>
      </c>
      <c r="S156">
        <v>310</v>
      </c>
      <c r="T156" s="1"/>
    </row>
    <row r="157" spans="1:20" x14ac:dyDescent="0.25">
      <c r="A157">
        <v>100166</v>
      </c>
      <c r="B157" t="s">
        <v>0</v>
      </c>
      <c r="C157" cm="1">
        <f t="array" ref="C157">_xlfn.SWITCH(Sales[[#This Row],[Subscription Type]],"Basic",4,"Premium",3,"Business",2,"Enterprise",1,FALSE)</f>
        <v>3</v>
      </c>
      <c r="E157" s="1"/>
      <c r="F157" s="1"/>
      <c r="G157">
        <v>6</v>
      </c>
      <c r="H157">
        <f>MAX(0,Sales[[#This Row],[Number of Users]]-Sales[[#This Row],[Licenses Bought]])</f>
        <v>11</v>
      </c>
      <c r="I157" s="5">
        <v>10</v>
      </c>
      <c r="J157" s="5">
        <f>IF(Sales[[#This Row],[Sales Month]]=MAX(R157:R2376),Sales[[#This Row],[Upsell $ Non Paying Users]]*Sales[[#This Row],[Non Paying Users]],0)</f>
        <v>0</v>
      </c>
      <c r="K157" s="5" t="str" cm="1">
        <f t="array" ref="K157">_xlfn.IFS(Sales[[#This Row],[Current Upsell $]]=0,"",Sales[[#This Row],[Current Upsell $]]&gt;=400,"High",Sales[[#This Row],[Current Upsell $]]&gt;=100,"Medium",Sales[[#This Row],[Current Upsell $]]&lt;100,"Low")</f>
        <v/>
      </c>
      <c r="L157" s="5" t="str">
        <f>IF(Sales[[#This Row],[Current Upsell $]]&gt;0,_xlfn.CONCAT(Sales[[#This Row],[Subscription Type]]," ",Sales[[#This Row],[Upsell Priority]]," ",TEXT(Sales[[#This Row],[Current Upsell $]],"$#")),"")</f>
        <v/>
      </c>
      <c r="M157">
        <v>17</v>
      </c>
      <c r="N157" s="1">
        <v>44136</v>
      </c>
      <c r="O157" s="1">
        <v>44378</v>
      </c>
      <c r="P157">
        <v>8</v>
      </c>
      <c r="Q157">
        <v>0</v>
      </c>
      <c r="R157" s="1">
        <v>44166</v>
      </c>
      <c r="S157">
        <v>60</v>
      </c>
      <c r="T157" s="1"/>
    </row>
    <row r="158" spans="1:20" x14ac:dyDescent="0.25">
      <c r="A158">
        <v>100166</v>
      </c>
      <c r="B158" t="s">
        <v>0</v>
      </c>
      <c r="C158" cm="1">
        <f t="array" ref="C158">_xlfn.SWITCH(Sales[[#This Row],[Subscription Type]],"Basic",4,"Premium",3,"Business",2,"Enterprise",1,FALSE)</f>
        <v>3</v>
      </c>
      <c r="E158" s="1"/>
      <c r="F158" s="1"/>
      <c r="G158">
        <v>16</v>
      </c>
      <c r="H158">
        <f>MAX(0,Sales[[#This Row],[Number of Users]]-Sales[[#This Row],[Licenses Bought]])</f>
        <v>11</v>
      </c>
      <c r="I158" s="5">
        <v>10</v>
      </c>
      <c r="J158" s="5">
        <f>IF(Sales[[#This Row],[Sales Month]]=MAX(R158:R2377),Sales[[#This Row],[Upsell $ Non Paying Users]]*Sales[[#This Row],[Non Paying Users]],0)</f>
        <v>0</v>
      </c>
      <c r="K158" s="5" t="str" cm="1">
        <f t="array" ref="K158">_xlfn.IFS(Sales[[#This Row],[Current Upsell $]]=0,"",Sales[[#This Row],[Current Upsell $]]&gt;=400,"High",Sales[[#This Row],[Current Upsell $]]&gt;=100,"Medium",Sales[[#This Row],[Current Upsell $]]&lt;100,"Low")</f>
        <v/>
      </c>
      <c r="L158" s="5" t="str">
        <f>IF(Sales[[#This Row],[Current Upsell $]]&gt;0,_xlfn.CONCAT(Sales[[#This Row],[Subscription Type]]," ",Sales[[#This Row],[Upsell Priority]]," ",TEXT(Sales[[#This Row],[Current Upsell $]],"$#")),"")</f>
        <v/>
      </c>
      <c r="M158">
        <v>27</v>
      </c>
      <c r="N158" s="1">
        <v>44136</v>
      </c>
      <c r="O158" s="1">
        <v>44378</v>
      </c>
      <c r="P158">
        <v>8</v>
      </c>
      <c r="Q158">
        <v>0</v>
      </c>
      <c r="R158" s="1">
        <v>44228</v>
      </c>
      <c r="S158">
        <v>160</v>
      </c>
      <c r="T158" s="1"/>
    </row>
    <row r="159" spans="1:20" x14ac:dyDescent="0.25">
      <c r="A159">
        <v>100201</v>
      </c>
      <c r="B159" t="s">
        <v>0</v>
      </c>
      <c r="C159" cm="1">
        <f t="array" ref="C159">_xlfn.SWITCH(Sales[[#This Row],[Subscription Type]],"Basic",4,"Premium",3,"Business",2,"Enterprise",1,FALSE)</f>
        <v>3</v>
      </c>
      <c r="E159" s="1"/>
      <c r="F159" s="1"/>
      <c r="G159">
        <v>26</v>
      </c>
      <c r="H159">
        <f>MAX(0,Sales[[#This Row],[Number of Users]]-Sales[[#This Row],[Licenses Bought]])</f>
        <v>11</v>
      </c>
      <c r="I159" s="5">
        <v>10</v>
      </c>
      <c r="J159" s="5">
        <f>IF(Sales[[#This Row],[Sales Month]]=MAX(R159:R2378),Sales[[#This Row],[Upsell $ Non Paying Users]]*Sales[[#This Row],[Non Paying Users]],0)</f>
        <v>110</v>
      </c>
      <c r="K159" s="5" t="str" cm="1">
        <f t="array" ref="K159">_xlfn.IFS(Sales[[#This Row],[Current Upsell $]]=0,"",Sales[[#This Row],[Current Upsell $]]&gt;=400,"High",Sales[[#This Row],[Current Upsell $]]&gt;=100,"Medium",Sales[[#This Row],[Current Upsell $]]&lt;100,"Low")</f>
        <v>Medium</v>
      </c>
      <c r="L159" s="5" t="str">
        <f>IF(Sales[[#This Row],[Current Upsell $]]&gt;0,_xlfn.CONCAT(Sales[[#This Row],[Subscription Type]]," ",Sales[[#This Row],[Upsell Priority]]," ",TEXT(Sales[[#This Row],[Current Upsell $]],"$#")),"")</f>
        <v>Premium Medium $110</v>
      </c>
      <c r="M159">
        <v>37</v>
      </c>
      <c r="N159" s="1">
        <v>44228</v>
      </c>
      <c r="O159" s="1">
        <v>44378</v>
      </c>
      <c r="P159">
        <v>5</v>
      </c>
      <c r="Q159">
        <v>0</v>
      </c>
      <c r="R159" s="1">
        <v>44348</v>
      </c>
      <c r="S159">
        <v>260</v>
      </c>
      <c r="T159" s="1"/>
    </row>
    <row r="160" spans="1:20" x14ac:dyDescent="0.25">
      <c r="A160">
        <v>100205</v>
      </c>
      <c r="B160" t="s">
        <v>0</v>
      </c>
      <c r="C160" cm="1">
        <f t="array" ref="C160">_xlfn.SWITCH(Sales[[#This Row],[Subscription Type]],"Basic",4,"Premium",3,"Business",2,"Enterprise",1,FALSE)</f>
        <v>3</v>
      </c>
      <c r="E160" s="1"/>
      <c r="F160" s="1"/>
      <c r="G160">
        <v>7</v>
      </c>
      <c r="H160">
        <f>MAX(0,Sales[[#This Row],[Number of Users]]-Sales[[#This Row],[Licenses Bought]])</f>
        <v>11</v>
      </c>
      <c r="I160" s="5">
        <v>10</v>
      </c>
      <c r="J160" s="5">
        <f>IF(Sales[[#This Row],[Sales Month]]=MAX(R160:R2379),Sales[[#This Row],[Upsell $ Non Paying Users]]*Sales[[#This Row],[Non Paying Users]],0)</f>
        <v>0</v>
      </c>
      <c r="K160" s="5" t="str" cm="1">
        <f t="array" ref="K160">_xlfn.IFS(Sales[[#This Row],[Current Upsell $]]=0,"",Sales[[#This Row],[Current Upsell $]]&gt;=400,"High",Sales[[#This Row],[Current Upsell $]]&gt;=100,"Medium",Sales[[#This Row],[Current Upsell $]]&lt;100,"Low")</f>
        <v/>
      </c>
      <c r="L160" s="5" t="str">
        <f>IF(Sales[[#This Row],[Current Upsell $]]&gt;0,_xlfn.CONCAT(Sales[[#This Row],[Subscription Type]]," ",Sales[[#This Row],[Upsell Priority]]," ",TEXT(Sales[[#This Row],[Current Upsell $]],"$#")),"")</f>
        <v/>
      </c>
      <c r="M160">
        <v>18</v>
      </c>
      <c r="N160" s="1">
        <v>44228</v>
      </c>
      <c r="O160" s="1">
        <v>44378</v>
      </c>
      <c r="P160">
        <v>5</v>
      </c>
      <c r="Q160">
        <v>0</v>
      </c>
      <c r="R160" s="1">
        <v>44256</v>
      </c>
      <c r="S160">
        <v>70</v>
      </c>
      <c r="T160" s="1"/>
    </row>
    <row r="161" spans="1:20" x14ac:dyDescent="0.25">
      <c r="A161">
        <v>100225</v>
      </c>
      <c r="B161" t="s">
        <v>0</v>
      </c>
      <c r="C161" cm="1">
        <f t="array" ref="C161">_xlfn.SWITCH(Sales[[#This Row],[Subscription Type]],"Basic",4,"Premium",3,"Business",2,"Enterprise",1,FALSE)</f>
        <v>3</v>
      </c>
      <c r="E161" s="1"/>
      <c r="F161" s="1"/>
      <c r="G161">
        <v>23</v>
      </c>
      <c r="H161">
        <f>MAX(0,Sales[[#This Row],[Number of Users]]-Sales[[#This Row],[Licenses Bought]])</f>
        <v>11</v>
      </c>
      <c r="I161" s="5">
        <v>10</v>
      </c>
      <c r="J161" s="5">
        <f>IF(Sales[[#This Row],[Sales Month]]=MAX(R161:R2380),Sales[[#This Row],[Upsell $ Non Paying Users]]*Sales[[#This Row],[Non Paying Users]],0)</f>
        <v>110</v>
      </c>
      <c r="K161" s="5" t="str" cm="1">
        <f t="array" ref="K161">_xlfn.IFS(Sales[[#This Row],[Current Upsell $]]=0,"",Sales[[#This Row],[Current Upsell $]]&gt;=400,"High",Sales[[#This Row],[Current Upsell $]]&gt;=100,"Medium",Sales[[#This Row],[Current Upsell $]]&lt;100,"Low")</f>
        <v>Medium</v>
      </c>
      <c r="L161" s="5" t="str">
        <f>IF(Sales[[#This Row],[Current Upsell $]]&gt;0,_xlfn.CONCAT(Sales[[#This Row],[Subscription Type]]," ",Sales[[#This Row],[Upsell Priority]]," ",TEXT(Sales[[#This Row],[Current Upsell $]],"$#")),"")</f>
        <v>Premium Medium $110</v>
      </c>
      <c r="M161">
        <v>34</v>
      </c>
      <c r="N161" s="1">
        <v>44256</v>
      </c>
      <c r="O161" s="1">
        <v>44378</v>
      </c>
      <c r="P161">
        <v>4</v>
      </c>
      <c r="Q161">
        <v>0</v>
      </c>
      <c r="R161" s="1">
        <v>44348</v>
      </c>
      <c r="S161">
        <v>230</v>
      </c>
      <c r="T161" s="1"/>
    </row>
    <row r="162" spans="1:20" x14ac:dyDescent="0.25">
      <c r="A162">
        <v>100226</v>
      </c>
      <c r="B162" t="s">
        <v>0</v>
      </c>
      <c r="C162" cm="1">
        <f t="array" ref="C162">_xlfn.SWITCH(Sales[[#This Row],[Subscription Type]],"Basic",4,"Premium",3,"Business",2,"Enterprise",1,FALSE)</f>
        <v>3</v>
      </c>
      <c r="E162" s="1"/>
      <c r="F162" s="1"/>
      <c r="G162">
        <v>17</v>
      </c>
      <c r="H162">
        <f>MAX(0,Sales[[#This Row],[Number of Users]]-Sales[[#This Row],[Licenses Bought]])</f>
        <v>11</v>
      </c>
      <c r="I162" s="5">
        <v>10</v>
      </c>
      <c r="J162" s="5">
        <f>IF(Sales[[#This Row],[Sales Month]]=MAX(R162:R2381),Sales[[#This Row],[Upsell $ Non Paying Users]]*Sales[[#This Row],[Non Paying Users]],0)</f>
        <v>0</v>
      </c>
      <c r="K162" s="5" t="str" cm="1">
        <f t="array" ref="K162">_xlfn.IFS(Sales[[#This Row],[Current Upsell $]]=0,"",Sales[[#This Row],[Current Upsell $]]&gt;=400,"High",Sales[[#This Row],[Current Upsell $]]&gt;=100,"Medium",Sales[[#This Row],[Current Upsell $]]&lt;100,"Low")</f>
        <v/>
      </c>
      <c r="L162" s="5" t="str">
        <f>IF(Sales[[#This Row],[Current Upsell $]]&gt;0,_xlfn.CONCAT(Sales[[#This Row],[Subscription Type]]," ",Sales[[#This Row],[Upsell Priority]]," ",TEXT(Sales[[#This Row],[Current Upsell $]],"$#")),"")</f>
        <v/>
      </c>
      <c r="M162">
        <v>28</v>
      </c>
      <c r="N162" s="1">
        <v>44256</v>
      </c>
      <c r="O162" s="1">
        <v>44378</v>
      </c>
      <c r="P162">
        <v>4</v>
      </c>
      <c r="Q162">
        <v>0</v>
      </c>
      <c r="R162" s="1">
        <v>44287</v>
      </c>
      <c r="S162">
        <v>170</v>
      </c>
      <c r="T162" s="1"/>
    </row>
    <row r="163" spans="1:20" x14ac:dyDescent="0.25">
      <c r="A163">
        <v>100012</v>
      </c>
      <c r="B163" t="s">
        <v>0</v>
      </c>
      <c r="C163" cm="1">
        <f t="array" ref="C163">_xlfn.SWITCH(Sales[[#This Row],[Subscription Type]],"Basic",4,"Premium",3,"Business",2,"Enterprise",1,FALSE)</f>
        <v>3</v>
      </c>
      <c r="E163" s="1"/>
      <c r="F163" s="1"/>
      <c r="G163">
        <v>32</v>
      </c>
      <c r="H163">
        <f>MAX(0,Sales[[#This Row],[Number of Users]]-Sales[[#This Row],[Licenses Bought]])</f>
        <v>10</v>
      </c>
      <c r="I163" s="5">
        <v>10</v>
      </c>
      <c r="J163" s="5">
        <f>IF(Sales[[#This Row],[Sales Month]]=MAX(R163:R2382),Sales[[#This Row],[Upsell $ Non Paying Users]]*Sales[[#This Row],[Non Paying Users]],0)</f>
        <v>0</v>
      </c>
      <c r="K163" s="5" t="str" cm="1">
        <f t="array" ref="K163">_xlfn.IFS(Sales[[#This Row],[Current Upsell $]]=0,"",Sales[[#This Row],[Current Upsell $]]&gt;=400,"High",Sales[[#This Row],[Current Upsell $]]&gt;=100,"Medium",Sales[[#This Row],[Current Upsell $]]&lt;100,"Low")</f>
        <v/>
      </c>
      <c r="L163" s="5" t="str">
        <f>IF(Sales[[#This Row],[Current Upsell $]]&gt;0,_xlfn.CONCAT(Sales[[#This Row],[Subscription Type]]," ",Sales[[#This Row],[Upsell Priority]]," ",TEXT(Sales[[#This Row],[Current Upsell $]],"$#")),"")</f>
        <v/>
      </c>
      <c r="M163">
        <v>42</v>
      </c>
      <c r="N163" s="1">
        <v>43891</v>
      </c>
      <c r="O163" s="1">
        <v>44378</v>
      </c>
      <c r="P163">
        <v>16</v>
      </c>
      <c r="Q163">
        <v>0</v>
      </c>
      <c r="R163" s="1">
        <v>44166</v>
      </c>
      <c r="S163">
        <v>320</v>
      </c>
      <c r="T163" s="1"/>
    </row>
    <row r="164" spans="1:20" x14ac:dyDescent="0.25">
      <c r="A164">
        <v>100019</v>
      </c>
      <c r="B164" t="s">
        <v>0</v>
      </c>
      <c r="C164" cm="1">
        <f t="array" ref="C164">_xlfn.SWITCH(Sales[[#This Row],[Subscription Type]],"Basic",4,"Premium",3,"Business",2,"Enterprise",1,FALSE)</f>
        <v>3</v>
      </c>
      <c r="E164" s="1"/>
      <c r="F164" s="1"/>
      <c r="G164">
        <v>28</v>
      </c>
      <c r="H164">
        <f>MAX(0,Sales[[#This Row],[Number of Users]]-Sales[[#This Row],[Licenses Bought]])</f>
        <v>10</v>
      </c>
      <c r="I164" s="5">
        <v>10</v>
      </c>
      <c r="J164" s="5">
        <f>IF(Sales[[#This Row],[Sales Month]]=MAX(R164:R2383),Sales[[#This Row],[Upsell $ Non Paying Users]]*Sales[[#This Row],[Non Paying Users]],0)</f>
        <v>0</v>
      </c>
      <c r="K164" s="5" t="str" cm="1">
        <f t="array" ref="K164">_xlfn.IFS(Sales[[#This Row],[Current Upsell $]]=0,"",Sales[[#This Row],[Current Upsell $]]&gt;=400,"High",Sales[[#This Row],[Current Upsell $]]&gt;=100,"Medium",Sales[[#This Row],[Current Upsell $]]&lt;100,"Low")</f>
        <v/>
      </c>
      <c r="L164" s="5" t="str">
        <f>IF(Sales[[#This Row],[Current Upsell $]]&gt;0,_xlfn.CONCAT(Sales[[#This Row],[Subscription Type]]," ",Sales[[#This Row],[Upsell Priority]]," ",TEXT(Sales[[#This Row],[Current Upsell $]],"$#")),"")</f>
        <v/>
      </c>
      <c r="M164">
        <v>38</v>
      </c>
      <c r="N164" s="1">
        <v>43922</v>
      </c>
      <c r="O164" s="1">
        <v>44378</v>
      </c>
      <c r="P164">
        <v>15</v>
      </c>
      <c r="Q164">
        <v>0</v>
      </c>
      <c r="R164" s="1">
        <v>43983</v>
      </c>
      <c r="S164">
        <v>280</v>
      </c>
      <c r="T164" s="1"/>
    </row>
    <row r="165" spans="1:20" x14ac:dyDescent="0.25">
      <c r="A165">
        <v>100019</v>
      </c>
      <c r="B165" t="s">
        <v>0</v>
      </c>
      <c r="C165" cm="1">
        <f t="array" ref="C165">_xlfn.SWITCH(Sales[[#This Row],[Subscription Type]],"Basic",4,"Premium",3,"Business",2,"Enterprise",1,FALSE)</f>
        <v>3</v>
      </c>
      <c r="E165" s="1"/>
      <c r="F165" s="1"/>
      <c r="G165">
        <v>33</v>
      </c>
      <c r="H165">
        <f>MAX(0,Sales[[#This Row],[Number of Users]]-Sales[[#This Row],[Licenses Bought]])</f>
        <v>10</v>
      </c>
      <c r="I165" s="5">
        <v>10</v>
      </c>
      <c r="J165" s="5">
        <f>IF(Sales[[#This Row],[Sales Month]]=MAX(R165:R2384),Sales[[#This Row],[Upsell $ Non Paying Users]]*Sales[[#This Row],[Non Paying Users]],0)</f>
        <v>0</v>
      </c>
      <c r="K165" s="5" t="str" cm="1">
        <f t="array" ref="K165">_xlfn.IFS(Sales[[#This Row],[Current Upsell $]]=0,"",Sales[[#This Row],[Current Upsell $]]&gt;=400,"High",Sales[[#This Row],[Current Upsell $]]&gt;=100,"Medium",Sales[[#This Row],[Current Upsell $]]&lt;100,"Low")</f>
        <v/>
      </c>
      <c r="L165" s="5" t="str">
        <f>IF(Sales[[#This Row],[Current Upsell $]]&gt;0,_xlfn.CONCAT(Sales[[#This Row],[Subscription Type]]," ",Sales[[#This Row],[Upsell Priority]]," ",TEXT(Sales[[#This Row],[Current Upsell $]],"$#")),"")</f>
        <v/>
      </c>
      <c r="M165">
        <v>43</v>
      </c>
      <c r="N165" s="1">
        <v>43922</v>
      </c>
      <c r="O165" s="1">
        <v>44378</v>
      </c>
      <c r="P165">
        <v>15</v>
      </c>
      <c r="Q165">
        <v>0</v>
      </c>
      <c r="R165" s="1">
        <v>44317</v>
      </c>
      <c r="S165">
        <v>330</v>
      </c>
      <c r="T165" s="1"/>
    </row>
    <row r="166" spans="1:20" x14ac:dyDescent="0.25">
      <c r="A166">
        <v>100028</v>
      </c>
      <c r="B166" t="s">
        <v>0</v>
      </c>
      <c r="C166" cm="1">
        <f t="array" ref="C166">_xlfn.SWITCH(Sales[[#This Row],[Subscription Type]],"Basic",4,"Premium",3,"Business",2,"Enterprise",1,FALSE)</f>
        <v>3</v>
      </c>
      <c r="E166" s="1"/>
      <c r="F166" s="1"/>
      <c r="G166">
        <v>20</v>
      </c>
      <c r="H166">
        <f>MAX(0,Sales[[#This Row],[Number of Users]]-Sales[[#This Row],[Licenses Bought]])</f>
        <v>10</v>
      </c>
      <c r="I166" s="5">
        <v>10</v>
      </c>
      <c r="J166" s="5">
        <f>IF(Sales[[#This Row],[Sales Month]]=MAX(R166:R2385),Sales[[#This Row],[Upsell $ Non Paying Users]]*Sales[[#This Row],[Non Paying Users]],0)</f>
        <v>0</v>
      </c>
      <c r="K166" s="5" t="str" cm="1">
        <f t="array" ref="K166">_xlfn.IFS(Sales[[#This Row],[Current Upsell $]]=0,"",Sales[[#This Row],[Current Upsell $]]&gt;=400,"High",Sales[[#This Row],[Current Upsell $]]&gt;=100,"Medium",Sales[[#This Row],[Current Upsell $]]&lt;100,"Low")</f>
        <v/>
      </c>
      <c r="L166" s="5" t="str">
        <f>IF(Sales[[#This Row],[Current Upsell $]]&gt;0,_xlfn.CONCAT(Sales[[#This Row],[Subscription Type]]," ",Sales[[#This Row],[Upsell Priority]]," ",TEXT(Sales[[#This Row],[Current Upsell $]],"$#")),"")</f>
        <v/>
      </c>
      <c r="M166">
        <v>30</v>
      </c>
      <c r="N166" s="1">
        <v>43952</v>
      </c>
      <c r="O166" s="1">
        <v>44378</v>
      </c>
      <c r="P166">
        <v>14</v>
      </c>
      <c r="Q166">
        <v>0</v>
      </c>
      <c r="R166" s="1">
        <v>44044</v>
      </c>
      <c r="S166">
        <v>200</v>
      </c>
      <c r="T166" s="1"/>
    </row>
    <row r="167" spans="1:20" x14ac:dyDescent="0.25">
      <c r="A167">
        <v>100037</v>
      </c>
      <c r="B167" t="s">
        <v>0</v>
      </c>
      <c r="C167" cm="1">
        <f t="array" ref="C167">_xlfn.SWITCH(Sales[[#This Row],[Subscription Type]],"Basic",4,"Premium",3,"Business",2,"Enterprise",1,FALSE)</f>
        <v>3</v>
      </c>
      <c r="E167" s="1"/>
      <c r="F167" s="1"/>
      <c r="G167">
        <v>53</v>
      </c>
      <c r="H167">
        <f>MAX(0,Sales[[#This Row],[Number of Users]]-Sales[[#This Row],[Licenses Bought]])</f>
        <v>10</v>
      </c>
      <c r="I167" s="5">
        <v>10</v>
      </c>
      <c r="J167" s="5">
        <f>IF(Sales[[#This Row],[Sales Month]]=MAX(R167:R2386),Sales[[#This Row],[Upsell $ Non Paying Users]]*Sales[[#This Row],[Non Paying Users]],0)</f>
        <v>0</v>
      </c>
      <c r="K167" s="5" t="str" cm="1">
        <f t="array" ref="K167">_xlfn.IFS(Sales[[#This Row],[Current Upsell $]]=0,"",Sales[[#This Row],[Current Upsell $]]&gt;=400,"High",Sales[[#This Row],[Current Upsell $]]&gt;=100,"Medium",Sales[[#This Row],[Current Upsell $]]&lt;100,"Low")</f>
        <v/>
      </c>
      <c r="L167" s="5" t="str">
        <f>IF(Sales[[#This Row],[Current Upsell $]]&gt;0,_xlfn.CONCAT(Sales[[#This Row],[Subscription Type]]," ",Sales[[#This Row],[Upsell Priority]]," ",TEXT(Sales[[#This Row],[Current Upsell $]],"$#")),"")</f>
        <v/>
      </c>
      <c r="M167">
        <v>63</v>
      </c>
      <c r="N167" s="1">
        <v>43983</v>
      </c>
      <c r="O167" s="1">
        <v>44378</v>
      </c>
      <c r="P167">
        <v>13</v>
      </c>
      <c r="Q167">
        <v>0</v>
      </c>
      <c r="R167" s="1">
        <v>44287</v>
      </c>
      <c r="S167">
        <v>530</v>
      </c>
      <c r="T167" s="1"/>
    </row>
    <row r="168" spans="1:20" x14ac:dyDescent="0.25">
      <c r="A168">
        <v>100040</v>
      </c>
      <c r="B168" t="s">
        <v>0</v>
      </c>
      <c r="C168" cm="1">
        <f t="array" ref="C168">_xlfn.SWITCH(Sales[[#This Row],[Subscription Type]],"Basic",4,"Premium",3,"Business",2,"Enterprise",1,FALSE)</f>
        <v>3</v>
      </c>
      <c r="E168" s="1"/>
      <c r="F168" s="1"/>
      <c r="G168">
        <v>36</v>
      </c>
      <c r="H168">
        <f>MAX(0,Sales[[#This Row],[Number of Users]]-Sales[[#This Row],[Licenses Bought]])</f>
        <v>10</v>
      </c>
      <c r="I168" s="5">
        <v>10</v>
      </c>
      <c r="J168" s="5">
        <f>IF(Sales[[#This Row],[Sales Month]]=MAX(R168:R2387),Sales[[#This Row],[Upsell $ Non Paying Users]]*Sales[[#This Row],[Non Paying Users]],0)</f>
        <v>0</v>
      </c>
      <c r="K168" s="5" t="str" cm="1">
        <f t="array" ref="K168">_xlfn.IFS(Sales[[#This Row],[Current Upsell $]]=0,"",Sales[[#This Row],[Current Upsell $]]&gt;=400,"High",Sales[[#This Row],[Current Upsell $]]&gt;=100,"Medium",Sales[[#This Row],[Current Upsell $]]&lt;100,"Low")</f>
        <v/>
      </c>
      <c r="L168" s="5" t="str">
        <f>IF(Sales[[#This Row],[Current Upsell $]]&gt;0,_xlfn.CONCAT(Sales[[#This Row],[Subscription Type]]," ",Sales[[#This Row],[Upsell Priority]]," ",TEXT(Sales[[#This Row],[Current Upsell $]],"$#")),"")</f>
        <v/>
      </c>
      <c r="M168">
        <v>46</v>
      </c>
      <c r="N168" s="1">
        <v>43983</v>
      </c>
      <c r="O168" s="1">
        <v>44378</v>
      </c>
      <c r="P168">
        <v>13</v>
      </c>
      <c r="Q168">
        <v>0</v>
      </c>
      <c r="R168" s="1">
        <v>44317</v>
      </c>
      <c r="S168">
        <v>360</v>
      </c>
      <c r="T168" s="1"/>
    </row>
    <row r="169" spans="1:20" x14ac:dyDescent="0.25">
      <c r="A169">
        <v>100059</v>
      </c>
      <c r="B169" t="s">
        <v>0</v>
      </c>
      <c r="C169" cm="1">
        <f t="array" ref="C169">_xlfn.SWITCH(Sales[[#This Row],[Subscription Type]],"Basic",4,"Premium",3,"Business",2,"Enterprise",1,FALSE)</f>
        <v>3</v>
      </c>
      <c r="E169" s="1"/>
      <c r="F169" s="1"/>
      <c r="G169">
        <v>24</v>
      </c>
      <c r="H169">
        <f>MAX(0,Sales[[#This Row],[Number of Users]]-Sales[[#This Row],[Licenses Bought]])</f>
        <v>10</v>
      </c>
      <c r="I169" s="5">
        <v>10</v>
      </c>
      <c r="J169" s="5">
        <f>IF(Sales[[#This Row],[Sales Month]]=MAX(R169:R2388),Sales[[#This Row],[Upsell $ Non Paying Users]]*Sales[[#This Row],[Non Paying Users]],0)</f>
        <v>0</v>
      </c>
      <c r="K169" s="5" t="str" cm="1">
        <f t="array" ref="K169">_xlfn.IFS(Sales[[#This Row],[Current Upsell $]]=0,"",Sales[[#This Row],[Current Upsell $]]&gt;=400,"High",Sales[[#This Row],[Current Upsell $]]&gt;=100,"Medium",Sales[[#This Row],[Current Upsell $]]&lt;100,"Low")</f>
        <v/>
      </c>
      <c r="L169" s="5" t="str">
        <f>IF(Sales[[#This Row],[Current Upsell $]]&gt;0,_xlfn.CONCAT(Sales[[#This Row],[Subscription Type]]," ",Sales[[#This Row],[Upsell Priority]]," ",TEXT(Sales[[#This Row],[Current Upsell $]],"$#")),"")</f>
        <v/>
      </c>
      <c r="M169">
        <v>34</v>
      </c>
      <c r="N169" s="1">
        <v>44013</v>
      </c>
      <c r="O169" s="1">
        <v>44378</v>
      </c>
      <c r="P169">
        <v>12</v>
      </c>
      <c r="Q169">
        <v>0</v>
      </c>
      <c r="R169" s="1">
        <v>44075</v>
      </c>
      <c r="S169">
        <v>240</v>
      </c>
      <c r="T169" s="1"/>
    </row>
    <row r="170" spans="1:20" x14ac:dyDescent="0.25">
      <c r="A170">
        <v>100059</v>
      </c>
      <c r="B170" t="s">
        <v>0</v>
      </c>
      <c r="C170" cm="1">
        <f t="array" ref="C170">_xlfn.SWITCH(Sales[[#This Row],[Subscription Type]],"Basic",4,"Premium",3,"Business",2,"Enterprise",1,FALSE)</f>
        <v>3</v>
      </c>
      <c r="E170" s="1"/>
      <c r="F170" s="1"/>
      <c r="G170">
        <v>33</v>
      </c>
      <c r="H170">
        <f>MAX(0,Sales[[#This Row],[Number of Users]]-Sales[[#This Row],[Licenses Bought]])</f>
        <v>10</v>
      </c>
      <c r="I170" s="5">
        <v>10</v>
      </c>
      <c r="J170" s="5">
        <f>IF(Sales[[#This Row],[Sales Month]]=MAX(R170:R2389),Sales[[#This Row],[Upsell $ Non Paying Users]]*Sales[[#This Row],[Non Paying Users]],0)</f>
        <v>0</v>
      </c>
      <c r="K170" s="5" t="str" cm="1">
        <f t="array" ref="K170">_xlfn.IFS(Sales[[#This Row],[Current Upsell $]]=0,"",Sales[[#This Row],[Current Upsell $]]&gt;=400,"High",Sales[[#This Row],[Current Upsell $]]&gt;=100,"Medium",Sales[[#This Row],[Current Upsell $]]&lt;100,"Low")</f>
        <v/>
      </c>
      <c r="L170" s="5" t="str">
        <f>IF(Sales[[#This Row],[Current Upsell $]]&gt;0,_xlfn.CONCAT(Sales[[#This Row],[Subscription Type]]," ",Sales[[#This Row],[Upsell Priority]]," ",TEXT(Sales[[#This Row],[Current Upsell $]],"$#")),"")</f>
        <v/>
      </c>
      <c r="M170">
        <v>43</v>
      </c>
      <c r="N170" s="1">
        <v>44013</v>
      </c>
      <c r="O170" s="1">
        <v>44378</v>
      </c>
      <c r="P170">
        <v>12</v>
      </c>
      <c r="Q170">
        <v>0</v>
      </c>
      <c r="R170" s="1">
        <v>44136</v>
      </c>
      <c r="S170">
        <v>330</v>
      </c>
      <c r="T170" s="1"/>
    </row>
    <row r="171" spans="1:20" x14ac:dyDescent="0.25">
      <c r="A171">
        <v>100062</v>
      </c>
      <c r="B171" t="s">
        <v>0</v>
      </c>
      <c r="C171" cm="1">
        <f t="array" ref="C171">_xlfn.SWITCH(Sales[[#This Row],[Subscription Type]],"Basic",4,"Premium",3,"Business",2,"Enterprise",1,FALSE)</f>
        <v>3</v>
      </c>
      <c r="E171" s="1"/>
      <c r="F171" s="1"/>
      <c r="G171">
        <v>8</v>
      </c>
      <c r="H171">
        <f>MAX(0,Sales[[#This Row],[Number of Users]]-Sales[[#This Row],[Licenses Bought]])</f>
        <v>10</v>
      </c>
      <c r="I171" s="5">
        <v>10</v>
      </c>
      <c r="J171" s="5">
        <f>IF(Sales[[#This Row],[Sales Month]]=MAX(R171:R2390),Sales[[#This Row],[Upsell $ Non Paying Users]]*Sales[[#This Row],[Non Paying Users]],0)</f>
        <v>0</v>
      </c>
      <c r="K171" s="5" t="str" cm="1">
        <f t="array" ref="K171">_xlfn.IFS(Sales[[#This Row],[Current Upsell $]]=0,"",Sales[[#This Row],[Current Upsell $]]&gt;=400,"High",Sales[[#This Row],[Current Upsell $]]&gt;=100,"Medium",Sales[[#This Row],[Current Upsell $]]&lt;100,"Low")</f>
        <v/>
      </c>
      <c r="L171" s="5" t="str">
        <f>IF(Sales[[#This Row],[Current Upsell $]]&gt;0,_xlfn.CONCAT(Sales[[#This Row],[Subscription Type]]," ",Sales[[#This Row],[Upsell Priority]]," ",TEXT(Sales[[#This Row],[Current Upsell $]],"$#")),"")</f>
        <v/>
      </c>
      <c r="M171">
        <v>18</v>
      </c>
      <c r="N171" s="1">
        <v>44013</v>
      </c>
      <c r="O171" s="1">
        <v>44378</v>
      </c>
      <c r="P171">
        <v>12</v>
      </c>
      <c r="Q171">
        <v>0</v>
      </c>
      <c r="R171" s="1">
        <v>44044</v>
      </c>
      <c r="S171">
        <v>80</v>
      </c>
      <c r="T171" s="1"/>
    </row>
    <row r="172" spans="1:20" x14ac:dyDescent="0.25">
      <c r="A172">
        <v>100110</v>
      </c>
      <c r="B172" t="s">
        <v>0</v>
      </c>
      <c r="C172" cm="1">
        <f t="array" ref="C172">_xlfn.SWITCH(Sales[[#This Row],[Subscription Type]],"Basic",4,"Premium",3,"Business",2,"Enterprise",1,FALSE)</f>
        <v>3</v>
      </c>
      <c r="E172" s="1"/>
      <c r="F172" s="1"/>
      <c r="G172">
        <v>62</v>
      </c>
      <c r="H172">
        <f>MAX(0,Sales[[#This Row],[Number of Users]]-Sales[[#This Row],[Licenses Bought]])</f>
        <v>10</v>
      </c>
      <c r="I172" s="5">
        <v>10</v>
      </c>
      <c r="J172" s="5">
        <f>IF(Sales[[#This Row],[Sales Month]]=MAX(R172:R2391),Sales[[#This Row],[Upsell $ Non Paying Users]]*Sales[[#This Row],[Non Paying Users]],0)</f>
        <v>0</v>
      </c>
      <c r="K172" s="5" t="str" cm="1">
        <f t="array" ref="K172">_xlfn.IFS(Sales[[#This Row],[Current Upsell $]]=0,"",Sales[[#This Row],[Current Upsell $]]&gt;=400,"High",Sales[[#This Row],[Current Upsell $]]&gt;=100,"Medium",Sales[[#This Row],[Current Upsell $]]&lt;100,"Low")</f>
        <v/>
      </c>
      <c r="L172" s="5" t="str">
        <f>IF(Sales[[#This Row],[Current Upsell $]]&gt;0,_xlfn.CONCAT(Sales[[#This Row],[Subscription Type]]," ",Sales[[#This Row],[Upsell Priority]]," ",TEXT(Sales[[#This Row],[Current Upsell $]],"$#")),"")</f>
        <v/>
      </c>
      <c r="M172">
        <v>72</v>
      </c>
      <c r="N172" s="1">
        <v>44075</v>
      </c>
      <c r="O172" s="1">
        <v>44378</v>
      </c>
      <c r="P172">
        <v>10</v>
      </c>
      <c r="Q172">
        <v>0</v>
      </c>
      <c r="R172" s="1">
        <v>44166</v>
      </c>
      <c r="S172">
        <v>620</v>
      </c>
      <c r="T172" s="1"/>
    </row>
    <row r="173" spans="1:20" x14ac:dyDescent="0.25">
      <c r="A173">
        <v>100115</v>
      </c>
      <c r="B173" t="s">
        <v>0</v>
      </c>
      <c r="C173" cm="1">
        <f t="array" ref="C173">_xlfn.SWITCH(Sales[[#This Row],[Subscription Type]],"Basic",4,"Premium",3,"Business",2,"Enterprise",1,FALSE)</f>
        <v>3</v>
      </c>
      <c r="E173" s="1"/>
      <c r="F173" s="1"/>
      <c r="G173">
        <v>33</v>
      </c>
      <c r="H173">
        <f>MAX(0,Sales[[#This Row],[Number of Users]]-Sales[[#This Row],[Licenses Bought]])</f>
        <v>10</v>
      </c>
      <c r="I173" s="5">
        <v>10</v>
      </c>
      <c r="J173" s="5">
        <f>IF(Sales[[#This Row],[Sales Month]]=MAX(R173:R2392),Sales[[#This Row],[Upsell $ Non Paying Users]]*Sales[[#This Row],[Non Paying Users]],0)</f>
        <v>0</v>
      </c>
      <c r="K173" s="5" t="str" cm="1">
        <f t="array" ref="K173">_xlfn.IFS(Sales[[#This Row],[Current Upsell $]]=0,"",Sales[[#This Row],[Current Upsell $]]&gt;=400,"High",Sales[[#This Row],[Current Upsell $]]&gt;=100,"Medium",Sales[[#This Row],[Current Upsell $]]&lt;100,"Low")</f>
        <v/>
      </c>
      <c r="L173" s="5" t="str">
        <f>IF(Sales[[#This Row],[Current Upsell $]]&gt;0,_xlfn.CONCAT(Sales[[#This Row],[Subscription Type]]," ",Sales[[#This Row],[Upsell Priority]]," ",TEXT(Sales[[#This Row],[Current Upsell $]],"$#")),"")</f>
        <v/>
      </c>
      <c r="M173">
        <v>43</v>
      </c>
      <c r="N173" s="1">
        <v>44075</v>
      </c>
      <c r="O173" s="1">
        <v>44378</v>
      </c>
      <c r="P173">
        <v>10</v>
      </c>
      <c r="Q173">
        <v>0</v>
      </c>
      <c r="R173" s="1">
        <v>44166</v>
      </c>
      <c r="S173">
        <v>330</v>
      </c>
      <c r="T173" s="1"/>
    </row>
    <row r="174" spans="1:20" x14ac:dyDescent="0.25">
      <c r="A174">
        <v>100115</v>
      </c>
      <c r="B174" t="s">
        <v>0</v>
      </c>
      <c r="C174" cm="1">
        <f t="array" ref="C174">_xlfn.SWITCH(Sales[[#This Row],[Subscription Type]],"Basic",4,"Premium",3,"Business",2,"Enterprise",1,FALSE)</f>
        <v>3</v>
      </c>
      <c r="E174" s="1"/>
      <c r="F174" s="1"/>
      <c r="G174">
        <v>33</v>
      </c>
      <c r="H174">
        <f>MAX(0,Sales[[#This Row],[Number of Users]]-Sales[[#This Row],[Licenses Bought]])</f>
        <v>10</v>
      </c>
      <c r="I174" s="5">
        <v>10</v>
      </c>
      <c r="J174" s="5">
        <f>IF(Sales[[#This Row],[Sales Month]]=MAX(R174:R2393),Sales[[#This Row],[Upsell $ Non Paying Users]]*Sales[[#This Row],[Non Paying Users]],0)</f>
        <v>0</v>
      </c>
      <c r="K174" s="5" t="str" cm="1">
        <f t="array" ref="K174">_xlfn.IFS(Sales[[#This Row],[Current Upsell $]]=0,"",Sales[[#This Row],[Current Upsell $]]&gt;=400,"High",Sales[[#This Row],[Current Upsell $]]&gt;=100,"Medium",Sales[[#This Row],[Current Upsell $]]&lt;100,"Low")</f>
        <v/>
      </c>
      <c r="L174" s="5" t="str">
        <f>IF(Sales[[#This Row],[Current Upsell $]]&gt;0,_xlfn.CONCAT(Sales[[#This Row],[Subscription Type]]," ",Sales[[#This Row],[Upsell Priority]]," ",TEXT(Sales[[#This Row],[Current Upsell $]],"$#")),"")</f>
        <v/>
      </c>
      <c r="M174">
        <v>43</v>
      </c>
      <c r="N174" s="1">
        <v>44075</v>
      </c>
      <c r="O174" s="1">
        <v>44378</v>
      </c>
      <c r="P174">
        <v>10</v>
      </c>
      <c r="Q174">
        <v>0</v>
      </c>
      <c r="R174" s="1">
        <v>44228</v>
      </c>
      <c r="S174">
        <v>330</v>
      </c>
      <c r="T174" s="1"/>
    </row>
    <row r="175" spans="1:20" x14ac:dyDescent="0.25">
      <c r="A175">
        <v>100116</v>
      </c>
      <c r="B175" t="s">
        <v>0</v>
      </c>
      <c r="C175" cm="1">
        <f t="array" ref="C175">_xlfn.SWITCH(Sales[[#This Row],[Subscription Type]],"Basic",4,"Premium",3,"Business",2,"Enterprise",1,FALSE)</f>
        <v>3</v>
      </c>
      <c r="E175" s="1"/>
      <c r="F175" s="1"/>
      <c r="G175">
        <v>32</v>
      </c>
      <c r="H175">
        <f>MAX(0,Sales[[#This Row],[Number of Users]]-Sales[[#This Row],[Licenses Bought]])</f>
        <v>10</v>
      </c>
      <c r="I175" s="5">
        <v>10</v>
      </c>
      <c r="J175" s="5">
        <f>IF(Sales[[#This Row],[Sales Month]]=MAX(R175:R2394),Sales[[#This Row],[Upsell $ Non Paying Users]]*Sales[[#This Row],[Non Paying Users]],0)</f>
        <v>100</v>
      </c>
      <c r="K175" s="5" t="str" cm="1">
        <f t="array" ref="K175">_xlfn.IFS(Sales[[#This Row],[Current Upsell $]]=0,"",Sales[[#This Row],[Current Upsell $]]&gt;=400,"High",Sales[[#This Row],[Current Upsell $]]&gt;=100,"Medium",Sales[[#This Row],[Current Upsell $]]&lt;100,"Low")</f>
        <v>Medium</v>
      </c>
      <c r="L175" s="5" t="str">
        <f>IF(Sales[[#This Row],[Current Upsell $]]&gt;0,_xlfn.CONCAT(Sales[[#This Row],[Subscription Type]]," ",Sales[[#This Row],[Upsell Priority]]," ",TEXT(Sales[[#This Row],[Current Upsell $]],"$#")),"")</f>
        <v>Premium Medium $100</v>
      </c>
      <c r="M175">
        <v>42</v>
      </c>
      <c r="N175" s="1">
        <v>44075</v>
      </c>
      <c r="O175" s="1">
        <v>44378</v>
      </c>
      <c r="P175">
        <v>10</v>
      </c>
      <c r="Q175">
        <v>0</v>
      </c>
      <c r="R175" s="1">
        <v>44348</v>
      </c>
      <c r="S175">
        <v>320</v>
      </c>
      <c r="T175" s="1"/>
    </row>
    <row r="176" spans="1:20" x14ac:dyDescent="0.25">
      <c r="A176">
        <v>100119</v>
      </c>
      <c r="B176" t="s">
        <v>0</v>
      </c>
      <c r="C176" cm="1">
        <f t="array" ref="C176">_xlfn.SWITCH(Sales[[#This Row],[Subscription Type]],"Basic",4,"Premium",3,"Business",2,"Enterprise",1,FALSE)</f>
        <v>3</v>
      </c>
      <c r="E176" s="1"/>
      <c r="F176" s="1"/>
      <c r="G176">
        <v>26</v>
      </c>
      <c r="H176">
        <f>MAX(0,Sales[[#This Row],[Number of Users]]-Sales[[#This Row],[Licenses Bought]])</f>
        <v>10</v>
      </c>
      <c r="I176" s="5">
        <v>10</v>
      </c>
      <c r="J176" s="5">
        <f>IF(Sales[[#This Row],[Sales Month]]=MAX(R176:R2395),Sales[[#This Row],[Upsell $ Non Paying Users]]*Sales[[#This Row],[Non Paying Users]],0)</f>
        <v>0</v>
      </c>
      <c r="K176" s="5" t="str" cm="1">
        <f t="array" ref="K176">_xlfn.IFS(Sales[[#This Row],[Current Upsell $]]=0,"",Sales[[#This Row],[Current Upsell $]]&gt;=400,"High",Sales[[#This Row],[Current Upsell $]]&gt;=100,"Medium",Sales[[#This Row],[Current Upsell $]]&lt;100,"Low")</f>
        <v/>
      </c>
      <c r="L176" s="5" t="str">
        <f>IF(Sales[[#This Row],[Current Upsell $]]&gt;0,_xlfn.CONCAT(Sales[[#This Row],[Subscription Type]]," ",Sales[[#This Row],[Upsell Priority]]," ",TEXT(Sales[[#This Row],[Current Upsell $]],"$#")),"")</f>
        <v/>
      </c>
      <c r="M176">
        <v>36</v>
      </c>
      <c r="N176" s="1">
        <v>44075</v>
      </c>
      <c r="O176" s="1">
        <v>44378</v>
      </c>
      <c r="P176">
        <v>10</v>
      </c>
      <c r="Q176">
        <v>0</v>
      </c>
      <c r="R176" s="1">
        <v>44256</v>
      </c>
      <c r="S176">
        <v>260</v>
      </c>
      <c r="T176" s="1"/>
    </row>
    <row r="177" spans="1:20" x14ac:dyDescent="0.25">
      <c r="A177">
        <v>100146</v>
      </c>
      <c r="B177" t="s">
        <v>0</v>
      </c>
      <c r="C177" cm="1">
        <f t="array" ref="C177">_xlfn.SWITCH(Sales[[#This Row],[Subscription Type]],"Basic",4,"Premium",3,"Business",2,"Enterprise",1,FALSE)</f>
        <v>3</v>
      </c>
      <c r="E177" s="1"/>
      <c r="F177" s="1"/>
      <c r="G177">
        <v>52</v>
      </c>
      <c r="H177">
        <f>MAX(0,Sales[[#This Row],[Number of Users]]-Sales[[#This Row],[Licenses Bought]])</f>
        <v>10</v>
      </c>
      <c r="I177" s="5">
        <v>10</v>
      </c>
      <c r="J177" s="5">
        <f>IF(Sales[[#This Row],[Sales Month]]=MAX(R177:R2396),Sales[[#This Row],[Upsell $ Non Paying Users]]*Sales[[#This Row],[Non Paying Users]],0)</f>
        <v>100</v>
      </c>
      <c r="K177" s="5" t="str" cm="1">
        <f t="array" ref="K177">_xlfn.IFS(Sales[[#This Row],[Current Upsell $]]=0,"",Sales[[#This Row],[Current Upsell $]]&gt;=400,"High",Sales[[#This Row],[Current Upsell $]]&gt;=100,"Medium",Sales[[#This Row],[Current Upsell $]]&lt;100,"Low")</f>
        <v>Medium</v>
      </c>
      <c r="L177" s="5" t="str">
        <f>IF(Sales[[#This Row],[Current Upsell $]]&gt;0,_xlfn.CONCAT(Sales[[#This Row],[Subscription Type]]," ",Sales[[#This Row],[Upsell Priority]]," ",TEXT(Sales[[#This Row],[Current Upsell $]],"$#")),"")</f>
        <v>Premium Medium $100</v>
      </c>
      <c r="M177">
        <v>62</v>
      </c>
      <c r="N177" s="1">
        <v>44105</v>
      </c>
      <c r="O177" s="1">
        <v>44378</v>
      </c>
      <c r="P177">
        <v>9</v>
      </c>
      <c r="Q177">
        <v>0</v>
      </c>
      <c r="R177" s="1">
        <v>44348</v>
      </c>
      <c r="S177">
        <v>520</v>
      </c>
      <c r="T177" s="1"/>
    </row>
    <row r="178" spans="1:20" x14ac:dyDescent="0.25">
      <c r="A178">
        <v>100147</v>
      </c>
      <c r="B178" t="s">
        <v>0</v>
      </c>
      <c r="C178" cm="1">
        <f t="array" ref="C178">_xlfn.SWITCH(Sales[[#This Row],[Subscription Type]],"Basic",4,"Premium",3,"Business",2,"Enterprise",1,FALSE)</f>
        <v>3</v>
      </c>
      <c r="E178" s="1"/>
      <c r="F178" s="1"/>
      <c r="G178">
        <v>51</v>
      </c>
      <c r="H178">
        <f>MAX(0,Sales[[#This Row],[Number of Users]]-Sales[[#This Row],[Licenses Bought]])</f>
        <v>10</v>
      </c>
      <c r="I178" s="5">
        <v>10</v>
      </c>
      <c r="J178" s="5">
        <f>IF(Sales[[#This Row],[Sales Month]]=MAX(R178:R2397),Sales[[#This Row],[Upsell $ Non Paying Users]]*Sales[[#This Row],[Non Paying Users]],0)</f>
        <v>0</v>
      </c>
      <c r="K178" s="5" t="str" cm="1">
        <f t="array" ref="K178">_xlfn.IFS(Sales[[#This Row],[Current Upsell $]]=0,"",Sales[[#This Row],[Current Upsell $]]&gt;=400,"High",Sales[[#This Row],[Current Upsell $]]&gt;=100,"Medium",Sales[[#This Row],[Current Upsell $]]&lt;100,"Low")</f>
        <v/>
      </c>
      <c r="L178" s="5" t="str">
        <f>IF(Sales[[#This Row],[Current Upsell $]]&gt;0,_xlfn.CONCAT(Sales[[#This Row],[Subscription Type]]," ",Sales[[#This Row],[Upsell Priority]]," ",TEXT(Sales[[#This Row],[Current Upsell $]],"$#")),"")</f>
        <v/>
      </c>
      <c r="M178">
        <v>61</v>
      </c>
      <c r="N178" s="1">
        <v>44105</v>
      </c>
      <c r="O178" s="1">
        <v>44378</v>
      </c>
      <c r="P178">
        <v>9</v>
      </c>
      <c r="Q178">
        <v>0</v>
      </c>
      <c r="R178" s="1">
        <v>44228</v>
      </c>
      <c r="S178">
        <v>510</v>
      </c>
      <c r="T178" s="1"/>
    </row>
    <row r="179" spans="1:20" x14ac:dyDescent="0.25">
      <c r="A179">
        <v>100150</v>
      </c>
      <c r="B179" t="s">
        <v>0</v>
      </c>
      <c r="C179" cm="1">
        <f t="array" ref="C179">_xlfn.SWITCH(Sales[[#This Row],[Subscription Type]],"Basic",4,"Premium",3,"Business",2,"Enterprise",1,FALSE)</f>
        <v>3</v>
      </c>
      <c r="E179" s="1"/>
      <c r="F179" s="1"/>
      <c r="G179">
        <v>23</v>
      </c>
      <c r="H179">
        <f>MAX(0,Sales[[#This Row],[Number of Users]]-Sales[[#This Row],[Licenses Bought]])</f>
        <v>10</v>
      </c>
      <c r="I179" s="5">
        <v>10</v>
      </c>
      <c r="J179" s="5">
        <f>IF(Sales[[#This Row],[Sales Month]]=MAX(R179:R2398),Sales[[#This Row],[Upsell $ Non Paying Users]]*Sales[[#This Row],[Non Paying Users]],0)</f>
        <v>0</v>
      </c>
      <c r="K179" s="5" t="str" cm="1">
        <f t="array" ref="K179">_xlfn.IFS(Sales[[#This Row],[Current Upsell $]]=0,"",Sales[[#This Row],[Current Upsell $]]&gt;=400,"High",Sales[[#This Row],[Current Upsell $]]&gt;=100,"Medium",Sales[[#This Row],[Current Upsell $]]&lt;100,"Low")</f>
        <v/>
      </c>
      <c r="L179" s="5" t="str">
        <f>IF(Sales[[#This Row],[Current Upsell $]]&gt;0,_xlfn.CONCAT(Sales[[#This Row],[Subscription Type]]," ",Sales[[#This Row],[Upsell Priority]]," ",TEXT(Sales[[#This Row],[Current Upsell $]],"$#")),"")</f>
        <v/>
      </c>
      <c r="M179">
        <v>33</v>
      </c>
      <c r="N179" s="1">
        <v>44105</v>
      </c>
      <c r="O179" s="1">
        <v>44378</v>
      </c>
      <c r="P179">
        <v>9</v>
      </c>
      <c r="Q179">
        <v>0</v>
      </c>
      <c r="R179" s="1">
        <v>44197</v>
      </c>
      <c r="S179">
        <v>230</v>
      </c>
      <c r="T179" s="1"/>
    </row>
    <row r="180" spans="1:20" x14ac:dyDescent="0.25">
      <c r="A180">
        <v>100166</v>
      </c>
      <c r="B180" t="s">
        <v>0</v>
      </c>
      <c r="C180" cm="1">
        <f t="array" ref="C180">_xlfn.SWITCH(Sales[[#This Row],[Subscription Type]],"Basic",4,"Premium",3,"Business",2,"Enterprise",1,FALSE)</f>
        <v>3</v>
      </c>
      <c r="E180" s="1"/>
      <c r="F180" s="1"/>
      <c r="G180">
        <v>10</v>
      </c>
      <c r="H180">
        <f>MAX(0,Sales[[#This Row],[Number of Users]]-Sales[[#This Row],[Licenses Bought]])</f>
        <v>10</v>
      </c>
      <c r="I180" s="5">
        <v>10</v>
      </c>
      <c r="J180" s="5">
        <f>IF(Sales[[#This Row],[Sales Month]]=MAX(R180:R2399),Sales[[#This Row],[Upsell $ Non Paying Users]]*Sales[[#This Row],[Non Paying Users]],0)</f>
        <v>0</v>
      </c>
      <c r="K180" s="5" t="str" cm="1">
        <f t="array" ref="K180">_xlfn.IFS(Sales[[#This Row],[Current Upsell $]]=0,"",Sales[[#This Row],[Current Upsell $]]&gt;=400,"High",Sales[[#This Row],[Current Upsell $]]&gt;=100,"Medium",Sales[[#This Row],[Current Upsell $]]&lt;100,"Low")</f>
        <v/>
      </c>
      <c r="L180" s="5" t="str">
        <f>IF(Sales[[#This Row],[Current Upsell $]]&gt;0,_xlfn.CONCAT(Sales[[#This Row],[Subscription Type]]," ",Sales[[#This Row],[Upsell Priority]]," ",TEXT(Sales[[#This Row],[Current Upsell $]],"$#")),"")</f>
        <v/>
      </c>
      <c r="M180">
        <v>20</v>
      </c>
      <c r="N180" s="1">
        <v>44136</v>
      </c>
      <c r="O180" s="1">
        <v>44378</v>
      </c>
      <c r="P180">
        <v>8</v>
      </c>
      <c r="Q180">
        <v>0</v>
      </c>
      <c r="R180" s="1">
        <v>44197</v>
      </c>
      <c r="S180">
        <v>100</v>
      </c>
      <c r="T180" s="1"/>
    </row>
    <row r="181" spans="1:20" x14ac:dyDescent="0.25">
      <c r="A181">
        <v>100171</v>
      </c>
      <c r="B181" t="s">
        <v>0</v>
      </c>
      <c r="C181" cm="1">
        <f t="array" ref="C181">_xlfn.SWITCH(Sales[[#This Row],[Subscription Type]],"Basic",4,"Premium",3,"Business",2,"Enterprise",1,FALSE)</f>
        <v>3</v>
      </c>
      <c r="E181" s="1"/>
      <c r="F181" s="1"/>
      <c r="G181">
        <v>35</v>
      </c>
      <c r="H181">
        <f>MAX(0,Sales[[#This Row],[Number of Users]]-Sales[[#This Row],[Licenses Bought]])</f>
        <v>10</v>
      </c>
      <c r="I181" s="5">
        <v>10</v>
      </c>
      <c r="J181" s="5">
        <f>IF(Sales[[#This Row],[Sales Month]]=MAX(R181:R2400),Sales[[#This Row],[Upsell $ Non Paying Users]]*Sales[[#This Row],[Non Paying Users]],0)</f>
        <v>0</v>
      </c>
      <c r="K181" s="5" t="str" cm="1">
        <f t="array" ref="K181">_xlfn.IFS(Sales[[#This Row],[Current Upsell $]]=0,"",Sales[[#This Row],[Current Upsell $]]&gt;=400,"High",Sales[[#This Row],[Current Upsell $]]&gt;=100,"Medium",Sales[[#This Row],[Current Upsell $]]&lt;100,"Low")</f>
        <v/>
      </c>
      <c r="L181" s="5" t="str">
        <f>IF(Sales[[#This Row],[Current Upsell $]]&gt;0,_xlfn.CONCAT(Sales[[#This Row],[Subscription Type]]," ",Sales[[#This Row],[Upsell Priority]]," ",TEXT(Sales[[#This Row],[Current Upsell $]],"$#")),"")</f>
        <v/>
      </c>
      <c r="M181">
        <v>45</v>
      </c>
      <c r="N181" s="1">
        <v>44166</v>
      </c>
      <c r="O181" s="1">
        <v>44378</v>
      </c>
      <c r="P181">
        <v>7</v>
      </c>
      <c r="Q181">
        <v>0</v>
      </c>
      <c r="R181" s="1">
        <v>44228</v>
      </c>
      <c r="S181">
        <v>350</v>
      </c>
      <c r="T181" s="1"/>
    </row>
    <row r="182" spans="1:20" x14ac:dyDescent="0.25">
      <c r="A182">
        <v>100171</v>
      </c>
      <c r="B182" t="s">
        <v>0</v>
      </c>
      <c r="C182" cm="1">
        <f t="array" ref="C182">_xlfn.SWITCH(Sales[[#This Row],[Subscription Type]],"Basic",4,"Premium",3,"Business",2,"Enterprise",1,FALSE)</f>
        <v>3</v>
      </c>
      <c r="E182" s="1"/>
      <c r="F182" s="1"/>
      <c r="G182">
        <v>43</v>
      </c>
      <c r="H182">
        <f>MAX(0,Sales[[#This Row],[Number of Users]]-Sales[[#This Row],[Licenses Bought]])</f>
        <v>10</v>
      </c>
      <c r="I182" s="5">
        <v>10</v>
      </c>
      <c r="J182" s="5">
        <f>IF(Sales[[#This Row],[Sales Month]]=MAX(R182:R2401),Sales[[#This Row],[Upsell $ Non Paying Users]]*Sales[[#This Row],[Non Paying Users]],0)</f>
        <v>0</v>
      </c>
      <c r="K182" s="5" t="str" cm="1">
        <f t="array" ref="K182">_xlfn.IFS(Sales[[#This Row],[Current Upsell $]]=0,"",Sales[[#This Row],[Current Upsell $]]&gt;=400,"High",Sales[[#This Row],[Current Upsell $]]&gt;=100,"Medium",Sales[[#This Row],[Current Upsell $]]&lt;100,"Low")</f>
        <v/>
      </c>
      <c r="L182" s="5" t="str">
        <f>IF(Sales[[#This Row],[Current Upsell $]]&gt;0,_xlfn.CONCAT(Sales[[#This Row],[Subscription Type]]," ",Sales[[#This Row],[Upsell Priority]]," ",TEXT(Sales[[#This Row],[Current Upsell $]],"$#")),"")</f>
        <v/>
      </c>
      <c r="M182">
        <v>53</v>
      </c>
      <c r="N182" s="1">
        <v>44166</v>
      </c>
      <c r="O182" s="1">
        <v>44378</v>
      </c>
      <c r="P182">
        <v>7</v>
      </c>
      <c r="Q182">
        <v>0</v>
      </c>
      <c r="R182" s="1">
        <v>44287</v>
      </c>
      <c r="S182">
        <v>430</v>
      </c>
      <c r="T182" s="1"/>
    </row>
    <row r="183" spans="1:20" x14ac:dyDescent="0.25">
      <c r="A183">
        <v>100194</v>
      </c>
      <c r="B183" t="s">
        <v>0</v>
      </c>
      <c r="C183" cm="1">
        <f t="array" ref="C183">_xlfn.SWITCH(Sales[[#This Row],[Subscription Type]],"Basic",4,"Premium",3,"Business",2,"Enterprise",1,FALSE)</f>
        <v>3</v>
      </c>
      <c r="E183" s="1"/>
      <c r="F183" s="1"/>
      <c r="G183">
        <v>50</v>
      </c>
      <c r="H183">
        <f>MAX(0,Sales[[#This Row],[Number of Users]]-Sales[[#This Row],[Licenses Bought]])</f>
        <v>10</v>
      </c>
      <c r="I183" s="5">
        <v>10</v>
      </c>
      <c r="J183" s="5">
        <f>IF(Sales[[#This Row],[Sales Month]]=MAX(R183:R2402),Sales[[#This Row],[Upsell $ Non Paying Users]]*Sales[[#This Row],[Non Paying Users]],0)</f>
        <v>100</v>
      </c>
      <c r="K183" s="5" t="str" cm="1">
        <f t="array" ref="K183">_xlfn.IFS(Sales[[#This Row],[Current Upsell $]]=0,"",Sales[[#This Row],[Current Upsell $]]&gt;=400,"High",Sales[[#This Row],[Current Upsell $]]&gt;=100,"Medium",Sales[[#This Row],[Current Upsell $]]&lt;100,"Low")</f>
        <v>Medium</v>
      </c>
      <c r="L183" s="5" t="str">
        <f>IF(Sales[[#This Row],[Current Upsell $]]&gt;0,_xlfn.CONCAT(Sales[[#This Row],[Subscription Type]]," ",Sales[[#This Row],[Upsell Priority]]," ",TEXT(Sales[[#This Row],[Current Upsell $]],"$#")),"")</f>
        <v>Premium Medium $100</v>
      </c>
      <c r="M183">
        <v>60</v>
      </c>
      <c r="N183" s="1">
        <v>44228</v>
      </c>
      <c r="O183" s="1">
        <v>44378</v>
      </c>
      <c r="P183">
        <v>5</v>
      </c>
      <c r="Q183">
        <v>0</v>
      </c>
      <c r="R183" s="1">
        <v>44348</v>
      </c>
      <c r="S183">
        <v>500</v>
      </c>
      <c r="T183" s="1"/>
    </row>
    <row r="184" spans="1:20" x14ac:dyDescent="0.25">
      <c r="A184">
        <v>100203</v>
      </c>
      <c r="B184" t="s">
        <v>0</v>
      </c>
      <c r="C184" cm="1">
        <f t="array" ref="C184">_xlfn.SWITCH(Sales[[#This Row],[Subscription Type]],"Basic",4,"Premium",3,"Business",2,"Enterprise",1,FALSE)</f>
        <v>3</v>
      </c>
      <c r="E184" s="1"/>
      <c r="F184" s="1"/>
      <c r="G184">
        <v>15</v>
      </c>
      <c r="H184">
        <f>MAX(0,Sales[[#This Row],[Number of Users]]-Sales[[#This Row],[Licenses Bought]])</f>
        <v>10</v>
      </c>
      <c r="I184" s="5">
        <v>10</v>
      </c>
      <c r="J184" s="5">
        <f>IF(Sales[[#This Row],[Sales Month]]=MAX(R184:R2403),Sales[[#This Row],[Upsell $ Non Paying Users]]*Sales[[#This Row],[Non Paying Users]],0)</f>
        <v>0</v>
      </c>
      <c r="K184" s="5" t="str" cm="1">
        <f t="array" ref="K184">_xlfn.IFS(Sales[[#This Row],[Current Upsell $]]=0,"",Sales[[#This Row],[Current Upsell $]]&gt;=400,"High",Sales[[#This Row],[Current Upsell $]]&gt;=100,"Medium",Sales[[#This Row],[Current Upsell $]]&lt;100,"Low")</f>
        <v/>
      </c>
      <c r="L184" s="5" t="str">
        <f>IF(Sales[[#This Row],[Current Upsell $]]&gt;0,_xlfn.CONCAT(Sales[[#This Row],[Subscription Type]]," ",Sales[[#This Row],[Upsell Priority]]," ",TEXT(Sales[[#This Row],[Current Upsell $]],"$#")),"")</f>
        <v/>
      </c>
      <c r="M184">
        <v>25</v>
      </c>
      <c r="N184" s="1">
        <v>44228</v>
      </c>
      <c r="O184" s="1">
        <v>44378</v>
      </c>
      <c r="P184">
        <v>5</v>
      </c>
      <c r="Q184">
        <v>0</v>
      </c>
      <c r="R184" s="1">
        <v>44287</v>
      </c>
      <c r="S184">
        <v>150</v>
      </c>
      <c r="T184" s="1"/>
    </row>
    <row r="185" spans="1:20" x14ac:dyDescent="0.25">
      <c r="A185">
        <v>100203</v>
      </c>
      <c r="B185" t="s">
        <v>0</v>
      </c>
      <c r="C185" cm="1">
        <f t="array" ref="C185">_xlfn.SWITCH(Sales[[#This Row],[Subscription Type]],"Basic",4,"Premium",3,"Business",2,"Enterprise",1,FALSE)</f>
        <v>3</v>
      </c>
      <c r="E185" s="1"/>
      <c r="F185" s="1"/>
      <c r="G185">
        <v>19</v>
      </c>
      <c r="H185">
        <f>MAX(0,Sales[[#This Row],[Number of Users]]-Sales[[#This Row],[Licenses Bought]])</f>
        <v>10</v>
      </c>
      <c r="I185" s="5">
        <v>10</v>
      </c>
      <c r="J185" s="5">
        <f>IF(Sales[[#This Row],[Sales Month]]=MAX(R185:R2404),Sales[[#This Row],[Upsell $ Non Paying Users]]*Sales[[#This Row],[Non Paying Users]],0)</f>
        <v>0</v>
      </c>
      <c r="K185" s="5" t="str" cm="1">
        <f t="array" ref="K185">_xlfn.IFS(Sales[[#This Row],[Current Upsell $]]=0,"",Sales[[#This Row],[Current Upsell $]]&gt;=400,"High",Sales[[#This Row],[Current Upsell $]]&gt;=100,"Medium",Sales[[#This Row],[Current Upsell $]]&lt;100,"Low")</f>
        <v/>
      </c>
      <c r="L185" s="5" t="str">
        <f>IF(Sales[[#This Row],[Current Upsell $]]&gt;0,_xlfn.CONCAT(Sales[[#This Row],[Subscription Type]]," ",Sales[[#This Row],[Upsell Priority]]," ",TEXT(Sales[[#This Row],[Current Upsell $]],"$#")),"")</f>
        <v/>
      </c>
      <c r="M185">
        <v>29</v>
      </c>
      <c r="N185" s="1">
        <v>44228</v>
      </c>
      <c r="O185" s="1">
        <v>44378</v>
      </c>
      <c r="P185">
        <v>5</v>
      </c>
      <c r="Q185">
        <v>0</v>
      </c>
      <c r="R185" s="1">
        <v>44317</v>
      </c>
      <c r="S185">
        <v>190</v>
      </c>
      <c r="T185" s="1"/>
    </row>
    <row r="186" spans="1:20" x14ac:dyDescent="0.25">
      <c r="A186">
        <v>100275</v>
      </c>
      <c r="B186" t="s">
        <v>0</v>
      </c>
      <c r="C186" cm="1">
        <f t="array" ref="C186">_xlfn.SWITCH(Sales[[#This Row],[Subscription Type]],"Basic",4,"Premium",3,"Business",2,"Enterprise",1,FALSE)</f>
        <v>3</v>
      </c>
      <c r="E186" s="1"/>
      <c r="F186" s="1"/>
      <c r="G186">
        <v>13</v>
      </c>
      <c r="H186">
        <f>MAX(0,Sales[[#This Row],[Number of Users]]-Sales[[#This Row],[Licenses Bought]])</f>
        <v>10</v>
      </c>
      <c r="I186" s="5">
        <v>10</v>
      </c>
      <c r="J186" s="5">
        <f>IF(Sales[[#This Row],[Sales Month]]=MAX(R186:R2405),Sales[[#This Row],[Upsell $ Non Paying Users]]*Sales[[#This Row],[Non Paying Users]],0)</f>
        <v>100</v>
      </c>
      <c r="K186" s="5" t="str" cm="1">
        <f t="array" ref="K186">_xlfn.IFS(Sales[[#This Row],[Current Upsell $]]=0,"",Sales[[#This Row],[Current Upsell $]]&gt;=400,"High",Sales[[#This Row],[Current Upsell $]]&gt;=100,"Medium",Sales[[#This Row],[Current Upsell $]]&lt;100,"Low")</f>
        <v>Medium</v>
      </c>
      <c r="L186" s="5" t="str">
        <f>IF(Sales[[#This Row],[Current Upsell $]]&gt;0,_xlfn.CONCAT(Sales[[#This Row],[Subscription Type]]," ",Sales[[#This Row],[Upsell Priority]]," ",TEXT(Sales[[#This Row],[Current Upsell $]],"$#")),"")</f>
        <v>Premium Medium $100</v>
      </c>
      <c r="M186">
        <v>23</v>
      </c>
      <c r="N186" s="1">
        <v>44317</v>
      </c>
      <c r="O186" s="1">
        <v>44378</v>
      </c>
      <c r="P186">
        <v>2</v>
      </c>
      <c r="Q186">
        <v>0</v>
      </c>
      <c r="R186" s="1">
        <v>44348</v>
      </c>
      <c r="S186">
        <v>130</v>
      </c>
      <c r="T186" s="1"/>
    </row>
    <row r="187" spans="1:20" x14ac:dyDescent="0.25">
      <c r="A187">
        <v>100012</v>
      </c>
      <c r="B187" t="s">
        <v>0</v>
      </c>
      <c r="C187" cm="1">
        <f t="array" ref="C187">_xlfn.SWITCH(Sales[[#This Row],[Subscription Type]],"Basic",4,"Premium",3,"Business",2,"Enterprise",1,FALSE)</f>
        <v>3</v>
      </c>
      <c r="E187" s="1"/>
      <c r="F187" s="1"/>
      <c r="G187">
        <v>32</v>
      </c>
      <c r="H187">
        <f>MAX(0,Sales[[#This Row],[Number of Users]]-Sales[[#This Row],[Licenses Bought]])</f>
        <v>9</v>
      </c>
      <c r="I187" s="5">
        <v>10</v>
      </c>
      <c r="J187" s="5">
        <f>IF(Sales[[#This Row],[Sales Month]]=MAX(R187:R2406),Sales[[#This Row],[Upsell $ Non Paying Users]]*Sales[[#This Row],[Non Paying Users]],0)</f>
        <v>0</v>
      </c>
      <c r="K187" s="5" t="str" cm="1">
        <f t="array" ref="K187">_xlfn.IFS(Sales[[#This Row],[Current Upsell $]]=0,"",Sales[[#This Row],[Current Upsell $]]&gt;=400,"High",Sales[[#This Row],[Current Upsell $]]&gt;=100,"Medium",Sales[[#This Row],[Current Upsell $]]&lt;100,"Low")</f>
        <v/>
      </c>
      <c r="L187" s="5" t="str">
        <f>IF(Sales[[#This Row],[Current Upsell $]]&gt;0,_xlfn.CONCAT(Sales[[#This Row],[Subscription Type]]," ",Sales[[#This Row],[Upsell Priority]]," ",TEXT(Sales[[#This Row],[Current Upsell $]],"$#")),"")</f>
        <v/>
      </c>
      <c r="M187">
        <v>41</v>
      </c>
      <c r="N187" s="1">
        <v>43891</v>
      </c>
      <c r="O187" s="1">
        <v>44378</v>
      </c>
      <c r="P187">
        <v>16</v>
      </c>
      <c r="Q187">
        <v>0</v>
      </c>
      <c r="R187" s="1">
        <v>43922</v>
      </c>
      <c r="S187">
        <v>320</v>
      </c>
      <c r="T187" s="1"/>
    </row>
    <row r="188" spans="1:20" x14ac:dyDescent="0.25">
      <c r="A188">
        <v>100012</v>
      </c>
      <c r="B188" t="s">
        <v>0</v>
      </c>
      <c r="C188" cm="1">
        <f t="array" ref="C188">_xlfn.SWITCH(Sales[[#This Row],[Subscription Type]],"Basic",4,"Premium",3,"Business",2,"Enterprise",1,FALSE)</f>
        <v>3</v>
      </c>
      <c r="E188" s="1"/>
      <c r="F188" s="1"/>
      <c r="G188">
        <v>32</v>
      </c>
      <c r="H188">
        <f>MAX(0,Sales[[#This Row],[Number of Users]]-Sales[[#This Row],[Licenses Bought]])</f>
        <v>9</v>
      </c>
      <c r="I188" s="5">
        <v>10</v>
      </c>
      <c r="J188" s="5">
        <f>IF(Sales[[#This Row],[Sales Month]]=MAX(R188:R2407),Sales[[#This Row],[Upsell $ Non Paying Users]]*Sales[[#This Row],[Non Paying Users]],0)</f>
        <v>0</v>
      </c>
      <c r="K188" s="5" t="str" cm="1">
        <f t="array" ref="K188">_xlfn.IFS(Sales[[#This Row],[Current Upsell $]]=0,"",Sales[[#This Row],[Current Upsell $]]&gt;=400,"High",Sales[[#This Row],[Current Upsell $]]&gt;=100,"Medium",Sales[[#This Row],[Current Upsell $]]&lt;100,"Low")</f>
        <v/>
      </c>
      <c r="L188" s="5" t="str">
        <f>IF(Sales[[#This Row],[Current Upsell $]]&gt;0,_xlfn.CONCAT(Sales[[#This Row],[Subscription Type]]," ",Sales[[#This Row],[Upsell Priority]]," ",TEXT(Sales[[#This Row],[Current Upsell $]],"$#")),"")</f>
        <v/>
      </c>
      <c r="M188">
        <v>41</v>
      </c>
      <c r="N188" s="1">
        <v>43891</v>
      </c>
      <c r="O188" s="1">
        <v>44378</v>
      </c>
      <c r="P188">
        <v>16</v>
      </c>
      <c r="Q188">
        <v>0</v>
      </c>
      <c r="R188" s="1">
        <v>44013</v>
      </c>
      <c r="S188">
        <v>320</v>
      </c>
      <c r="T188" s="1"/>
    </row>
    <row r="189" spans="1:20" x14ac:dyDescent="0.25">
      <c r="A189">
        <v>100012</v>
      </c>
      <c r="B189" t="s">
        <v>0</v>
      </c>
      <c r="C189" cm="1">
        <f t="array" ref="C189">_xlfn.SWITCH(Sales[[#This Row],[Subscription Type]],"Basic",4,"Premium",3,"Business",2,"Enterprise",1,FALSE)</f>
        <v>3</v>
      </c>
      <c r="E189" s="1"/>
      <c r="F189" s="1"/>
      <c r="G189">
        <v>32</v>
      </c>
      <c r="H189">
        <f>MAX(0,Sales[[#This Row],[Number of Users]]-Sales[[#This Row],[Licenses Bought]])</f>
        <v>9</v>
      </c>
      <c r="I189" s="5">
        <v>10</v>
      </c>
      <c r="J189" s="5">
        <f>IF(Sales[[#This Row],[Sales Month]]=MAX(R189:R2408),Sales[[#This Row],[Upsell $ Non Paying Users]]*Sales[[#This Row],[Non Paying Users]],0)</f>
        <v>0</v>
      </c>
      <c r="K189" s="5" t="str" cm="1">
        <f t="array" ref="K189">_xlfn.IFS(Sales[[#This Row],[Current Upsell $]]=0,"",Sales[[#This Row],[Current Upsell $]]&gt;=400,"High",Sales[[#This Row],[Current Upsell $]]&gt;=100,"Medium",Sales[[#This Row],[Current Upsell $]]&lt;100,"Low")</f>
        <v/>
      </c>
      <c r="L189" s="5" t="str">
        <f>IF(Sales[[#This Row],[Current Upsell $]]&gt;0,_xlfn.CONCAT(Sales[[#This Row],[Subscription Type]]," ",Sales[[#This Row],[Upsell Priority]]," ",TEXT(Sales[[#This Row],[Current Upsell $]],"$#")),"")</f>
        <v/>
      </c>
      <c r="M189">
        <v>41</v>
      </c>
      <c r="N189" s="1">
        <v>43891</v>
      </c>
      <c r="O189" s="1">
        <v>44378</v>
      </c>
      <c r="P189">
        <v>16</v>
      </c>
      <c r="Q189">
        <v>0</v>
      </c>
      <c r="R189" s="1">
        <v>44256</v>
      </c>
      <c r="S189">
        <v>320</v>
      </c>
      <c r="T189" s="1"/>
    </row>
    <row r="190" spans="1:20" x14ac:dyDescent="0.25">
      <c r="A190">
        <v>100012</v>
      </c>
      <c r="B190" t="s">
        <v>0</v>
      </c>
      <c r="C190" cm="1">
        <f t="array" ref="C190">_xlfn.SWITCH(Sales[[#This Row],[Subscription Type]],"Basic",4,"Premium",3,"Business",2,"Enterprise",1,FALSE)</f>
        <v>3</v>
      </c>
      <c r="E190" s="1"/>
      <c r="F190" s="1"/>
      <c r="G190">
        <v>32</v>
      </c>
      <c r="H190">
        <f>MAX(0,Sales[[#This Row],[Number of Users]]-Sales[[#This Row],[Licenses Bought]])</f>
        <v>9</v>
      </c>
      <c r="I190" s="5">
        <v>10</v>
      </c>
      <c r="J190" s="5">
        <f>IF(Sales[[#This Row],[Sales Month]]=MAX(R190:R2409),Sales[[#This Row],[Upsell $ Non Paying Users]]*Sales[[#This Row],[Non Paying Users]],0)</f>
        <v>0</v>
      </c>
      <c r="K190" s="5" t="str" cm="1">
        <f t="array" ref="K190">_xlfn.IFS(Sales[[#This Row],[Current Upsell $]]=0,"",Sales[[#This Row],[Current Upsell $]]&gt;=400,"High",Sales[[#This Row],[Current Upsell $]]&gt;=100,"Medium",Sales[[#This Row],[Current Upsell $]]&lt;100,"Low")</f>
        <v/>
      </c>
      <c r="L190" s="5" t="str">
        <f>IF(Sales[[#This Row],[Current Upsell $]]&gt;0,_xlfn.CONCAT(Sales[[#This Row],[Subscription Type]]," ",Sales[[#This Row],[Upsell Priority]]," ",TEXT(Sales[[#This Row],[Current Upsell $]],"$#")),"")</f>
        <v/>
      </c>
      <c r="M190">
        <v>41</v>
      </c>
      <c r="N190" s="1">
        <v>43891</v>
      </c>
      <c r="O190" s="1">
        <v>44378</v>
      </c>
      <c r="P190">
        <v>16</v>
      </c>
      <c r="Q190">
        <v>0</v>
      </c>
      <c r="R190" s="1">
        <v>44287</v>
      </c>
      <c r="S190">
        <v>320</v>
      </c>
      <c r="T190" s="1"/>
    </row>
    <row r="191" spans="1:20" x14ac:dyDescent="0.25">
      <c r="A191">
        <v>100013</v>
      </c>
      <c r="B191" t="s">
        <v>0</v>
      </c>
      <c r="C191" cm="1">
        <f t="array" ref="C191">_xlfn.SWITCH(Sales[[#This Row],[Subscription Type]],"Basic",4,"Premium",3,"Business",2,"Enterprise",1,FALSE)</f>
        <v>3</v>
      </c>
      <c r="G191">
        <v>4</v>
      </c>
      <c r="H191">
        <f>MAX(0,Sales[[#This Row],[Number of Users]]-Sales[[#This Row],[Licenses Bought]])</f>
        <v>9</v>
      </c>
      <c r="I191" s="5">
        <v>10</v>
      </c>
      <c r="J191" s="5">
        <f>IF(Sales[[#This Row],[Sales Month]]=MAX(R191:R2410),Sales[[#This Row],[Upsell $ Non Paying Users]]*Sales[[#This Row],[Non Paying Users]],0)</f>
        <v>0</v>
      </c>
      <c r="K191" s="5" t="str" cm="1">
        <f t="array" ref="K191">_xlfn.IFS(Sales[[#This Row],[Current Upsell $]]=0,"",Sales[[#This Row],[Current Upsell $]]&gt;=400,"High",Sales[[#This Row],[Current Upsell $]]&gt;=100,"Medium",Sales[[#This Row],[Current Upsell $]]&lt;100,"Low")</f>
        <v/>
      </c>
      <c r="L191" s="5" t="str">
        <f>IF(Sales[[#This Row],[Current Upsell $]]&gt;0,_xlfn.CONCAT(Sales[[#This Row],[Subscription Type]]," ",Sales[[#This Row],[Upsell Priority]]," ",TEXT(Sales[[#This Row],[Current Upsell $]],"$#")),"")</f>
        <v/>
      </c>
      <c r="M191">
        <v>13</v>
      </c>
      <c r="N191" s="1">
        <v>43891</v>
      </c>
      <c r="O191" s="1">
        <v>44256</v>
      </c>
      <c r="P191">
        <v>12</v>
      </c>
      <c r="Q191">
        <v>3</v>
      </c>
      <c r="R191" s="1">
        <v>43922</v>
      </c>
      <c r="S191">
        <v>40</v>
      </c>
      <c r="T191" s="1"/>
    </row>
    <row r="192" spans="1:20" x14ac:dyDescent="0.25">
      <c r="A192">
        <v>100026</v>
      </c>
      <c r="B192" t="s">
        <v>0</v>
      </c>
      <c r="C192" cm="1">
        <f t="array" ref="C192">_xlfn.SWITCH(Sales[[#This Row],[Subscription Type]],"Basic",4,"Premium",3,"Business",2,"Enterprise",1,FALSE)</f>
        <v>3</v>
      </c>
      <c r="E192" s="1"/>
      <c r="F192" s="1"/>
      <c r="G192">
        <v>27</v>
      </c>
      <c r="H192">
        <f>MAX(0,Sales[[#This Row],[Number of Users]]-Sales[[#This Row],[Licenses Bought]])</f>
        <v>9</v>
      </c>
      <c r="I192" s="5">
        <v>10</v>
      </c>
      <c r="J192" s="5">
        <f>IF(Sales[[#This Row],[Sales Month]]=MAX(R192:R2411),Sales[[#This Row],[Upsell $ Non Paying Users]]*Sales[[#This Row],[Non Paying Users]],0)</f>
        <v>0</v>
      </c>
      <c r="K192" s="5" t="str" cm="1">
        <f t="array" ref="K192">_xlfn.IFS(Sales[[#This Row],[Current Upsell $]]=0,"",Sales[[#This Row],[Current Upsell $]]&gt;=400,"High",Sales[[#This Row],[Current Upsell $]]&gt;=100,"Medium",Sales[[#This Row],[Current Upsell $]]&lt;100,"Low")</f>
        <v/>
      </c>
      <c r="L192" s="5" t="str">
        <f>IF(Sales[[#This Row],[Current Upsell $]]&gt;0,_xlfn.CONCAT(Sales[[#This Row],[Subscription Type]]," ",Sales[[#This Row],[Upsell Priority]]," ",TEXT(Sales[[#This Row],[Current Upsell $]],"$#")),"")</f>
        <v/>
      </c>
      <c r="M192">
        <v>36</v>
      </c>
      <c r="N192" s="1">
        <v>43952</v>
      </c>
      <c r="O192" s="1">
        <v>44378</v>
      </c>
      <c r="P192">
        <v>14</v>
      </c>
      <c r="Q192">
        <v>0</v>
      </c>
      <c r="R192" s="1">
        <v>44287</v>
      </c>
      <c r="S192">
        <v>270</v>
      </c>
      <c r="T192" s="1"/>
    </row>
    <row r="193" spans="1:20" x14ac:dyDescent="0.25">
      <c r="A193">
        <v>100026</v>
      </c>
      <c r="B193" t="s">
        <v>0</v>
      </c>
      <c r="C193" cm="1">
        <f t="array" ref="C193">_xlfn.SWITCH(Sales[[#This Row],[Subscription Type]],"Basic",4,"Premium",3,"Business",2,"Enterprise",1,FALSE)</f>
        <v>3</v>
      </c>
      <c r="E193" s="1"/>
      <c r="F193" s="1"/>
      <c r="G193">
        <v>27</v>
      </c>
      <c r="H193">
        <f>MAX(0,Sales[[#This Row],[Number of Users]]-Sales[[#This Row],[Licenses Bought]])</f>
        <v>9</v>
      </c>
      <c r="I193" s="5">
        <v>10</v>
      </c>
      <c r="J193" s="5">
        <f>IF(Sales[[#This Row],[Sales Month]]=MAX(R193:R2412),Sales[[#This Row],[Upsell $ Non Paying Users]]*Sales[[#This Row],[Non Paying Users]],0)</f>
        <v>0</v>
      </c>
      <c r="K193" s="5" t="str" cm="1">
        <f t="array" ref="K193">_xlfn.IFS(Sales[[#This Row],[Current Upsell $]]=0,"",Sales[[#This Row],[Current Upsell $]]&gt;=400,"High",Sales[[#This Row],[Current Upsell $]]&gt;=100,"Medium",Sales[[#This Row],[Current Upsell $]]&lt;100,"Low")</f>
        <v/>
      </c>
      <c r="L193" s="5" t="str">
        <f>IF(Sales[[#This Row],[Current Upsell $]]&gt;0,_xlfn.CONCAT(Sales[[#This Row],[Subscription Type]]," ",Sales[[#This Row],[Upsell Priority]]," ",TEXT(Sales[[#This Row],[Current Upsell $]],"$#")),"")</f>
        <v/>
      </c>
      <c r="M193">
        <v>36</v>
      </c>
      <c r="N193" s="1">
        <v>43952</v>
      </c>
      <c r="O193" s="1">
        <v>44378</v>
      </c>
      <c r="P193">
        <v>14</v>
      </c>
      <c r="Q193">
        <v>0</v>
      </c>
      <c r="R193" s="1">
        <v>44317</v>
      </c>
      <c r="S193">
        <v>270</v>
      </c>
      <c r="T193" s="1"/>
    </row>
    <row r="194" spans="1:20" x14ac:dyDescent="0.25">
      <c r="A194">
        <v>100037</v>
      </c>
      <c r="B194" t="s">
        <v>0</v>
      </c>
      <c r="C194" cm="1">
        <f t="array" ref="C194">_xlfn.SWITCH(Sales[[#This Row],[Subscription Type]],"Basic",4,"Premium",3,"Business",2,"Enterprise",1,FALSE)</f>
        <v>3</v>
      </c>
      <c r="E194" s="1"/>
      <c r="F194" s="1"/>
      <c r="G194">
        <v>53</v>
      </c>
      <c r="H194">
        <f>MAX(0,Sales[[#This Row],[Number of Users]]-Sales[[#This Row],[Licenses Bought]])</f>
        <v>9</v>
      </c>
      <c r="I194" s="5">
        <v>10</v>
      </c>
      <c r="J194" s="5">
        <f>IF(Sales[[#This Row],[Sales Month]]=MAX(R194:R2413),Sales[[#This Row],[Upsell $ Non Paying Users]]*Sales[[#This Row],[Non Paying Users]],0)</f>
        <v>0</v>
      </c>
      <c r="K194" s="5" t="str" cm="1">
        <f t="array" ref="K194">_xlfn.IFS(Sales[[#This Row],[Current Upsell $]]=0,"",Sales[[#This Row],[Current Upsell $]]&gt;=400,"High",Sales[[#This Row],[Current Upsell $]]&gt;=100,"Medium",Sales[[#This Row],[Current Upsell $]]&lt;100,"Low")</f>
        <v/>
      </c>
      <c r="L194" s="5" t="str">
        <f>IF(Sales[[#This Row],[Current Upsell $]]&gt;0,_xlfn.CONCAT(Sales[[#This Row],[Subscription Type]]," ",Sales[[#This Row],[Upsell Priority]]," ",TEXT(Sales[[#This Row],[Current Upsell $]],"$#")),"")</f>
        <v/>
      </c>
      <c r="M194">
        <v>62</v>
      </c>
      <c r="N194" s="1">
        <v>43983</v>
      </c>
      <c r="O194" s="1">
        <v>44378</v>
      </c>
      <c r="P194">
        <v>13</v>
      </c>
      <c r="Q194">
        <v>0</v>
      </c>
      <c r="R194" s="1">
        <v>44228</v>
      </c>
      <c r="S194">
        <v>530</v>
      </c>
      <c r="T194" s="1"/>
    </row>
    <row r="195" spans="1:20" x14ac:dyDescent="0.25">
      <c r="A195">
        <v>100064</v>
      </c>
      <c r="B195" t="s">
        <v>0</v>
      </c>
      <c r="C195" cm="1">
        <f t="array" ref="C195">_xlfn.SWITCH(Sales[[#This Row],[Subscription Type]],"Basic",4,"Premium",3,"Business",2,"Enterprise",1,FALSE)</f>
        <v>3</v>
      </c>
      <c r="G195">
        <v>8</v>
      </c>
      <c r="H195">
        <f>MAX(0,Sales[[#This Row],[Number of Users]]-Sales[[#This Row],[Licenses Bought]])</f>
        <v>9</v>
      </c>
      <c r="I195" s="5">
        <v>10</v>
      </c>
      <c r="J195" s="5">
        <f>IF(Sales[[#This Row],[Sales Month]]=MAX(R195:R2414),Sales[[#This Row],[Upsell $ Non Paying Users]]*Sales[[#This Row],[Non Paying Users]],0)</f>
        <v>0</v>
      </c>
      <c r="K195" s="5" t="str" cm="1">
        <f t="array" ref="K195">_xlfn.IFS(Sales[[#This Row],[Current Upsell $]]=0,"",Sales[[#This Row],[Current Upsell $]]&gt;=400,"High",Sales[[#This Row],[Current Upsell $]]&gt;=100,"Medium",Sales[[#This Row],[Current Upsell $]]&lt;100,"Low")</f>
        <v/>
      </c>
      <c r="L195" s="5" t="str">
        <f>IF(Sales[[#This Row],[Current Upsell $]]&gt;0,_xlfn.CONCAT(Sales[[#This Row],[Subscription Type]]," ",Sales[[#This Row],[Upsell Priority]]," ",TEXT(Sales[[#This Row],[Current Upsell $]],"$#")),"")</f>
        <v/>
      </c>
      <c r="M195">
        <v>17</v>
      </c>
      <c r="N195" s="1">
        <v>44013</v>
      </c>
      <c r="O195" s="1">
        <v>44256</v>
      </c>
      <c r="P195">
        <v>8</v>
      </c>
      <c r="Q195">
        <v>3</v>
      </c>
      <c r="R195" s="1">
        <v>44044</v>
      </c>
      <c r="S195">
        <v>80</v>
      </c>
      <c r="T195" s="1"/>
    </row>
    <row r="196" spans="1:20" x14ac:dyDescent="0.25">
      <c r="A196">
        <v>100081</v>
      </c>
      <c r="B196" t="s">
        <v>0</v>
      </c>
      <c r="C196" cm="1">
        <f t="array" ref="C196">_xlfn.SWITCH(Sales[[#This Row],[Subscription Type]],"Basic",4,"Premium",3,"Business",2,"Enterprise",1,FALSE)</f>
        <v>3</v>
      </c>
      <c r="E196" s="1"/>
      <c r="F196" s="1"/>
      <c r="G196">
        <v>36</v>
      </c>
      <c r="H196">
        <f>MAX(0,Sales[[#This Row],[Number of Users]]-Sales[[#This Row],[Licenses Bought]])</f>
        <v>9</v>
      </c>
      <c r="I196" s="5">
        <v>10</v>
      </c>
      <c r="J196" s="5">
        <f>IF(Sales[[#This Row],[Sales Month]]=MAX(R196:R2415),Sales[[#This Row],[Upsell $ Non Paying Users]]*Sales[[#This Row],[Non Paying Users]],0)</f>
        <v>0</v>
      </c>
      <c r="K196" s="5" t="str" cm="1">
        <f t="array" ref="K196">_xlfn.IFS(Sales[[#This Row],[Current Upsell $]]=0,"",Sales[[#This Row],[Current Upsell $]]&gt;=400,"High",Sales[[#This Row],[Current Upsell $]]&gt;=100,"Medium",Sales[[#This Row],[Current Upsell $]]&lt;100,"Low")</f>
        <v/>
      </c>
      <c r="L196" s="5" t="str">
        <f>IF(Sales[[#This Row],[Current Upsell $]]&gt;0,_xlfn.CONCAT(Sales[[#This Row],[Subscription Type]]," ",Sales[[#This Row],[Upsell Priority]]," ",TEXT(Sales[[#This Row],[Current Upsell $]],"$#")),"")</f>
        <v/>
      </c>
      <c r="M196">
        <v>45</v>
      </c>
      <c r="N196" s="1">
        <v>44044</v>
      </c>
      <c r="O196" s="1">
        <v>44378</v>
      </c>
      <c r="P196">
        <v>11</v>
      </c>
      <c r="Q196">
        <v>0</v>
      </c>
      <c r="R196" s="1">
        <v>44256</v>
      </c>
      <c r="S196">
        <v>360</v>
      </c>
      <c r="T196" s="1"/>
    </row>
    <row r="197" spans="1:20" x14ac:dyDescent="0.25">
      <c r="A197">
        <v>100081</v>
      </c>
      <c r="B197" t="s">
        <v>0</v>
      </c>
      <c r="C197" cm="1">
        <f t="array" ref="C197">_xlfn.SWITCH(Sales[[#This Row],[Subscription Type]],"Basic",4,"Premium",3,"Business",2,"Enterprise",1,FALSE)</f>
        <v>3</v>
      </c>
      <c r="E197" s="1"/>
      <c r="F197" s="1"/>
      <c r="G197">
        <v>36</v>
      </c>
      <c r="H197">
        <f>MAX(0,Sales[[#This Row],[Number of Users]]-Sales[[#This Row],[Licenses Bought]])</f>
        <v>9</v>
      </c>
      <c r="I197" s="5">
        <v>10</v>
      </c>
      <c r="J197" s="5">
        <f>IF(Sales[[#This Row],[Sales Month]]=MAX(R197:R2416),Sales[[#This Row],[Upsell $ Non Paying Users]]*Sales[[#This Row],[Non Paying Users]],0)</f>
        <v>0</v>
      </c>
      <c r="K197" s="5" t="str" cm="1">
        <f t="array" ref="K197">_xlfn.IFS(Sales[[#This Row],[Current Upsell $]]=0,"",Sales[[#This Row],[Current Upsell $]]&gt;=400,"High",Sales[[#This Row],[Current Upsell $]]&gt;=100,"Medium",Sales[[#This Row],[Current Upsell $]]&lt;100,"Low")</f>
        <v/>
      </c>
      <c r="L197" s="5" t="str">
        <f>IF(Sales[[#This Row],[Current Upsell $]]&gt;0,_xlfn.CONCAT(Sales[[#This Row],[Subscription Type]]," ",Sales[[#This Row],[Upsell Priority]]," ",TEXT(Sales[[#This Row],[Current Upsell $]],"$#")),"")</f>
        <v/>
      </c>
      <c r="M197">
        <v>45</v>
      </c>
      <c r="N197" s="1">
        <v>44044</v>
      </c>
      <c r="O197" s="1">
        <v>44378</v>
      </c>
      <c r="P197">
        <v>11</v>
      </c>
      <c r="Q197">
        <v>0</v>
      </c>
      <c r="R197" s="1">
        <v>44317</v>
      </c>
      <c r="S197">
        <v>360</v>
      </c>
      <c r="T197" s="1"/>
    </row>
    <row r="198" spans="1:20" x14ac:dyDescent="0.25">
      <c r="A198">
        <v>100084</v>
      </c>
      <c r="B198" t="s">
        <v>0</v>
      </c>
      <c r="C198" cm="1">
        <f t="array" ref="C198">_xlfn.SWITCH(Sales[[#This Row],[Subscription Type]],"Basic",4,"Premium",3,"Business",2,"Enterprise",1,FALSE)</f>
        <v>3</v>
      </c>
      <c r="E198" s="1"/>
      <c r="F198" s="1"/>
      <c r="G198">
        <v>22</v>
      </c>
      <c r="H198">
        <f>MAX(0,Sales[[#This Row],[Number of Users]]-Sales[[#This Row],[Licenses Bought]])</f>
        <v>9</v>
      </c>
      <c r="I198" s="5">
        <v>10</v>
      </c>
      <c r="J198" s="5">
        <f>IF(Sales[[#This Row],[Sales Month]]=MAX(R198:R2417),Sales[[#This Row],[Upsell $ Non Paying Users]]*Sales[[#This Row],[Non Paying Users]],0)</f>
        <v>90</v>
      </c>
      <c r="K198" s="5" t="str" cm="1">
        <f t="array" ref="K198">_xlfn.IFS(Sales[[#This Row],[Current Upsell $]]=0,"",Sales[[#This Row],[Current Upsell $]]&gt;=400,"High",Sales[[#This Row],[Current Upsell $]]&gt;=100,"Medium",Sales[[#This Row],[Current Upsell $]]&lt;100,"Low")</f>
        <v>Low</v>
      </c>
      <c r="L198" s="5" t="str">
        <f>IF(Sales[[#This Row],[Current Upsell $]]&gt;0,_xlfn.CONCAT(Sales[[#This Row],[Subscription Type]]," ",Sales[[#This Row],[Upsell Priority]]," ",TEXT(Sales[[#This Row],[Current Upsell $]],"$#")),"")</f>
        <v>Premium Low $90</v>
      </c>
      <c r="M198">
        <v>31</v>
      </c>
      <c r="N198" s="1">
        <v>44044</v>
      </c>
      <c r="O198" s="1">
        <v>44378</v>
      </c>
      <c r="P198">
        <v>11</v>
      </c>
      <c r="Q198">
        <v>0</v>
      </c>
      <c r="R198" s="1">
        <v>44348</v>
      </c>
      <c r="S198">
        <v>220</v>
      </c>
      <c r="T198" s="1"/>
    </row>
    <row r="199" spans="1:20" x14ac:dyDescent="0.25">
      <c r="A199">
        <v>100085</v>
      </c>
      <c r="B199" t="s">
        <v>0</v>
      </c>
      <c r="C199" cm="1">
        <f t="array" ref="C199">_xlfn.SWITCH(Sales[[#This Row],[Subscription Type]],"Basic",4,"Premium",3,"Business",2,"Enterprise",1,FALSE)</f>
        <v>3</v>
      </c>
      <c r="E199" s="1"/>
      <c r="F199" s="1"/>
      <c r="G199">
        <v>13</v>
      </c>
      <c r="H199">
        <f>MAX(0,Sales[[#This Row],[Number of Users]]-Sales[[#This Row],[Licenses Bought]])</f>
        <v>9</v>
      </c>
      <c r="I199" s="5">
        <v>10</v>
      </c>
      <c r="J199" s="5">
        <f>IF(Sales[[#This Row],[Sales Month]]=MAX(R199:R2418),Sales[[#This Row],[Upsell $ Non Paying Users]]*Sales[[#This Row],[Non Paying Users]],0)</f>
        <v>0</v>
      </c>
      <c r="K199" s="5" t="str" cm="1">
        <f t="array" ref="K199">_xlfn.IFS(Sales[[#This Row],[Current Upsell $]]=0,"",Sales[[#This Row],[Current Upsell $]]&gt;=400,"High",Sales[[#This Row],[Current Upsell $]]&gt;=100,"Medium",Sales[[#This Row],[Current Upsell $]]&lt;100,"Low")</f>
        <v/>
      </c>
      <c r="L199" s="5" t="str">
        <f>IF(Sales[[#This Row],[Current Upsell $]]&gt;0,_xlfn.CONCAT(Sales[[#This Row],[Subscription Type]]," ",Sales[[#This Row],[Upsell Priority]]," ",TEXT(Sales[[#This Row],[Current Upsell $]],"$#")),"")</f>
        <v/>
      </c>
      <c r="M199">
        <v>22</v>
      </c>
      <c r="N199" s="1">
        <v>44044</v>
      </c>
      <c r="O199" s="1">
        <v>44378</v>
      </c>
      <c r="P199">
        <v>11</v>
      </c>
      <c r="Q199">
        <v>0</v>
      </c>
      <c r="R199" s="1">
        <v>44075</v>
      </c>
      <c r="S199">
        <v>130</v>
      </c>
      <c r="T199" s="1"/>
    </row>
    <row r="200" spans="1:20" x14ac:dyDescent="0.25">
      <c r="A200">
        <v>100119</v>
      </c>
      <c r="B200" t="s">
        <v>0</v>
      </c>
      <c r="C200" cm="1">
        <f t="array" ref="C200">_xlfn.SWITCH(Sales[[#This Row],[Subscription Type]],"Basic",4,"Premium",3,"Business",2,"Enterprise",1,FALSE)</f>
        <v>3</v>
      </c>
      <c r="E200" s="1"/>
      <c r="F200" s="1"/>
      <c r="G200">
        <v>26</v>
      </c>
      <c r="H200">
        <f>MAX(0,Sales[[#This Row],[Number of Users]]-Sales[[#This Row],[Licenses Bought]])</f>
        <v>9</v>
      </c>
      <c r="I200" s="5">
        <v>10</v>
      </c>
      <c r="J200" s="5">
        <f>IF(Sales[[#This Row],[Sales Month]]=MAX(R200:R2419),Sales[[#This Row],[Upsell $ Non Paying Users]]*Sales[[#This Row],[Non Paying Users]],0)</f>
        <v>90</v>
      </c>
      <c r="K200" s="5" t="str" cm="1">
        <f t="array" ref="K200">_xlfn.IFS(Sales[[#This Row],[Current Upsell $]]=0,"",Sales[[#This Row],[Current Upsell $]]&gt;=400,"High",Sales[[#This Row],[Current Upsell $]]&gt;=100,"Medium",Sales[[#This Row],[Current Upsell $]]&lt;100,"Low")</f>
        <v>Low</v>
      </c>
      <c r="L200" s="5" t="str">
        <f>IF(Sales[[#This Row],[Current Upsell $]]&gt;0,_xlfn.CONCAT(Sales[[#This Row],[Subscription Type]]," ",Sales[[#This Row],[Upsell Priority]]," ",TEXT(Sales[[#This Row],[Current Upsell $]],"$#")),"")</f>
        <v>Premium Low $90</v>
      </c>
      <c r="M200">
        <v>35</v>
      </c>
      <c r="N200" s="1">
        <v>44075</v>
      </c>
      <c r="O200" s="1">
        <v>44378</v>
      </c>
      <c r="P200">
        <v>10</v>
      </c>
      <c r="Q200">
        <v>0</v>
      </c>
      <c r="R200" s="1">
        <v>44348</v>
      </c>
      <c r="S200">
        <v>260</v>
      </c>
      <c r="T200" s="1"/>
    </row>
    <row r="201" spans="1:20" x14ac:dyDescent="0.25">
      <c r="A201">
        <v>100126</v>
      </c>
      <c r="B201" t="s">
        <v>0</v>
      </c>
      <c r="C201" cm="1">
        <f t="array" ref="C201">_xlfn.SWITCH(Sales[[#This Row],[Subscription Type]],"Basic",4,"Premium",3,"Business",2,"Enterprise",1,FALSE)</f>
        <v>3</v>
      </c>
      <c r="E201" s="1"/>
      <c r="F201" s="1"/>
      <c r="G201">
        <v>5</v>
      </c>
      <c r="H201">
        <f>MAX(0,Sales[[#This Row],[Number of Users]]-Sales[[#This Row],[Licenses Bought]])</f>
        <v>9</v>
      </c>
      <c r="I201" s="5">
        <v>10</v>
      </c>
      <c r="J201" s="5">
        <f>IF(Sales[[#This Row],[Sales Month]]=MAX(R201:R2420),Sales[[#This Row],[Upsell $ Non Paying Users]]*Sales[[#This Row],[Non Paying Users]],0)</f>
        <v>0</v>
      </c>
      <c r="K201" s="5" t="str" cm="1">
        <f t="array" ref="K201">_xlfn.IFS(Sales[[#This Row],[Current Upsell $]]=0,"",Sales[[#This Row],[Current Upsell $]]&gt;=400,"High",Sales[[#This Row],[Current Upsell $]]&gt;=100,"Medium",Sales[[#This Row],[Current Upsell $]]&lt;100,"Low")</f>
        <v/>
      </c>
      <c r="L201" s="5" t="str">
        <f>IF(Sales[[#This Row],[Current Upsell $]]&gt;0,_xlfn.CONCAT(Sales[[#This Row],[Subscription Type]]," ",Sales[[#This Row],[Upsell Priority]]," ",TEXT(Sales[[#This Row],[Current Upsell $]],"$#")),"")</f>
        <v/>
      </c>
      <c r="M201">
        <v>14</v>
      </c>
      <c r="N201" s="1">
        <v>44075</v>
      </c>
      <c r="O201" s="1">
        <v>44378</v>
      </c>
      <c r="P201">
        <v>10</v>
      </c>
      <c r="Q201">
        <v>0</v>
      </c>
      <c r="R201" s="1">
        <v>44105</v>
      </c>
      <c r="S201">
        <v>50</v>
      </c>
      <c r="T201" s="1"/>
    </row>
    <row r="202" spans="1:20" x14ac:dyDescent="0.25">
      <c r="A202">
        <v>100148</v>
      </c>
      <c r="B202" t="s">
        <v>0</v>
      </c>
      <c r="C202" cm="1">
        <f t="array" ref="C202">_xlfn.SWITCH(Sales[[#This Row],[Subscription Type]],"Basic",4,"Premium",3,"Business",2,"Enterprise",1,FALSE)</f>
        <v>3</v>
      </c>
      <c r="E202" s="1"/>
      <c r="F202" s="1"/>
      <c r="G202">
        <v>48</v>
      </c>
      <c r="H202">
        <f>MAX(0,Sales[[#This Row],[Number of Users]]-Sales[[#This Row],[Licenses Bought]])</f>
        <v>9</v>
      </c>
      <c r="I202" s="5">
        <v>10</v>
      </c>
      <c r="J202" s="5">
        <f>IF(Sales[[#This Row],[Sales Month]]=MAX(R202:R2421),Sales[[#This Row],[Upsell $ Non Paying Users]]*Sales[[#This Row],[Non Paying Users]],0)</f>
        <v>0</v>
      </c>
      <c r="K202" s="5" t="str" cm="1">
        <f t="array" ref="K202">_xlfn.IFS(Sales[[#This Row],[Current Upsell $]]=0,"",Sales[[#This Row],[Current Upsell $]]&gt;=400,"High",Sales[[#This Row],[Current Upsell $]]&gt;=100,"Medium",Sales[[#This Row],[Current Upsell $]]&lt;100,"Low")</f>
        <v/>
      </c>
      <c r="L202" s="5" t="str">
        <f>IF(Sales[[#This Row],[Current Upsell $]]&gt;0,_xlfn.CONCAT(Sales[[#This Row],[Subscription Type]]," ",Sales[[#This Row],[Upsell Priority]]," ",TEXT(Sales[[#This Row],[Current Upsell $]],"$#")),"")</f>
        <v/>
      </c>
      <c r="M202">
        <v>57</v>
      </c>
      <c r="N202" s="1">
        <v>44105</v>
      </c>
      <c r="O202" s="1">
        <v>44378</v>
      </c>
      <c r="P202">
        <v>9</v>
      </c>
      <c r="Q202">
        <v>0</v>
      </c>
      <c r="R202" s="1">
        <v>44317</v>
      </c>
      <c r="S202">
        <v>480</v>
      </c>
      <c r="T202" s="1"/>
    </row>
    <row r="203" spans="1:20" x14ac:dyDescent="0.25">
      <c r="A203">
        <v>100149</v>
      </c>
      <c r="B203" t="s">
        <v>0</v>
      </c>
      <c r="C203" cm="1">
        <f t="array" ref="C203">_xlfn.SWITCH(Sales[[#This Row],[Subscription Type]],"Basic",4,"Premium",3,"Business",2,"Enterprise",1,FALSE)</f>
        <v>3</v>
      </c>
      <c r="E203" s="1"/>
      <c r="F203" s="1"/>
      <c r="G203">
        <v>33</v>
      </c>
      <c r="H203">
        <f>MAX(0,Sales[[#This Row],[Number of Users]]-Sales[[#This Row],[Licenses Bought]])</f>
        <v>9</v>
      </c>
      <c r="I203" s="5">
        <v>10</v>
      </c>
      <c r="J203" s="5">
        <f>IF(Sales[[#This Row],[Sales Month]]=MAX(R203:R2422),Sales[[#This Row],[Upsell $ Non Paying Users]]*Sales[[#This Row],[Non Paying Users]],0)</f>
        <v>0</v>
      </c>
      <c r="K203" s="5" t="str" cm="1">
        <f t="array" ref="K203">_xlfn.IFS(Sales[[#This Row],[Current Upsell $]]=0,"",Sales[[#This Row],[Current Upsell $]]&gt;=400,"High",Sales[[#This Row],[Current Upsell $]]&gt;=100,"Medium",Sales[[#This Row],[Current Upsell $]]&lt;100,"Low")</f>
        <v/>
      </c>
      <c r="L203" s="5" t="str">
        <f>IF(Sales[[#This Row],[Current Upsell $]]&gt;0,_xlfn.CONCAT(Sales[[#This Row],[Subscription Type]]," ",Sales[[#This Row],[Upsell Priority]]," ",TEXT(Sales[[#This Row],[Current Upsell $]],"$#")),"")</f>
        <v/>
      </c>
      <c r="M203">
        <v>42</v>
      </c>
      <c r="N203" s="1">
        <v>44105</v>
      </c>
      <c r="O203" s="1">
        <v>44378</v>
      </c>
      <c r="P203">
        <v>9</v>
      </c>
      <c r="Q203">
        <v>0</v>
      </c>
      <c r="R203" s="1">
        <v>44197</v>
      </c>
      <c r="S203">
        <v>330</v>
      </c>
      <c r="T203" s="1"/>
    </row>
    <row r="204" spans="1:20" x14ac:dyDescent="0.25">
      <c r="A204">
        <v>100150</v>
      </c>
      <c r="B204" t="s">
        <v>0</v>
      </c>
      <c r="C204" cm="1">
        <f t="array" ref="C204">_xlfn.SWITCH(Sales[[#This Row],[Subscription Type]],"Basic",4,"Premium",3,"Business",2,"Enterprise",1,FALSE)</f>
        <v>3</v>
      </c>
      <c r="E204" s="1"/>
      <c r="F204" s="1"/>
      <c r="G204">
        <v>27</v>
      </c>
      <c r="H204">
        <f>MAX(0,Sales[[#This Row],[Number of Users]]-Sales[[#This Row],[Licenses Bought]])</f>
        <v>9</v>
      </c>
      <c r="I204" s="5">
        <v>10</v>
      </c>
      <c r="J204" s="5">
        <f>IF(Sales[[#This Row],[Sales Month]]=MAX(R204:R2423),Sales[[#This Row],[Upsell $ Non Paying Users]]*Sales[[#This Row],[Non Paying Users]],0)</f>
        <v>0</v>
      </c>
      <c r="K204" s="5" t="str" cm="1">
        <f t="array" ref="K204">_xlfn.IFS(Sales[[#This Row],[Current Upsell $]]=0,"",Sales[[#This Row],[Current Upsell $]]&gt;=400,"High",Sales[[#This Row],[Current Upsell $]]&gt;=100,"Medium",Sales[[#This Row],[Current Upsell $]]&lt;100,"Low")</f>
        <v/>
      </c>
      <c r="L204" s="5" t="str">
        <f>IF(Sales[[#This Row],[Current Upsell $]]&gt;0,_xlfn.CONCAT(Sales[[#This Row],[Subscription Type]]," ",Sales[[#This Row],[Upsell Priority]]," ",TEXT(Sales[[#This Row],[Current Upsell $]],"$#")),"")</f>
        <v/>
      </c>
      <c r="M204">
        <v>36</v>
      </c>
      <c r="N204" s="1">
        <v>44105</v>
      </c>
      <c r="O204" s="1">
        <v>44378</v>
      </c>
      <c r="P204">
        <v>9</v>
      </c>
      <c r="Q204">
        <v>0</v>
      </c>
      <c r="R204" s="1">
        <v>44256</v>
      </c>
      <c r="S204">
        <v>270</v>
      </c>
      <c r="T204" s="1"/>
    </row>
    <row r="205" spans="1:20" x14ac:dyDescent="0.25">
      <c r="A205">
        <v>100151</v>
      </c>
      <c r="B205" t="s">
        <v>0</v>
      </c>
      <c r="C205" cm="1">
        <f t="array" ref="C205">_xlfn.SWITCH(Sales[[#This Row],[Subscription Type]],"Basic",4,"Premium",3,"Business",2,"Enterprise",1,FALSE)</f>
        <v>3</v>
      </c>
      <c r="E205" s="1"/>
      <c r="F205" s="1"/>
      <c r="G205">
        <v>20</v>
      </c>
      <c r="H205">
        <f>MAX(0,Sales[[#This Row],[Number of Users]]-Sales[[#This Row],[Licenses Bought]])</f>
        <v>9</v>
      </c>
      <c r="I205" s="5">
        <v>10</v>
      </c>
      <c r="J205" s="5">
        <f>IF(Sales[[#This Row],[Sales Month]]=MAX(R205:R2424),Sales[[#This Row],[Upsell $ Non Paying Users]]*Sales[[#This Row],[Non Paying Users]],0)</f>
        <v>0</v>
      </c>
      <c r="K205" s="5" t="str" cm="1">
        <f t="array" ref="K205">_xlfn.IFS(Sales[[#This Row],[Current Upsell $]]=0,"",Sales[[#This Row],[Current Upsell $]]&gt;=400,"High",Sales[[#This Row],[Current Upsell $]]&gt;=100,"Medium",Sales[[#This Row],[Current Upsell $]]&lt;100,"Low")</f>
        <v/>
      </c>
      <c r="L205" s="5" t="str">
        <f>IF(Sales[[#This Row],[Current Upsell $]]&gt;0,_xlfn.CONCAT(Sales[[#This Row],[Subscription Type]]," ",Sales[[#This Row],[Upsell Priority]]," ",TEXT(Sales[[#This Row],[Current Upsell $]],"$#")),"")</f>
        <v/>
      </c>
      <c r="M205">
        <v>29</v>
      </c>
      <c r="N205" s="1">
        <v>44105</v>
      </c>
      <c r="O205" s="1">
        <v>44378</v>
      </c>
      <c r="P205">
        <v>9</v>
      </c>
      <c r="Q205">
        <v>0</v>
      </c>
      <c r="R205" s="1">
        <v>44317</v>
      </c>
      <c r="S205">
        <v>200</v>
      </c>
      <c r="T205" s="1"/>
    </row>
    <row r="206" spans="1:20" x14ac:dyDescent="0.25">
      <c r="A206">
        <v>100165</v>
      </c>
      <c r="B206" t="s">
        <v>0</v>
      </c>
      <c r="C206" cm="1">
        <f t="array" ref="C206">_xlfn.SWITCH(Sales[[#This Row],[Subscription Type]],"Basic",4,"Premium",3,"Business",2,"Enterprise",1,FALSE)</f>
        <v>3</v>
      </c>
      <c r="E206" s="1"/>
      <c r="F206" s="1"/>
      <c r="G206">
        <v>25</v>
      </c>
      <c r="H206">
        <f>MAX(0,Sales[[#This Row],[Number of Users]]-Sales[[#This Row],[Licenses Bought]])</f>
        <v>9</v>
      </c>
      <c r="I206" s="5">
        <v>10</v>
      </c>
      <c r="J206" s="5">
        <f>IF(Sales[[#This Row],[Sales Month]]=MAX(R206:R2425),Sales[[#This Row],[Upsell $ Non Paying Users]]*Sales[[#This Row],[Non Paying Users]],0)</f>
        <v>0</v>
      </c>
      <c r="K206" s="5" t="str" cm="1">
        <f t="array" ref="K206">_xlfn.IFS(Sales[[#This Row],[Current Upsell $]]=0,"",Sales[[#This Row],[Current Upsell $]]&gt;=400,"High",Sales[[#This Row],[Current Upsell $]]&gt;=100,"Medium",Sales[[#This Row],[Current Upsell $]]&lt;100,"Low")</f>
        <v/>
      </c>
      <c r="L206" s="5" t="str">
        <f>IF(Sales[[#This Row],[Current Upsell $]]&gt;0,_xlfn.CONCAT(Sales[[#This Row],[Subscription Type]]," ",Sales[[#This Row],[Upsell Priority]]," ",TEXT(Sales[[#This Row],[Current Upsell $]],"$#")),"")</f>
        <v/>
      </c>
      <c r="M206">
        <v>34</v>
      </c>
      <c r="N206" s="1">
        <v>44136</v>
      </c>
      <c r="O206" s="1">
        <v>44378</v>
      </c>
      <c r="P206">
        <v>8</v>
      </c>
      <c r="Q206">
        <v>0</v>
      </c>
      <c r="R206" s="1">
        <v>44228</v>
      </c>
      <c r="S206">
        <v>250</v>
      </c>
      <c r="T206" s="1"/>
    </row>
    <row r="207" spans="1:20" x14ac:dyDescent="0.25">
      <c r="A207">
        <v>100183</v>
      </c>
      <c r="B207" t="s">
        <v>0</v>
      </c>
      <c r="C207" cm="1">
        <f t="array" ref="C207">_xlfn.SWITCH(Sales[[#This Row],[Subscription Type]],"Basic",4,"Premium",3,"Business",2,"Enterprise",1,FALSE)</f>
        <v>3</v>
      </c>
      <c r="E207" s="1"/>
      <c r="F207" s="1"/>
      <c r="G207">
        <v>34</v>
      </c>
      <c r="H207">
        <f>MAX(0,Sales[[#This Row],[Number of Users]]-Sales[[#This Row],[Licenses Bought]])</f>
        <v>9</v>
      </c>
      <c r="I207" s="5">
        <v>10</v>
      </c>
      <c r="J207" s="5">
        <f>IF(Sales[[#This Row],[Sales Month]]=MAX(R207:R2426),Sales[[#This Row],[Upsell $ Non Paying Users]]*Sales[[#This Row],[Non Paying Users]],0)</f>
        <v>0</v>
      </c>
      <c r="K207" s="5" t="str" cm="1">
        <f t="array" ref="K207">_xlfn.IFS(Sales[[#This Row],[Current Upsell $]]=0,"",Sales[[#This Row],[Current Upsell $]]&gt;=400,"High",Sales[[#This Row],[Current Upsell $]]&gt;=100,"Medium",Sales[[#This Row],[Current Upsell $]]&lt;100,"Low")</f>
        <v/>
      </c>
      <c r="L207" s="5" t="str">
        <f>IF(Sales[[#This Row],[Current Upsell $]]&gt;0,_xlfn.CONCAT(Sales[[#This Row],[Subscription Type]]," ",Sales[[#This Row],[Upsell Priority]]," ",TEXT(Sales[[#This Row],[Current Upsell $]],"$#")),"")</f>
        <v/>
      </c>
      <c r="M207">
        <v>43</v>
      </c>
      <c r="N207" s="1">
        <v>44197</v>
      </c>
      <c r="O207" s="1">
        <v>44378</v>
      </c>
      <c r="P207">
        <v>6</v>
      </c>
      <c r="Q207">
        <v>0</v>
      </c>
      <c r="R207" s="1">
        <v>44317</v>
      </c>
      <c r="S207">
        <v>340</v>
      </c>
      <c r="T207" s="1"/>
    </row>
    <row r="208" spans="1:20" x14ac:dyDescent="0.25">
      <c r="A208">
        <v>100195</v>
      </c>
      <c r="B208" t="s">
        <v>0</v>
      </c>
      <c r="C208" cm="1">
        <f t="array" ref="C208">_xlfn.SWITCH(Sales[[#This Row],[Subscription Type]],"Basic",4,"Premium",3,"Business",2,"Enterprise",1,FALSE)</f>
        <v>3</v>
      </c>
      <c r="E208" s="1"/>
      <c r="F208" s="1"/>
      <c r="G208">
        <v>45</v>
      </c>
      <c r="H208">
        <f>MAX(0,Sales[[#This Row],[Number of Users]]-Sales[[#This Row],[Licenses Bought]])</f>
        <v>9</v>
      </c>
      <c r="I208" s="5">
        <v>10</v>
      </c>
      <c r="J208" s="5">
        <f>IF(Sales[[#This Row],[Sales Month]]=MAX(R208:R2427),Sales[[#This Row],[Upsell $ Non Paying Users]]*Sales[[#This Row],[Non Paying Users]],0)</f>
        <v>90</v>
      </c>
      <c r="K208" s="5" t="str" cm="1">
        <f t="array" ref="K208">_xlfn.IFS(Sales[[#This Row],[Current Upsell $]]=0,"",Sales[[#This Row],[Current Upsell $]]&gt;=400,"High",Sales[[#This Row],[Current Upsell $]]&gt;=100,"Medium",Sales[[#This Row],[Current Upsell $]]&lt;100,"Low")</f>
        <v>Low</v>
      </c>
      <c r="L208" s="5" t="str">
        <f>IF(Sales[[#This Row],[Current Upsell $]]&gt;0,_xlfn.CONCAT(Sales[[#This Row],[Subscription Type]]," ",Sales[[#This Row],[Upsell Priority]]," ",TEXT(Sales[[#This Row],[Current Upsell $]],"$#")),"")</f>
        <v>Premium Low $90</v>
      </c>
      <c r="M208">
        <v>54</v>
      </c>
      <c r="N208" s="1">
        <v>44228</v>
      </c>
      <c r="O208" s="1">
        <v>44378</v>
      </c>
      <c r="P208">
        <v>5</v>
      </c>
      <c r="Q208">
        <v>0</v>
      </c>
      <c r="R208" s="1">
        <v>44348</v>
      </c>
      <c r="S208">
        <v>450</v>
      </c>
      <c r="T208" s="1"/>
    </row>
    <row r="209" spans="1:20" x14ac:dyDescent="0.25">
      <c r="A209">
        <v>100205</v>
      </c>
      <c r="B209" t="s">
        <v>0</v>
      </c>
      <c r="C209" cm="1">
        <f t="array" ref="C209">_xlfn.SWITCH(Sales[[#This Row],[Subscription Type]],"Basic",4,"Premium",3,"Business",2,"Enterprise",1,FALSE)</f>
        <v>3</v>
      </c>
      <c r="E209" s="1"/>
      <c r="F209" s="1"/>
      <c r="G209">
        <v>10</v>
      </c>
      <c r="H209">
        <f>MAX(0,Sales[[#This Row],[Number of Users]]-Sales[[#This Row],[Licenses Bought]])</f>
        <v>9</v>
      </c>
      <c r="I209" s="5">
        <v>10</v>
      </c>
      <c r="J209" s="5">
        <f>IF(Sales[[#This Row],[Sales Month]]=MAX(R209:R2428),Sales[[#This Row],[Upsell $ Non Paying Users]]*Sales[[#This Row],[Non Paying Users]],0)</f>
        <v>0</v>
      </c>
      <c r="K209" s="5" t="str" cm="1">
        <f t="array" ref="K209">_xlfn.IFS(Sales[[#This Row],[Current Upsell $]]=0,"",Sales[[#This Row],[Current Upsell $]]&gt;=400,"High",Sales[[#This Row],[Current Upsell $]]&gt;=100,"Medium",Sales[[#This Row],[Current Upsell $]]&lt;100,"Low")</f>
        <v/>
      </c>
      <c r="L209" s="5" t="str">
        <f>IF(Sales[[#This Row],[Current Upsell $]]&gt;0,_xlfn.CONCAT(Sales[[#This Row],[Subscription Type]]," ",Sales[[#This Row],[Upsell Priority]]," ",TEXT(Sales[[#This Row],[Current Upsell $]],"$#")),"")</f>
        <v/>
      </c>
      <c r="M209">
        <v>19</v>
      </c>
      <c r="N209" s="1">
        <v>44228</v>
      </c>
      <c r="O209" s="1">
        <v>44378</v>
      </c>
      <c r="P209">
        <v>5</v>
      </c>
      <c r="Q209">
        <v>0</v>
      </c>
      <c r="R209" s="1">
        <v>44287</v>
      </c>
      <c r="S209">
        <v>100</v>
      </c>
      <c r="T209" s="1"/>
    </row>
    <row r="210" spans="1:20" x14ac:dyDescent="0.25">
      <c r="A210">
        <v>100254</v>
      </c>
      <c r="B210" t="s">
        <v>0</v>
      </c>
      <c r="C210" cm="1">
        <f t="array" ref="C210">_xlfn.SWITCH(Sales[[#This Row],[Subscription Type]],"Basic",4,"Premium",3,"Business",2,"Enterprise",1,FALSE)</f>
        <v>3</v>
      </c>
      <c r="E210" s="1"/>
      <c r="F210" s="1"/>
      <c r="G210">
        <v>7</v>
      </c>
      <c r="H210">
        <f>MAX(0,Sales[[#This Row],[Number of Users]]-Sales[[#This Row],[Licenses Bought]])</f>
        <v>9</v>
      </c>
      <c r="I210" s="5">
        <v>10</v>
      </c>
      <c r="J210" s="5">
        <f>IF(Sales[[#This Row],[Sales Month]]=MAX(R210:R2429),Sales[[#This Row],[Upsell $ Non Paying Users]]*Sales[[#This Row],[Non Paying Users]],0)</f>
        <v>0</v>
      </c>
      <c r="K210" s="5" t="str" cm="1">
        <f t="array" ref="K210">_xlfn.IFS(Sales[[#This Row],[Current Upsell $]]=0,"",Sales[[#This Row],[Current Upsell $]]&gt;=400,"High",Sales[[#This Row],[Current Upsell $]]&gt;=100,"Medium",Sales[[#This Row],[Current Upsell $]]&lt;100,"Low")</f>
        <v/>
      </c>
      <c r="L210" s="5" t="str">
        <f>IF(Sales[[#This Row],[Current Upsell $]]&gt;0,_xlfn.CONCAT(Sales[[#This Row],[Subscription Type]]," ",Sales[[#This Row],[Upsell Priority]]," ",TEXT(Sales[[#This Row],[Current Upsell $]],"$#")),"")</f>
        <v/>
      </c>
      <c r="M210">
        <v>16</v>
      </c>
      <c r="N210" s="1">
        <v>44287</v>
      </c>
      <c r="O210" s="1">
        <v>44378</v>
      </c>
      <c r="P210">
        <v>3</v>
      </c>
      <c r="Q210">
        <v>0</v>
      </c>
      <c r="R210" s="1">
        <v>44317</v>
      </c>
      <c r="S210">
        <v>70</v>
      </c>
      <c r="T210" s="1"/>
    </row>
    <row r="211" spans="1:20" x14ac:dyDescent="0.25">
      <c r="A211">
        <v>100028</v>
      </c>
      <c r="B211" t="s">
        <v>0</v>
      </c>
      <c r="C211" cm="1">
        <f t="array" ref="C211">_xlfn.SWITCH(Sales[[#This Row],[Subscription Type]],"Basic",4,"Premium",3,"Business",2,"Enterprise",1,FALSE)</f>
        <v>3</v>
      </c>
      <c r="E211" s="1"/>
      <c r="F211" s="1"/>
      <c r="G211">
        <v>25</v>
      </c>
      <c r="H211">
        <f>MAX(0,Sales[[#This Row],[Number of Users]]-Sales[[#This Row],[Licenses Bought]])</f>
        <v>8</v>
      </c>
      <c r="I211" s="5">
        <v>10</v>
      </c>
      <c r="J211" s="5">
        <f>IF(Sales[[#This Row],[Sales Month]]=MAX(R211:R2430),Sales[[#This Row],[Upsell $ Non Paying Users]]*Sales[[#This Row],[Non Paying Users]],0)</f>
        <v>0</v>
      </c>
      <c r="K211" s="5" t="str" cm="1">
        <f t="array" ref="K211">_xlfn.IFS(Sales[[#This Row],[Current Upsell $]]=0,"",Sales[[#This Row],[Current Upsell $]]&gt;=400,"High",Sales[[#This Row],[Current Upsell $]]&gt;=100,"Medium",Sales[[#This Row],[Current Upsell $]]&lt;100,"Low")</f>
        <v/>
      </c>
      <c r="L211" s="5" t="str">
        <f>IF(Sales[[#This Row],[Current Upsell $]]&gt;0,_xlfn.CONCAT(Sales[[#This Row],[Subscription Type]]," ",Sales[[#This Row],[Upsell Priority]]," ",TEXT(Sales[[#This Row],[Current Upsell $]],"$#")),"")</f>
        <v/>
      </c>
      <c r="M211">
        <v>33</v>
      </c>
      <c r="N211" s="1">
        <v>43952</v>
      </c>
      <c r="O211" s="1">
        <v>44378</v>
      </c>
      <c r="P211">
        <v>14</v>
      </c>
      <c r="Q211">
        <v>0</v>
      </c>
      <c r="R211" s="1">
        <v>44013</v>
      </c>
      <c r="S211">
        <v>250</v>
      </c>
      <c r="T211" s="1"/>
    </row>
    <row r="212" spans="1:20" x14ac:dyDescent="0.25">
      <c r="A212">
        <v>100028</v>
      </c>
      <c r="B212" t="s">
        <v>0</v>
      </c>
      <c r="C212" cm="1">
        <f t="array" ref="C212">_xlfn.SWITCH(Sales[[#This Row],[Subscription Type]],"Basic",4,"Premium",3,"Business",2,"Enterprise",1,FALSE)</f>
        <v>3</v>
      </c>
      <c r="E212" s="1"/>
      <c r="F212" s="1"/>
      <c r="G212">
        <v>25</v>
      </c>
      <c r="H212">
        <f>MAX(0,Sales[[#This Row],[Number of Users]]-Sales[[#This Row],[Licenses Bought]])</f>
        <v>8</v>
      </c>
      <c r="I212" s="5">
        <v>10</v>
      </c>
      <c r="J212" s="5">
        <f>IF(Sales[[#This Row],[Sales Month]]=MAX(R212:R2431),Sales[[#This Row],[Upsell $ Non Paying Users]]*Sales[[#This Row],[Non Paying Users]],0)</f>
        <v>0</v>
      </c>
      <c r="K212" s="5" t="str" cm="1">
        <f t="array" ref="K212">_xlfn.IFS(Sales[[#This Row],[Current Upsell $]]=0,"",Sales[[#This Row],[Current Upsell $]]&gt;=400,"High",Sales[[#This Row],[Current Upsell $]]&gt;=100,"Medium",Sales[[#This Row],[Current Upsell $]]&lt;100,"Low")</f>
        <v/>
      </c>
      <c r="L212" s="5" t="str">
        <f>IF(Sales[[#This Row],[Current Upsell $]]&gt;0,_xlfn.CONCAT(Sales[[#This Row],[Subscription Type]]," ",Sales[[#This Row],[Upsell Priority]]," ",TEXT(Sales[[#This Row],[Current Upsell $]],"$#")),"")</f>
        <v/>
      </c>
      <c r="M212">
        <v>33</v>
      </c>
      <c r="N212" s="1">
        <v>43952</v>
      </c>
      <c r="O212" s="1">
        <v>44378</v>
      </c>
      <c r="P212">
        <v>14</v>
      </c>
      <c r="Q212">
        <v>0</v>
      </c>
      <c r="R212" s="1">
        <v>44256</v>
      </c>
      <c r="S212">
        <v>250</v>
      </c>
      <c r="T212" s="1"/>
    </row>
    <row r="213" spans="1:20" x14ac:dyDescent="0.25">
      <c r="A213">
        <v>100037</v>
      </c>
      <c r="B213" t="s">
        <v>0</v>
      </c>
      <c r="C213" cm="1">
        <f t="array" ref="C213">_xlfn.SWITCH(Sales[[#This Row],[Subscription Type]],"Basic",4,"Premium",3,"Business",2,"Enterprise",1,FALSE)</f>
        <v>3</v>
      </c>
      <c r="E213" s="1"/>
      <c r="F213" s="1"/>
      <c r="G213">
        <v>53</v>
      </c>
      <c r="H213">
        <f>MAX(0,Sales[[#This Row],[Number of Users]]-Sales[[#This Row],[Licenses Bought]])</f>
        <v>8</v>
      </c>
      <c r="I213" s="5">
        <v>10</v>
      </c>
      <c r="J213" s="5">
        <f>IF(Sales[[#This Row],[Sales Month]]=MAX(R213:R2432),Sales[[#This Row],[Upsell $ Non Paying Users]]*Sales[[#This Row],[Non Paying Users]],0)</f>
        <v>0</v>
      </c>
      <c r="K213" s="5" t="str" cm="1">
        <f t="array" ref="K213">_xlfn.IFS(Sales[[#This Row],[Current Upsell $]]=0,"",Sales[[#This Row],[Current Upsell $]]&gt;=400,"High",Sales[[#This Row],[Current Upsell $]]&gt;=100,"Medium",Sales[[#This Row],[Current Upsell $]]&lt;100,"Low")</f>
        <v/>
      </c>
      <c r="L213" s="5" t="str">
        <f>IF(Sales[[#This Row],[Current Upsell $]]&gt;0,_xlfn.CONCAT(Sales[[#This Row],[Subscription Type]]," ",Sales[[#This Row],[Upsell Priority]]," ",TEXT(Sales[[#This Row],[Current Upsell $]],"$#")),"")</f>
        <v/>
      </c>
      <c r="M213">
        <v>61</v>
      </c>
      <c r="N213" s="1">
        <v>43983</v>
      </c>
      <c r="O213" s="1">
        <v>44378</v>
      </c>
      <c r="P213">
        <v>13</v>
      </c>
      <c r="Q213">
        <v>0</v>
      </c>
      <c r="R213" s="1">
        <v>44044</v>
      </c>
      <c r="S213">
        <v>530</v>
      </c>
      <c r="T213" s="1"/>
    </row>
    <row r="214" spans="1:20" x14ac:dyDescent="0.25">
      <c r="A214">
        <v>100040</v>
      </c>
      <c r="B214" t="s">
        <v>0</v>
      </c>
      <c r="C214" cm="1">
        <f t="array" ref="C214">_xlfn.SWITCH(Sales[[#This Row],[Subscription Type]],"Basic",4,"Premium",3,"Business",2,"Enterprise",1,FALSE)</f>
        <v>3</v>
      </c>
      <c r="E214" s="1"/>
      <c r="F214" s="1"/>
      <c r="G214">
        <v>36</v>
      </c>
      <c r="H214">
        <f>MAX(0,Sales[[#This Row],[Number of Users]]-Sales[[#This Row],[Licenses Bought]])</f>
        <v>8</v>
      </c>
      <c r="I214" s="5">
        <v>10</v>
      </c>
      <c r="J214" s="5">
        <f>IF(Sales[[#This Row],[Sales Month]]=MAX(R214:R2433),Sales[[#This Row],[Upsell $ Non Paying Users]]*Sales[[#This Row],[Non Paying Users]],0)</f>
        <v>0</v>
      </c>
      <c r="K214" s="5" t="str" cm="1">
        <f t="array" ref="K214">_xlfn.IFS(Sales[[#This Row],[Current Upsell $]]=0,"",Sales[[#This Row],[Current Upsell $]]&gt;=400,"High",Sales[[#This Row],[Current Upsell $]]&gt;=100,"Medium",Sales[[#This Row],[Current Upsell $]]&lt;100,"Low")</f>
        <v/>
      </c>
      <c r="L214" s="5" t="str">
        <f>IF(Sales[[#This Row],[Current Upsell $]]&gt;0,_xlfn.CONCAT(Sales[[#This Row],[Subscription Type]]," ",Sales[[#This Row],[Upsell Priority]]," ",TEXT(Sales[[#This Row],[Current Upsell $]],"$#")),"")</f>
        <v/>
      </c>
      <c r="M214">
        <v>44</v>
      </c>
      <c r="N214" s="1">
        <v>43983</v>
      </c>
      <c r="O214" s="1">
        <v>44378</v>
      </c>
      <c r="P214">
        <v>13</v>
      </c>
      <c r="Q214">
        <v>0</v>
      </c>
      <c r="R214" s="1">
        <v>44197</v>
      </c>
      <c r="S214">
        <v>360</v>
      </c>
      <c r="T214" s="1"/>
    </row>
    <row r="215" spans="1:20" x14ac:dyDescent="0.25">
      <c r="A215">
        <v>100059</v>
      </c>
      <c r="B215" t="s">
        <v>0</v>
      </c>
      <c r="C215" cm="1">
        <f t="array" ref="C215">_xlfn.SWITCH(Sales[[#This Row],[Subscription Type]],"Basic",4,"Premium",3,"Business",2,"Enterprise",1,FALSE)</f>
        <v>3</v>
      </c>
      <c r="E215" s="1"/>
      <c r="F215" s="1"/>
      <c r="G215">
        <v>33</v>
      </c>
      <c r="H215">
        <f>MAX(0,Sales[[#This Row],[Number of Users]]-Sales[[#This Row],[Licenses Bought]])</f>
        <v>8</v>
      </c>
      <c r="I215" s="5">
        <v>10</v>
      </c>
      <c r="J215" s="5">
        <f>IF(Sales[[#This Row],[Sales Month]]=MAX(R215:R2434),Sales[[#This Row],[Upsell $ Non Paying Users]]*Sales[[#This Row],[Non Paying Users]],0)</f>
        <v>0</v>
      </c>
      <c r="K215" s="5" t="str" cm="1">
        <f t="array" ref="K215">_xlfn.IFS(Sales[[#This Row],[Current Upsell $]]=0,"",Sales[[#This Row],[Current Upsell $]]&gt;=400,"High",Sales[[#This Row],[Current Upsell $]]&gt;=100,"Medium",Sales[[#This Row],[Current Upsell $]]&lt;100,"Low")</f>
        <v/>
      </c>
      <c r="L215" s="5" t="str">
        <f>IF(Sales[[#This Row],[Current Upsell $]]&gt;0,_xlfn.CONCAT(Sales[[#This Row],[Subscription Type]]," ",Sales[[#This Row],[Upsell Priority]]," ",TEXT(Sales[[#This Row],[Current Upsell $]],"$#")),"")</f>
        <v/>
      </c>
      <c r="M215">
        <v>41</v>
      </c>
      <c r="N215" s="1">
        <v>44013</v>
      </c>
      <c r="O215" s="1">
        <v>44378</v>
      </c>
      <c r="P215">
        <v>12</v>
      </c>
      <c r="Q215">
        <v>0</v>
      </c>
      <c r="R215" s="1">
        <v>44166</v>
      </c>
      <c r="S215">
        <v>330</v>
      </c>
      <c r="T215" s="1"/>
    </row>
    <row r="216" spans="1:20" x14ac:dyDescent="0.25">
      <c r="A216">
        <v>100061</v>
      </c>
      <c r="B216" t="s">
        <v>0</v>
      </c>
      <c r="C216" cm="1">
        <f t="array" ref="C216">_xlfn.SWITCH(Sales[[#This Row],[Subscription Type]],"Basic",4,"Premium",3,"Business",2,"Enterprise",1,FALSE)</f>
        <v>3</v>
      </c>
      <c r="E216" s="1"/>
      <c r="F216" s="1"/>
      <c r="G216">
        <v>16</v>
      </c>
      <c r="H216">
        <f>MAX(0,Sales[[#This Row],[Number of Users]]-Sales[[#This Row],[Licenses Bought]])</f>
        <v>8</v>
      </c>
      <c r="I216" s="5">
        <v>10</v>
      </c>
      <c r="J216" s="5">
        <f>IF(Sales[[#This Row],[Sales Month]]=MAX(R216:R2435),Sales[[#This Row],[Upsell $ Non Paying Users]]*Sales[[#This Row],[Non Paying Users]],0)</f>
        <v>0</v>
      </c>
      <c r="K216" s="5" t="str" cm="1">
        <f t="array" ref="K216">_xlfn.IFS(Sales[[#This Row],[Current Upsell $]]=0,"",Sales[[#This Row],[Current Upsell $]]&gt;=400,"High",Sales[[#This Row],[Current Upsell $]]&gt;=100,"Medium",Sales[[#This Row],[Current Upsell $]]&lt;100,"Low")</f>
        <v/>
      </c>
      <c r="L216" s="5" t="str">
        <f>IF(Sales[[#This Row],[Current Upsell $]]&gt;0,_xlfn.CONCAT(Sales[[#This Row],[Subscription Type]]," ",Sales[[#This Row],[Upsell Priority]]," ",TEXT(Sales[[#This Row],[Current Upsell $]],"$#")),"")</f>
        <v/>
      </c>
      <c r="M216">
        <v>24</v>
      </c>
      <c r="N216" s="1">
        <v>44013</v>
      </c>
      <c r="O216" s="1">
        <v>44378</v>
      </c>
      <c r="P216">
        <v>12</v>
      </c>
      <c r="Q216">
        <v>0</v>
      </c>
      <c r="R216" s="1">
        <v>44166</v>
      </c>
      <c r="S216">
        <v>160</v>
      </c>
      <c r="T216" s="1"/>
    </row>
    <row r="217" spans="1:20" x14ac:dyDescent="0.25">
      <c r="A217">
        <v>100064</v>
      </c>
      <c r="B217" t="s">
        <v>0</v>
      </c>
      <c r="C217" cm="1">
        <f t="array" ref="C217">_xlfn.SWITCH(Sales[[#This Row],[Subscription Type]],"Basic",4,"Premium",3,"Business",2,"Enterprise",1,FALSE)</f>
        <v>3</v>
      </c>
      <c r="G217">
        <v>7</v>
      </c>
      <c r="H217">
        <f>MAX(0,Sales[[#This Row],[Number of Users]]-Sales[[#This Row],[Licenses Bought]])</f>
        <v>8</v>
      </c>
      <c r="I217" s="5">
        <v>10</v>
      </c>
      <c r="J217" s="5">
        <f>IF(Sales[[#This Row],[Sales Month]]=MAX(R217:R2436),Sales[[#This Row],[Upsell $ Non Paying Users]]*Sales[[#This Row],[Non Paying Users]],0)</f>
        <v>0</v>
      </c>
      <c r="K217" s="5" t="str" cm="1">
        <f t="array" ref="K217">_xlfn.IFS(Sales[[#This Row],[Current Upsell $]]=0,"",Sales[[#This Row],[Current Upsell $]]&gt;=400,"High",Sales[[#This Row],[Current Upsell $]]&gt;=100,"Medium",Sales[[#This Row],[Current Upsell $]]&lt;100,"Low")</f>
        <v/>
      </c>
      <c r="L217" s="5" t="str">
        <f>IF(Sales[[#This Row],[Current Upsell $]]&gt;0,_xlfn.CONCAT(Sales[[#This Row],[Subscription Type]]," ",Sales[[#This Row],[Upsell Priority]]," ",TEXT(Sales[[#This Row],[Current Upsell $]],"$#")),"")</f>
        <v/>
      </c>
      <c r="M217">
        <v>15</v>
      </c>
      <c r="N217" s="1">
        <v>44013</v>
      </c>
      <c r="O217" s="1">
        <v>44256</v>
      </c>
      <c r="P217">
        <v>8</v>
      </c>
      <c r="Q217">
        <v>3</v>
      </c>
      <c r="R217" s="1">
        <v>44075</v>
      </c>
      <c r="S217">
        <v>70</v>
      </c>
      <c r="T217" s="1"/>
    </row>
    <row r="218" spans="1:20" x14ac:dyDescent="0.25">
      <c r="A218">
        <v>100083</v>
      </c>
      <c r="B218" t="s">
        <v>0</v>
      </c>
      <c r="C218" cm="1">
        <f t="array" ref="C218">_xlfn.SWITCH(Sales[[#This Row],[Subscription Type]],"Basic",4,"Premium",3,"Business",2,"Enterprise",1,FALSE)</f>
        <v>3</v>
      </c>
      <c r="E218" s="1"/>
      <c r="F218" s="1"/>
      <c r="G218">
        <v>28</v>
      </c>
      <c r="H218">
        <f>MAX(0,Sales[[#This Row],[Number of Users]]-Sales[[#This Row],[Licenses Bought]])</f>
        <v>8</v>
      </c>
      <c r="I218" s="5">
        <v>10</v>
      </c>
      <c r="J218" s="5">
        <f>IF(Sales[[#This Row],[Sales Month]]=MAX(R218:R2437),Sales[[#This Row],[Upsell $ Non Paying Users]]*Sales[[#This Row],[Non Paying Users]],0)</f>
        <v>0</v>
      </c>
      <c r="K218" s="5" t="str" cm="1">
        <f t="array" ref="K218">_xlfn.IFS(Sales[[#This Row],[Current Upsell $]]=0,"",Sales[[#This Row],[Current Upsell $]]&gt;=400,"High",Sales[[#This Row],[Current Upsell $]]&gt;=100,"Medium",Sales[[#This Row],[Current Upsell $]]&lt;100,"Low")</f>
        <v/>
      </c>
      <c r="L218" s="5" t="str">
        <f>IF(Sales[[#This Row],[Current Upsell $]]&gt;0,_xlfn.CONCAT(Sales[[#This Row],[Subscription Type]]," ",Sales[[#This Row],[Upsell Priority]]," ",TEXT(Sales[[#This Row],[Current Upsell $]],"$#")),"")</f>
        <v/>
      </c>
      <c r="M218">
        <v>36</v>
      </c>
      <c r="N218" s="1">
        <v>44044</v>
      </c>
      <c r="O218" s="1">
        <v>44378</v>
      </c>
      <c r="P218">
        <v>11</v>
      </c>
      <c r="Q218">
        <v>0</v>
      </c>
      <c r="R218" s="1">
        <v>44256</v>
      </c>
      <c r="S218">
        <v>280</v>
      </c>
      <c r="T218" s="1"/>
    </row>
    <row r="219" spans="1:20" x14ac:dyDescent="0.25">
      <c r="A219">
        <v>100083</v>
      </c>
      <c r="B219" t="s">
        <v>0</v>
      </c>
      <c r="C219" cm="1">
        <f t="array" ref="C219">_xlfn.SWITCH(Sales[[#This Row],[Subscription Type]],"Basic",4,"Premium",3,"Business",2,"Enterprise",1,FALSE)</f>
        <v>3</v>
      </c>
      <c r="E219" s="1"/>
      <c r="F219" s="1"/>
      <c r="G219">
        <v>28</v>
      </c>
      <c r="H219">
        <f>MAX(0,Sales[[#This Row],[Number of Users]]-Sales[[#This Row],[Licenses Bought]])</f>
        <v>8</v>
      </c>
      <c r="I219" s="5">
        <v>10</v>
      </c>
      <c r="J219" s="5">
        <f>IF(Sales[[#This Row],[Sales Month]]=MAX(R219:R2438),Sales[[#This Row],[Upsell $ Non Paying Users]]*Sales[[#This Row],[Non Paying Users]],0)</f>
        <v>0</v>
      </c>
      <c r="K219" s="5" t="str" cm="1">
        <f t="array" ref="K219">_xlfn.IFS(Sales[[#This Row],[Current Upsell $]]=0,"",Sales[[#This Row],[Current Upsell $]]&gt;=400,"High",Sales[[#This Row],[Current Upsell $]]&gt;=100,"Medium",Sales[[#This Row],[Current Upsell $]]&lt;100,"Low")</f>
        <v/>
      </c>
      <c r="L219" s="5" t="str">
        <f>IF(Sales[[#This Row],[Current Upsell $]]&gt;0,_xlfn.CONCAT(Sales[[#This Row],[Subscription Type]]," ",Sales[[#This Row],[Upsell Priority]]," ",TEXT(Sales[[#This Row],[Current Upsell $]],"$#")),"")</f>
        <v/>
      </c>
      <c r="M219">
        <v>36</v>
      </c>
      <c r="N219" s="1">
        <v>44044</v>
      </c>
      <c r="O219" s="1">
        <v>44378</v>
      </c>
      <c r="P219">
        <v>11</v>
      </c>
      <c r="Q219">
        <v>0</v>
      </c>
      <c r="R219" s="1">
        <v>44317</v>
      </c>
      <c r="S219">
        <v>280</v>
      </c>
      <c r="T219" s="1"/>
    </row>
    <row r="220" spans="1:20" x14ac:dyDescent="0.25">
      <c r="A220">
        <v>100084</v>
      </c>
      <c r="B220" t="s">
        <v>0</v>
      </c>
      <c r="C220" cm="1">
        <f t="array" ref="C220">_xlfn.SWITCH(Sales[[#This Row],[Subscription Type]],"Basic",4,"Premium",3,"Business",2,"Enterprise",1,FALSE)</f>
        <v>3</v>
      </c>
      <c r="E220" s="1"/>
      <c r="F220" s="1"/>
      <c r="G220">
        <v>22</v>
      </c>
      <c r="H220">
        <f>MAX(0,Sales[[#This Row],[Number of Users]]-Sales[[#This Row],[Licenses Bought]])</f>
        <v>8</v>
      </c>
      <c r="I220" s="5">
        <v>10</v>
      </c>
      <c r="J220" s="5">
        <f>IF(Sales[[#This Row],[Sales Month]]=MAX(R220:R2439),Sales[[#This Row],[Upsell $ Non Paying Users]]*Sales[[#This Row],[Non Paying Users]],0)</f>
        <v>0</v>
      </c>
      <c r="K220" s="5" t="str" cm="1">
        <f t="array" ref="K220">_xlfn.IFS(Sales[[#This Row],[Current Upsell $]]=0,"",Sales[[#This Row],[Current Upsell $]]&gt;=400,"High",Sales[[#This Row],[Current Upsell $]]&gt;=100,"Medium",Sales[[#This Row],[Current Upsell $]]&lt;100,"Low")</f>
        <v/>
      </c>
      <c r="L220" s="5" t="str">
        <f>IF(Sales[[#This Row],[Current Upsell $]]&gt;0,_xlfn.CONCAT(Sales[[#This Row],[Subscription Type]]," ",Sales[[#This Row],[Upsell Priority]]," ",TEXT(Sales[[#This Row],[Current Upsell $]],"$#")),"")</f>
        <v/>
      </c>
      <c r="M220">
        <v>30</v>
      </c>
      <c r="N220" s="1">
        <v>44044</v>
      </c>
      <c r="O220" s="1">
        <v>44378</v>
      </c>
      <c r="P220">
        <v>11</v>
      </c>
      <c r="Q220">
        <v>0</v>
      </c>
      <c r="R220" s="1">
        <v>44136</v>
      </c>
      <c r="S220">
        <v>220</v>
      </c>
      <c r="T220" s="1"/>
    </row>
    <row r="221" spans="1:20" x14ac:dyDescent="0.25">
      <c r="A221">
        <v>100089</v>
      </c>
      <c r="B221" t="s">
        <v>0</v>
      </c>
      <c r="C221" cm="1">
        <f t="array" ref="C221">_xlfn.SWITCH(Sales[[#This Row],[Subscription Type]],"Basic",4,"Premium",3,"Business",2,"Enterprise",1,FALSE)</f>
        <v>3</v>
      </c>
      <c r="E221" s="1"/>
      <c r="F221" s="1"/>
      <c r="G221">
        <v>10</v>
      </c>
      <c r="H221">
        <f>MAX(0,Sales[[#This Row],[Number of Users]]-Sales[[#This Row],[Licenses Bought]])</f>
        <v>8</v>
      </c>
      <c r="I221" s="5">
        <v>10</v>
      </c>
      <c r="J221" s="5">
        <f>IF(Sales[[#This Row],[Sales Month]]=MAX(R221:R2440),Sales[[#This Row],[Upsell $ Non Paying Users]]*Sales[[#This Row],[Non Paying Users]],0)</f>
        <v>0</v>
      </c>
      <c r="K221" s="5" t="str" cm="1">
        <f t="array" ref="K221">_xlfn.IFS(Sales[[#This Row],[Current Upsell $]]=0,"",Sales[[#This Row],[Current Upsell $]]&gt;=400,"High",Sales[[#This Row],[Current Upsell $]]&gt;=100,"Medium",Sales[[#This Row],[Current Upsell $]]&lt;100,"Low")</f>
        <v/>
      </c>
      <c r="L221" s="5" t="str">
        <f>IF(Sales[[#This Row],[Current Upsell $]]&gt;0,_xlfn.CONCAT(Sales[[#This Row],[Subscription Type]]," ",Sales[[#This Row],[Upsell Priority]]," ",TEXT(Sales[[#This Row],[Current Upsell $]],"$#")),"")</f>
        <v/>
      </c>
      <c r="M221">
        <v>18</v>
      </c>
      <c r="N221" s="1">
        <v>44044</v>
      </c>
      <c r="O221" s="1">
        <v>44378</v>
      </c>
      <c r="P221">
        <v>11</v>
      </c>
      <c r="Q221">
        <v>0</v>
      </c>
      <c r="R221" s="1">
        <v>44105</v>
      </c>
      <c r="S221">
        <v>100</v>
      </c>
      <c r="T221" s="1"/>
    </row>
    <row r="222" spans="1:20" x14ac:dyDescent="0.25">
      <c r="A222">
        <v>100115</v>
      </c>
      <c r="B222" t="s">
        <v>0</v>
      </c>
      <c r="C222" cm="1">
        <f t="array" ref="C222">_xlfn.SWITCH(Sales[[#This Row],[Subscription Type]],"Basic",4,"Premium",3,"Business",2,"Enterprise",1,FALSE)</f>
        <v>3</v>
      </c>
      <c r="E222" s="1"/>
      <c r="F222" s="1"/>
      <c r="G222">
        <v>33</v>
      </c>
      <c r="H222">
        <f>MAX(0,Sales[[#This Row],[Number of Users]]-Sales[[#This Row],[Licenses Bought]])</f>
        <v>8</v>
      </c>
      <c r="I222" s="5">
        <v>10</v>
      </c>
      <c r="J222" s="5">
        <f>IF(Sales[[#This Row],[Sales Month]]=MAX(R222:R2441),Sales[[#This Row],[Upsell $ Non Paying Users]]*Sales[[#This Row],[Non Paying Users]],0)</f>
        <v>0</v>
      </c>
      <c r="K222" s="5" t="str" cm="1">
        <f t="array" ref="K222">_xlfn.IFS(Sales[[#This Row],[Current Upsell $]]=0,"",Sales[[#This Row],[Current Upsell $]]&gt;=400,"High",Sales[[#This Row],[Current Upsell $]]&gt;=100,"Medium",Sales[[#This Row],[Current Upsell $]]&lt;100,"Low")</f>
        <v/>
      </c>
      <c r="L222" s="5" t="str">
        <f>IF(Sales[[#This Row],[Current Upsell $]]&gt;0,_xlfn.CONCAT(Sales[[#This Row],[Subscription Type]]," ",Sales[[#This Row],[Upsell Priority]]," ",TEXT(Sales[[#This Row],[Current Upsell $]],"$#")),"")</f>
        <v/>
      </c>
      <c r="M222">
        <v>41</v>
      </c>
      <c r="N222" s="1">
        <v>44075</v>
      </c>
      <c r="O222" s="1">
        <v>44378</v>
      </c>
      <c r="P222">
        <v>10</v>
      </c>
      <c r="Q222">
        <v>0</v>
      </c>
      <c r="R222" s="1">
        <v>44287</v>
      </c>
      <c r="S222">
        <v>330</v>
      </c>
      <c r="T222" s="1"/>
    </row>
    <row r="223" spans="1:20" x14ac:dyDescent="0.25">
      <c r="A223">
        <v>100116</v>
      </c>
      <c r="B223" t="s">
        <v>0</v>
      </c>
      <c r="C223" cm="1">
        <f t="array" ref="C223">_xlfn.SWITCH(Sales[[#This Row],[Subscription Type]],"Basic",4,"Premium",3,"Business",2,"Enterprise",1,FALSE)</f>
        <v>3</v>
      </c>
      <c r="E223" s="1"/>
      <c r="F223" s="1"/>
      <c r="G223">
        <v>32</v>
      </c>
      <c r="H223">
        <f>MAX(0,Sales[[#This Row],[Number of Users]]-Sales[[#This Row],[Licenses Bought]])</f>
        <v>8</v>
      </c>
      <c r="I223" s="5">
        <v>10</v>
      </c>
      <c r="J223" s="5">
        <f>IF(Sales[[#This Row],[Sales Month]]=MAX(R223:R2442),Sales[[#This Row],[Upsell $ Non Paying Users]]*Sales[[#This Row],[Non Paying Users]],0)</f>
        <v>0</v>
      </c>
      <c r="K223" s="5" t="str" cm="1">
        <f t="array" ref="K223">_xlfn.IFS(Sales[[#This Row],[Current Upsell $]]=0,"",Sales[[#This Row],[Current Upsell $]]&gt;=400,"High",Sales[[#This Row],[Current Upsell $]]&gt;=100,"Medium",Sales[[#This Row],[Current Upsell $]]&lt;100,"Low")</f>
        <v/>
      </c>
      <c r="L223" s="5" t="str">
        <f>IF(Sales[[#This Row],[Current Upsell $]]&gt;0,_xlfn.CONCAT(Sales[[#This Row],[Subscription Type]]," ",Sales[[#This Row],[Upsell Priority]]," ",TEXT(Sales[[#This Row],[Current Upsell $]],"$#")),"")</f>
        <v/>
      </c>
      <c r="M223">
        <v>40</v>
      </c>
      <c r="N223" s="1">
        <v>44075</v>
      </c>
      <c r="O223" s="1">
        <v>44378</v>
      </c>
      <c r="P223">
        <v>10</v>
      </c>
      <c r="Q223">
        <v>0</v>
      </c>
      <c r="R223" s="1">
        <v>44228</v>
      </c>
      <c r="S223">
        <v>320</v>
      </c>
      <c r="T223" s="1"/>
    </row>
    <row r="224" spans="1:20" x14ac:dyDescent="0.25">
      <c r="A224">
        <v>100116</v>
      </c>
      <c r="B224" t="s">
        <v>0</v>
      </c>
      <c r="C224" cm="1">
        <f t="array" ref="C224">_xlfn.SWITCH(Sales[[#This Row],[Subscription Type]],"Basic",4,"Premium",3,"Business",2,"Enterprise",1,FALSE)</f>
        <v>3</v>
      </c>
      <c r="E224" s="1"/>
      <c r="F224" s="1"/>
      <c r="G224">
        <v>32</v>
      </c>
      <c r="H224">
        <f>MAX(0,Sales[[#This Row],[Number of Users]]-Sales[[#This Row],[Licenses Bought]])</f>
        <v>8</v>
      </c>
      <c r="I224" s="5">
        <v>10</v>
      </c>
      <c r="J224" s="5">
        <f>IF(Sales[[#This Row],[Sales Month]]=MAX(R224:R2443),Sales[[#This Row],[Upsell $ Non Paying Users]]*Sales[[#This Row],[Non Paying Users]],0)</f>
        <v>0</v>
      </c>
      <c r="K224" s="5" t="str" cm="1">
        <f t="array" ref="K224">_xlfn.IFS(Sales[[#This Row],[Current Upsell $]]=0,"",Sales[[#This Row],[Current Upsell $]]&gt;=400,"High",Sales[[#This Row],[Current Upsell $]]&gt;=100,"Medium",Sales[[#This Row],[Current Upsell $]]&lt;100,"Low")</f>
        <v/>
      </c>
      <c r="L224" s="5" t="str">
        <f>IF(Sales[[#This Row],[Current Upsell $]]&gt;0,_xlfn.CONCAT(Sales[[#This Row],[Subscription Type]]," ",Sales[[#This Row],[Upsell Priority]]," ",TEXT(Sales[[#This Row],[Current Upsell $]],"$#")),"")</f>
        <v/>
      </c>
      <c r="M224">
        <v>40</v>
      </c>
      <c r="N224" s="1">
        <v>44075</v>
      </c>
      <c r="O224" s="1">
        <v>44378</v>
      </c>
      <c r="P224">
        <v>10</v>
      </c>
      <c r="Q224">
        <v>0</v>
      </c>
      <c r="R224" s="1">
        <v>44287</v>
      </c>
      <c r="S224">
        <v>320</v>
      </c>
      <c r="T224" s="1"/>
    </row>
    <row r="225" spans="1:20" x14ac:dyDescent="0.25">
      <c r="A225">
        <v>100126</v>
      </c>
      <c r="B225" t="s">
        <v>0</v>
      </c>
      <c r="C225" cm="1">
        <f t="array" ref="C225">_xlfn.SWITCH(Sales[[#This Row],[Subscription Type]],"Basic",4,"Premium",3,"Business",2,"Enterprise",1,FALSE)</f>
        <v>3</v>
      </c>
      <c r="E225" s="1"/>
      <c r="F225" s="1"/>
      <c r="G225">
        <v>7</v>
      </c>
      <c r="H225">
        <f>MAX(0,Sales[[#This Row],[Number of Users]]-Sales[[#This Row],[Licenses Bought]])</f>
        <v>8</v>
      </c>
      <c r="I225" s="5">
        <v>10</v>
      </c>
      <c r="J225" s="5">
        <f>IF(Sales[[#This Row],[Sales Month]]=MAX(R225:R2444),Sales[[#This Row],[Upsell $ Non Paying Users]]*Sales[[#This Row],[Non Paying Users]],0)</f>
        <v>0</v>
      </c>
      <c r="K225" s="5" t="str" cm="1">
        <f t="array" ref="K225">_xlfn.IFS(Sales[[#This Row],[Current Upsell $]]=0,"",Sales[[#This Row],[Current Upsell $]]&gt;=400,"High",Sales[[#This Row],[Current Upsell $]]&gt;=100,"Medium",Sales[[#This Row],[Current Upsell $]]&lt;100,"Low")</f>
        <v/>
      </c>
      <c r="L225" s="5" t="str">
        <f>IF(Sales[[#This Row],[Current Upsell $]]&gt;0,_xlfn.CONCAT(Sales[[#This Row],[Subscription Type]]," ",Sales[[#This Row],[Upsell Priority]]," ",TEXT(Sales[[#This Row],[Current Upsell $]],"$#")),"")</f>
        <v/>
      </c>
      <c r="M225">
        <v>15</v>
      </c>
      <c r="N225" s="1">
        <v>44075</v>
      </c>
      <c r="O225" s="1">
        <v>44378</v>
      </c>
      <c r="P225">
        <v>10</v>
      </c>
      <c r="Q225">
        <v>0</v>
      </c>
      <c r="R225" s="1">
        <v>44136</v>
      </c>
      <c r="S225">
        <v>70</v>
      </c>
      <c r="T225" s="1"/>
    </row>
    <row r="226" spans="1:20" x14ac:dyDescent="0.25">
      <c r="A226">
        <v>100127</v>
      </c>
      <c r="B226" t="s">
        <v>0</v>
      </c>
      <c r="C226" cm="1">
        <f t="array" ref="C226">_xlfn.SWITCH(Sales[[#This Row],[Subscription Type]],"Basic",4,"Premium",3,"Business",2,"Enterprise",1,FALSE)</f>
        <v>3</v>
      </c>
      <c r="E226" s="1"/>
      <c r="F226" s="1"/>
      <c r="G226">
        <v>3</v>
      </c>
      <c r="H226">
        <f>MAX(0,Sales[[#This Row],[Number of Users]]-Sales[[#This Row],[Licenses Bought]])</f>
        <v>8</v>
      </c>
      <c r="I226" s="5">
        <v>10</v>
      </c>
      <c r="J226" s="5">
        <f>IF(Sales[[#This Row],[Sales Month]]=MAX(R226:R2445),Sales[[#This Row],[Upsell $ Non Paying Users]]*Sales[[#This Row],[Non Paying Users]],0)</f>
        <v>0</v>
      </c>
      <c r="K226" s="5" t="str" cm="1">
        <f t="array" ref="K226">_xlfn.IFS(Sales[[#This Row],[Current Upsell $]]=0,"",Sales[[#This Row],[Current Upsell $]]&gt;=400,"High",Sales[[#This Row],[Current Upsell $]]&gt;=100,"Medium",Sales[[#This Row],[Current Upsell $]]&lt;100,"Low")</f>
        <v/>
      </c>
      <c r="L226" s="5" t="str">
        <f>IF(Sales[[#This Row],[Current Upsell $]]&gt;0,_xlfn.CONCAT(Sales[[#This Row],[Subscription Type]]," ",Sales[[#This Row],[Upsell Priority]]," ",TEXT(Sales[[#This Row],[Current Upsell $]],"$#")),"")</f>
        <v/>
      </c>
      <c r="M226">
        <v>11</v>
      </c>
      <c r="N226" s="1">
        <v>44075</v>
      </c>
      <c r="O226" s="1">
        <v>44378</v>
      </c>
      <c r="P226">
        <v>10</v>
      </c>
      <c r="Q226">
        <v>0</v>
      </c>
      <c r="R226" s="1">
        <v>44105</v>
      </c>
      <c r="S226">
        <v>30</v>
      </c>
      <c r="T226" s="1"/>
    </row>
    <row r="227" spans="1:20" x14ac:dyDescent="0.25">
      <c r="A227">
        <v>100148</v>
      </c>
      <c r="B227" t="s">
        <v>0</v>
      </c>
      <c r="C227" cm="1">
        <f t="array" ref="C227">_xlfn.SWITCH(Sales[[#This Row],[Subscription Type]],"Basic",4,"Premium",3,"Business",2,"Enterprise",1,FALSE)</f>
        <v>3</v>
      </c>
      <c r="E227" s="1"/>
      <c r="F227" s="1"/>
      <c r="G227">
        <v>48</v>
      </c>
      <c r="H227">
        <f>MAX(0,Sales[[#This Row],[Number of Users]]-Sales[[#This Row],[Licenses Bought]])</f>
        <v>8</v>
      </c>
      <c r="I227" s="5">
        <v>10</v>
      </c>
      <c r="J227" s="5">
        <f>IF(Sales[[#This Row],[Sales Month]]=MAX(R227:R2446),Sales[[#This Row],[Upsell $ Non Paying Users]]*Sales[[#This Row],[Non Paying Users]],0)</f>
        <v>80</v>
      </c>
      <c r="K227" s="5" t="str" cm="1">
        <f t="array" ref="K227">_xlfn.IFS(Sales[[#This Row],[Current Upsell $]]=0,"",Sales[[#This Row],[Current Upsell $]]&gt;=400,"High",Sales[[#This Row],[Current Upsell $]]&gt;=100,"Medium",Sales[[#This Row],[Current Upsell $]]&lt;100,"Low")</f>
        <v>Low</v>
      </c>
      <c r="L227" s="5" t="str">
        <f>IF(Sales[[#This Row],[Current Upsell $]]&gt;0,_xlfn.CONCAT(Sales[[#This Row],[Subscription Type]]," ",Sales[[#This Row],[Upsell Priority]]," ",TEXT(Sales[[#This Row],[Current Upsell $]],"$#")),"")</f>
        <v>Premium Low $80</v>
      </c>
      <c r="M227">
        <v>56</v>
      </c>
      <c r="N227" s="1">
        <v>44105</v>
      </c>
      <c r="O227" s="1">
        <v>44378</v>
      </c>
      <c r="P227">
        <v>9</v>
      </c>
      <c r="Q227">
        <v>0</v>
      </c>
      <c r="R227" s="1">
        <v>44348</v>
      </c>
      <c r="S227">
        <v>480</v>
      </c>
      <c r="T227" s="1"/>
    </row>
    <row r="228" spans="1:20" x14ac:dyDescent="0.25">
      <c r="A228">
        <v>100150</v>
      </c>
      <c r="B228" t="s">
        <v>0</v>
      </c>
      <c r="C228" cm="1">
        <f t="array" ref="C228">_xlfn.SWITCH(Sales[[#This Row],[Subscription Type]],"Basic",4,"Premium",3,"Business",2,"Enterprise",1,FALSE)</f>
        <v>3</v>
      </c>
      <c r="E228" s="1"/>
      <c r="F228" s="1"/>
      <c r="G228">
        <v>27</v>
      </c>
      <c r="H228">
        <f>MAX(0,Sales[[#This Row],[Number of Users]]-Sales[[#This Row],[Licenses Bought]])</f>
        <v>8</v>
      </c>
      <c r="I228" s="5">
        <v>10</v>
      </c>
      <c r="J228" s="5">
        <f>IF(Sales[[#This Row],[Sales Month]]=MAX(R228:R2447),Sales[[#This Row],[Upsell $ Non Paying Users]]*Sales[[#This Row],[Non Paying Users]],0)</f>
        <v>0</v>
      </c>
      <c r="K228" s="5" t="str" cm="1">
        <f t="array" ref="K228">_xlfn.IFS(Sales[[#This Row],[Current Upsell $]]=0,"",Sales[[#This Row],[Current Upsell $]]&gt;=400,"High",Sales[[#This Row],[Current Upsell $]]&gt;=100,"Medium",Sales[[#This Row],[Current Upsell $]]&lt;100,"Low")</f>
        <v/>
      </c>
      <c r="L228" s="5" t="str">
        <f>IF(Sales[[#This Row],[Current Upsell $]]&gt;0,_xlfn.CONCAT(Sales[[#This Row],[Subscription Type]]," ",Sales[[#This Row],[Upsell Priority]]," ",TEXT(Sales[[#This Row],[Current Upsell $]],"$#")),"")</f>
        <v/>
      </c>
      <c r="M228">
        <v>35</v>
      </c>
      <c r="N228" s="1">
        <v>44105</v>
      </c>
      <c r="O228" s="1">
        <v>44378</v>
      </c>
      <c r="P228">
        <v>9</v>
      </c>
      <c r="Q228">
        <v>0</v>
      </c>
      <c r="R228" s="1">
        <v>44317</v>
      </c>
      <c r="S228">
        <v>270</v>
      </c>
      <c r="T228" s="1"/>
    </row>
    <row r="229" spans="1:20" x14ac:dyDescent="0.25">
      <c r="A229">
        <v>100151</v>
      </c>
      <c r="B229" t="s">
        <v>0</v>
      </c>
      <c r="C229" cm="1">
        <f t="array" ref="C229">_xlfn.SWITCH(Sales[[#This Row],[Subscription Type]],"Basic",4,"Premium",3,"Business",2,"Enterprise",1,FALSE)</f>
        <v>3</v>
      </c>
      <c r="E229" s="1"/>
      <c r="F229" s="1"/>
      <c r="G229">
        <v>20</v>
      </c>
      <c r="H229">
        <f>MAX(0,Sales[[#This Row],[Number of Users]]-Sales[[#This Row],[Licenses Bought]])</f>
        <v>8</v>
      </c>
      <c r="I229" s="5">
        <v>10</v>
      </c>
      <c r="J229" s="5">
        <f>IF(Sales[[#This Row],[Sales Month]]=MAX(R229:R2448),Sales[[#This Row],[Upsell $ Non Paying Users]]*Sales[[#This Row],[Non Paying Users]],0)</f>
        <v>0</v>
      </c>
      <c r="K229" s="5" t="str" cm="1">
        <f t="array" ref="K229">_xlfn.IFS(Sales[[#This Row],[Current Upsell $]]=0,"",Sales[[#This Row],[Current Upsell $]]&gt;=400,"High",Sales[[#This Row],[Current Upsell $]]&gt;=100,"Medium",Sales[[#This Row],[Current Upsell $]]&lt;100,"Low")</f>
        <v/>
      </c>
      <c r="L229" s="5" t="str">
        <f>IF(Sales[[#This Row],[Current Upsell $]]&gt;0,_xlfn.CONCAT(Sales[[#This Row],[Subscription Type]]," ",Sales[[#This Row],[Upsell Priority]]," ",TEXT(Sales[[#This Row],[Current Upsell $]],"$#")),"")</f>
        <v/>
      </c>
      <c r="M229">
        <v>28</v>
      </c>
      <c r="N229" s="1">
        <v>44105</v>
      </c>
      <c r="O229" s="1">
        <v>44378</v>
      </c>
      <c r="P229">
        <v>9</v>
      </c>
      <c r="Q229">
        <v>0</v>
      </c>
      <c r="R229" s="1">
        <v>44228</v>
      </c>
      <c r="S229">
        <v>200</v>
      </c>
      <c r="T229" s="1"/>
    </row>
    <row r="230" spans="1:20" x14ac:dyDescent="0.25">
      <c r="A230">
        <v>100012</v>
      </c>
      <c r="B230" t="s">
        <v>0</v>
      </c>
      <c r="C230" cm="1">
        <f t="array" ref="C230">_xlfn.SWITCH(Sales[[#This Row],[Subscription Type]],"Basic",4,"Premium",3,"Business",2,"Enterprise",1,FALSE)</f>
        <v>3</v>
      </c>
      <c r="E230" s="1"/>
      <c r="F230" s="1"/>
      <c r="G230">
        <v>32</v>
      </c>
      <c r="H230">
        <f>MAX(0,Sales[[#This Row],[Number of Users]]-Sales[[#This Row],[Licenses Bought]])</f>
        <v>7</v>
      </c>
      <c r="I230" s="5">
        <v>10</v>
      </c>
      <c r="J230" s="5">
        <f>IF(Sales[[#This Row],[Sales Month]]=MAX(R230:R2449),Sales[[#This Row],[Upsell $ Non Paying Users]]*Sales[[#This Row],[Non Paying Users]],0)</f>
        <v>0</v>
      </c>
      <c r="K230" s="5" t="str" cm="1">
        <f t="array" ref="K230">_xlfn.IFS(Sales[[#This Row],[Current Upsell $]]=0,"",Sales[[#This Row],[Current Upsell $]]&gt;=400,"High",Sales[[#This Row],[Current Upsell $]]&gt;=100,"Medium",Sales[[#This Row],[Current Upsell $]]&lt;100,"Low")</f>
        <v/>
      </c>
      <c r="L230" s="5" t="str">
        <f>IF(Sales[[#This Row],[Current Upsell $]]&gt;0,_xlfn.CONCAT(Sales[[#This Row],[Subscription Type]]," ",Sales[[#This Row],[Upsell Priority]]," ",TEXT(Sales[[#This Row],[Current Upsell $]],"$#")),"")</f>
        <v/>
      </c>
      <c r="M230">
        <v>39</v>
      </c>
      <c r="N230" s="1">
        <v>43891</v>
      </c>
      <c r="O230" s="1">
        <v>44378</v>
      </c>
      <c r="P230">
        <v>16</v>
      </c>
      <c r="Q230">
        <v>0</v>
      </c>
      <c r="R230" s="1">
        <v>44105</v>
      </c>
      <c r="S230">
        <v>320</v>
      </c>
      <c r="T230" s="1"/>
    </row>
    <row r="231" spans="1:20" x14ac:dyDescent="0.25">
      <c r="A231">
        <v>100012</v>
      </c>
      <c r="B231" t="s">
        <v>0</v>
      </c>
      <c r="C231" cm="1">
        <f t="array" ref="C231">_xlfn.SWITCH(Sales[[#This Row],[Subscription Type]],"Basic",4,"Premium",3,"Business",2,"Enterprise",1,FALSE)</f>
        <v>3</v>
      </c>
      <c r="E231" s="1"/>
      <c r="F231" s="1"/>
      <c r="G231">
        <v>32</v>
      </c>
      <c r="H231">
        <f>MAX(0,Sales[[#This Row],[Number of Users]]-Sales[[#This Row],[Licenses Bought]])</f>
        <v>7</v>
      </c>
      <c r="I231" s="5">
        <v>10</v>
      </c>
      <c r="J231" s="5">
        <f>IF(Sales[[#This Row],[Sales Month]]=MAX(R231:R2450),Sales[[#This Row],[Upsell $ Non Paying Users]]*Sales[[#This Row],[Non Paying Users]],0)</f>
        <v>0</v>
      </c>
      <c r="K231" s="5" t="str" cm="1">
        <f t="array" ref="K231">_xlfn.IFS(Sales[[#This Row],[Current Upsell $]]=0,"",Sales[[#This Row],[Current Upsell $]]&gt;=400,"High",Sales[[#This Row],[Current Upsell $]]&gt;=100,"Medium",Sales[[#This Row],[Current Upsell $]]&lt;100,"Low")</f>
        <v/>
      </c>
      <c r="L231" s="5" t="str">
        <f>IF(Sales[[#This Row],[Current Upsell $]]&gt;0,_xlfn.CONCAT(Sales[[#This Row],[Subscription Type]]," ",Sales[[#This Row],[Upsell Priority]]," ",TEXT(Sales[[#This Row],[Current Upsell $]],"$#")),"")</f>
        <v/>
      </c>
      <c r="M231">
        <v>39</v>
      </c>
      <c r="N231" s="1">
        <v>43891</v>
      </c>
      <c r="O231" s="1">
        <v>44378</v>
      </c>
      <c r="P231">
        <v>16</v>
      </c>
      <c r="Q231">
        <v>0</v>
      </c>
      <c r="R231" s="1">
        <v>44317</v>
      </c>
      <c r="S231">
        <v>320</v>
      </c>
      <c r="T231" s="1"/>
    </row>
    <row r="232" spans="1:20" x14ac:dyDescent="0.25">
      <c r="A232">
        <v>100012</v>
      </c>
      <c r="B232" t="s">
        <v>0</v>
      </c>
      <c r="C232" cm="1">
        <f t="array" ref="C232">_xlfn.SWITCH(Sales[[#This Row],[Subscription Type]],"Basic",4,"Premium",3,"Business",2,"Enterprise",1,FALSE)</f>
        <v>3</v>
      </c>
      <c r="E232" s="1"/>
      <c r="F232" s="1"/>
      <c r="G232">
        <v>32</v>
      </c>
      <c r="H232">
        <f>MAX(0,Sales[[#This Row],[Number of Users]]-Sales[[#This Row],[Licenses Bought]])</f>
        <v>7</v>
      </c>
      <c r="I232" s="5">
        <v>10</v>
      </c>
      <c r="J232" s="5">
        <f>IF(Sales[[#This Row],[Sales Month]]=MAX(R232:R2451),Sales[[#This Row],[Upsell $ Non Paying Users]]*Sales[[#This Row],[Non Paying Users]],0)</f>
        <v>70</v>
      </c>
      <c r="K232" s="5" t="str" cm="1">
        <f t="array" ref="K232">_xlfn.IFS(Sales[[#This Row],[Current Upsell $]]=0,"",Sales[[#This Row],[Current Upsell $]]&gt;=400,"High",Sales[[#This Row],[Current Upsell $]]&gt;=100,"Medium",Sales[[#This Row],[Current Upsell $]]&lt;100,"Low")</f>
        <v>Low</v>
      </c>
      <c r="L232" s="5" t="str">
        <f>IF(Sales[[#This Row],[Current Upsell $]]&gt;0,_xlfn.CONCAT(Sales[[#This Row],[Subscription Type]]," ",Sales[[#This Row],[Upsell Priority]]," ",TEXT(Sales[[#This Row],[Current Upsell $]],"$#")),"")</f>
        <v>Premium Low $70</v>
      </c>
      <c r="M232">
        <v>39</v>
      </c>
      <c r="N232" s="1">
        <v>43891</v>
      </c>
      <c r="O232" s="1">
        <v>44378</v>
      </c>
      <c r="P232">
        <v>16</v>
      </c>
      <c r="Q232">
        <v>0</v>
      </c>
      <c r="R232" s="1">
        <v>44348</v>
      </c>
      <c r="S232">
        <v>320</v>
      </c>
      <c r="T232" s="1"/>
    </row>
    <row r="233" spans="1:20" x14ac:dyDescent="0.25">
      <c r="A233">
        <v>100020</v>
      </c>
      <c r="B233" t="s">
        <v>0</v>
      </c>
      <c r="C233" cm="1">
        <f t="array" ref="C233">_xlfn.SWITCH(Sales[[#This Row],[Subscription Type]],"Basic",4,"Premium",3,"Business",2,"Enterprise",1,FALSE)</f>
        <v>3</v>
      </c>
      <c r="E233" s="1"/>
      <c r="F233" s="1"/>
      <c r="G233">
        <v>10</v>
      </c>
      <c r="H233">
        <f>MAX(0,Sales[[#This Row],[Number of Users]]-Sales[[#This Row],[Licenses Bought]])</f>
        <v>7</v>
      </c>
      <c r="I233" s="5">
        <v>10</v>
      </c>
      <c r="J233" s="5">
        <f>IF(Sales[[#This Row],[Sales Month]]=MAX(R233:R2452),Sales[[#This Row],[Upsell $ Non Paying Users]]*Sales[[#This Row],[Non Paying Users]],0)</f>
        <v>0</v>
      </c>
      <c r="K233" s="5" t="str" cm="1">
        <f t="array" ref="K233">_xlfn.IFS(Sales[[#This Row],[Current Upsell $]]=0,"",Sales[[#This Row],[Current Upsell $]]&gt;=400,"High",Sales[[#This Row],[Current Upsell $]]&gt;=100,"Medium",Sales[[#This Row],[Current Upsell $]]&lt;100,"Low")</f>
        <v/>
      </c>
      <c r="L233" s="5" t="str">
        <f>IF(Sales[[#This Row],[Current Upsell $]]&gt;0,_xlfn.CONCAT(Sales[[#This Row],[Subscription Type]]," ",Sales[[#This Row],[Upsell Priority]]," ",TEXT(Sales[[#This Row],[Current Upsell $]],"$#")),"")</f>
        <v/>
      </c>
      <c r="M233">
        <v>17</v>
      </c>
      <c r="N233" s="1">
        <v>43922</v>
      </c>
      <c r="O233" s="1">
        <v>44378</v>
      </c>
      <c r="P233">
        <v>15</v>
      </c>
      <c r="Q233">
        <v>0</v>
      </c>
      <c r="R233" s="1">
        <v>43983</v>
      </c>
      <c r="S233">
        <v>100</v>
      </c>
      <c r="T233" s="1"/>
    </row>
    <row r="234" spans="1:20" x14ac:dyDescent="0.25">
      <c r="A234">
        <v>100028</v>
      </c>
      <c r="B234" t="s">
        <v>0</v>
      </c>
      <c r="C234" cm="1">
        <f t="array" ref="C234">_xlfn.SWITCH(Sales[[#This Row],[Subscription Type]],"Basic",4,"Premium",3,"Business",2,"Enterprise",1,FALSE)</f>
        <v>3</v>
      </c>
      <c r="E234" s="1"/>
      <c r="F234" s="1"/>
      <c r="G234">
        <v>25</v>
      </c>
      <c r="H234">
        <f>MAX(0,Sales[[#This Row],[Number of Users]]-Sales[[#This Row],[Licenses Bought]])</f>
        <v>7</v>
      </c>
      <c r="I234" s="5">
        <v>10</v>
      </c>
      <c r="J234" s="5">
        <f>IF(Sales[[#This Row],[Sales Month]]=MAX(R234:R2453),Sales[[#This Row],[Upsell $ Non Paying Users]]*Sales[[#This Row],[Non Paying Users]],0)</f>
        <v>0</v>
      </c>
      <c r="K234" s="5" t="str" cm="1">
        <f t="array" ref="K234">_xlfn.IFS(Sales[[#This Row],[Current Upsell $]]=0,"",Sales[[#This Row],[Current Upsell $]]&gt;=400,"High",Sales[[#This Row],[Current Upsell $]]&gt;=100,"Medium",Sales[[#This Row],[Current Upsell $]]&lt;100,"Low")</f>
        <v/>
      </c>
      <c r="L234" s="5" t="str">
        <f>IF(Sales[[#This Row],[Current Upsell $]]&gt;0,_xlfn.CONCAT(Sales[[#This Row],[Subscription Type]]," ",Sales[[#This Row],[Upsell Priority]]," ",TEXT(Sales[[#This Row],[Current Upsell $]],"$#")),"")</f>
        <v/>
      </c>
      <c r="M234">
        <v>32</v>
      </c>
      <c r="N234" s="1">
        <v>43952</v>
      </c>
      <c r="O234" s="1">
        <v>44378</v>
      </c>
      <c r="P234">
        <v>14</v>
      </c>
      <c r="Q234">
        <v>0</v>
      </c>
      <c r="R234" s="1">
        <v>44197</v>
      </c>
      <c r="S234">
        <v>250</v>
      </c>
      <c r="T234" s="1"/>
    </row>
    <row r="235" spans="1:20" x14ac:dyDescent="0.25">
      <c r="A235">
        <v>100028</v>
      </c>
      <c r="B235" t="s">
        <v>0</v>
      </c>
      <c r="C235" cm="1">
        <f t="array" ref="C235">_xlfn.SWITCH(Sales[[#This Row],[Subscription Type]],"Basic",4,"Premium",3,"Business",2,"Enterprise",1,FALSE)</f>
        <v>3</v>
      </c>
      <c r="E235" s="1"/>
      <c r="F235" s="1"/>
      <c r="G235">
        <v>25</v>
      </c>
      <c r="H235">
        <f>MAX(0,Sales[[#This Row],[Number of Users]]-Sales[[#This Row],[Licenses Bought]])</f>
        <v>7</v>
      </c>
      <c r="I235" s="5">
        <v>10</v>
      </c>
      <c r="J235" s="5">
        <f>IF(Sales[[#This Row],[Sales Month]]=MAX(R235:R2454),Sales[[#This Row],[Upsell $ Non Paying Users]]*Sales[[#This Row],[Non Paying Users]],0)</f>
        <v>70</v>
      </c>
      <c r="K235" s="5" t="str" cm="1">
        <f t="array" ref="K235">_xlfn.IFS(Sales[[#This Row],[Current Upsell $]]=0,"",Sales[[#This Row],[Current Upsell $]]&gt;=400,"High",Sales[[#This Row],[Current Upsell $]]&gt;=100,"Medium",Sales[[#This Row],[Current Upsell $]]&lt;100,"Low")</f>
        <v>Low</v>
      </c>
      <c r="L235" s="5" t="str">
        <f>IF(Sales[[#This Row],[Current Upsell $]]&gt;0,_xlfn.CONCAT(Sales[[#This Row],[Subscription Type]]," ",Sales[[#This Row],[Upsell Priority]]," ",TEXT(Sales[[#This Row],[Current Upsell $]],"$#")),"")</f>
        <v>Premium Low $70</v>
      </c>
      <c r="M235">
        <v>32</v>
      </c>
      <c r="N235" s="1">
        <v>43952</v>
      </c>
      <c r="O235" s="1">
        <v>44378</v>
      </c>
      <c r="P235">
        <v>14</v>
      </c>
      <c r="Q235">
        <v>0</v>
      </c>
      <c r="R235" s="1">
        <v>44348</v>
      </c>
      <c r="S235">
        <v>250</v>
      </c>
      <c r="T235" s="1"/>
    </row>
    <row r="236" spans="1:20" x14ac:dyDescent="0.25">
      <c r="A236">
        <v>100040</v>
      </c>
      <c r="B236" t="s">
        <v>0</v>
      </c>
      <c r="C236" cm="1">
        <f t="array" ref="C236">_xlfn.SWITCH(Sales[[#This Row],[Subscription Type]],"Basic",4,"Premium",3,"Business",2,"Enterprise",1,FALSE)</f>
        <v>3</v>
      </c>
      <c r="E236" s="1"/>
      <c r="F236" s="1"/>
      <c r="G236">
        <v>36</v>
      </c>
      <c r="H236">
        <f>MAX(0,Sales[[#This Row],[Number of Users]]-Sales[[#This Row],[Licenses Bought]])</f>
        <v>7</v>
      </c>
      <c r="I236" s="5">
        <v>10</v>
      </c>
      <c r="J236" s="5">
        <f>IF(Sales[[#This Row],[Sales Month]]=MAX(R236:R2455),Sales[[#This Row],[Upsell $ Non Paying Users]]*Sales[[#This Row],[Non Paying Users]],0)</f>
        <v>70</v>
      </c>
      <c r="K236" s="5" t="str" cm="1">
        <f t="array" ref="K236">_xlfn.IFS(Sales[[#This Row],[Current Upsell $]]=0,"",Sales[[#This Row],[Current Upsell $]]&gt;=400,"High",Sales[[#This Row],[Current Upsell $]]&gt;=100,"Medium",Sales[[#This Row],[Current Upsell $]]&lt;100,"Low")</f>
        <v>Low</v>
      </c>
      <c r="L236" s="5" t="str">
        <f>IF(Sales[[#This Row],[Current Upsell $]]&gt;0,_xlfn.CONCAT(Sales[[#This Row],[Subscription Type]]," ",Sales[[#This Row],[Upsell Priority]]," ",TEXT(Sales[[#This Row],[Current Upsell $]],"$#")),"")</f>
        <v>Premium Low $70</v>
      </c>
      <c r="M236">
        <v>43</v>
      </c>
      <c r="N236" s="1">
        <v>43983</v>
      </c>
      <c r="O236" s="1">
        <v>44378</v>
      </c>
      <c r="P236">
        <v>13</v>
      </c>
      <c r="Q236">
        <v>0</v>
      </c>
      <c r="R236" s="1">
        <v>44348</v>
      </c>
      <c r="S236">
        <v>360</v>
      </c>
      <c r="T236" s="1"/>
    </row>
    <row r="237" spans="1:20" x14ac:dyDescent="0.25">
      <c r="A237">
        <v>100059</v>
      </c>
      <c r="B237" t="s">
        <v>0</v>
      </c>
      <c r="C237" cm="1">
        <f t="array" ref="C237">_xlfn.SWITCH(Sales[[#This Row],[Subscription Type]],"Basic",4,"Premium",3,"Business",2,"Enterprise",1,FALSE)</f>
        <v>3</v>
      </c>
      <c r="E237" s="1"/>
      <c r="F237" s="1"/>
      <c r="G237">
        <v>33</v>
      </c>
      <c r="H237">
        <f>MAX(0,Sales[[#This Row],[Number of Users]]-Sales[[#This Row],[Licenses Bought]])</f>
        <v>7</v>
      </c>
      <c r="I237" s="5">
        <v>10</v>
      </c>
      <c r="J237" s="5">
        <f>IF(Sales[[#This Row],[Sales Month]]=MAX(R237:R2456),Sales[[#This Row],[Upsell $ Non Paying Users]]*Sales[[#This Row],[Non Paying Users]],0)</f>
        <v>0</v>
      </c>
      <c r="K237" s="5" t="str" cm="1">
        <f t="array" ref="K237">_xlfn.IFS(Sales[[#This Row],[Current Upsell $]]=0,"",Sales[[#This Row],[Current Upsell $]]&gt;=400,"High",Sales[[#This Row],[Current Upsell $]]&gt;=100,"Medium",Sales[[#This Row],[Current Upsell $]]&lt;100,"Low")</f>
        <v/>
      </c>
      <c r="L237" s="5" t="str">
        <f>IF(Sales[[#This Row],[Current Upsell $]]&gt;0,_xlfn.CONCAT(Sales[[#This Row],[Subscription Type]]," ",Sales[[#This Row],[Upsell Priority]]," ",TEXT(Sales[[#This Row],[Current Upsell $]],"$#")),"")</f>
        <v/>
      </c>
      <c r="M237">
        <v>40</v>
      </c>
      <c r="N237" s="1">
        <v>44013</v>
      </c>
      <c r="O237" s="1">
        <v>44378</v>
      </c>
      <c r="P237">
        <v>12</v>
      </c>
      <c r="Q237">
        <v>0</v>
      </c>
      <c r="R237" s="1">
        <v>44197</v>
      </c>
      <c r="S237">
        <v>330</v>
      </c>
      <c r="T237" s="1"/>
    </row>
    <row r="238" spans="1:20" x14ac:dyDescent="0.25">
      <c r="A238">
        <v>100062</v>
      </c>
      <c r="B238" t="s">
        <v>0</v>
      </c>
      <c r="C238" cm="1">
        <f t="array" ref="C238">_xlfn.SWITCH(Sales[[#This Row],[Subscription Type]],"Basic",4,"Premium",3,"Business",2,"Enterprise",1,FALSE)</f>
        <v>3</v>
      </c>
      <c r="E238" s="1"/>
      <c r="F238" s="1"/>
      <c r="G238">
        <v>15</v>
      </c>
      <c r="H238">
        <f>MAX(0,Sales[[#This Row],[Number of Users]]-Sales[[#This Row],[Licenses Bought]])</f>
        <v>7</v>
      </c>
      <c r="I238" s="5">
        <v>10</v>
      </c>
      <c r="J238" s="5">
        <f>IF(Sales[[#This Row],[Sales Month]]=MAX(R238:R2457),Sales[[#This Row],[Upsell $ Non Paying Users]]*Sales[[#This Row],[Non Paying Users]],0)</f>
        <v>0</v>
      </c>
      <c r="K238" s="5" t="str" cm="1">
        <f t="array" ref="K238">_xlfn.IFS(Sales[[#This Row],[Current Upsell $]]=0,"",Sales[[#This Row],[Current Upsell $]]&gt;=400,"High",Sales[[#This Row],[Current Upsell $]]&gt;=100,"Medium",Sales[[#This Row],[Current Upsell $]]&lt;100,"Low")</f>
        <v/>
      </c>
      <c r="L238" s="5" t="str">
        <f>IF(Sales[[#This Row],[Current Upsell $]]&gt;0,_xlfn.CONCAT(Sales[[#This Row],[Subscription Type]]," ",Sales[[#This Row],[Upsell Priority]]," ",TEXT(Sales[[#This Row],[Current Upsell $]],"$#")),"")</f>
        <v/>
      </c>
      <c r="M238">
        <v>22</v>
      </c>
      <c r="N238" s="1">
        <v>44013</v>
      </c>
      <c r="O238" s="1">
        <v>44378</v>
      </c>
      <c r="P238">
        <v>12</v>
      </c>
      <c r="Q238">
        <v>0</v>
      </c>
      <c r="R238" s="1">
        <v>44166</v>
      </c>
      <c r="S238">
        <v>150</v>
      </c>
      <c r="T238" s="1"/>
    </row>
    <row r="239" spans="1:20" x14ac:dyDescent="0.25">
      <c r="A239">
        <v>100062</v>
      </c>
      <c r="B239" t="s">
        <v>0</v>
      </c>
      <c r="C239" cm="1">
        <f t="array" ref="C239">_xlfn.SWITCH(Sales[[#This Row],[Subscription Type]],"Basic",4,"Premium",3,"Business",2,"Enterprise",1,FALSE)</f>
        <v>3</v>
      </c>
      <c r="E239" s="1"/>
      <c r="F239" s="1"/>
      <c r="G239">
        <v>15</v>
      </c>
      <c r="H239">
        <f>MAX(0,Sales[[#This Row],[Number of Users]]-Sales[[#This Row],[Licenses Bought]])</f>
        <v>7</v>
      </c>
      <c r="I239" s="5">
        <v>10</v>
      </c>
      <c r="J239" s="5">
        <f>IF(Sales[[#This Row],[Sales Month]]=MAX(R239:R2458),Sales[[#This Row],[Upsell $ Non Paying Users]]*Sales[[#This Row],[Non Paying Users]],0)</f>
        <v>0</v>
      </c>
      <c r="K239" s="5" t="str" cm="1">
        <f t="array" ref="K239">_xlfn.IFS(Sales[[#This Row],[Current Upsell $]]=0,"",Sales[[#This Row],[Current Upsell $]]&gt;=400,"High",Sales[[#This Row],[Current Upsell $]]&gt;=100,"Medium",Sales[[#This Row],[Current Upsell $]]&lt;100,"Low")</f>
        <v/>
      </c>
      <c r="L239" s="5" t="str">
        <f>IF(Sales[[#This Row],[Current Upsell $]]&gt;0,_xlfn.CONCAT(Sales[[#This Row],[Subscription Type]]," ",Sales[[#This Row],[Upsell Priority]]," ",TEXT(Sales[[#This Row],[Current Upsell $]],"$#")),"")</f>
        <v/>
      </c>
      <c r="M239">
        <v>22</v>
      </c>
      <c r="N239" s="1">
        <v>44013</v>
      </c>
      <c r="O239" s="1">
        <v>44378</v>
      </c>
      <c r="P239">
        <v>12</v>
      </c>
      <c r="Q239">
        <v>0</v>
      </c>
      <c r="R239" s="1">
        <v>44256</v>
      </c>
      <c r="S239">
        <v>150</v>
      </c>
      <c r="T239" s="1"/>
    </row>
    <row r="240" spans="1:20" x14ac:dyDescent="0.25">
      <c r="A240">
        <v>100064</v>
      </c>
      <c r="B240" t="s">
        <v>0</v>
      </c>
      <c r="C240" cm="1">
        <f t="array" ref="C240">_xlfn.SWITCH(Sales[[#This Row],[Subscription Type]],"Basic",4,"Premium",3,"Business",2,"Enterprise",1,FALSE)</f>
        <v>3</v>
      </c>
      <c r="G240">
        <v>12</v>
      </c>
      <c r="H240">
        <f>MAX(0,Sales[[#This Row],[Number of Users]]-Sales[[#This Row],[Licenses Bought]])</f>
        <v>7</v>
      </c>
      <c r="I240" s="5">
        <v>10</v>
      </c>
      <c r="J240" s="5">
        <f>IF(Sales[[#This Row],[Sales Month]]=MAX(R240:R2459),Sales[[#This Row],[Upsell $ Non Paying Users]]*Sales[[#This Row],[Non Paying Users]],0)</f>
        <v>0</v>
      </c>
      <c r="K240" s="5" t="str" cm="1">
        <f t="array" ref="K240">_xlfn.IFS(Sales[[#This Row],[Current Upsell $]]=0,"",Sales[[#This Row],[Current Upsell $]]&gt;=400,"High",Sales[[#This Row],[Current Upsell $]]&gt;=100,"Medium",Sales[[#This Row],[Current Upsell $]]&lt;100,"Low")</f>
        <v/>
      </c>
      <c r="L240" s="5" t="str">
        <f>IF(Sales[[#This Row],[Current Upsell $]]&gt;0,_xlfn.CONCAT(Sales[[#This Row],[Subscription Type]]," ",Sales[[#This Row],[Upsell Priority]]," ",TEXT(Sales[[#This Row],[Current Upsell $]],"$#")),"")</f>
        <v/>
      </c>
      <c r="M240">
        <v>19</v>
      </c>
      <c r="N240" s="1">
        <v>44013</v>
      </c>
      <c r="O240" s="1">
        <v>44256</v>
      </c>
      <c r="P240">
        <v>8</v>
      </c>
      <c r="Q240">
        <v>3</v>
      </c>
      <c r="R240" s="1">
        <v>44197</v>
      </c>
      <c r="S240">
        <v>120</v>
      </c>
      <c r="T240" s="1"/>
    </row>
    <row r="241" spans="1:20" x14ac:dyDescent="0.25">
      <c r="A241">
        <v>100081</v>
      </c>
      <c r="B241" t="s">
        <v>0</v>
      </c>
      <c r="C241" cm="1">
        <f t="array" ref="C241">_xlfn.SWITCH(Sales[[#This Row],[Subscription Type]],"Basic",4,"Premium",3,"Business",2,"Enterprise",1,FALSE)</f>
        <v>3</v>
      </c>
      <c r="E241" s="1"/>
      <c r="F241" s="1"/>
      <c r="G241">
        <v>36</v>
      </c>
      <c r="H241">
        <f>MAX(0,Sales[[#This Row],[Number of Users]]-Sales[[#This Row],[Licenses Bought]])</f>
        <v>7</v>
      </c>
      <c r="I241" s="5">
        <v>10</v>
      </c>
      <c r="J241" s="5">
        <f>IF(Sales[[#This Row],[Sales Month]]=MAX(R241:R2460),Sales[[#This Row],[Upsell $ Non Paying Users]]*Sales[[#This Row],[Non Paying Users]],0)</f>
        <v>0</v>
      </c>
      <c r="K241" s="5" t="str" cm="1">
        <f t="array" ref="K241">_xlfn.IFS(Sales[[#This Row],[Current Upsell $]]=0,"",Sales[[#This Row],[Current Upsell $]]&gt;=400,"High",Sales[[#This Row],[Current Upsell $]]&gt;=100,"Medium",Sales[[#This Row],[Current Upsell $]]&lt;100,"Low")</f>
        <v/>
      </c>
      <c r="L241" s="5" t="str">
        <f>IF(Sales[[#This Row],[Current Upsell $]]&gt;0,_xlfn.CONCAT(Sales[[#This Row],[Subscription Type]]," ",Sales[[#This Row],[Upsell Priority]]," ",TEXT(Sales[[#This Row],[Current Upsell $]],"$#")),"")</f>
        <v/>
      </c>
      <c r="M241">
        <v>43</v>
      </c>
      <c r="N241" s="1">
        <v>44044</v>
      </c>
      <c r="O241" s="1">
        <v>44378</v>
      </c>
      <c r="P241">
        <v>11</v>
      </c>
      <c r="Q241">
        <v>0</v>
      </c>
      <c r="R241" s="1">
        <v>44228</v>
      </c>
      <c r="S241">
        <v>360</v>
      </c>
      <c r="T241" s="1"/>
    </row>
    <row r="242" spans="1:20" x14ac:dyDescent="0.25">
      <c r="A242">
        <v>100082</v>
      </c>
      <c r="B242" t="s">
        <v>0</v>
      </c>
      <c r="C242" cm="1">
        <f t="array" ref="C242">_xlfn.SWITCH(Sales[[#This Row],[Subscription Type]],"Basic",4,"Premium",3,"Business",2,"Enterprise",1,FALSE)</f>
        <v>3</v>
      </c>
      <c r="E242" s="1"/>
      <c r="F242" s="1"/>
      <c r="G242">
        <v>34</v>
      </c>
      <c r="H242">
        <f>MAX(0,Sales[[#This Row],[Number of Users]]-Sales[[#This Row],[Licenses Bought]])</f>
        <v>7</v>
      </c>
      <c r="I242" s="5">
        <v>10</v>
      </c>
      <c r="J242" s="5">
        <f>IF(Sales[[#This Row],[Sales Month]]=MAX(R242:R2461),Sales[[#This Row],[Upsell $ Non Paying Users]]*Sales[[#This Row],[Non Paying Users]],0)</f>
        <v>0</v>
      </c>
      <c r="K242" s="5" t="str" cm="1">
        <f t="array" ref="K242">_xlfn.IFS(Sales[[#This Row],[Current Upsell $]]=0,"",Sales[[#This Row],[Current Upsell $]]&gt;=400,"High",Sales[[#This Row],[Current Upsell $]]&gt;=100,"Medium",Sales[[#This Row],[Current Upsell $]]&lt;100,"Low")</f>
        <v/>
      </c>
      <c r="L242" s="5" t="str">
        <f>IF(Sales[[#This Row],[Current Upsell $]]&gt;0,_xlfn.CONCAT(Sales[[#This Row],[Subscription Type]]," ",Sales[[#This Row],[Upsell Priority]]," ",TEXT(Sales[[#This Row],[Current Upsell $]],"$#")),"")</f>
        <v/>
      </c>
      <c r="M242">
        <v>41</v>
      </c>
      <c r="N242" s="1">
        <v>44044</v>
      </c>
      <c r="O242" s="1">
        <v>44378</v>
      </c>
      <c r="P242">
        <v>11</v>
      </c>
      <c r="Q242">
        <v>0</v>
      </c>
      <c r="R242" s="1">
        <v>44228</v>
      </c>
      <c r="S242">
        <v>340</v>
      </c>
      <c r="T242" s="1"/>
    </row>
    <row r="243" spans="1:20" x14ac:dyDescent="0.25">
      <c r="A243">
        <v>100082</v>
      </c>
      <c r="B243" t="s">
        <v>0</v>
      </c>
      <c r="C243" cm="1">
        <f t="array" ref="C243">_xlfn.SWITCH(Sales[[#This Row],[Subscription Type]],"Basic",4,"Premium",3,"Business",2,"Enterprise",1,FALSE)</f>
        <v>3</v>
      </c>
      <c r="E243" s="1"/>
      <c r="F243" s="1"/>
      <c r="G243">
        <v>34</v>
      </c>
      <c r="H243">
        <f>MAX(0,Sales[[#This Row],[Number of Users]]-Sales[[#This Row],[Licenses Bought]])</f>
        <v>7</v>
      </c>
      <c r="I243" s="5">
        <v>10</v>
      </c>
      <c r="J243" s="5">
        <f>IF(Sales[[#This Row],[Sales Month]]=MAX(R243:R2462),Sales[[#This Row],[Upsell $ Non Paying Users]]*Sales[[#This Row],[Non Paying Users]],0)</f>
        <v>0</v>
      </c>
      <c r="K243" s="5" t="str" cm="1">
        <f t="array" ref="K243">_xlfn.IFS(Sales[[#This Row],[Current Upsell $]]=0,"",Sales[[#This Row],[Current Upsell $]]&gt;=400,"High",Sales[[#This Row],[Current Upsell $]]&gt;=100,"Medium",Sales[[#This Row],[Current Upsell $]]&lt;100,"Low")</f>
        <v/>
      </c>
      <c r="L243" s="5" t="str">
        <f>IF(Sales[[#This Row],[Current Upsell $]]&gt;0,_xlfn.CONCAT(Sales[[#This Row],[Subscription Type]]," ",Sales[[#This Row],[Upsell Priority]]," ",TEXT(Sales[[#This Row],[Current Upsell $]],"$#")),"")</f>
        <v/>
      </c>
      <c r="M243">
        <v>41</v>
      </c>
      <c r="N243" s="1">
        <v>44044</v>
      </c>
      <c r="O243" s="1">
        <v>44378</v>
      </c>
      <c r="P243">
        <v>11</v>
      </c>
      <c r="Q243">
        <v>0</v>
      </c>
      <c r="R243" s="1">
        <v>44256</v>
      </c>
      <c r="S243">
        <v>340</v>
      </c>
      <c r="T243" s="1"/>
    </row>
    <row r="244" spans="1:20" x14ac:dyDescent="0.25">
      <c r="A244">
        <v>100085</v>
      </c>
      <c r="B244" t="s">
        <v>0</v>
      </c>
      <c r="C244" cm="1">
        <f t="array" ref="C244">_xlfn.SWITCH(Sales[[#This Row],[Subscription Type]],"Basic",4,"Premium",3,"Business",2,"Enterprise",1,FALSE)</f>
        <v>3</v>
      </c>
      <c r="E244" s="1"/>
      <c r="F244" s="1"/>
      <c r="G244">
        <v>22</v>
      </c>
      <c r="H244">
        <f>MAX(0,Sales[[#This Row],[Number of Users]]-Sales[[#This Row],[Licenses Bought]])</f>
        <v>7</v>
      </c>
      <c r="I244" s="5">
        <v>10</v>
      </c>
      <c r="J244" s="5">
        <f>IF(Sales[[#This Row],[Sales Month]]=MAX(R244:R2463),Sales[[#This Row],[Upsell $ Non Paying Users]]*Sales[[#This Row],[Non Paying Users]],0)</f>
        <v>70</v>
      </c>
      <c r="K244" s="5" t="str" cm="1">
        <f t="array" ref="K244">_xlfn.IFS(Sales[[#This Row],[Current Upsell $]]=0,"",Sales[[#This Row],[Current Upsell $]]&gt;=400,"High",Sales[[#This Row],[Current Upsell $]]&gt;=100,"Medium",Sales[[#This Row],[Current Upsell $]]&lt;100,"Low")</f>
        <v>Low</v>
      </c>
      <c r="L244" s="5" t="str">
        <f>IF(Sales[[#This Row],[Current Upsell $]]&gt;0,_xlfn.CONCAT(Sales[[#This Row],[Subscription Type]]," ",Sales[[#This Row],[Upsell Priority]]," ",TEXT(Sales[[#This Row],[Current Upsell $]],"$#")),"")</f>
        <v>Premium Low $70</v>
      </c>
      <c r="M244">
        <v>29</v>
      </c>
      <c r="N244" s="1">
        <v>44044</v>
      </c>
      <c r="O244" s="1">
        <v>44378</v>
      </c>
      <c r="P244">
        <v>11</v>
      </c>
      <c r="Q244">
        <v>0</v>
      </c>
      <c r="R244" s="1">
        <v>44348</v>
      </c>
      <c r="S244">
        <v>220</v>
      </c>
      <c r="T244" s="1"/>
    </row>
    <row r="245" spans="1:20" x14ac:dyDescent="0.25">
      <c r="A245">
        <v>100110</v>
      </c>
      <c r="B245" t="s">
        <v>0</v>
      </c>
      <c r="C245" cm="1">
        <f t="array" ref="C245">_xlfn.SWITCH(Sales[[#This Row],[Subscription Type]],"Basic",4,"Premium",3,"Business",2,"Enterprise",1,FALSE)</f>
        <v>3</v>
      </c>
      <c r="E245" s="1"/>
      <c r="F245" s="1"/>
      <c r="G245">
        <v>62</v>
      </c>
      <c r="H245">
        <f>MAX(0,Sales[[#This Row],[Number of Users]]-Sales[[#This Row],[Licenses Bought]])</f>
        <v>7</v>
      </c>
      <c r="I245" s="5">
        <v>10</v>
      </c>
      <c r="J245" s="5">
        <f>IF(Sales[[#This Row],[Sales Month]]=MAX(R245:R2464),Sales[[#This Row],[Upsell $ Non Paying Users]]*Sales[[#This Row],[Non Paying Users]],0)</f>
        <v>0</v>
      </c>
      <c r="K245" s="5" t="str" cm="1">
        <f t="array" ref="K245">_xlfn.IFS(Sales[[#This Row],[Current Upsell $]]=0,"",Sales[[#This Row],[Current Upsell $]]&gt;=400,"High",Sales[[#This Row],[Current Upsell $]]&gt;=100,"Medium",Sales[[#This Row],[Current Upsell $]]&lt;100,"Low")</f>
        <v/>
      </c>
      <c r="L245" s="5" t="str">
        <f>IF(Sales[[#This Row],[Current Upsell $]]&gt;0,_xlfn.CONCAT(Sales[[#This Row],[Subscription Type]]," ",Sales[[#This Row],[Upsell Priority]]," ",TEXT(Sales[[#This Row],[Current Upsell $]],"$#")),"")</f>
        <v/>
      </c>
      <c r="M245">
        <v>69</v>
      </c>
      <c r="N245" s="1">
        <v>44075</v>
      </c>
      <c r="O245" s="1">
        <v>44378</v>
      </c>
      <c r="P245">
        <v>10</v>
      </c>
      <c r="Q245">
        <v>0</v>
      </c>
      <c r="R245" s="1">
        <v>44197</v>
      </c>
      <c r="S245">
        <v>620</v>
      </c>
      <c r="T245" s="1"/>
    </row>
    <row r="246" spans="1:20" x14ac:dyDescent="0.25">
      <c r="A246">
        <v>100110</v>
      </c>
      <c r="B246" t="s">
        <v>0</v>
      </c>
      <c r="C246" cm="1">
        <f t="array" ref="C246">_xlfn.SWITCH(Sales[[#This Row],[Subscription Type]],"Basic",4,"Premium",3,"Business",2,"Enterprise",1,FALSE)</f>
        <v>3</v>
      </c>
      <c r="E246" s="1"/>
      <c r="F246" s="1"/>
      <c r="G246">
        <v>62</v>
      </c>
      <c r="H246">
        <f>MAX(0,Sales[[#This Row],[Number of Users]]-Sales[[#This Row],[Licenses Bought]])</f>
        <v>7</v>
      </c>
      <c r="I246" s="5">
        <v>10</v>
      </c>
      <c r="J246" s="5">
        <f>IF(Sales[[#This Row],[Sales Month]]=MAX(R246:R2465),Sales[[#This Row],[Upsell $ Non Paying Users]]*Sales[[#This Row],[Non Paying Users]],0)</f>
        <v>0</v>
      </c>
      <c r="K246" s="5" t="str" cm="1">
        <f t="array" ref="K246">_xlfn.IFS(Sales[[#This Row],[Current Upsell $]]=0,"",Sales[[#This Row],[Current Upsell $]]&gt;=400,"High",Sales[[#This Row],[Current Upsell $]]&gt;=100,"Medium",Sales[[#This Row],[Current Upsell $]]&lt;100,"Low")</f>
        <v/>
      </c>
      <c r="L246" s="5" t="str">
        <f>IF(Sales[[#This Row],[Current Upsell $]]&gt;0,_xlfn.CONCAT(Sales[[#This Row],[Subscription Type]]," ",Sales[[#This Row],[Upsell Priority]]," ",TEXT(Sales[[#This Row],[Current Upsell $]],"$#")),"")</f>
        <v/>
      </c>
      <c r="M246">
        <v>69</v>
      </c>
      <c r="N246" s="1">
        <v>44075</v>
      </c>
      <c r="O246" s="1">
        <v>44378</v>
      </c>
      <c r="P246">
        <v>10</v>
      </c>
      <c r="Q246">
        <v>0</v>
      </c>
      <c r="R246" s="1">
        <v>44256</v>
      </c>
      <c r="S246">
        <v>620</v>
      </c>
      <c r="T246" s="1"/>
    </row>
    <row r="247" spans="1:20" x14ac:dyDescent="0.25">
      <c r="A247">
        <v>100146</v>
      </c>
      <c r="B247" t="s">
        <v>0</v>
      </c>
      <c r="C247" cm="1">
        <f t="array" ref="C247">_xlfn.SWITCH(Sales[[#This Row],[Subscription Type]],"Basic",4,"Premium",3,"Business",2,"Enterprise",1,FALSE)</f>
        <v>3</v>
      </c>
      <c r="E247" s="1"/>
      <c r="F247" s="1"/>
      <c r="G247">
        <v>52</v>
      </c>
      <c r="H247">
        <f>MAX(0,Sales[[#This Row],[Number of Users]]-Sales[[#This Row],[Licenses Bought]])</f>
        <v>7</v>
      </c>
      <c r="I247" s="5">
        <v>10</v>
      </c>
      <c r="J247" s="5">
        <f>IF(Sales[[#This Row],[Sales Month]]=MAX(R247:R2466),Sales[[#This Row],[Upsell $ Non Paying Users]]*Sales[[#This Row],[Non Paying Users]],0)</f>
        <v>0</v>
      </c>
      <c r="K247" s="5" t="str" cm="1">
        <f t="array" ref="K247">_xlfn.IFS(Sales[[#This Row],[Current Upsell $]]=0,"",Sales[[#This Row],[Current Upsell $]]&gt;=400,"High",Sales[[#This Row],[Current Upsell $]]&gt;=100,"Medium",Sales[[#This Row],[Current Upsell $]]&lt;100,"Low")</f>
        <v/>
      </c>
      <c r="L247" s="5" t="str">
        <f>IF(Sales[[#This Row],[Current Upsell $]]&gt;0,_xlfn.CONCAT(Sales[[#This Row],[Subscription Type]]," ",Sales[[#This Row],[Upsell Priority]]," ",TEXT(Sales[[#This Row],[Current Upsell $]],"$#")),"")</f>
        <v/>
      </c>
      <c r="M247">
        <v>59</v>
      </c>
      <c r="N247" s="1">
        <v>44105</v>
      </c>
      <c r="O247" s="1">
        <v>44378</v>
      </c>
      <c r="P247">
        <v>9</v>
      </c>
      <c r="Q247">
        <v>0</v>
      </c>
      <c r="R247" s="1">
        <v>44256</v>
      </c>
      <c r="S247">
        <v>520</v>
      </c>
      <c r="T247" s="1"/>
    </row>
    <row r="248" spans="1:20" x14ac:dyDescent="0.25">
      <c r="A248">
        <v>100152</v>
      </c>
      <c r="B248" t="s">
        <v>0</v>
      </c>
      <c r="C248" cm="1">
        <f t="array" ref="C248">_xlfn.SWITCH(Sales[[#This Row],[Subscription Type]],"Basic",4,"Premium",3,"Business",2,"Enterprise",1,FALSE)</f>
        <v>3</v>
      </c>
      <c r="E248" s="1"/>
      <c r="F248" s="1"/>
      <c r="G248">
        <v>8</v>
      </c>
      <c r="H248">
        <f>MAX(0,Sales[[#This Row],[Number of Users]]-Sales[[#This Row],[Licenses Bought]])</f>
        <v>7</v>
      </c>
      <c r="I248" s="5">
        <v>10</v>
      </c>
      <c r="J248" s="5">
        <f>IF(Sales[[#This Row],[Sales Month]]=MAX(R248:R2467),Sales[[#This Row],[Upsell $ Non Paying Users]]*Sales[[#This Row],[Non Paying Users]],0)</f>
        <v>0</v>
      </c>
      <c r="K248" s="5" t="str" cm="1">
        <f t="array" ref="K248">_xlfn.IFS(Sales[[#This Row],[Current Upsell $]]=0,"",Sales[[#This Row],[Current Upsell $]]&gt;=400,"High",Sales[[#This Row],[Current Upsell $]]&gt;=100,"Medium",Sales[[#This Row],[Current Upsell $]]&lt;100,"Low")</f>
        <v/>
      </c>
      <c r="L248" s="5" t="str">
        <f>IF(Sales[[#This Row],[Current Upsell $]]&gt;0,_xlfn.CONCAT(Sales[[#This Row],[Subscription Type]]," ",Sales[[#This Row],[Upsell Priority]]," ",TEXT(Sales[[#This Row],[Current Upsell $]],"$#")),"")</f>
        <v/>
      </c>
      <c r="M248">
        <v>15</v>
      </c>
      <c r="N248" s="1">
        <v>44105</v>
      </c>
      <c r="O248" s="1">
        <v>44378</v>
      </c>
      <c r="P248">
        <v>9</v>
      </c>
      <c r="Q248">
        <v>0</v>
      </c>
      <c r="R248" s="1">
        <v>44136</v>
      </c>
      <c r="S248">
        <v>80</v>
      </c>
      <c r="T248" s="1"/>
    </row>
    <row r="249" spans="1:20" x14ac:dyDescent="0.25">
      <c r="A249">
        <v>100164</v>
      </c>
      <c r="B249" t="s">
        <v>0</v>
      </c>
      <c r="C249" cm="1">
        <f t="array" ref="C249">_xlfn.SWITCH(Sales[[#This Row],[Subscription Type]],"Basic",4,"Premium",3,"Business",2,"Enterprise",1,FALSE)</f>
        <v>3</v>
      </c>
      <c r="E249" s="1"/>
      <c r="F249" s="1"/>
      <c r="G249">
        <v>31</v>
      </c>
      <c r="H249">
        <f>MAX(0,Sales[[#This Row],[Number of Users]]-Sales[[#This Row],[Licenses Bought]])</f>
        <v>7</v>
      </c>
      <c r="I249" s="5">
        <v>10</v>
      </c>
      <c r="J249" s="5">
        <f>IF(Sales[[#This Row],[Sales Month]]=MAX(R249:R2468),Sales[[#This Row],[Upsell $ Non Paying Users]]*Sales[[#This Row],[Non Paying Users]],0)</f>
        <v>70</v>
      </c>
      <c r="K249" s="5" t="str" cm="1">
        <f t="array" ref="K249">_xlfn.IFS(Sales[[#This Row],[Current Upsell $]]=0,"",Sales[[#This Row],[Current Upsell $]]&gt;=400,"High",Sales[[#This Row],[Current Upsell $]]&gt;=100,"Medium",Sales[[#This Row],[Current Upsell $]]&lt;100,"Low")</f>
        <v>Low</v>
      </c>
      <c r="L249" s="5" t="str">
        <f>IF(Sales[[#This Row],[Current Upsell $]]&gt;0,_xlfn.CONCAT(Sales[[#This Row],[Subscription Type]]," ",Sales[[#This Row],[Upsell Priority]]," ",TEXT(Sales[[#This Row],[Current Upsell $]],"$#")),"")</f>
        <v>Premium Low $70</v>
      </c>
      <c r="M249">
        <v>38</v>
      </c>
      <c r="N249" s="1">
        <v>44136</v>
      </c>
      <c r="O249" s="1">
        <v>44378</v>
      </c>
      <c r="P249">
        <v>8</v>
      </c>
      <c r="Q249">
        <v>0</v>
      </c>
      <c r="R249" s="1">
        <v>44348</v>
      </c>
      <c r="S249">
        <v>310</v>
      </c>
      <c r="T249" s="1"/>
    </row>
    <row r="250" spans="1:20" x14ac:dyDescent="0.25">
      <c r="A250">
        <v>100171</v>
      </c>
      <c r="B250" t="s">
        <v>0</v>
      </c>
      <c r="C250" cm="1">
        <f t="array" ref="C250">_xlfn.SWITCH(Sales[[#This Row],[Subscription Type]],"Basic",4,"Premium",3,"Business",2,"Enterprise",1,FALSE)</f>
        <v>3</v>
      </c>
      <c r="E250" s="1"/>
      <c r="F250" s="1"/>
      <c r="G250">
        <v>43</v>
      </c>
      <c r="H250">
        <f>MAX(0,Sales[[#This Row],[Number of Users]]-Sales[[#This Row],[Licenses Bought]])</f>
        <v>7</v>
      </c>
      <c r="I250" s="5">
        <v>10</v>
      </c>
      <c r="J250" s="5">
        <f>IF(Sales[[#This Row],[Sales Month]]=MAX(R250:R2469),Sales[[#This Row],[Upsell $ Non Paying Users]]*Sales[[#This Row],[Non Paying Users]],0)</f>
        <v>0</v>
      </c>
      <c r="K250" s="5" t="str" cm="1">
        <f t="array" ref="K250">_xlfn.IFS(Sales[[#This Row],[Current Upsell $]]=0,"",Sales[[#This Row],[Current Upsell $]]&gt;=400,"High",Sales[[#This Row],[Current Upsell $]]&gt;=100,"Medium",Sales[[#This Row],[Current Upsell $]]&lt;100,"Low")</f>
        <v/>
      </c>
      <c r="L250" s="5" t="str">
        <f>IF(Sales[[#This Row],[Current Upsell $]]&gt;0,_xlfn.CONCAT(Sales[[#This Row],[Subscription Type]]," ",Sales[[#This Row],[Upsell Priority]]," ",TEXT(Sales[[#This Row],[Current Upsell $]],"$#")),"")</f>
        <v/>
      </c>
      <c r="M250">
        <v>50</v>
      </c>
      <c r="N250" s="1">
        <v>44166</v>
      </c>
      <c r="O250" s="1">
        <v>44378</v>
      </c>
      <c r="P250">
        <v>7</v>
      </c>
      <c r="Q250">
        <v>0</v>
      </c>
      <c r="R250" s="1">
        <v>44317</v>
      </c>
      <c r="S250">
        <v>430</v>
      </c>
      <c r="T250" s="1"/>
    </row>
    <row r="251" spans="1:20" x14ac:dyDescent="0.25">
      <c r="A251">
        <v>100203</v>
      </c>
      <c r="B251" t="s">
        <v>0</v>
      </c>
      <c r="C251" cm="1">
        <f t="array" ref="C251">_xlfn.SWITCH(Sales[[#This Row],[Subscription Type]],"Basic",4,"Premium",3,"Business",2,"Enterprise",1,FALSE)</f>
        <v>3</v>
      </c>
      <c r="E251" s="1"/>
      <c r="F251" s="1"/>
      <c r="G251">
        <v>23</v>
      </c>
      <c r="H251">
        <f>MAX(0,Sales[[#This Row],[Number of Users]]-Sales[[#This Row],[Licenses Bought]])</f>
        <v>7</v>
      </c>
      <c r="I251" s="5">
        <v>10</v>
      </c>
      <c r="J251" s="5">
        <f>IF(Sales[[#This Row],[Sales Month]]=MAX(R251:R2470),Sales[[#This Row],[Upsell $ Non Paying Users]]*Sales[[#This Row],[Non Paying Users]],0)</f>
        <v>70</v>
      </c>
      <c r="K251" s="5" t="str" cm="1">
        <f t="array" ref="K251">_xlfn.IFS(Sales[[#This Row],[Current Upsell $]]=0,"",Sales[[#This Row],[Current Upsell $]]&gt;=400,"High",Sales[[#This Row],[Current Upsell $]]&gt;=100,"Medium",Sales[[#This Row],[Current Upsell $]]&lt;100,"Low")</f>
        <v>Low</v>
      </c>
      <c r="L251" s="5" t="str">
        <f>IF(Sales[[#This Row],[Current Upsell $]]&gt;0,_xlfn.CONCAT(Sales[[#This Row],[Subscription Type]]," ",Sales[[#This Row],[Upsell Priority]]," ",TEXT(Sales[[#This Row],[Current Upsell $]],"$#")),"")</f>
        <v>Premium Low $70</v>
      </c>
      <c r="M251">
        <v>30</v>
      </c>
      <c r="N251" s="1">
        <v>44228</v>
      </c>
      <c r="O251" s="1">
        <v>44378</v>
      </c>
      <c r="P251">
        <v>5</v>
      </c>
      <c r="Q251">
        <v>0</v>
      </c>
      <c r="R251" s="1">
        <v>44348</v>
      </c>
      <c r="S251">
        <v>230</v>
      </c>
      <c r="T251" s="1"/>
    </row>
    <row r="252" spans="1:20" x14ac:dyDescent="0.25">
      <c r="A252">
        <v>100281</v>
      </c>
      <c r="B252" t="s">
        <v>0</v>
      </c>
      <c r="C252" cm="1">
        <f t="array" ref="C252">_xlfn.SWITCH(Sales[[#This Row],[Subscription Type]],"Basic",4,"Premium",3,"Business",2,"Enterprise",1,FALSE)</f>
        <v>3</v>
      </c>
      <c r="E252" s="1"/>
      <c r="F252" s="1"/>
      <c r="G252">
        <v>10</v>
      </c>
      <c r="H252">
        <f>MAX(0,Sales[[#This Row],[Number of Users]]-Sales[[#This Row],[Licenses Bought]])</f>
        <v>7</v>
      </c>
      <c r="I252" s="5">
        <v>10</v>
      </c>
      <c r="J252" s="5">
        <f>IF(Sales[[#This Row],[Sales Month]]=MAX(R252:R2471),Sales[[#This Row],[Upsell $ Non Paying Users]]*Sales[[#This Row],[Non Paying Users]],0)</f>
        <v>70</v>
      </c>
      <c r="K252" s="5" t="str" cm="1">
        <f t="array" ref="K252">_xlfn.IFS(Sales[[#This Row],[Current Upsell $]]=0,"",Sales[[#This Row],[Current Upsell $]]&gt;=400,"High",Sales[[#This Row],[Current Upsell $]]&gt;=100,"Medium",Sales[[#This Row],[Current Upsell $]]&lt;100,"Low")</f>
        <v>Low</v>
      </c>
      <c r="L252" s="5" t="str">
        <f>IF(Sales[[#This Row],[Current Upsell $]]&gt;0,_xlfn.CONCAT(Sales[[#This Row],[Subscription Type]]," ",Sales[[#This Row],[Upsell Priority]]," ",TEXT(Sales[[#This Row],[Current Upsell $]],"$#")),"")</f>
        <v>Premium Low $70</v>
      </c>
      <c r="M252">
        <v>17</v>
      </c>
      <c r="N252" s="1">
        <v>44317</v>
      </c>
      <c r="O252" s="1">
        <v>44378</v>
      </c>
      <c r="P252">
        <v>2</v>
      </c>
      <c r="Q252">
        <v>0</v>
      </c>
      <c r="R252" s="1">
        <v>44348</v>
      </c>
      <c r="S252">
        <v>100</v>
      </c>
      <c r="T252" s="1"/>
    </row>
    <row r="253" spans="1:20" x14ac:dyDescent="0.25">
      <c r="A253">
        <v>100288</v>
      </c>
      <c r="B253" t="s">
        <v>0</v>
      </c>
      <c r="C253" cm="1">
        <f t="array" ref="C253">_xlfn.SWITCH(Sales[[#This Row],[Subscription Type]],"Basic",4,"Premium",3,"Business",2,"Enterprise",1,FALSE)</f>
        <v>3</v>
      </c>
      <c r="E253" s="1"/>
      <c r="F253" s="1"/>
      <c r="G253">
        <v>4</v>
      </c>
      <c r="H253">
        <f>MAX(0,Sales[[#This Row],[Number of Users]]-Sales[[#This Row],[Licenses Bought]])</f>
        <v>7</v>
      </c>
      <c r="I253" s="5">
        <v>10</v>
      </c>
      <c r="J253" s="5">
        <f>IF(Sales[[#This Row],[Sales Month]]=MAX(R253:R2472),Sales[[#This Row],[Upsell $ Non Paying Users]]*Sales[[#This Row],[Non Paying Users]],0)</f>
        <v>70</v>
      </c>
      <c r="K253" s="5" t="str" cm="1">
        <f t="array" ref="K253">_xlfn.IFS(Sales[[#This Row],[Current Upsell $]]=0,"",Sales[[#This Row],[Current Upsell $]]&gt;=400,"High",Sales[[#This Row],[Current Upsell $]]&gt;=100,"Medium",Sales[[#This Row],[Current Upsell $]]&lt;100,"Low")</f>
        <v>Low</v>
      </c>
      <c r="L253" s="5" t="str">
        <f>IF(Sales[[#This Row],[Current Upsell $]]&gt;0,_xlfn.CONCAT(Sales[[#This Row],[Subscription Type]]," ",Sales[[#This Row],[Upsell Priority]]," ",TEXT(Sales[[#This Row],[Current Upsell $]],"$#")),"")</f>
        <v>Premium Low $70</v>
      </c>
      <c r="M253">
        <v>11</v>
      </c>
      <c r="N253" s="1">
        <v>44317</v>
      </c>
      <c r="O253" s="1">
        <v>44378</v>
      </c>
      <c r="P253">
        <v>2</v>
      </c>
      <c r="Q253">
        <v>0</v>
      </c>
      <c r="R253" s="1">
        <v>44348</v>
      </c>
      <c r="S253">
        <v>40</v>
      </c>
      <c r="T253" s="1"/>
    </row>
    <row r="254" spans="1:20" x14ac:dyDescent="0.25">
      <c r="A254">
        <v>100013</v>
      </c>
      <c r="B254" t="s">
        <v>0</v>
      </c>
      <c r="C254" cm="1">
        <f t="array" ref="C254">_xlfn.SWITCH(Sales[[#This Row],[Subscription Type]],"Basic",4,"Premium",3,"Business",2,"Enterprise",1,FALSE)</f>
        <v>3</v>
      </c>
      <c r="G254">
        <v>11</v>
      </c>
      <c r="H254">
        <f>MAX(0,Sales[[#This Row],[Number of Users]]-Sales[[#This Row],[Licenses Bought]])</f>
        <v>6</v>
      </c>
      <c r="I254" s="5">
        <v>10</v>
      </c>
      <c r="J254" s="5">
        <f>IF(Sales[[#This Row],[Sales Month]]=MAX(R254:R2473),Sales[[#This Row],[Upsell $ Non Paying Users]]*Sales[[#This Row],[Non Paying Users]],0)</f>
        <v>0</v>
      </c>
      <c r="K254" s="5" t="str" cm="1">
        <f t="array" ref="K254">_xlfn.IFS(Sales[[#This Row],[Current Upsell $]]=0,"",Sales[[#This Row],[Current Upsell $]]&gt;=400,"High",Sales[[#This Row],[Current Upsell $]]&gt;=100,"Medium",Sales[[#This Row],[Current Upsell $]]&lt;100,"Low")</f>
        <v/>
      </c>
      <c r="L254" s="5" t="str">
        <f>IF(Sales[[#This Row],[Current Upsell $]]&gt;0,_xlfn.CONCAT(Sales[[#This Row],[Subscription Type]]," ",Sales[[#This Row],[Upsell Priority]]," ",TEXT(Sales[[#This Row],[Current Upsell $]],"$#")),"")</f>
        <v/>
      </c>
      <c r="M254">
        <v>17</v>
      </c>
      <c r="N254" s="1">
        <v>43891</v>
      </c>
      <c r="O254" s="1">
        <v>44256</v>
      </c>
      <c r="P254">
        <v>12</v>
      </c>
      <c r="Q254">
        <v>3</v>
      </c>
      <c r="R254" s="1">
        <v>44197</v>
      </c>
      <c r="S254">
        <v>110</v>
      </c>
      <c r="T254" s="1"/>
    </row>
    <row r="255" spans="1:20" x14ac:dyDescent="0.25">
      <c r="A255">
        <v>100019</v>
      </c>
      <c r="B255" t="s">
        <v>0</v>
      </c>
      <c r="C255" cm="1">
        <f t="array" ref="C255">_xlfn.SWITCH(Sales[[#This Row],[Subscription Type]],"Basic",4,"Premium",3,"Business",2,"Enterprise",1,FALSE)</f>
        <v>3</v>
      </c>
      <c r="E255" s="1"/>
      <c r="F255" s="1"/>
      <c r="G255">
        <v>33</v>
      </c>
      <c r="H255">
        <f>MAX(0,Sales[[#This Row],[Number of Users]]-Sales[[#This Row],[Licenses Bought]])</f>
        <v>6</v>
      </c>
      <c r="I255" s="5">
        <v>10</v>
      </c>
      <c r="J255" s="5">
        <f>IF(Sales[[#This Row],[Sales Month]]=MAX(R255:R2474),Sales[[#This Row],[Upsell $ Non Paying Users]]*Sales[[#This Row],[Non Paying Users]],0)</f>
        <v>0</v>
      </c>
      <c r="K255" s="5" t="str" cm="1">
        <f t="array" ref="K255">_xlfn.IFS(Sales[[#This Row],[Current Upsell $]]=0,"",Sales[[#This Row],[Current Upsell $]]&gt;=400,"High",Sales[[#This Row],[Current Upsell $]]&gt;=100,"Medium",Sales[[#This Row],[Current Upsell $]]&lt;100,"Low")</f>
        <v/>
      </c>
      <c r="L255" s="5" t="str">
        <f>IF(Sales[[#This Row],[Current Upsell $]]&gt;0,_xlfn.CONCAT(Sales[[#This Row],[Subscription Type]]," ",Sales[[#This Row],[Upsell Priority]]," ",TEXT(Sales[[#This Row],[Current Upsell $]],"$#")),"")</f>
        <v/>
      </c>
      <c r="M255">
        <v>39</v>
      </c>
      <c r="N255" s="1">
        <v>43922</v>
      </c>
      <c r="O255" s="1">
        <v>44378</v>
      </c>
      <c r="P255">
        <v>15</v>
      </c>
      <c r="Q255">
        <v>0</v>
      </c>
      <c r="R255" s="1">
        <v>44136</v>
      </c>
      <c r="S255">
        <v>330</v>
      </c>
      <c r="T255" s="1"/>
    </row>
    <row r="256" spans="1:20" x14ac:dyDescent="0.25">
      <c r="A256">
        <v>100026</v>
      </c>
      <c r="B256" t="s">
        <v>0</v>
      </c>
      <c r="C256" cm="1">
        <f t="array" ref="C256">_xlfn.SWITCH(Sales[[#This Row],[Subscription Type]],"Basic",4,"Premium",3,"Business",2,"Enterprise",1,FALSE)</f>
        <v>3</v>
      </c>
      <c r="E256" s="1"/>
      <c r="F256" s="1"/>
      <c r="G256">
        <v>27</v>
      </c>
      <c r="H256">
        <f>MAX(0,Sales[[#This Row],[Number of Users]]-Sales[[#This Row],[Licenses Bought]])</f>
        <v>6</v>
      </c>
      <c r="I256" s="5">
        <v>10</v>
      </c>
      <c r="J256" s="5">
        <f>IF(Sales[[#This Row],[Sales Month]]=MAX(R256:R2475),Sales[[#This Row],[Upsell $ Non Paying Users]]*Sales[[#This Row],[Non Paying Users]],0)</f>
        <v>0</v>
      </c>
      <c r="K256" s="5" t="str" cm="1">
        <f t="array" ref="K256">_xlfn.IFS(Sales[[#This Row],[Current Upsell $]]=0,"",Sales[[#This Row],[Current Upsell $]]&gt;=400,"High",Sales[[#This Row],[Current Upsell $]]&gt;=100,"Medium",Sales[[#This Row],[Current Upsell $]]&lt;100,"Low")</f>
        <v/>
      </c>
      <c r="L256" s="5" t="str">
        <f>IF(Sales[[#This Row],[Current Upsell $]]&gt;0,_xlfn.CONCAT(Sales[[#This Row],[Subscription Type]]," ",Sales[[#This Row],[Upsell Priority]]," ",TEXT(Sales[[#This Row],[Current Upsell $]],"$#")),"")</f>
        <v/>
      </c>
      <c r="M256">
        <v>33</v>
      </c>
      <c r="N256" s="1">
        <v>43952</v>
      </c>
      <c r="O256" s="1">
        <v>44378</v>
      </c>
      <c r="P256">
        <v>14</v>
      </c>
      <c r="Q256">
        <v>0</v>
      </c>
      <c r="R256" s="1">
        <v>44166</v>
      </c>
      <c r="S256">
        <v>270</v>
      </c>
      <c r="T256" s="1"/>
    </row>
    <row r="257" spans="1:20" x14ac:dyDescent="0.25">
      <c r="A257">
        <v>100026</v>
      </c>
      <c r="B257" t="s">
        <v>0</v>
      </c>
      <c r="C257" cm="1">
        <f t="array" ref="C257">_xlfn.SWITCH(Sales[[#This Row],[Subscription Type]],"Basic",4,"Premium",3,"Business",2,"Enterprise",1,FALSE)</f>
        <v>3</v>
      </c>
      <c r="E257" s="1"/>
      <c r="F257" s="1"/>
      <c r="G257">
        <v>27</v>
      </c>
      <c r="H257">
        <f>MAX(0,Sales[[#This Row],[Number of Users]]-Sales[[#This Row],[Licenses Bought]])</f>
        <v>6</v>
      </c>
      <c r="I257" s="5">
        <v>10</v>
      </c>
      <c r="J257" s="5">
        <f>IF(Sales[[#This Row],[Sales Month]]=MAX(R257:R2476),Sales[[#This Row],[Upsell $ Non Paying Users]]*Sales[[#This Row],[Non Paying Users]],0)</f>
        <v>0</v>
      </c>
      <c r="K257" s="5" t="str" cm="1">
        <f t="array" ref="K257">_xlfn.IFS(Sales[[#This Row],[Current Upsell $]]=0,"",Sales[[#This Row],[Current Upsell $]]&gt;=400,"High",Sales[[#This Row],[Current Upsell $]]&gt;=100,"Medium",Sales[[#This Row],[Current Upsell $]]&lt;100,"Low")</f>
        <v/>
      </c>
      <c r="L257" s="5" t="str">
        <f>IF(Sales[[#This Row],[Current Upsell $]]&gt;0,_xlfn.CONCAT(Sales[[#This Row],[Subscription Type]]," ",Sales[[#This Row],[Upsell Priority]]," ",TEXT(Sales[[#This Row],[Current Upsell $]],"$#")),"")</f>
        <v/>
      </c>
      <c r="M257">
        <v>33</v>
      </c>
      <c r="N257" s="1">
        <v>43952</v>
      </c>
      <c r="O257" s="1">
        <v>44378</v>
      </c>
      <c r="P257">
        <v>14</v>
      </c>
      <c r="Q257">
        <v>0</v>
      </c>
      <c r="R257" s="1">
        <v>44197</v>
      </c>
      <c r="S257">
        <v>270</v>
      </c>
      <c r="T257" s="1"/>
    </row>
    <row r="258" spans="1:20" x14ac:dyDescent="0.25">
      <c r="A258">
        <v>100028</v>
      </c>
      <c r="B258" t="s">
        <v>0</v>
      </c>
      <c r="C258" cm="1">
        <f t="array" ref="C258">_xlfn.SWITCH(Sales[[#This Row],[Subscription Type]],"Basic",4,"Premium",3,"Business",2,"Enterprise",1,FALSE)</f>
        <v>3</v>
      </c>
      <c r="E258" s="1"/>
      <c r="F258" s="1"/>
      <c r="G258">
        <v>25</v>
      </c>
      <c r="H258">
        <f>MAX(0,Sales[[#This Row],[Number of Users]]-Sales[[#This Row],[Licenses Bought]])</f>
        <v>6</v>
      </c>
      <c r="I258" s="5">
        <v>10</v>
      </c>
      <c r="J258" s="5">
        <f>IF(Sales[[#This Row],[Sales Month]]=MAX(R258:R2477),Sales[[#This Row],[Upsell $ Non Paying Users]]*Sales[[#This Row],[Non Paying Users]],0)</f>
        <v>0</v>
      </c>
      <c r="K258" s="5" t="str" cm="1">
        <f t="array" ref="K258">_xlfn.IFS(Sales[[#This Row],[Current Upsell $]]=0,"",Sales[[#This Row],[Current Upsell $]]&gt;=400,"High",Sales[[#This Row],[Current Upsell $]]&gt;=100,"Medium",Sales[[#This Row],[Current Upsell $]]&lt;100,"Low")</f>
        <v/>
      </c>
      <c r="L258" s="5" t="str">
        <f>IF(Sales[[#This Row],[Current Upsell $]]&gt;0,_xlfn.CONCAT(Sales[[#This Row],[Subscription Type]]," ",Sales[[#This Row],[Upsell Priority]]," ",TEXT(Sales[[#This Row],[Current Upsell $]],"$#")),"")</f>
        <v/>
      </c>
      <c r="M258">
        <v>31</v>
      </c>
      <c r="N258" s="1">
        <v>43952</v>
      </c>
      <c r="O258" s="1">
        <v>44378</v>
      </c>
      <c r="P258">
        <v>14</v>
      </c>
      <c r="Q258">
        <v>0</v>
      </c>
      <c r="R258" s="1">
        <v>44075</v>
      </c>
      <c r="S258">
        <v>250</v>
      </c>
      <c r="T258" s="1"/>
    </row>
    <row r="259" spans="1:20" x14ac:dyDescent="0.25">
      <c r="A259">
        <v>100028</v>
      </c>
      <c r="B259" t="s">
        <v>0</v>
      </c>
      <c r="C259" cm="1">
        <f t="array" ref="C259">_xlfn.SWITCH(Sales[[#This Row],[Subscription Type]],"Basic",4,"Premium",3,"Business",2,"Enterprise",1,FALSE)</f>
        <v>3</v>
      </c>
      <c r="E259" s="1"/>
      <c r="F259" s="1"/>
      <c r="G259">
        <v>25</v>
      </c>
      <c r="H259">
        <f>MAX(0,Sales[[#This Row],[Number of Users]]-Sales[[#This Row],[Licenses Bought]])</f>
        <v>6</v>
      </c>
      <c r="I259" s="5">
        <v>10</v>
      </c>
      <c r="J259" s="5">
        <f>IF(Sales[[#This Row],[Sales Month]]=MAX(R259:R2478),Sales[[#This Row],[Upsell $ Non Paying Users]]*Sales[[#This Row],[Non Paying Users]],0)</f>
        <v>0</v>
      </c>
      <c r="K259" s="5" t="str" cm="1">
        <f t="array" ref="K259">_xlfn.IFS(Sales[[#This Row],[Current Upsell $]]=0,"",Sales[[#This Row],[Current Upsell $]]&gt;=400,"High",Sales[[#This Row],[Current Upsell $]]&gt;=100,"Medium",Sales[[#This Row],[Current Upsell $]]&lt;100,"Low")</f>
        <v/>
      </c>
      <c r="L259" s="5" t="str">
        <f>IF(Sales[[#This Row],[Current Upsell $]]&gt;0,_xlfn.CONCAT(Sales[[#This Row],[Subscription Type]]," ",Sales[[#This Row],[Upsell Priority]]," ",TEXT(Sales[[#This Row],[Current Upsell $]],"$#")),"")</f>
        <v/>
      </c>
      <c r="M259">
        <v>31</v>
      </c>
      <c r="N259" s="1">
        <v>43952</v>
      </c>
      <c r="O259" s="1">
        <v>44378</v>
      </c>
      <c r="P259">
        <v>14</v>
      </c>
      <c r="Q259">
        <v>0</v>
      </c>
      <c r="R259" s="1">
        <v>44287</v>
      </c>
      <c r="S259">
        <v>250</v>
      </c>
      <c r="T259" s="1"/>
    </row>
    <row r="260" spans="1:20" x14ac:dyDescent="0.25">
      <c r="A260">
        <v>100028</v>
      </c>
      <c r="B260" t="s">
        <v>0</v>
      </c>
      <c r="C260" cm="1">
        <f t="array" ref="C260">_xlfn.SWITCH(Sales[[#This Row],[Subscription Type]],"Basic",4,"Premium",3,"Business",2,"Enterprise",1,FALSE)</f>
        <v>3</v>
      </c>
      <c r="E260" s="1"/>
      <c r="F260" s="1"/>
      <c r="G260">
        <v>25</v>
      </c>
      <c r="H260">
        <f>MAX(0,Sales[[#This Row],[Number of Users]]-Sales[[#This Row],[Licenses Bought]])</f>
        <v>6</v>
      </c>
      <c r="I260" s="5">
        <v>10</v>
      </c>
      <c r="J260" s="5">
        <f>IF(Sales[[#This Row],[Sales Month]]=MAX(R260:R2479),Sales[[#This Row],[Upsell $ Non Paying Users]]*Sales[[#This Row],[Non Paying Users]],0)</f>
        <v>0</v>
      </c>
      <c r="K260" s="5" t="str" cm="1">
        <f t="array" ref="K260">_xlfn.IFS(Sales[[#This Row],[Current Upsell $]]=0,"",Sales[[#This Row],[Current Upsell $]]&gt;=400,"High",Sales[[#This Row],[Current Upsell $]]&gt;=100,"Medium",Sales[[#This Row],[Current Upsell $]]&lt;100,"Low")</f>
        <v/>
      </c>
      <c r="L260" s="5" t="str">
        <f>IF(Sales[[#This Row],[Current Upsell $]]&gt;0,_xlfn.CONCAT(Sales[[#This Row],[Subscription Type]]," ",Sales[[#This Row],[Upsell Priority]]," ",TEXT(Sales[[#This Row],[Current Upsell $]],"$#")),"")</f>
        <v/>
      </c>
      <c r="M260">
        <v>31</v>
      </c>
      <c r="N260" s="1">
        <v>43952</v>
      </c>
      <c r="O260" s="1">
        <v>44378</v>
      </c>
      <c r="P260">
        <v>14</v>
      </c>
      <c r="Q260">
        <v>0</v>
      </c>
      <c r="R260" s="1">
        <v>44317</v>
      </c>
      <c r="S260">
        <v>250</v>
      </c>
      <c r="T260" s="1"/>
    </row>
    <row r="261" spans="1:20" x14ac:dyDescent="0.25">
      <c r="A261">
        <v>100039</v>
      </c>
      <c r="B261" t="s">
        <v>0</v>
      </c>
      <c r="C261" cm="1">
        <f t="array" ref="C261">_xlfn.SWITCH(Sales[[#This Row],[Subscription Type]],"Basic",4,"Premium",3,"Business",2,"Enterprise",1,FALSE)</f>
        <v>3</v>
      </c>
      <c r="E261" s="1"/>
      <c r="F261" s="1"/>
      <c r="G261">
        <v>40</v>
      </c>
      <c r="H261">
        <f>MAX(0,Sales[[#This Row],[Number of Users]]-Sales[[#This Row],[Licenses Bought]])</f>
        <v>6</v>
      </c>
      <c r="I261" s="5">
        <v>10</v>
      </c>
      <c r="J261" s="5">
        <f>IF(Sales[[#This Row],[Sales Month]]=MAX(R261:R2480),Sales[[#This Row],[Upsell $ Non Paying Users]]*Sales[[#This Row],[Non Paying Users]],0)</f>
        <v>0</v>
      </c>
      <c r="K261" s="5" t="str" cm="1">
        <f t="array" ref="K261">_xlfn.IFS(Sales[[#This Row],[Current Upsell $]]=0,"",Sales[[#This Row],[Current Upsell $]]&gt;=400,"High",Sales[[#This Row],[Current Upsell $]]&gt;=100,"Medium",Sales[[#This Row],[Current Upsell $]]&lt;100,"Low")</f>
        <v/>
      </c>
      <c r="L261" s="5" t="str">
        <f>IF(Sales[[#This Row],[Current Upsell $]]&gt;0,_xlfn.CONCAT(Sales[[#This Row],[Subscription Type]]," ",Sales[[#This Row],[Upsell Priority]]," ",TEXT(Sales[[#This Row],[Current Upsell $]],"$#")),"")</f>
        <v/>
      </c>
      <c r="M261">
        <v>46</v>
      </c>
      <c r="N261" s="1">
        <v>43983</v>
      </c>
      <c r="O261" s="1">
        <v>44378</v>
      </c>
      <c r="P261">
        <v>13</v>
      </c>
      <c r="Q261">
        <v>0</v>
      </c>
      <c r="R261" s="1">
        <v>44228</v>
      </c>
      <c r="S261">
        <v>400</v>
      </c>
      <c r="T261" s="1"/>
    </row>
    <row r="262" spans="1:20" x14ac:dyDescent="0.25">
      <c r="A262">
        <v>100040</v>
      </c>
      <c r="B262" t="s">
        <v>0</v>
      </c>
      <c r="C262" cm="1">
        <f t="array" ref="C262">_xlfn.SWITCH(Sales[[#This Row],[Subscription Type]],"Basic",4,"Premium",3,"Business",2,"Enterprise",1,FALSE)</f>
        <v>3</v>
      </c>
      <c r="E262" s="1"/>
      <c r="F262" s="1"/>
      <c r="G262">
        <v>36</v>
      </c>
      <c r="H262">
        <f>MAX(0,Sales[[#This Row],[Number of Users]]-Sales[[#This Row],[Licenses Bought]])</f>
        <v>6</v>
      </c>
      <c r="I262" s="5">
        <v>10</v>
      </c>
      <c r="J262" s="5">
        <f>IF(Sales[[#This Row],[Sales Month]]=MAX(R262:R2481),Sales[[#This Row],[Upsell $ Non Paying Users]]*Sales[[#This Row],[Non Paying Users]],0)</f>
        <v>0</v>
      </c>
      <c r="K262" s="5" t="str" cm="1">
        <f t="array" ref="K262">_xlfn.IFS(Sales[[#This Row],[Current Upsell $]]=0,"",Sales[[#This Row],[Current Upsell $]]&gt;=400,"High",Sales[[#This Row],[Current Upsell $]]&gt;=100,"Medium",Sales[[#This Row],[Current Upsell $]]&lt;100,"Low")</f>
        <v/>
      </c>
      <c r="L262" s="5" t="str">
        <f>IF(Sales[[#This Row],[Current Upsell $]]&gt;0,_xlfn.CONCAT(Sales[[#This Row],[Subscription Type]]," ",Sales[[#This Row],[Upsell Priority]]," ",TEXT(Sales[[#This Row],[Current Upsell $]],"$#")),"")</f>
        <v/>
      </c>
      <c r="M262">
        <v>42</v>
      </c>
      <c r="N262" s="1">
        <v>43983</v>
      </c>
      <c r="O262" s="1">
        <v>44378</v>
      </c>
      <c r="P262">
        <v>13</v>
      </c>
      <c r="Q262">
        <v>0</v>
      </c>
      <c r="R262" s="1">
        <v>44105</v>
      </c>
      <c r="S262">
        <v>360</v>
      </c>
      <c r="T262" s="1"/>
    </row>
    <row r="263" spans="1:20" x14ac:dyDescent="0.25">
      <c r="A263">
        <v>100057</v>
      </c>
      <c r="B263" t="s">
        <v>0</v>
      </c>
      <c r="C263" cm="1">
        <f t="array" ref="C263">_xlfn.SWITCH(Sales[[#This Row],[Subscription Type]],"Basic",4,"Premium",3,"Business",2,"Enterprise",1,FALSE)</f>
        <v>3</v>
      </c>
      <c r="E263" s="1"/>
      <c r="F263" s="1"/>
      <c r="G263">
        <v>56</v>
      </c>
      <c r="H263">
        <f>MAX(0,Sales[[#This Row],[Number of Users]]-Sales[[#This Row],[Licenses Bought]])</f>
        <v>6</v>
      </c>
      <c r="I263" s="5">
        <v>10</v>
      </c>
      <c r="J263" s="5">
        <f>IF(Sales[[#This Row],[Sales Month]]=MAX(R263:R2482),Sales[[#This Row],[Upsell $ Non Paying Users]]*Sales[[#This Row],[Non Paying Users]],0)</f>
        <v>0</v>
      </c>
      <c r="K263" s="5" t="str" cm="1">
        <f t="array" ref="K263">_xlfn.IFS(Sales[[#This Row],[Current Upsell $]]=0,"",Sales[[#This Row],[Current Upsell $]]&gt;=400,"High",Sales[[#This Row],[Current Upsell $]]&gt;=100,"Medium",Sales[[#This Row],[Current Upsell $]]&lt;100,"Low")</f>
        <v/>
      </c>
      <c r="L263" s="5" t="str">
        <f>IF(Sales[[#This Row],[Current Upsell $]]&gt;0,_xlfn.CONCAT(Sales[[#This Row],[Subscription Type]]," ",Sales[[#This Row],[Upsell Priority]]," ",TEXT(Sales[[#This Row],[Current Upsell $]],"$#")),"")</f>
        <v/>
      </c>
      <c r="M263">
        <v>62</v>
      </c>
      <c r="N263" s="1">
        <v>44013</v>
      </c>
      <c r="O263" s="1">
        <v>44378</v>
      </c>
      <c r="P263">
        <v>12</v>
      </c>
      <c r="Q263">
        <v>0</v>
      </c>
      <c r="R263" s="1">
        <v>44136</v>
      </c>
      <c r="S263">
        <v>560</v>
      </c>
      <c r="T263" s="1"/>
    </row>
    <row r="264" spans="1:20" x14ac:dyDescent="0.25">
      <c r="A264">
        <v>100057</v>
      </c>
      <c r="B264" t="s">
        <v>0</v>
      </c>
      <c r="C264" cm="1">
        <f t="array" ref="C264">_xlfn.SWITCH(Sales[[#This Row],[Subscription Type]],"Basic",4,"Premium",3,"Business",2,"Enterprise",1,FALSE)</f>
        <v>3</v>
      </c>
      <c r="E264" s="1"/>
      <c r="F264" s="1"/>
      <c r="G264">
        <v>56</v>
      </c>
      <c r="H264">
        <f>MAX(0,Sales[[#This Row],[Number of Users]]-Sales[[#This Row],[Licenses Bought]])</f>
        <v>6</v>
      </c>
      <c r="I264" s="5">
        <v>10</v>
      </c>
      <c r="J264" s="5">
        <f>IF(Sales[[#This Row],[Sales Month]]=MAX(R264:R2483),Sales[[#This Row],[Upsell $ Non Paying Users]]*Sales[[#This Row],[Non Paying Users]],0)</f>
        <v>0</v>
      </c>
      <c r="K264" s="5" t="str" cm="1">
        <f t="array" ref="K264">_xlfn.IFS(Sales[[#This Row],[Current Upsell $]]=0,"",Sales[[#This Row],[Current Upsell $]]&gt;=400,"High",Sales[[#This Row],[Current Upsell $]]&gt;=100,"Medium",Sales[[#This Row],[Current Upsell $]]&lt;100,"Low")</f>
        <v/>
      </c>
      <c r="L264" s="5" t="str">
        <f>IF(Sales[[#This Row],[Current Upsell $]]&gt;0,_xlfn.CONCAT(Sales[[#This Row],[Subscription Type]]," ",Sales[[#This Row],[Upsell Priority]]," ",TEXT(Sales[[#This Row],[Current Upsell $]],"$#")),"")</f>
        <v/>
      </c>
      <c r="M264">
        <v>62</v>
      </c>
      <c r="N264" s="1">
        <v>44013</v>
      </c>
      <c r="O264" s="1">
        <v>44378</v>
      </c>
      <c r="P264">
        <v>12</v>
      </c>
      <c r="Q264">
        <v>0</v>
      </c>
      <c r="R264" s="1">
        <v>44256</v>
      </c>
      <c r="S264">
        <v>560</v>
      </c>
      <c r="T264" s="1"/>
    </row>
    <row r="265" spans="1:20" x14ac:dyDescent="0.25">
      <c r="A265">
        <v>100059</v>
      </c>
      <c r="B265" t="s">
        <v>0</v>
      </c>
      <c r="C265" cm="1">
        <f t="array" ref="C265">_xlfn.SWITCH(Sales[[#This Row],[Subscription Type]],"Basic",4,"Premium",3,"Business",2,"Enterprise",1,FALSE)</f>
        <v>3</v>
      </c>
      <c r="E265" s="1"/>
      <c r="F265" s="1"/>
      <c r="G265">
        <v>33</v>
      </c>
      <c r="H265">
        <f>MAX(0,Sales[[#This Row],[Number of Users]]-Sales[[#This Row],[Licenses Bought]])</f>
        <v>6</v>
      </c>
      <c r="I265" s="5">
        <v>10</v>
      </c>
      <c r="J265" s="5">
        <f>IF(Sales[[#This Row],[Sales Month]]=MAX(R265:R2484),Sales[[#This Row],[Upsell $ Non Paying Users]]*Sales[[#This Row],[Non Paying Users]],0)</f>
        <v>0</v>
      </c>
      <c r="K265" s="5" t="str" cm="1">
        <f t="array" ref="K265">_xlfn.IFS(Sales[[#This Row],[Current Upsell $]]=0,"",Sales[[#This Row],[Current Upsell $]]&gt;=400,"High",Sales[[#This Row],[Current Upsell $]]&gt;=100,"Medium",Sales[[#This Row],[Current Upsell $]]&lt;100,"Low")</f>
        <v/>
      </c>
      <c r="L265" s="5" t="str">
        <f>IF(Sales[[#This Row],[Current Upsell $]]&gt;0,_xlfn.CONCAT(Sales[[#This Row],[Subscription Type]]," ",Sales[[#This Row],[Upsell Priority]]," ",TEXT(Sales[[#This Row],[Current Upsell $]],"$#")),"")</f>
        <v/>
      </c>
      <c r="M265">
        <v>39</v>
      </c>
      <c r="N265" s="1">
        <v>44013</v>
      </c>
      <c r="O265" s="1">
        <v>44378</v>
      </c>
      <c r="P265">
        <v>12</v>
      </c>
      <c r="Q265">
        <v>0</v>
      </c>
      <c r="R265" s="1">
        <v>44228</v>
      </c>
      <c r="S265">
        <v>330</v>
      </c>
      <c r="T265" s="1"/>
    </row>
    <row r="266" spans="1:20" x14ac:dyDescent="0.25">
      <c r="A266">
        <v>100059</v>
      </c>
      <c r="B266" t="s">
        <v>0</v>
      </c>
      <c r="C266" cm="1">
        <f t="array" ref="C266">_xlfn.SWITCH(Sales[[#This Row],[Subscription Type]],"Basic",4,"Premium",3,"Business",2,"Enterprise",1,FALSE)</f>
        <v>3</v>
      </c>
      <c r="E266" s="1"/>
      <c r="F266" s="1"/>
      <c r="G266">
        <v>33</v>
      </c>
      <c r="H266">
        <f>MAX(0,Sales[[#This Row],[Number of Users]]-Sales[[#This Row],[Licenses Bought]])</f>
        <v>6</v>
      </c>
      <c r="I266" s="5">
        <v>10</v>
      </c>
      <c r="J266" s="5">
        <f>IF(Sales[[#This Row],[Sales Month]]=MAX(R266:R2485),Sales[[#This Row],[Upsell $ Non Paying Users]]*Sales[[#This Row],[Non Paying Users]],0)</f>
        <v>0</v>
      </c>
      <c r="K266" s="5" t="str" cm="1">
        <f t="array" ref="K266">_xlfn.IFS(Sales[[#This Row],[Current Upsell $]]=0,"",Sales[[#This Row],[Current Upsell $]]&gt;=400,"High",Sales[[#This Row],[Current Upsell $]]&gt;=100,"Medium",Sales[[#This Row],[Current Upsell $]]&lt;100,"Low")</f>
        <v/>
      </c>
      <c r="L266" s="5" t="str">
        <f>IF(Sales[[#This Row],[Current Upsell $]]&gt;0,_xlfn.CONCAT(Sales[[#This Row],[Subscription Type]]," ",Sales[[#This Row],[Upsell Priority]]," ",TEXT(Sales[[#This Row],[Current Upsell $]],"$#")),"")</f>
        <v/>
      </c>
      <c r="M266">
        <v>39</v>
      </c>
      <c r="N266" s="1">
        <v>44013</v>
      </c>
      <c r="O266" s="1">
        <v>44378</v>
      </c>
      <c r="P266">
        <v>12</v>
      </c>
      <c r="Q266">
        <v>0</v>
      </c>
      <c r="R266" s="1">
        <v>44256</v>
      </c>
      <c r="S266">
        <v>330</v>
      </c>
      <c r="T266" s="1"/>
    </row>
    <row r="267" spans="1:20" x14ac:dyDescent="0.25">
      <c r="A267">
        <v>100061</v>
      </c>
      <c r="B267" t="s">
        <v>0</v>
      </c>
      <c r="C267" cm="1">
        <f t="array" ref="C267">_xlfn.SWITCH(Sales[[#This Row],[Subscription Type]],"Basic",4,"Premium",3,"Business",2,"Enterprise",1,FALSE)</f>
        <v>3</v>
      </c>
      <c r="E267" s="1"/>
      <c r="F267" s="1"/>
      <c r="G267">
        <v>16</v>
      </c>
      <c r="H267">
        <f>MAX(0,Sales[[#This Row],[Number of Users]]-Sales[[#This Row],[Licenses Bought]])</f>
        <v>6</v>
      </c>
      <c r="I267" s="5">
        <v>10</v>
      </c>
      <c r="J267" s="5">
        <f>IF(Sales[[#This Row],[Sales Month]]=MAX(R267:R2486),Sales[[#This Row],[Upsell $ Non Paying Users]]*Sales[[#This Row],[Non Paying Users]],0)</f>
        <v>0</v>
      </c>
      <c r="K267" s="5" t="str" cm="1">
        <f t="array" ref="K267">_xlfn.IFS(Sales[[#This Row],[Current Upsell $]]=0,"",Sales[[#This Row],[Current Upsell $]]&gt;=400,"High",Sales[[#This Row],[Current Upsell $]]&gt;=100,"Medium",Sales[[#This Row],[Current Upsell $]]&lt;100,"Low")</f>
        <v/>
      </c>
      <c r="L267" s="5" t="str">
        <f>IF(Sales[[#This Row],[Current Upsell $]]&gt;0,_xlfn.CONCAT(Sales[[#This Row],[Subscription Type]]," ",Sales[[#This Row],[Upsell Priority]]," ",TEXT(Sales[[#This Row],[Current Upsell $]],"$#")),"")</f>
        <v/>
      </c>
      <c r="M267">
        <v>22</v>
      </c>
      <c r="N267" s="1">
        <v>44013</v>
      </c>
      <c r="O267" s="1">
        <v>44378</v>
      </c>
      <c r="P267">
        <v>12</v>
      </c>
      <c r="Q267">
        <v>0</v>
      </c>
      <c r="R267" s="1">
        <v>44256</v>
      </c>
      <c r="S267">
        <v>160</v>
      </c>
      <c r="T267" s="1"/>
    </row>
    <row r="268" spans="1:20" x14ac:dyDescent="0.25">
      <c r="A268">
        <v>100062</v>
      </c>
      <c r="B268" t="s">
        <v>0</v>
      </c>
      <c r="C268" cm="1">
        <f t="array" ref="C268">_xlfn.SWITCH(Sales[[#This Row],[Subscription Type]],"Basic",4,"Premium",3,"Business",2,"Enterprise",1,FALSE)</f>
        <v>3</v>
      </c>
      <c r="E268" s="1"/>
      <c r="F268" s="1"/>
      <c r="G268">
        <v>15</v>
      </c>
      <c r="H268">
        <f>MAX(0,Sales[[#This Row],[Number of Users]]-Sales[[#This Row],[Licenses Bought]])</f>
        <v>6</v>
      </c>
      <c r="I268" s="5">
        <v>10</v>
      </c>
      <c r="J268" s="5">
        <f>IF(Sales[[#This Row],[Sales Month]]=MAX(R268:R2487),Sales[[#This Row],[Upsell $ Non Paying Users]]*Sales[[#This Row],[Non Paying Users]],0)</f>
        <v>0</v>
      </c>
      <c r="K268" s="5" t="str" cm="1">
        <f t="array" ref="K268">_xlfn.IFS(Sales[[#This Row],[Current Upsell $]]=0,"",Sales[[#This Row],[Current Upsell $]]&gt;=400,"High",Sales[[#This Row],[Current Upsell $]]&gt;=100,"Medium",Sales[[#This Row],[Current Upsell $]]&lt;100,"Low")</f>
        <v/>
      </c>
      <c r="L268" s="5" t="str">
        <f>IF(Sales[[#This Row],[Current Upsell $]]&gt;0,_xlfn.CONCAT(Sales[[#This Row],[Subscription Type]]," ",Sales[[#This Row],[Upsell Priority]]," ",TEXT(Sales[[#This Row],[Current Upsell $]],"$#")),"")</f>
        <v/>
      </c>
      <c r="M268">
        <v>21</v>
      </c>
      <c r="N268" s="1">
        <v>44013</v>
      </c>
      <c r="O268" s="1">
        <v>44378</v>
      </c>
      <c r="P268">
        <v>12</v>
      </c>
      <c r="Q268">
        <v>0</v>
      </c>
      <c r="R268" s="1">
        <v>44105</v>
      </c>
      <c r="S268">
        <v>150</v>
      </c>
      <c r="T268" s="1"/>
    </row>
    <row r="269" spans="1:20" x14ac:dyDescent="0.25">
      <c r="A269">
        <v>100064</v>
      </c>
      <c r="B269" t="s">
        <v>0</v>
      </c>
      <c r="C269" cm="1">
        <f t="array" ref="C269">_xlfn.SWITCH(Sales[[#This Row],[Subscription Type]],"Basic",4,"Premium",3,"Business",2,"Enterprise",1,FALSE)</f>
        <v>3</v>
      </c>
      <c r="G269">
        <v>10</v>
      </c>
      <c r="H269">
        <f>MAX(0,Sales[[#This Row],[Number of Users]]-Sales[[#This Row],[Licenses Bought]])</f>
        <v>6</v>
      </c>
      <c r="I269" s="5">
        <v>10</v>
      </c>
      <c r="J269" s="5">
        <f>IF(Sales[[#This Row],[Sales Month]]=MAX(R269:R2488),Sales[[#This Row],[Upsell $ Non Paying Users]]*Sales[[#This Row],[Non Paying Users]],0)</f>
        <v>0</v>
      </c>
      <c r="K269" s="5" t="str" cm="1">
        <f t="array" ref="K269">_xlfn.IFS(Sales[[#This Row],[Current Upsell $]]=0,"",Sales[[#This Row],[Current Upsell $]]&gt;=400,"High",Sales[[#This Row],[Current Upsell $]]&gt;=100,"Medium",Sales[[#This Row],[Current Upsell $]]&lt;100,"Low")</f>
        <v/>
      </c>
      <c r="L269" s="5" t="str">
        <f>IF(Sales[[#This Row],[Current Upsell $]]&gt;0,_xlfn.CONCAT(Sales[[#This Row],[Subscription Type]]," ",Sales[[#This Row],[Upsell Priority]]," ",TEXT(Sales[[#This Row],[Current Upsell $]],"$#")),"")</f>
        <v/>
      </c>
      <c r="M269">
        <v>16</v>
      </c>
      <c r="N269" s="1">
        <v>44013</v>
      </c>
      <c r="O269" s="1">
        <v>44256</v>
      </c>
      <c r="P269">
        <v>8</v>
      </c>
      <c r="Q269">
        <v>3</v>
      </c>
      <c r="R269" s="1">
        <v>44105</v>
      </c>
      <c r="S269">
        <v>100</v>
      </c>
      <c r="T269" s="1"/>
    </row>
    <row r="270" spans="1:20" x14ac:dyDescent="0.25">
      <c r="A270">
        <v>100068</v>
      </c>
      <c r="B270" t="s">
        <v>0</v>
      </c>
      <c r="C270" cm="1">
        <f t="array" ref="C270">_xlfn.SWITCH(Sales[[#This Row],[Subscription Type]],"Basic",4,"Premium",3,"Business",2,"Enterprise",1,FALSE)</f>
        <v>3</v>
      </c>
      <c r="G270">
        <v>3</v>
      </c>
      <c r="H270">
        <f>MAX(0,Sales[[#This Row],[Number of Users]]-Sales[[#This Row],[Licenses Bought]])</f>
        <v>6</v>
      </c>
      <c r="I270" s="5">
        <v>10</v>
      </c>
      <c r="J270" s="5">
        <f>IF(Sales[[#This Row],[Sales Month]]=MAX(R270:R2489),Sales[[#This Row],[Upsell $ Non Paying Users]]*Sales[[#This Row],[Non Paying Users]],0)</f>
        <v>0</v>
      </c>
      <c r="K270" s="5" t="str" cm="1">
        <f t="array" ref="K270">_xlfn.IFS(Sales[[#This Row],[Current Upsell $]]=0,"",Sales[[#This Row],[Current Upsell $]]&gt;=400,"High",Sales[[#This Row],[Current Upsell $]]&gt;=100,"Medium",Sales[[#This Row],[Current Upsell $]]&lt;100,"Low")</f>
        <v/>
      </c>
      <c r="L270" s="5" t="str">
        <f>IF(Sales[[#This Row],[Current Upsell $]]&gt;0,_xlfn.CONCAT(Sales[[#This Row],[Subscription Type]]," ",Sales[[#This Row],[Upsell Priority]]," ",TEXT(Sales[[#This Row],[Current Upsell $]],"$#")),"")</f>
        <v/>
      </c>
      <c r="M270">
        <v>9</v>
      </c>
      <c r="N270" s="1">
        <v>44013</v>
      </c>
      <c r="O270" s="1">
        <v>44287</v>
      </c>
      <c r="P270">
        <v>9</v>
      </c>
      <c r="Q270">
        <v>2</v>
      </c>
      <c r="R270" s="1">
        <v>44044</v>
      </c>
      <c r="S270">
        <v>30</v>
      </c>
      <c r="T270" s="1"/>
    </row>
    <row r="271" spans="1:20" x14ac:dyDescent="0.25">
      <c r="A271">
        <v>100081</v>
      </c>
      <c r="B271" t="s">
        <v>0</v>
      </c>
      <c r="C271" cm="1">
        <f t="array" ref="C271">_xlfn.SWITCH(Sales[[#This Row],[Subscription Type]],"Basic",4,"Premium",3,"Business",2,"Enterprise",1,FALSE)</f>
        <v>3</v>
      </c>
      <c r="E271" s="1"/>
      <c r="F271" s="1"/>
      <c r="G271">
        <v>36</v>
      </c>
      <c r="H271">
        <f>MAX(0,Sales[[#This Row],[Number of Users]]-Sales[[#This Row],[Licenses Bought]])</f>
        <v>6</v>
      </c>
      <c r="I271" s="5">
        <v>10</v>
      </c>
      <c r="J271" s="5">
        <f>IF(Sales[[#This Row],[Sales Month]]=MAX(R271:R2490),Sales[[#This Row],[Upsell $ Non Paying Users]]*Sales[[#This Row],[Non Paying Users]],0)</f>
        <v>0</v>
      </c>
      <c r="K271" s="5" t="str" cm="1">
        <f t="array" ref="K271">_xlfn.IFS(Sales[[#This Row],[Current Upsell $]]=0,"",Sales[[#This Row],[Current Upsell $]]&gt;=400,"High",Sales[[#This Row],[Current Upsell $]]&gt;=100,"Medium",Sales[[#This Row],[Current Upsell $]]&lt;100,"Low")</f>
        <v/>
      </c>
      <c r="L271" s="5" t="str">
        <f>IF(Sales[[#This Row],[Current Upsell $]]&gt;0,_xlfn.CONCAT(Sales[[#This Row],[Subscription Type]]," ",Sales[[#This Row],[Upsell Priority]]," ",TEXT(Sales[[#This Row],[Current Upsell $]],"$#")),"")</f>
        <v/>
      </c>
      <c r="M271">
        <v>42</v>
      </c>
      <c r="N271" s="1">
        <v>44044</v>
      </c>
      <c r="O271" s="1">
        <v>44378</v>
      </c>
      <c r="P271">
        <v>11</v>
      </c>
      <c r="Q271">
        <v>0</v>
      </c>
      <c r="R271" s="1">
        <v>44197</v>
      </c>
      <c r="S271">
        <v>360</v>
      </c>
      <c r="T271" s="1"/>
    </row>
    <row r="272" spans="1:20" x14ac:dyDescent="0.25">
      <c r="A272">
        <v>100082</v>
      </c>
      <c r="B272" t="s">
        <v>0</v>
      </c>
      <c r="C272" cm="1">
        <f t="array" ref="C272">_xlfn.SWITCH(Sales[[#This Row],[Subscription Type]],"Basic",4,"Premium",3,"Business",2,"Enterprise",1,FALSE)</f>
        <v>3</v>
      </c>
      <c r="E272" s="1"/>
      <c r="F272" s="1"/>
      <c r="G272">
        <v>34</v>
      </c>
      <c r="H272">
        <f>MAX(0,Sales[[#This Row],[Number of Users]]-Sales[[#This Row],[Licenses Bought]])</f>
        <v>6</v>
      </c>
      <c r="I272" s="5">
        <v>10</v>
      </c>
      <c r="J272" s="5">
        <f>IF(Sales[[#This Row],[Sales Month]]=MAX(R272:R2491),Sales[[#This Row],[Upsell $ Non Paying Users]]*Sales[[#This Row],[Non Paying Users]],0)</f>
        <v>0</v>
      </c>
      <c r="K272" s="5" t="str" cm="1">
        <f t="array" ref="K272">_xlfn.IFS(Sales[[#This Row],[Current Upsell $]]=0,"",Sales[[#This Row],[Current Upsell $]]&gt;=400,"High",Sales[[#This Row],[Current Upsell $]]&gt;=100,"Medium",Sales[[#This Row],[Current Upsell $]]&lt;100,"Low")</f>
        <v/>
      </c>
      <c r="L272" s="5" t="str">
        <f>IF(Sales[[#This Row],[Current Upsell $]]&gt;0,_xlfn.CONCAT(Sales[[#This Row],[Subscription Type]]," ",Sales[[#This Row],[Upsell Priority]]," ",TEXT(Sales[[#This Row],[Current Upsell $]],"$#")),"")</f>
        <v/>
      </c>
      <c r="M272">
        <v>40</v>
      </c>
      <c r="N272" s="1">
        <v>44044</v>
      </c>
      <c r="O272" s="1">
        <v>44378</v>
      </c>
      <c r="P272">
        <v>11</v>
      </c>
      <c r="Q272">
        <v>0</v>
      </c>
      <c r="R272" s="1">
        <v>44136</v>
      </c>
      <c r="S272">
        <v>340</v>
      </c>
      <c r="T272" s="1"/>
    </row>
    <row r="273" spans="1:20" x14ac:dyDescent="0.25">
      <c r="A273">
        <v>100082</v>
      </c>
      <c r="B273" t="s">
        <v>0</v>
      </c>
      <c r="C273" cm="1">
        <f t="array" ref="C273">_xlfn.SWITCH(Sales[[#This Row],[Subscription Type]],"Basic",4,"Premium",3,"Business",2,"Enterprise",1,FALSE)</f>
        <v>3</v>
      </c>
      <c r="E273" s="1"/>
      <c r="F273" s="1"/>
      <c r="G273">
        <v>34</v>
      </c>
      <c r="H273">
        <f>MAX(0,Sales[[#This Row],[Number of Users]]-Sales[[#This Row],[Licenses Bought]])</f>
        <v>6</v>
      </c>
      <c r="I273" s="5">
        <v>10</v>
      </c>
      <c r="J273" s="5">
        <f>IF(Sales[[#This Row],[Sales Month]]=MAX(R273:R2492),Sales[[#This Row],[Upsell $ Non Paying Users]]*Sales[[#This Row],[Non Paying Users]],0)</f>
        <v>0</v>
      </c>
      <c r="K273" s="5" t="str" cm="1">
        <f t="array" ref="K273">_xlfn.IFS(Sales[[#This Row],[Current Upsell $]]=0,"",Sales[[#This Row],[Current Upsell $]]&gt;=400,"High",Sales[[#This Row],[Current Upsell $]]&gt;=100,"Medium",Sales[[#This Row],[Current Upsell $]]&lt;100,"Low")</f>
        <v/>
      </c>
      <c r="L273" s="5" t="str">
        <f>IF(Sales[[#This Row],[Current Upsell $]]&gt;0,_xlfn.CONCAT(Sales[[#This Row],[Subscription Type]]," ",Sales[[#This Row],[Upsell Priority]]," ",TEXT(Sales[[#This Row],[Current Upsell $]],"$#")),"")</f>
        <v/>
      </c>
      <c r="M273">
        <v>40</v>
      </c>
      <c r="N273" s="1">
        <v>44044</v>
      </c>
      <c r="O273" s="1">
        <v>44378</v>
      </c>
      <c r="P273">
        <v>11</v>
      </c>
      <c r="Q273">
        <v>0</v>
      </c>
      <c r="R273" s="1">
        <v>44317</v>
      </c>
      <c r="S273">
        <v>340</v>
      </c>
      <c r="T273" s="1"/>
    </row>
    <row r="274" spans="1:20" x14ac:dyDescent="0.25">
      <c r="A274">
        <v>100083</v>
      </c>
      <c r="B274" t="s">
        <v>0</v>
      </c>
      <c r="C274" cm="1">
        <f t="array" ref="C274">_xlfn.SWITCH(Sales[[#This Row],[Subscription Type]],"Basic",4,"Premium",3,"Business",2,"Enterprise",1,FALSE)</f>
        <v>3</v>
      </c>
      <c r="E274" s="1"/>
      <c r="F274" s="1"/>
      <c r="G274">
        <v>28</v>
      </c>
      <c r="H274">
        <f>MAX(0,Sales[[#This Row],[Number of Users]]-Sales[[#This Row],[Licenses Bought]])</f>
        <v>6</v>
      </c>
      <c r="I274" s="5">
        <v>10</v>
      </c>
      <c r="J274" s="5">
        <f>IF(Sales[[#This Row],[Sales Month]]=MAX(R274:R2493),Sales[[#This Row],[Upsell $ Non Paying Users]]*Sales[[#This Row],[Non Paying Users]],0)</f>
        <v>0</v>
      </c>
      <c r="K274" s="5" t="str" cm="1">
        <f t="array" ref="K274">_xlfn.IFS(Sales[[#This Row],[Current Upsell $]]=0,"",Sales[[#This Row],[Current Upsell $]]&gt;=400,"High",Sales[[#This Row],[Current Upsell $]]&gt;=100,"Medium",Sales[[#This Row],[Current Upsell $]]&lt;100,"Low")</f>
        <v/>
      </c>
      <c r="L274" s="5" t="str">
        <f>IF(Sales[[#This Row],[Current Upsell $]]&gt;0,_xlfn.CONCAT(Sales[[#This Row],[Subscription Type]]," ",Sales[[#This Row],[Upsell Priority]]," ",TEXT(Sales[[#This Row],[Current Upsell $]],"$#")),"")</f>
        <v/>
      </c>
      <c r="M274">
        <v>34</v>
      </c>
      <c r="N274" s="1">
        <v>44044</v>
      </c>
      <c r="O274" s="1">
        <v>44378</v>
      </c>
      <c r="P274">
        <v>11</v>
      </c>
      <c r="Q274">
        <v>0</v>
      </c>
      <c r="R274" s="1">
        <v>44166</v>
      </c>
      <c r="S274">
        <v>280</v>
      </c>
      <c r="T274" s="1"/>
    </row>
    <row r="275" spans="1:20" x14ac:dyDescent="0.25">
      <c r="A275">
        <v>100083</v>
      </c>
      <c r="B275" t="s">
        <v>0</v>
      </c>
      <c r="C275" cm="1">
        <f t="array" ref="C275">_xlfn.SWITCH(Sales[[#This Row],[Subscription Type]],"Basic",4,"Premium",3,"Business",2,"Enterprise",1,FALSE)</f>
        <v>3</v>
      </c>
      <c r="E275" s="1"/>
      <c r="F275" s="1"/>
      <c r="G275">
        <v>28</v>
      </c>
      <c r="H275">
        <f>MAX(0,Sales[[#This Row],[Number of Users]]-Sales[[#This Row],[Licenses Bought]])</f>
        <v>6</v>
      </c>
      <c r="I275" s="5">
        <v>10</v>
      </c>
      <c r="J275" s="5">
        <f>IF(Sales[[#This Row],[Sales Month]]=MAX(R275:R2494),Sales[[#This Row],[Upsell $ Non Paying Users]]*Sales[[#This Row],[Non Paying Users]],0)</f>
        <v>0</v>
      </c>
      <c r="K275" s="5" t="str" cm="1">
        <f t="array" ref="K275">_xlfn.IFS(Sales[[#This Row],[Current Upsell $]]=0,"",Sales[[#This Row],[Current Upsell $]]&gt;=400,"High",Sales[[#This Row],[Current Upsell $]]&gt;=100,"Medium",Sales[[#This Row],[Current Upsell $]]&lt;100,"Low")</f>
        <v/>
      </c>
      <c r="L275" s="5" t="str">
        <f>IF(Sales[[#This Row],[Current Upsell $]]&gt;0,_xlfn.CONCAT(Sales[[#This Row],[Subscription Type]]," ",Sales[[#This Row],[Upsell Priority]]," ",TEXT(Sales[[#This Row],[Current Upsell $]],"$#")),"")</f>
        <v/>
      </c>
      <c r="M275">
        <v>34</v>
      </c>
      <c r="N275" s="1">
        <v>44044</v>
      </c>
      <c r="O275" s="1">
        <v>44378</v>
      </c>
      <c r="P275">
        <v>11</v>
      </c>
      <c r="Q275">
        <v>0</v>
      </c>
      <c r="R275" s="1">
        <v>44287</v>
      </c>
      <c r="S275">
        <v>280</v>
      </c>
      <c r="T275" s="1"/>
    </row>
    <row r="276" spans="1:20" x14ac:dyDescent="0.25">
      <c r="A276">
        <v>100084</v>
      </c>
      <c r="B276" t="s">
        <v>0</v>
      </c>
      <c r="C276" cm="1">
        <f t="array" ref="C276">_xlfn.SWITCH(Sales[[#This Row],[Subscription Type]],"Basic",4,"Premium",3,"Business",2,"Enterprise",1,FALSE)</f>
        <v>3</v>
      </c>
      <c r="E276" s="1"/>
      <c r="F276" s="1"/>
      <c r="G276">
        <v>22</v>
      </c>
      <c r="H276">
        <f>MAX(0,Sales[[#This Row],[Number of Users]]-Sales[[#This Row],[Licenses Bought]])</f>
        <v>6</v>
      </c>
      <c r="I276" s="5">
        <v>10</v>
      </c>
      <c r="J276" s="5">
        <f>IF(Sales[[#This Row],[Sales Month]]=MAX(R276:R2495),Sales[[#This Row],[Upsell $ Non Paying Users]]*Sales[[#This Row],[Non Paying Users]],0)</f>
        <v>0</v>
      </c>
      <c r="K276" s="5" t="str" cm="1">
        <f t="array" ref="K276">_xlfn.IFS(Sales[[#This Row],[Current Upsell $]]=0,"",Sales[[#This Row],[Current Upsell $]]&gt;=400,"High",Sales[[#This Row],[Current Upsell $]]&gt;=100,"Medium",Sales[[#This Row],[Current Upsell $]]&lt;100,"Low")</f>
        <v/>
      </c>
      <c r="L276" s="5" t="str">
        <f>IF(Sales[[#This Row],[Current Upsell $]]&gt;0,_xlfn.CONCAT(Sales[[#This Row],[Subscription Type]]," ",Sales[[#This Row],[Upsell Priority]]," ",TEXT(Sales[[#This Row],[Current Upsell $]],"$#")),"")</f>
        <v/>
      </c>
      <c r="M276">
        <v>28</v>
      </c>
      <c r="N276" s="1">
        <v>44044</v>
      </c>
      <c r="O276" s="1">
        <v>44378</v>
      </c>
      <c r="P276">
        <v>11</v>
      </c>
      <c r="Q276">
        <v>0</v>
      </c>
      <c r="R276" s="1">
        <v>44256</v>
      </c>
      <c r="S276">
        <v>220</v>
      </c>
      <c r="T276" s="1"/>
    </row>
    <row r="277" spans="1:20" x14ac:dyDescent="0.25">
      <c r="A277">
        <v>100085</v>
      </c>
      <c r="B277" t="s">
        <v>0</v>
      </c>
      <c r="C277" cm="1">
        <f t="array" ref="C277">_xlfn.SWITCH(Sales[[#This Row],[Subscription Type]],"Basic",4,"Premium",3,"Business",2,"Enterprise",1,FALSE)</f>
        <v>3</v>
      </c>
      <c r="E277" s="1"/>
      <c r="F277" s="1"/>
      <c r="G277">
        <v>22</v>
      </c>
      <c r="H277">
        <f>MAX(0,Sales[[#This Row],[Number of Users]]-Sales[[#This Row],[Licenses Bought]])</f>
        <v>6</v>
      </c>
      <c r="I277" s="5">
        <v>10</v>
      </c>
      <c r="J277" s="5">
        <f>IF(Sales[[#This Row],[Sales Month]]=MAX(R277:R2496),Sales[[#This Row],[Upsell $ Non Paying Users]]*Sales[[#This Row],[Non Paying Users]],0)</f>
        <v>0</v>
      </c>
      <c r="K277" s="5" t="str" cm="1">
        <f t="array" ref="K277">_xlfn.IFS(Sales[[#This Row],[Current Upsell $]]=0,"",Sales[[#This Row],[Current Upsell $]]&gt;=400,"High",Sales[[#This Row],[Current Upsell $]]&gt;=100,"Medium",Sales[[#This Row],[Current Upsell $]]&lt;100,"Low")</f>
        <v/>
      </c>
      <c r="L277" s="5" t="str">
        <f>IF(Sales[[#This Row],[Current Upsell $]]&gt;0,_xlfn.CONCAT(Sales[[#This Row],[Subscription Type]]," ",Sales[[#This Row],[Upsell Priority]]," ",TEXT(Sales[[#This Row],[Current Upsell $]],"$#")),"")</f>
        <v/>
      </c>
      <c r="M277">
        <v>28</v>
      </c>
      <c r="N277" s="1">
        <v>44044</v>
      </c>
      <c r="O277" s="1">
        <v>44378</v>
      </c>
      <c r="P277">
        <v>11</v>
      </c>
      <c r="Q277">
        <v>0</v>
      </c>
      <c r="R277" s="1">
        <v>44287</v>
      </c>
      <c r="S277">
        <v>220</v>
      </c>
      <c r="T277" s="1"/>
    </row>
    <row r="278" spans="1:20" x14ac:dyDescent="0.25">
      <c r="A278">
        <v>100087</v>
      </c>
      <c r="B278" t="s">
        <v>0</v>
      </c>
      <c r="C278" cm="1">
        <f t="array" ref="C278">_xlfn.SWITCH(Sales[[#This Row],[Subscription Type]],"Basic",4,"Premium",3,"Business",2,"Enterprise",1,FALSE)</f>
        <v>3</v>
      </c>
      <c r="E278" s="1"/>
      <c r="F278" s="1"/>
      <c r="G278">
        <v>21</v>
      </c>
      <c r="H278">
        <f>MAX(0,Sales[[#This Row],[Number of Users]]-Sales[[#This Row],[Licenses Bought]])</f>
        <v>6</v>
      </c>
      <c r="I278" s="5">
        <v>10</v>
      </c>
      <c r="J278" s="5">
        <f>IF(Sales[[#This Row],[Sales Month]]=MAX(R278:R2497),Sales[[#This Row],[Upsell $ Non Paying Users]]*Sales[[#This Row],[Non Paying Users]],0)</f>
        <v>0</v>
      </c>
      <c r="K278" s="5" t="str" cm="1">
        <f t="array" ref="K278">_xlfn.IFS(Sales[[#This Row],[Current Upsell $]]=0,"",Sales[[#This Row],[Current Upsell $]]&gt;=400,"High",Sales[[#This Row],[Current Upsell $]]&gt;=100,"Medium",Sales[[#This Row],[Current Upsell $]]&lt;100,"Low")</f>
        <v/>
      </c>
      <c r="L278" s="5" t="str">
        <f>IF(Sales[[#This Row],[Current Upsell $]]&gt;0,_xlfn.CONCAT(Sales[[#This Row],[Subscription Type]]," ",Sales[[#This Row],[Upsell Priority]]," ",TEXT(Sales[[#This Row],[Current Upsell $]],"$#")),"")</f>
        <v/>
      </c>
      <c r="M278">
        <v>27</v>
      </c>
      <c r="N278" s="1">
        <v>44044</v>
      </c>
      <c r="O278" s="1">
        <v>44378</v>
      </c>
      <c r="P278">
        <v>11</v>
      </c>
      <c r="Q278">
        <v>0</v>
      </c>
      <c r="R278" s="1">
        <v>44166</v>
      </c>
      <c r="S278">
        <v>210</v>
      </c>
      <c r="T278" s="1"/>
    </row>
    <row r="279" spans="1:20" x14ac:dyDescent="0.25">
      <c r="A279">
        <v>100087</v>
      </c>
      <c r="B279" t="s">
        <v>0</v>
      </c>
      <c r="C279" cm="1">
        <f t="array" ref="C279">_xlfn.SWITCH(Sales[[#This Row],[Subscription Type]],"Basic",4,"Premium",3,"Business",2,"Enterprise",1,FALSE)</f>
        <v>3</v>
      </c>
      <c r="E279" s="1"/>
      <c r="F279" s="1"/>
      <c r="G279">
        <v>21</v>
      </c>
      <c r="H279">
        <f>MAX(0,Sales[[#This Row],[Number of Users]]-Sales[[#This Row],[Licenses Bought]])</f>
        <v>6</v>
      </c>
      <c r="I279" s="5">
        <v>10</v>
      </c>
      <c r="J279" s="5">
        <f>IF(Sales[[#This Row],[Sales Month]]=MAX(R279:R2498),Sales[[#This Row],[Upsell $ Non Paying Users]]*Sales[[#This Row],[Non Paying Users]],0)</f>
        <v>0</v>
      </c>
      <c r="K279" s="5" t="str" cm="1">
        <f t="array" ref="K279">_xlfn.IFS(Sales[[#This Row],[Current Upsell $]]=0,"",Sales[[#This Row],[Current Upsell $]]&gt;=400,"High",Sales[[#This Row],[Current Upsell $]]&gt;=100,"Medium",Sales[[#This Row],[Current Upsell $]]&lt;100,"Low")</f>
        <v/>
      </c>
      <c r="L279" s="5" t="str">
        <f>IF(Sales[[#This Row],[Current Upsell $]]&gt;0,_xlfn.CONCAT(Sales[[#This Row],[Subscription Type]]," ",Sales[[#This Row],[Upsell Priority]]," ",TEXT(Sales[[#This Row],[Current Upsell $]],"$#")),"")</f>
        <v/>
      </c>
      <c r="M279">
        <v>27</v>
      </c>
      <c r="N279" s="1">
        <v>44044</v>
      </c>
      <c r="O279" s="1">
        <v>44378</v>
      </c>
      <c r="P279">
        <v>11</v>
      </c>
      <c r="Q279">
        <v>0</v>
      </c>
      <c r="R279" s="1">
        <v>44197</v>
      </c>
      <c r="S279">
        <v>210</v>
      </c>
      <c r="T279" s="1"/>
    </row>
    <row r="280" spans="1:20" x14ac:dyDescent="0.25">
      <c r="A280">
        <v>100115</v>
      </c>
      <c r="B280" t="s">
        <v>0</v>
      </c>
      <c r="C280" cm="1">
        <f t="array" ref="C280">_xlfn.SWITCH(Sales[[#This Row],[Subscription Type]],"Basic",4,"Premium",3,"Business",2,"Enterprise",1,FALSE)</f>
        <v>3</v>
      </c>
      <c r="E280" s="1"/>
      <c r="F280" s="1"/>
      <c r="G280">
        <v>33</v>
      </c>
      <c r="H280">
        <f>MAX(0,Sales[[#This Row],[Number of Users]]-Sales[[#This Row],[Licenses Bought]])</f>
        <v>6</v>
      </c>
      <c r="I280" s="5">
        <v>10</v>
      </c>
      <c r="J280" s="5">
        <f>IF(Sales[[#This Row],[Sales Month]]=MAX(R280:R2499),Sales[[#This Row],[Upsell $ Non Paying Users]]*Sales[[#This Row],[Non Paying Users]],0)</f>
        <v>0</v>
      </c>
      <c r="K280" s="5" t="str" cm="1">
        <f t="array" ref="K280">_xlfn.IFS(Sales[[#This Row],[Current Upsell $]]=0,"",Sales[[#This Row],[Current Upsell $]]&gt;=400,"High",Sales[[#This Row],[Current Upsell $]]&gt;=100,"Medium",Sales[[#This Row],[Current Upsell $]]&lt;100,"Low")</f>
        <v/>
      </c>
      <c r="L280" s="5" t="str">
        <f>IF(Sales[[#This Row],[Current Upsell $]]&gt;0,_xlfn.CONCAT(Sales[[#This Row],[Subscription Type]]," ",Sales[[#This Row],[Upsell Priority]]," ",TEXT(Sales[[#This Row],[Current Upsell $]],"$#")),"")</f>
        <v/>
      </c>
      <c r="M280">
        <v>39</v>
      </c>
      <c r="N280" s="1">
        <v>44075</v>
      </c>
      <c r="O280" s="1">
        <v>44378</v>
      </c>
      <c r="P280">
        <v>10</v>
      </c>
      <c r="Q280">
        <v>0</v>
      </c>
      <c r="R280" s="1">
        <v>44197</v>
      </c>
      <c r="S280">
        <v>330</v>
      </c>
      <c r="T280" s="1"/>
    </row>
    <row r="281" spans="1:20" x14ac:dyDescent="0.25">
      <c r="A281">
        <v>100115</v>
      </c>
      <c r="B281" t="s">
        <v>0</v>
      </c>
      <c r="C281" cm="1">
        <f t="array" ref="C281">_xlfn.SWITCH(Sales[[#This Row],[Subscription Type]],"Basic",4,"Premium",3,"Business",2,"Enterprise",1,FALSE)</f>
        <v>3</v>
      </c>
      <c r="E281" s="1"/>
      <c r="F281" s="1"/>
      <c r="G281">
        <v>33</v>
      </c>
      <c r="H281">
        <f>MAX(0,Sales[[#This Row],[Number of Users]]-Sales[[#This Row],[Licenses Bought]])</f>
        <v>6</v>
      </c>
      <c r="I281" s="5">
        <v>10</v>
      </c>
      <c r="J281" s="5">
        <f>IF(Sales[[#This Row],[Sales Month]]=MAX(R281:R2500),Sales[[#This Row],[Upsell $ Non Paying Users]]*Sales[[#This Row],[Non Paying Users]],0)</f>
        <v>0</v>
      </c>
      <c r="K281" s="5" t="str" cm="1">
        <f t="array" ref="K281">_xlfn.IFS(Sales[[#This Row],[Current Upsell $]]=0,"",Sales[[#This Row],[Current Upsell $]]&gt;=400,"High",Sales[[#This Row],[Current Upsell $]]&gt;=100,"Medium",Sales[[#This Row],[Current Upsell $]]&lt;100,"Low")</f>
        <v/>
      </c>
      <c r="L281" s="5" t="str">
        <f>IF(Sales[[#This Row],[Current Upsell $]]&gt;0,_xlfn.CONCAT(Sales[[#This Row],[Subscription Type]]," ",Sales[[#This Row],[Upsell Priority]]," ",TEXT(Sales[[#This Row],[Current Upsell $]],"$#")),"")</f>
        <v/>
      </c>
      <c r="M281">
        <v>39</v>
      </c>
      <c r="N281" s="1">
        <v>44075</v>
      </c>
      <c r="O281" s="1">
        <v>44378</v>
      </c>
      <c r="P281">
        <v>10</v>
      </c>
      <c r="Q281">
        <v>0</v>
      </c>
      <c r="R281" s="1">
        <v>44317</v>
      </c>
      <c r="S281">
        <v>330</v>
      </c>
      <c r="T281" s="1"/>
    </row>
    <row r="282" spans="1:20" x14ac:dyDescent="0.25">
      <c r="A282">
        <v>100122</v>
      </c>
      <c r="B282" t="s">
        <v>0</v>
      </c>
      <c r="C282" cm="1">
        <f t="array" ref="C282">_xlfn.SWITCH(Sales[[#This Row],[Subscription Type]],"Basic",4,"Premium",3,"Business",2,"Enterprise",1,FALSE)</f>
        <v>3</v>
      </c>
      <c r="E282" s="1"/>
      <c r="F282" s="1"/>
      <c r="G282">
        <v>13</v>
      </c>
      <c r="H282">
        <f>MAX(0,Sales[[#This Row],[Number of Users]]-Sales[[#This Row],[Licenses Bought]])</f>
        <v>6</v>
      </c>
      <c r="I282" s="5">
        <v>10</v>
      </c>
      <c r="J282" s="5">
        <f>IF(Sales[[#This Row],[Sales Month]]=MAX(R282:R2501),Sales[[#This Row],[Upsell $ Non Paying Users]]*Sales[[#This Row],[Non Paying Users]],0)</f>
        <v>0</v>
      </c>
      <c r="K282" s="5" t="str" cm="1">
        <f t="array" ref="K282">_xlfn.IFS(Sales[[#This Row],[Current Upsell $]]=0,"",Sales[[#This Row],[Current Upsell $]]&gt;=400,"High",Sales[[#This Row],[Current Upsell $]]&gt;=100,"Medium",Sales[[#This Row],[Current Upsell $]]&lt;100,"Low")</f>
        <v/>
      </c>
      <c r="L282" s="5" t="str">
        <f>IF(Sales[[#This Row],[Current Upsell $]]&gt;0,_xlfn.CONCAT(Sales[[#This Row],[Subscription Type]]," ",Sales[[#This Row],[Upsell Priority]]," ",TEXT(Sales[[#This Row],[Current Upsell $]],"$#")),"")</f>
        <v/>
      </c>
      <c r="M282">
        <v>19</v>
      </c>
      <c r="N282" s="1">
        <v>44075</v>
      </c>
      <c r="O282" s="1">
        <v>44378</v>
      </c>
      <c r="P282">
        <v>10</v>
      </c>
      <c r="Q282">
        <v>0</v>
      </c>
      <c r="R282" s="1">
        <v>44136</v>
      </c>
      <c r="S282">
        <v>130</v>
      </c>
      <c r="T282" s="1"/>
    </row>
    <row r="283" spans="1:20" x14ac:dyDescent="0.25">
      <c r="A283">
        <v>100127</v>
      </c>
      <c r="B283" t="s">
        <v>0</v>
      </c>
      <c r="C283" cm="1">
        <f t="array" ref="C283">_xlfn.SWITCH(Sales[[#This Row],[Subscription Type]],"Basic",4,"Premium",3,"Business",2,"Enterprise",1,FALSE)</f>
        <v>3</v>
      </c>
      <c r="E283" s="1"/>
      <c r="F283" s="1"/>
      <c r="G283">
        <v>10</v>
      </c>
      <c r="H283">
        <f>MAX(0,Sales[[#This Row],[Number of Users]]-Sales[[#This Row],[Licenses Bought]])</f>
        <v>6</v>
      </c>
      <c r="I283" s="5">
        <v>10</v>
      </c>
      <c r="J283" s="5">
        <f>IF(Sales[[#This Row],[Sales Month]]=MAX(R283:R2502),Sales[[#This Row],[Upsell $ Non Paying Users]]*Sales[[#This Row],[Non Paying Users]],0)</f>
        <v>60</v>
      </c>
      <c r="K283" s="5" t="str" cm="1">
        <f t="array" ref="K283">_xlfn.IFS(Sales[[#This Row],[Current Upsell $]]=0,"",Sales[[#This Row],[Current Upsell $]]&gt;=400,"High",Sales[[#This Row],[Current Upsell $]]&gt;=100,"Medium",Sales[[#This Row],[Current Upsell $]]&lt;100,"Low")</f>
        <v>Low</v>
      </c>
      <c r="L283" s="5" t="str">
        <f>IF(Sales[[#This Row],[Current Upsell $]]&gt;0,_xlfn.CONCAT(Sales[[#This Row],[Subscription Type]]," ",Sales[[#This Row],[Upsell Priority]]," ",TEXT(Sales[[#This Row],[Current Upsell $]],"$#")),"")</f>
        <v>Premium Low $60</v>
      </c>
      <c r="M283">
        <v>16</v>
      </c>
      <c r="N283" s="1">
        <v>44075</v>
      </c>
      <c r="O283" s="1">
        <v>44378</v>
      </c>
      <c r="P283">
        <v>10</v>
      </c>
      <c r="Q283">
        <v>0</v>
      </c>
      <c r="R283" s="1">
        <v>44348</v>
      </c>
      <c r="S283">
        <v>100</v>
      </c>
      <c r="T283" s="1"/>
    </row>
    <row r="284" spans="1:20" x14ac:dyDescent="0.25">
      <c r="A284">
        <v>100147</v>
      </c>
      <c r="B284" t="s">
        <v>0</v>
      </c>
      <c r="C284" cm="1">
        <f t="array" ref="C284">_xlfn.SWITCH(Sales[[#This Row],[Subscription Type]],"Basic",4,"Premium",3,"Business",2,"Enterprise",1,FALSE)</f>
        <v>3</v>
      </c>
      <c r="E284" s="1"/>
      <c r="F284" s="1"/>
      <c r="G284">
        <v>51</v>
      </c>
      <c r="H284">
        <f>MAX(0,Sales[[#This Row],[Number of Users]]-Sales[[#This Row],[Licenses Bought]])</f>
        <v>6</v>
      </c>
      <c r="I284" s="5">
        <v>10</v>
      </c>
      <c r="J284" s="5">
        <f>IF(Sales[[#This Row],[Sales Month]]=MAX(R284:R2503),Sales[[#This Row],[Upsell $ Non Paying Users]]*Sales[[#This Row],[Non Paying Users]],0)</f>
        <v>0</v>
      </c>
      <c r="K284" s="5" t="str" cm="1">
        <f t="array" ref="K284">_xlfn.IFS(Sales[[#This Row],[Current Upsell $]]=0,"",Sales[[#This Row],[Current Upsell $]]&gt;=400,"High",Sales[[#This Row],[Current Upsell $]]&gt;=100,"Medium",Sales[[#This Row],[Current Upsell $]]&lt;100,"Low")</f>
        <v/>
      </c>
      <c r="L284" s="5" t="str">
        <f>IF(Sales[[#This Row],[Current Upsell $]]&gt;0,_xlfn.CONCAT(Sales[[#This Row],[Subscription Type]]," ",Sales[[#This Row],[Upsell Priority]]," ",TEXT(Sales[[#This Row],[Current Upsell $]],"$#")),"")</f>
        <v/>
      </c>
      <c r="M284">
        <v>57</v>
      </c>
      <c r="N284" s="1">
        <v>44105</v>
      </c>
      <c r="O284" s="1">
        <v>44378</v>
      </c>
      <c r="P284">
        <v>9</v>
      </c>
      <c r="Q284">
        <v>0</v>
      </c>
      <c r="R284" s="1">
        <v>44256</v>
      </c>
      <c r="S284">
        <v>510</v>
      </c>
      <c r="T284" s="1"/>
    </row>
    <row r="285" spans="1:20" x14ac:dyDescent="0.25">
      <c r="A285">
        <v>100154</v>
      </c>
      <c r="B285" t="s">
        <v>0</v>
      </c>
      <c r="C285" cm="1">
        <f t="array" ref="C285">_xlfn.SWITCH(Sales[[#This Row],[Subscription Type]],"Basic",4,"Premium",3,"Business",2,"Enterprise",1,FALSE)</f>
        <v>3</v>
      </c>
      <c r="E285" s="1"/>
      <c r="F285" s="1"/>
      <c r="G285">
        <v>3</v>
      </c>
      <c r="H285">
        <f>MAX(0,Sales[[#This Row],[Number of Users]]-Sales[[#This Row],[Licenses Bought]])</f>
        <v>6</v>
      </c>
      <c r="I285" s="5">
        <v>10</v>
      </c>
      <c r="J285" s="5">
        <f>IF(Sales[[#This Row],[Sales Month]]=MAX(R285:R2504),Sales[[#This Row],[Upsell $ Non Paying Users]]*Sales[[#This Row],[Non Paying Users]],0)</f>
        <v>0</v>
      </c>
      <c r="K285" s="5" t="str" cm="1">
        <f t="array" ref="K285">_xlfn.IFS(Sales[[#This Row],[Current Upsell $]]=0,"",Sales[[#This Row],[Current Upsell $]]&gt;=400,"High",Sales[[#This Row],[Current Upsell $]]&gt;=100,"Medium",Sales[[#This Row],[Current Upsell $]]&lt;100,"Low")</f>
        <v/>
      </c>
      <c r="L285" s="5" t="str">
        <f>IF(Sales[[#This Row],[Current Upsell $]]&gt;0,_xlfn.CONCAT(Sales[[#This Row],[Subscription Type]]," ",Sales[[#This Row],[Upsell Priority]]," ",TEXT(Sales[[#This Row],[Current Upsell $]],"$#")),"")</f>
        <v/>
      </c>
      <c r="M285">
        <v>9</v>
      </c>
      <c r="N285" s="1">
        <v>44105</v>
      </c>
      <c r="O285" s="1">
        <v>44378</v>
      </c>
      <c r="P285">
        <v>9</v>
      </c>
      <c r="Q285">
        <v>0</v>
      </c>
      <c r="R285" s="1">
        <v>44136</v>
      </c>
      <c r="S285">
        <v>30</v>
      </c>
      <c r="T285" s="1"/>
    </row>
    <row r="286" spans="1:20" x14ac:dyDescent="0.25">
      <c r="A286">
        <v>100165</v>
      </c>
      <c r="B286" t="s">
        <v>0</v>
      </c>
      <c r="C286" cm="1">
        <f t="array" ref="C286">_xlfn.SWITCH(Sales[[#This Row],[Subscription Type]],"Basic",4,"Premium",3,"Business",2,"Enterprise",1,FALSE)</f>
        <v>3</v>
      </c>
      <c r="E286" s="1"/>
      <c r="F286" s="1"/>
      <c r="G286">
        <v>29</v>
      </c>
      <c r="H286">
        <f>MAX(0,Sales[[#This Row],[Number of Users]]-Sales[[#This Row],[Licenses Bought]])</f>
        <v>6</v>
      </c>
      <c r="I286" s="5">
        <v>10</v>
      </c>
      <c r="J286" s="5">
        <f>IF(Sales[[#This Row],[Sales Month]]=MAX(R286:R2505),Sales[[#This Row],[Upsell $ Non Paying Users]]*Sales[[#This Row],[Non Paying Users]],0)</f>
        <v>0</v>
      </c>
      <c r="K286" s="5" t="str" cm="1">
        <f t="array" ref="K286">_xlfn.IFS(Sales[[#This Row],[Current Upsell $]]=0,"",Sales[[#This Row],[Current Upsell $]]&gt;=400,"High",Sales[[#This Row],[Current Upsell $]]&gt;=100,"Medium",Sales[[#This Row],[Current Upsell $]]&lt;100,"Low")</f>
        <v/>
      </c>
      <c r="L286" s="5" t="str">
        <f>IF(Sales[[#This Row],[Current Upsell $]]&gt;0,_xlfn.CONCAT(Sales[[#This Row],[Subscription Type]]," ",Sales[[#This Row],[Upsell Priority]]," ",TEXT(Sales[[#This Row],[Current Upsell $]],"$#")),"")</f>
        <v/>
      </c>
      <c r="M286">
        <v>35</v>
      </c>
      <c r="N286" s="1">
        <v>44136</v>
      </c>
      <c r="O286" s="1">
        <v>44378</v>
      </c>
      <c r="P286">
        <v>8</v>
      </c>
      <c r="Q286">
        <v>0</v>
      </c>
      <c r="R286" s="1">
        <v>44256</v>
      </c>
      <c r="S286">
        <v>290</v>
      </c>
      <c r="T286" s="1"/>
    </row>
    <row r="287" spans="1:20" x14ac:dyDescent="0.25">
      <c r="A287">
        <v>100165</v>
      </c>
      <c r="B287" t="s">
        <v>0</v>
      </c>
      <c r="C287" cm="1">
        <f t="array" ref="C287">_xlfn.SWITCH(Sales[[#This Row],[Subscription Type]],"Basic",4,"Premium",3,"Business",2,"Enterprise",1,FALSE)</f>
        <v>3</v>
      </c>
      <c r="E287" s="1"/>
      <c r="F287" s="1"/>
      <c r="G287">
        <v>29</v>
      </c>
      <c r="H287">
        <f>MAX(0,Sales[[#This Row],[Number of Users]]-Sales[[#This Row],[Licenses Bought]])</f>
        <v>6</v>
      </c>
      <c r="I287" s="5">
        <v>10</v>
      </c>
      <c r="J287" s="5">
        <f>IF(Sales[[#This Row],[Sales Month]]=MAX(R287:R2506),Sales[[#This Row],[Upsell $ Non Paying Users]]*Sales[[#This Row],[Non Paying Users]],0)</f>
        <v>60</v>
      </c>
      <c r="K287" s="5" t="str" cm="1">
        <f t="array" ref="K287">_xlfn.IFS(Sales[[#This Row],[Current Upsell $]]=0,"",Sales[[#This Row],[Current Upsell $]]&gt;=400,"High",Sales[[#This Row],[Current Upsell $]]&gt;=100,"Medium",Sales[[#This Row],[Current Upsell $]]&lt;100,"Low")</f>
        <v>Low</v>
      </c>
      <c r="L287" s="5" t="str">
        <f>IF(Sales[[#This Row],[Current Upsell $]]&gt;0,_xlfn.CONCAT(Sales[[#This Row],[Subscription Type]]," ",Sales[[#This Row],[Upsell Priority]]," ",TEXT(Sales[[#This Row],[Current Upsell $]],"$#")),"")</f>
        <v>Premium Low $60</v>
      </c>
      <c r="M287">
        <v>35</v>
      </c>
      <c r="N287" s="1">
        <v>44136</v>
      </c>
      <c r="O287" s="1">
        <v>44378</v>
      </c>
      <c r="P287">
        <v>8</v>
      </c>
      <c r="Q287">
        <v>0</v>
      </c>
      <c r="R287" s="1">
        <v>44348</v>
      </c>
      <c r="S287">
        <v>290</v>
      </c>
      <c r="T287" s="1"/>
    </row>
    <row r="288" spans="1:20" x14ac:dyDescent="0.25">
      <c r="A288">
        <v>100166</v>
      </c>
      <c r="B288" t="s">
        <v>0</v>
      </c>
      <c r="C288" cm="1">
        <f t="array" ref="C288">_xlfn.SWITCH(Sales[[#This Row],[Subscription Type]],"Basic",4,"Premium",3,"Business",2,"Enterprise",1,FALSE)</f>
        <v>3</v>
      </c>
      <c r="E288" s="1"/>
      <c r="F288" s="1"/>
      <c r="G288">
        <v>17</v>
      </c>
      <c r="H288">
        <f>MAX(0,Sales[[#This Row],[Number of Users]]-Sales[[#This Row],[Licenses Bought]])</f>
        <v>6</v>
      </c>
      <c r="I288" s="5">
        <v>10</v>
      </c>
      <c r="J288" s="5">
        <f>IF(Sales[[#This Row],[Sales Month]]=MAX(R288:R2507),Sales[[#This Row],[Upsell $ Non Paying Users]]*Sales[[#This Row],[Non Paying Users]],0)</f>
        <v>0</v>
      </c>
      <c r="K288" s="5" t="str" cm="1">
        <f t="array" ref="K288">_xlfn.IFS(Sales[[#This Row],[Current Upsell $]]=0,"",Sales[[#This Row],[Current Upsell $]]&gt;=400,"High",Sales[[#This Row],[Current Upsell $]]&gt;=100,"Medium",Sales[[#This Row],[Current Upsell $]]&lt;100,"Low")</f>
        <v/>
      </c>
      <c r="L288" s="5" t="str">
        <f>IF(Sales[[#This Row],[Current Upsell $]]&gt;0,_xlfn.CONCAT(Sales[[#This Row],[Subscription Type]]," ",Sales[[#This Row],[Upsell Priority]]," ",TEXT(Sales[[#This Row],[Current Upsell $]],"$#")),"")</f>
        <v/>
      </c>
      <c r="M288">
        <v>23</v>
      </c>
      <c r="N288" s="1">
        <v>44136</v>
      </c>
      <c r="O288" s="1">
        <v>44378</v>
      </c>
      <c r="P288">
        <v>8</v>
      </c>
      <c r="Q288">
        <v>0</v>
      </c>
      <c r="R288" s="1">
        <v>44287</v>
      </c>
      <c r="S288">
        <v>170</v>
      </c>
      <c r="T288" s="1"/>
    </row>
    <row r="289" spans="1:20" x14ac:dyDescent="0.25">
      <c r="A289">
        <v>100184</v>
      </c>
      <c r="B289" t="s">
        <v>0</v>
      </c>
      <c r="C289" cm="1">
        <f t="array" ref="C289">_xlfn.SWITCH(Sales[[#This Row],[Subscription Type]],"Basic",4,"Premium",3,"Business",2,"Enterprise",1,FALSE)</f>
        <v>3</v>
      </c>
      <c r="E289" s="1"/>
      <c r="F289" s="1"/>
      <c r="G289">
        <v>27</v>
      </c>
      <c r="H289">
        <f>MAX(0,Sales[[#This Row],[Number of Users]]-Sales[[#This Row],[Licenses Bought]])</f>
        <v>6</v>
      </c>
      <c r="I289" s="5">
        <v>10</v>
      </c>
      <c r="J289" s="5">
        <f>IF(Sales[[#This Row],[Sales Month]]=MAX(R289:R2508),Sales[[#This Row],[Upsell $ Non Paying Users]]*Sales[[#This Row],[Non Paying Users]],0)</f>
        <v>0</v>
      </c>
      <c r="K289" s="5" t="str" cm="1">
        <f t="array" ref="K289">_xlfn.IFS(Sales[[#This Row],[Current Upsell $]]=0,"",Sales[[#This Row],[Current Upsell $]]&gt;=400,"High",Sales[[#This Row],[Current Upsell $]]&gt;=100,"Medium",Sales[[#This Row],[Current Upsell $]]&lt;100,"Low")</f>
        <v/>
      </c>
      <c r="L289" s="5" t="str">
        <f>IF(Sales[[#This Row],[Current Upsell $]]&gt;0,_xlfn.CONCAT(Sales[[#This Row],[Subscription Type]]," ",Sales[[#This Row],[Upsell Priority]]," ",TEXT(Sales[[#This Row],[Current Upsell $]],"$#")),"")</f>
        <v/>
      </c>
      <c r="M289">
        <v>33</v>
      </c>
      <c r="N289" s="1">
        <v>44197</v>
      </c>
      <c r="O289" s="1">
        <v>44378</v>
      </c>
      <c r="P289">
        <v>6</v>
      </c>
      <c r="Q289">
        <v>0</v>
      </c>
      <c r="R289" s="1">
        <v>44287</v>
      </c>
      <c r="S289">
        <v>270</v>
      </c>
      <c r="T289" s="1"/>
    </row>
    <row r="290" spans="1:20" x14ac:dyDescent="0.25">
      <c r="A290">
        <v>100200</v>
      </c>
      <c r="B290" t="s">
        <v>0</v>
      </c>
      <c r="C290" cm="1">
        <f t="array" ref="C290">_xlfn.SWITCH(Sales[[#This Row],[Subscription Type]],"Basic",4,"Premium",3,"Business",2,"Enterprise",1,FALSE)</f>
        <v>3</v>
      </c>
      <c r="E290" s="1"/>
      <c r="F290" s="1"/>
      <c r="G290">
        <v>32</v>
      </c>
      <c r="H290">
        <f>MAX(0,Sales[[#This Row],[Number of Users]]-Sales[[#This Row],[Licenses Bought]])</f>
        <v>6</v>
      </c>
      <c r="I290" s="5">
        <v>10</v>
      </c>
      <c r="J290" s="5">
        <f>IF(Sales[[#This Row],[Sales Month]]=MAX(R290:R2509),Sales[[#This Row],[Upsell $ Non Paying Users]]*Sales[[#This Row],[Non Paying Users]],0)</f>
        <v>60</v>
      </c>
      <c r="K290" s="5" t="str" cm="1">
        <f t="array" ref="K290">_xlfn.IFS(Sales[[#This Row],[Current Upsell $]]=0,"",Sales[[#This Row],[Current Upsell $]]&gt;=400,"High",Sales[[#This Row],[Current Upsell $]]&gt;=100,"Medium",Sales[[#This Row],[Current Upsell $]]&lt;100,"Low")</f>
        <v>Low</v>
      </c>
      <c r="L290" s="5" t="str">
        <f>IF(Sales[[#This Row],[Current Upsell $]]&gt;0,_xlfn.CONCAT(Sales[[#This Row],[Subscription Type]]," ",Sales[[#This Row],[Upsell Priority]]," ",TEXT(Sales[[#This Row],[Current Upsell $]],"$#")),"")</f>
        <v>Premium Low $60</v>
      </c>
      <c r="M290">
        <v>38</v>
      </c>
      <c r="N290" s="1">
        <v>44228</v>
      </c>
      <c r="O290" s="1">
        <v>44378</v>
      </c>
      <c r="P290">
        <v>5</v>
      </c>
      <c r="Q290">
        <v>0</v>
      </c>
      <c r="R290" s="1">
        <v>44348</v>
      </c>
      <c r="S290">
        <v>320</v>
      </c>
      <c r="T290" s="1"/>
    </row>
    <row r="291" spans="1:20" x14ac:dyDescent="0.25">
      <c r="A291">
        <v>100205</v>
      </c>
      <c r="B291" t="s">
        <v>0</v>
      </c>
      <c r="C291" cm="1">
        <f t="array" ref="C291">_xlfn.SWITCH(Sales[[#This Row],[Subscription Type]],"Basic",4,"Premium",3,"Business",2,"Enterprise",1,FALSE)</f>
        <v>3</v>
      </c>
      <c r="E291" s="1"/>
      <c r="F291" s="1"/>
      <c r="G291">
        <v>17</v>
      </c>
      <c r="H291">
        <f>MAX(0,Sales[[#This Row],[Number of Users]]-Sales[[#This Row],[Licenses Bought]])</f>
        <v>6</v>
      </c>
      <c r="I291" s="5">
        <v>10</v>
      </c>
      <c r="J291" s="5">
        <f>IF(Sales[[#This Row],[Sales Month]]=MAX(R291:R2510),Sales[[#This Row],[Upsell $ Non Paying Users]]*Sales[[#This Row],[Non Paying Users]],0)</f>
        <v>0</v>
      </c>
      <c r="K291" s="5" t="str" cm="1">
        <f t="array" ref="K291">_xlfn.IFS(Sales[[#This Row],[Current Upsell $]]=0,"",Sales[[#This Row],[Current Upsell $]]&gt;=400,"High",Sales[[#This Row],[Current Upsell $]]&gt;=100,"Medium",Sales[[#This Row],[Current Upsell $]]&lt;100,"Low")</f>
        <v/>
      </c>
      <c r="L291" s="5" t="str">
        <f>IF(Sales[[#This Row],[Current Upsell $]]&gt;0,_xlfn.CONCAT(Sales[[#This Row],[Subscription Type]]," ",Sales[[#This Row],[Upsell Priority]]," ",TEXT(Sales[[#This Row],[Current Upsell $]],"$#")),"")</f>
        <v/>
      </c>
      <c r="M291">
        <v>23</v>
      </c>
      <c r="N291" s="1">
        <v>44228</v>
      </c>
      <c r="O291" s="1">
        <v>44378</v>
      </c>
      <c r="P291">
        <v>5</v>
      </c>
      <c r="Q291">
        <v>0</v>
      </c>
      <c r="R291" s="1">
        <v>44317</v>
      </c>
      <c r="S291">
        <v>170</v>
      </c>
      <c r="T291" s="1"/>
    </row>
    <row r="292" spans="1:20" x14ac:dyDescent="0.25">
      <c r="A292">
        <v>100221</v>
      </c>
      <c r="B292" t="s">
        <v>0</v>
      </c>
      <c r="C292" cm="1">
        <f t="array" ref="C292">_xlfn.SWITCH(Sales[[#This Row],[Subscription Type]],"Basic",4,"Premium",3,"Business",2,"Enterprise",1,FALSE)</f>
        <v>3</v>
      </c>
      <c r="E292" s="1"/>
      <c r="F292" s="1"/>
      <c r="G292">
        <v>45</v>
      </c>
      <c r="H292">
        <f>MAX(0,Sales[[#This Row],[Number of Users]]-Sales[[#This Row],[Licenses Bought]])</f>
        <v>6</v>
      </c>
      <c r="I292" s="5">
        <v>10</v>
      </c>
      <c r="J292" s="5">
        <f>IF(Sales[[#This Row],[Sales Month]]=MAX(R292:R2511),Sales[[#This Row],[Upsell $ Non Paying Users]]*Sales[[#This Row],[Non Paying Users]],0)</f>
        <v>60</v>
      </c>
      <c r="K292" s="5" t="str" cm="1">
        <f t="array" ref="K292">_xlfn.IFS(Sales[[#This Row],[Current Upsell $]]=0,"",Sales[[#This Row],[Current Upsell $]]&gt;=400,"High",Sales[[#This Row],[Current Upsell $]]&gt;=100,"Medium",Sales[[#This Row],[Current Upsell $]]&lt;100,"Low")</f>
        <v>Low</v>
      </c>
      <c r="L292" s="5" t="str">
        <f>IF(Sales[[#This Row],[Current Upsell $]]&gt;0,_xlfn.CONCAT(Sales[[#This Row],[Subscription Type]]," ",Sales[[#This Row],[Upsell Priority]]," ",TEXT(Sales[[#This Row],[Current Upsell $]],"$#")),"")</f>
        <v>Premium Low $60</v>
      </c>
      <c r="M292">
        <v>51</v>
      </c>
      <c r="N292" s="1">
        <v>44256</v>
      </c>
      <c r="O292" s="1">
        <v>44378</v>
      </c>
      <c r="P292">
        <v>4</v>
      </c>
      <c r="Q292">
        <v>0</v>
      </c>
      <c r="R292" s="1">
        <v>44348</v>
      </c>
      <c r="S292">
        <v>450</v>
      </c>
      <c r="T292" s="1"/>
    </row>
    <row r="293" spans="1:20" x14ac:dyDescent="0.25">
      <c r="A293">
        <v>100225</v>
      </c>
      <c r="B293" t="s">
        <v>0</v>
      </c>
      <c r="C293" cm="1">
        <f t="array" ref="C293">_xlfn.SWITCH(Sales[[#This Row],[Subscription Type]],"Basic",4,"Premium",3,"Business",2,"Enterprise",1,FALSE)</f>
        <v>3</v>
      </c>
      <c r="E293" s="1"/>
      <c r="F293" s="1"/>
      <c r="G293">
        <v>26</v>
      </c>
      <c r="H293">
        <f>MAX(0,Sales[[#This Row],[Number of Users]]-Sales[[#This Row],[Licenses Bought]])</f>
        <v>6</v>
      </c>
      <c r="I293" s="5">
        <v>10</v>
      </c>
      <c r="J293" s="5">
        <f>IF(Sales[[#This Row],[Sales Month]]=MAX(R293:R2512),Sales[[#This Row],[Upsell $ Non Paying Users]]*Sales[[#This Row],[Non Paying Users]],0)</f>
        <v>0</v>
      </c>
      <c r="K293" s="5" t="str" cm="1">
        <f t="array" ref="K293">_xlfn.IFS(Sales[[#This Row],[Current Upsell $]]=0,"",Sales[[#This Row],[Current Upsell $]]&gt;=400,"High",Sales[[#This Row],[Current Upsell $]]&gt;=100,"Medium",Sales[[#This Row],[Current Upsell $]]&lt;100,"Low")</f>
        <v/>
      </c>
      <c r="L293" s="5" t="str">
        <f>IF(Sales[[#This Row],[Current Upsell $]]&gt;0,_xlfn.CONCAT(Sales[[#This Row],[Subscription Type]]," ",Sales[[#This Row],[Upsell Priority]]," ",TEXT(Sales[[#This Row],[Current Upsell $]],"$#")),"")</f>
        <v/>
      </c>
      <c r="M293">
        <v>32</v>
      </c>
      <c r="N293" s="1">
        <v>44256</v>
      </c>
      <c r="O293" s="1">
        <v>44378</v>
      </c>
      <c r="P293">
        <v>4</v>
      </c>
      <c r="Q293">
        <v>0</v>
      </c>
      <c r="R293" s="1">
        <v>44317</v>
      </c>
      <c r="S293">
        <v>260</v>
      </c>
      <c r="T293" s="1"/>
    </row>
    <row r="294" spans="1:20" x14ac:dyDescent="0.25">
      <c r="A294">
        <v>100284</v>
      </c>
      <c r="B294" t="s">
        <v>0</v>
      </c>
      <c r="C294" cm="1">
        <f t="array" ref="C294">_xlfn.SWITCH(Sales[[#This Row],[Subscription Type]],"Basic",4,"Premium",3,"Business",2,"Enterprise",1,FALSE)</f>
        <v>3</v>
      </c>
      <c r="E294" s="1"/>
      <c r="F294" s="1"/>
      <c r="G294">
        <v>12</v>
      </c>
      <c r="H294">
        <f>MAX(0,Sales[[#This Row],[Number of Users]]-Sales[[#This Row],[Licenses Bought]])</f>
        <v>6</v>
      </c>
      <c r="I294" s="5">
        <v>10</v>
      </c>
      <c r="J294" s="5">
        <f>IF(Sales[[#This Row],[Sales Month]]=MAX(R294:R2513),Sales[[#This Row],[Upsell $ Non Paying Users]]*Sales[[#This Row],[Non Paying Users]],0)</f>
        <v>60</v>
      </c>
      <c r="K294" s="5" t="str" cm="1">
        <f t="array" ref="K294">_xlfn.IFS(Sales[[#This Row],[Current Upsell $]]=0,"",Sales[[#This Row],[Current Upsell $]]&gt;=400,"High",Sales[[#This Row],[Current Upsell $]]&gt;=100,"Medium",Sales[[#This Row],[Current Upsell $]]&lt;100,"Low")</f>
        <v>Low</v>
      </c>
      <c r="L294" s="5" t="str">
        <f>IF(Sales[[#This Row],[Current Upsell $]]&gt;0,_xlfn.CONCAT(Sales[[#This Row],[Subscription Type]]," ",Sales[[#This Row],[Upsell Priority]]," ",TEXT(Sales[[#This Row],[Current Upsell $]],"$#")),"")</f>
        <v>Premium Low $60</v>
      </c>
      <c r="M294">
        <v>18</v>
      </c>
      <c r="N294" s="1">
        <v>44317</v>
      </c>
      <c r="O294" s="1">
        <v>44378</v>
      </c>
      <c r="P294">
        <v>2</v>
      </c>
      <c r="Q294">
        <v>0</v>
      </c>
      <c r="R294" s="1">
        <v>44348</v>
      </c>
      <c r="S294">
        <v>120</v>
      </c>
      <c r="T294" s="1"/>
    </row>
    <row r="295" spans="1:20" x14ac:dyDescent="0.25">
      <c r="A295">
        <v>100006</v>
      </c>
      <c r="B295" t="s">
        <v>0</v>
      </c>
      <c r="C295" cm="1">
        <f t="array" ref="C295">_xlfn.SWITCH(Sales[[#This Row],[Subscription Type]],"Basic",4,"Premium",3,"Business",2,"Enterprise",1,FALSE)</f>
        <v>3</v>
      </c>
      <c r="G295">
        <v>3</v>
      </c>
      <c r="H295">
        <f>MAX(0,Sales[[#This Row],[Number of Users]]-Sales[[#This Row],[Licenses Bought]])</f>
        <v>5</v>
      </c>
      <c r="I295" s="5">
        <v>10</v>
      </c>
      <c r="J295" s="5">
        <f>IF(Sales[[#This Row],[Sales Month]]=MAX(R295:R2514),Sales[[#This Row],[Upsell $ Non Paying Users]]*Sales[[#This Row],[Non Paying Users]],0)</f>
        <v>0</v>
      </c>
      <c r="K295" s="5" t="str" cm="1">
        <f t="array" ref="K295">_xlfn.IFS(Sales[[#This Row],[Current Upsell $]]=0,"",Sales[[#This Row],[Current Upsell $]]&gt;=400,"High",Sales[[#This Row],[Current Upsell $]]&gt;=100,"Medium",Sales[[#This Row],[Current Upsell $]]&lt;100,"Low")</f>
        <v/>
      </c>
      <c r="L295" s="5" t="str">
        <f>IF(Sales[[#This Row],[Current Upsell $]]&gt;0,_xlfn.CONCAT(Sales[[#This Row],[Subscription Type]]," ",Sales[[#This Row],[Upsell Priority]]," ",TEXT(Sales[[#This Row],[Current Upsell $]],"$#")),"")</f>
        <v/>
      </c>
      <c r="M295">
        <v>8</v>
      </c>
      <c r="N295" s="1">
        <v>43800</v>
      </c>
      <c r="O295" s="1">
        <v>44287</v>
      </c>
      <c r="P295">
        <v>16</v>
      </c>
      <c r="Q295">
        <v>2</v>
      </c>
      <c r="R295" s="1">
        <v>43831</v>
      </c>
      <c r="S295">
        <v>30</v>
      </c>
      <c r="T295" s="1"/>
    </row>
    <row r="296" spans="1:20" x14ac:dyDescent="0.25">
      <c r="A296">
        <v>100012</v>
      </c>
      <c r="B296" t="s">
        <v>0</v>
      </c>
      <c r="C296" cm="1">
        <f t="array" ref="C296">_xlfn.SWITCH(Sales[[#This Row],[Subscription Type]],"Basic",4,"Premium",3,"Business",2,"Enterprise",1,FALSE)</f>
        <v>3</v>
      </c>
      <c r="E296" s="1"/>
      <c r="F296" s="1"/>
      <c r="G296">
        <v>32</v>
      </c>
      <c r="H296">
        <f>MAX(0,Sales[[#This Row],[Number of Users]]-Sales[[#This Row],[Licenses Bought]])</f>
        <v>5</v>
      </c>
      <c r="I296" s="5">
        <v>10</v>
      </c>
      <c r="J296" s="5">
        <f>IF(Sales[[#This Row],[Sales Month]]=MAX(R296:R2515),Sales[[#This Row],[Upsell $ Non Paying Users]]*Sales[[#This Row],[Non Paying Users]],0)</f>
        <v>0</v>
      </c>
      <c r="K296" s="5" t="str" cm="1">
        <f t="array" ref="K296">_xlfn.IFS(Sales[[#This Row],[Current Upsell $]]=0,"",Sales[[#This Row],[Current Upsell $]]&gt;=400,"High",Sales[[#This Row],[Current Upsell $]]&gt;=100,"Medium",Sales[[#This Row],[Current Upsell $]]&lt;100,"Low")</f>
        <v/>
      </c>
      <c r="L296" s="5" t="str">
        <f>IF(Sales[[#This Row],[Current Upsell $]]&gt;0,_xlfn.CONCAT(Sales[[#This Row],[Subscription Type]]," ",Sales[[#This Row],[Upsell Priority]]," ",TEXT(Sales[[#This Row],[Current Upsell $]],"$#")),"")</f>
        <v/>
      </c>
      <c r="M296">
        <v>37</v>
      </c>
      <c r="N296" s="1">
        <v>43891</v>
      </c>
      <c r="O296" s="1">
        <v>44378</v>
      </c>
      <c r="P296">
        <v>16</v>
      </c>
      <c r="Q296">
        <v>0</v>
      </c>
      <c r="R296" s="1">
        <v>44136</v>
      </c>
      <c r="S296">
        <v>320</v>
      </c>
      <c r="T296" s="1"/>
    </row>
    <row r="297" spans="1:20" x14ac:dyDescent="0.25">
      <c r="A297">
        <v>100012</v>
      </c>
      <c r="B297" t="s">
        <v>0</v>
      </c>
      <c r="C297" cm="1">
        <f t="array" ref="C297">_xlfn.SWITCH(Sales[[#This Row],[Subscription Type]],"Basic",4,"Premium",3,"Business",2,"Enterprise",1,FALSE)</f>
        <v>3</v>
      </c>
      <c r="E297" s="1"/>
      <c r="F297" s="1"/>
      <c r="G297">
        <v>32</v>
      </c>
      <c r="H297">
        <f>MAX(0,Sales[[#This Row],[Number of Users]]-Sales[[#This Row],[Licenses Bought]])</f>
        <v>5</v>
      </c>
      <c r="I297" s="5">
        <v>10</v>
      </c>
      <c r="J297" s="5">
        <f>IF(Sales[[#This Row],[Sales Month]]=MAX(R297:R2516),Sales[[#This Row],[Upsell $ Non Paying Users]]*Sales[[#This Row],[Non Paying Users]],0)</f>
        <v>0</v>
      </c>
      <c r="K297" s="5" t="str" cm="1">
        <f t="array" ref="K297">_xlfn.IFS(Sales[[#This Row],[Current Upsell $]]=0,"",Sales[[#This Row],[Current Upsell $]]&gt;=400,"High",Sales[[#This Row],[Current Upsell $]]&gt;=100,"Medium",Sales[[#This Row],[Current Upsell $]]&lt;100,"Low")</f>
        <v/>
      </c>
      <c r="L297" s="5" t="str">
        <f>IF(Sales[[#This Row],[Current Upsell $]]&gt;0,_xlfn.CONCAT(Sales[[#This Row],[Subscription Type]]," ",Sales[[#This Row],[Upsell Priority]]," ",TEXT(Sales[[#This Row],[Current Upsell $]],"$#")),"")</f>
        <v/>
      </c>
      <c r="M297">
        <v>37</v>
      </c>
      <c r="N297" s="1">
        <v>43891</v>
      </c>
      <c r="O297" s="1">
        <v>44378</v>
      </c>
      <c r="P297">
        <v>16</v>
      </c>
      <c r="Q297">
        <v>0</v>
      </c>
      <c r="R297" s="1">
        <v>44197</v>
      </c>
      <c r="S297">
        <v>320</v>
      </c>
      <c r="T297" s="1"/>
    </row>
    <row r="298" spans="1:20" x14ac:dyDescent="0.25">
      <c r="A298">
        <v>100020</v>
      </c>
      <c r="B298" t="s">
        <v>0</v>
      </c>
      <c r="C298" cm="1">
        <f t="array" ref="C298">_xlfn.SWITCH(Sales[[#This Row],[Subscription Type]],"Basic",4,"Premium",3,"Business",2,"Enterprise",1,FALSE)</f>
        <v>3</v>
      </c>
      <c r="E298" s="1"/>
      <c r="F298" s="1"/>
      <c r="G298">
        <v>12</v>
      </c>
      <c r="H298">
        <f>MAX(0,Sales[[#This Row],[Number of Users]]-Sales[[#This Row],[Licenses Bought]])</f>
        <v>5</v>
      </c>
      <c r="I298" s="5">
        <v>10</v>
      </c>
      <c r="J298" s="5">
        <f>IF(Sales[[#This Row],[Sales Month]]=MAX(R298:R2517),Sales[[#This Row],[Upsell $ Non Paying Users]]*Sales[[#This Row],[Non Paying Users]],0)</f>
        <v>0</v>
      </c>
      <c r="K298" s="5" t="str" cm="1">
        <f t="array" ref="K298">_xlfn.IFS(Sales[[#This Row],[Current Upsell $]]=0,"",Sales[[#This Row],[Current Upsell $]]&gt;=400,"High",Sales[[#This Row],[Current Upsell $]]&gt;=100,"Medium",Sales[[#This Row],[Current Upsell $]]&lt;100,"Low")</f>
        <v/>
      </c>
      <c r="L298" s="5" t="str">
        <f>IF(Sales[[#This Row],[Current Upsell $]]&gt;0,_xlfn.CONCAT(Sales[[#This Row],[Subscription Type]]," ",Sales[[#This Row],[Upsell Priority]]," ",TEXT(Sales[[#This Row],[Current Upsell $]],"$#")),"")</f>
        <v/>
      </c>
      <c r="M298">
        <v>17</v>
      </c>
      <c r="N298" s="1">
        <v>43922</v>
      </c>
      <c r="O298" s="1">
        <v>44378</v>
      </c>
      <c r="P298">
        <v>15</v>
      </c>
      <c r="Q298">
        <v>0</v>
      </c>
      <c r="R298" s="1">
        <v>44013</v>
      </c>
      <c r="S298">
        <v>120</v>
      </c>
      <c r="T298" s="1"/>
    </row>
    <row r="299" spans="1:20" x14ac:dyDescent="0.25">
      <c r="A299">
        <v>100020</v>
      </c>
      <c r="B299" t="s">
        <v>0</v>
      </c>
      <c r="C299" cm="1">
        <f t="array" ref="C299">_xlfn.SWITCH(Sales[[#This Row],[Subscription Type]],"Basic",4,"Premium",3,"Business",2,"Enterprise",1,FALSE)</f>
        <v>3</v>
      </c>
      <c r="E299" s="1"/>
      <c r="F299" s="1"/>
      <c r="G299">
        <v>12</v>
      </c>
      <c r="H299">
        <f>MAX(0,Sales[[#This Row],[Number of Users]]-Sales[[#This Row],[Licenses Bought]])</f>
        <v>5</v>
      </c>
      <c r="I299" s="5">
        <v>10</v>
      </c>
      <c r="J299" s="5">
        <f>IF(Sales[[#This Row],[Sales Month]]=MAX(R299:R2518),Sales[[#This Row],[Upsell $ Non Paying Users]]*Sales[[#This Row],[Non Paying Users]],0)</f>
        <v>0</v>
      </c>
      <c r="K299" s="5" t="str" cm="1">
        <f t="array" ref="K299">_xlfn.IFS(Sales[[#This Row],[Current Upsell $]]=0,"",Sales[[#This Row],[Current Upsell $]]&gt;=400,"High",Sales[[#This Row],[Current Upsell $]]&gt;=100,"Medium",Sales[[#This Row],[Current Upsell $]]&lt;100,"Low")</f>
        <v/>
      </c>
      <c r="L299" s="5" t="str">
        <f>IF(Sales[[#This Row],[Current Upsell $]]&gt;0,_xlfn.CONCAT(Sales[[#This Row],[Subscription Type]]," ",Sales[[#This Row],[Upsell Priority]]," ",TEXT(Sales[[#This Row],[Current Upsell $]],"$#")),"")</f>
        <v/>
      </c>
      <c r="M299">
        <v>17</v>
      </c>
      <c r="N299" s="1">
        <v>43922</v>
      </c>
      <c r="O299" s="1">
        <v>44378</v>
      </c>
      <c r="P299">
        <v>15</v>
      </c>
      <c r="Q299">
        <v>0</v>
      </c>
      <c r="R299" s="1">
        <v>44075</v>
      </c>
      <c r="S299">
        <v>120</v>
      </c>
      <c r="T299" s="1"/>
    </row>
    <row r="300" spans="1:20" x14ac:dyDescent="0.25">
      <c r="A300">
        <v>100020</v>
      </c>
      <c r="B300" t="s">
        <v>0</v>
      </c>
      <c r="C300" cm="1">
        <f t="array" ref="C300">_xlfn.SWITCH(Sales[[#This Row],[Subscription Type]],"Basic",4,"Premium",3,"Business",2,"Enterprise",1,FALSE)</f>
        <v>3</v>
      </c>
      <c r="E300" s="1"/>
      <c r="F300" s="1"/>
      <c r="G300">
        <v>12</v>
      </c>
      <c r="H300">
        <f>MAX(0,Sales[[#This Row],[Number of Users]]-Sales[[#This Row],[Licenses Bought]])</f>
        <v>5</v>
      </c>
      <c r="I300" s="5">
        <v>10</v>
      </c>
      <c r="J300" s="5">
        <f>IF(Sales[[#This Row],[Sales Month]]=MAX(R300:R2519),Sales[[#This Row],[Upsell $ Non Paying Users]]*Sales[[#This Row],[Non Paying Users]],0)</f>
        <v>0</v>
      </c>
      <c r="K300" s="5" t="str" cm="1">
        <f t="array" ref="K300">_xlfn.IFS(Sales[[#This Row],[Current Upsell $]]=0,"",Sales[[#This Row],[Current Upsell $]]&gt;=400,"High",Sales[[#This Row],[Current Upsell $]]&gt;=100,"Medium",Sales[[#This Row],[Current Upsell $]]&lt;100,"Low")</f>
        <v/>
      </c>
      <c r="L300" s="5" t="str">
        <f>IF(Sales[[#This Row],[Current Upsell $]]&gt;0,_xlfn.CONCAT(Sales[[#This Row],[Subscription Type]]," ",Sales[[#This Row],[Upsell Priority]]," ",TEXT(Sales[[#This Row],[Current Upsell $]],"$#")),"")</f>
        <v/>
      </c>
      <c r="M300">
        <v>17</v>
      </c>
      <c r="N300" s="1">
        <v>43922</v>
      </c>
      <c r="O300" s="1">
        <v>44378</v>
      </c>
      <c r="P300">
        <v>15</v>
      </c>
      <c r="Q300">
        <v>0</v>
      </c>
      <c r="R300" s="1">
        <v>44105</v>
      </c>
      <c r="S300">
        <v>120</v>
      </c>
      <c r="T300" s="1"/>
    </row>
    <row r="301" spans="1:20" x14ac:dyDescent="0.25">
      <c r="A301">
        <v>100026</v>
      </c>
      <c r="B301" t="s">
        <v>0</v>
      </c>
      <c r="C301" cm="1">
        <f t="array" ref="C301">_xlfn.SWITCH(Sales[[#This Row],[Subscription Type]],"Basic",4,"Premium",3,"Business",2,"Enterprise",1,FALSE)</f>
        <v>3</v>
      </c>
      <c r="E301" s="1"/>
      <c r="F301" s="1"/>
      <c r="G301">
        <v>27</v>
      </c>
      <c r="H301">
        <f>MAX(0,Sales[[#This Row],[Number of Users]]-Sales[[#This Row],[Licenses Bought]])</f>
        <v>5</v>
      </c>
      <c r="I301" s="5">
        <v>10</v>
      </c>
      <c r="J301" s="5">
        <f>IF(Sales[[#This Row],[Sales Month]]=MAX(R301:R2520),Sales[[#This Row],[Upsell $ Non Paying Users]]*Sales[[#This Row],[Non Paying Users]],0)</f>
        <v>0</v>
      </c>
      <c r="K301" s="5" t="str" cm="1">
        <f t="array" ref="K301">_xlfn.IFS(Sales[[#This Row],[Current Upsell $]]=0,"",Sales[[#This Row],[Current Upsell $]]&gt;=400,"High",Sales[[#This Row],[Current Upsell $]]&gt;=100,"Medium",Sales[[#This Row],[Current Upsell $]]&lt;100,"Low")</f>
        <v/>
      </c>
      <c r="L301" s="5" t="str">
        <f>IF(Sales[[#This Row],[Current Upsell $]]&gt;0,_xlfn.CONCAT(Sales[[#This Row],[Subscription Type]]," ",Sales[[#This Row],[Upsell Priority]]," ",TEXT(Sales[[#This Row],[Current Upsell $]],"$#")),"")</f>
        <v/>
      </c>
      <c r="M301">
        <v>32</v>
      </c>
      <c r="N301" s="1">
        <v>43952</v>
      </c>
      <c r="O301" s="1">
        <v>44378</v>
      </c>
      <c r="P301">
        <v>14</v>
      </c>
      <c r="Q301">
        <v>0</v>
      </c>
      <c r="R301" s="1">
        <v>44136</v>
      </c>
      <c r="S301">
        <v>270</v>
      </c>
      <c r="T301" s="1"/>
    </row>
    <row r="302" spans="1:20" x14ac:dyDescent="0.25">
      <c r="A302">
        <v>100026</v>
      </c>
      <c r="B302" t="s">
        <v>0</v>
      </c>
      <c r="C302" cm="1">
        <f t="array" ref="C302">_xlfn.SWITCH(Sales[[#This Row],[Subscription Type]],"Basic",4,"Premium",3,"Business",2,"Enterprise",1,FALSE)</f>
        <v>3</v>
      </c>
      <c r="E302" s="1"/>
      <c r="F302" s="1"/>
      <c r="G302">
        <v>27</v>
      </c>
      <c r="H302">
        <f>MAX(0,Sales[[#This Row],[Number of Users]]-Sales[[#This Row],[Licenses Bought]])</f>
        <v>5</v>
      </c>
      <c r="I302" s="5">
        <v>10</v>
      </c>
      <c r="J302" s="5">
        <f>IF(Sales[[#This Row],[Sales Month]]=MAX(R302:R2521),Sales[[#This Row],[Upsell $ Non Paying Users]]*Sales[[#This Row],[Non Paying Users]],0)</f>
        <v>50</v>
      </c>
      <c r="K302" s="5" t="str" cm="1">
        <f t="array" ref="K302">_xlfn.IFS(Sales[[#This Row],[Current Upsell $]]=0,"",Sales[[#This Row],[Current Upsell $]]&gt;=400,"High",Sales[[#This Row],[Current Upsell $]]&gt;=100,"Medium",Sales[[#This Row],[Current Upsell $]]&lt;100,"Low")</f>
        <v>Low</v>
      </c>
      <c r="L302" s="5" t="str">
        <f>IF(Sales[[#This Row],[Current Upsell $]]&gt;0,_xlfn.CONCAT(Sales[[#This Row],[Subscription Type]]," ",Sales[[#This Row],[Upsell Priority]]," ",TEXT(Sales[[#This Row],[Current Upsell $]],"$#")),"")</f>
        <v>Premium Low $50</v>
      </c>
      <c r="M302">
        <v>32</v>
      </c>
      <c r="N302" s="1">
        <v>43952</v>
      </c>
      <c r="O302" s="1">
        <v>44378</v>
      </c>
      <c r="P302">
        <v>14</v>
      </c>
      <c r="Q302">
        <v>0</v>
      </c>
      <c r="R302" s="1">
        <v>44348</v>
      </c>
      <c r="S302">
        <v>270</v>
      </c>
      <c r="T302" s="1"/>
    </row>
    <row r="303" spans="1:20" x14ac:dyDescent="0.25">
      <c r="A303">
        <v>100039</v>
      </c>
      <c r="B303" t="s">
        <v>0</v>
      </c>
      <c r="C303" cm="1">
        <f t="array" ref="C303">_xlfn.SWITCH(Sales[[#This Row],[Subscription Type]],"Basic",4,"Premium",3,"Business",2,"Enterprise",1,FALSE)</f>
        <v>3</v>
      </c>
      <c r="E303" s="1"/>
      <c r="F303" s="1"/>
      <c r="G303">
        <v>40</v>
      </c>
      <c r="H303">
        <f>MAX(0,Sales[[#This Row],[Number of Users]]-Sales[[#This Row],[Licenses Bought]])</f>
        <v>5</v>
      </c>
      <c r="I303" s="5">
        <v>10</v>
      </c>
      <c r="J303" s="5">
        <f>IF(Sales[[#This Row],[Sales Month]]=MAX(R303:R2522),Sales[[#This Row],[Upsell $ Non Paying Users]]*Sales[[#This Row],[Non Paying Users]],0)</f>
        <v>0</v>
      </c>
      <c r="K303" s="5" t="str" cm="1">
        <f t="array" ref="K303">_xlfn.IFS(Sales[[#This Row],[Current Upsell $]]=0,"",Sales[[#This Row],[Current Upsell $]]&gt;=400,"High",Sales[[#This Row],[Current Upsell $]]&gt;=100,"Medium",Sales[[#This Row],[Current Upsell $]]&lt;100,"Low")</f>
        <v/>
      </c>
      <c r="L303" s="5" t="str">
        <f>IF(Sales[[#This Row],[Current Upsell $]]&gt;0,_xlfn.CONCAT(Sales[[#This Row],[Subscription Type]]," ",Sales[[#This Row],[Upsell Priority]]," ",TEXT(Sales[[#This Row],[Current Upsell $]],"$#")),"")</f>
        <v/>
      </c>
      <c r="M303">
        <v>45</v>
      </c>
      <c r="N303" s="1">
        <v>43983</v>
      </c>
      <c r="O303" s="1">
        <v>44378</v>
      </c>
      <c r="P303">
        <v>13</v>
      </c>
      <c r="Q303">
        <v>0</v>
      </c>
      <c r="R303" s="1">
        <v>44075</v>
      </c>
      <c r="S303">
        <v>400</v>
      </c>
      <c r="T303" s="1"/>
    </row>
    <row r="304" spans="1:20" x14ac:dyDescent="0.25">
      <c r="A304">
        <v>100039</v>
      </c>
      <c r="B304" t="s">
        <v>0</v>
      </c>
      <c r="C304" cm="1">
        <f t="array" ref="C304">_xlfn.SWITCH(Sales[[#This Row],[Subscription Type]],"Basic",4,"Premium",3,"Business",2,"Enterprise",1,FALSE)</f>
        <v>3</v>
      </c>
      <c r="E304" s="1"/>
      <c r="F304" s="1"/>
      <c r="G304">
        <v>40</v>
      </c>
      <c r="H304">
        <f>MAX(0,Sales[[#This Row],[Number of Users]]-Sales[[#This Row],[Licenses Bought]])</f>
        <v>5</v>
      </c>
      <c r="I304" s="5">
        <v>10</v>
      </c>
      <c r="J304" s="5">
        <f>IF(Sales[[#This Row],[Sales Month]]=MAX(R304:R2523),Sales[[#This Row],[Upsell $ Non Paying Users]]*Sales[[#This Row],[Non Paying Users]],0)</f>
        <v>0</v>
      </c>
      <c r="K304" s="5" t="str" cm="1">
        <f t="array" ref="K304">_xlfn.IFS(Sales[[#This Row],[Current Upsell $]]=0,"",Sales[[#This Row],[Current Upsell $]]&gt;=400,"High",Sales[[#This Row],[Current Upsell $]]&gt;=100,"Medium",Sales[[#This Row],[Current Upsell $]]&lt;100,"Low")</f>
        <v/>
      </c>
      <c r="L304" s="5" t="str">
        <f>IF(Sales[[#This Row],[Current Upsell $]]&gt;0,_xlfn.CONCAT(Sales[[#This Row],[Subscription Type]]," ",Sales[[#This Row],[Upsell Priority]]," ",TEXT(Sales[[#This Row],[Current Upsell $]],"$#")),"")</f>
        <v/>
      </c>
      <c r="M304">
        <v>45</v>
      </c>
      <c r="N304" s="1">
        <v>43983</v>
      </c>
      <c r="O304" s="1">
        <v>44378</v>
      </c>
      <c r="P304">
        <v>13</v>
      </c>
      <c r="Q304">
        <v>0</v>
      </c>
      <c r="R304" s="1">
        <v>44287</v>
      </c>
      <c r="S304">
        <v>400</v>
      </c>
      <c r="T304" s="1"/>
    </row>
    <row r="305" spans="1:20" x14ac:dyDescent="0.25">
      <c r="A305">
        <v>100039</v>
      </c>
      <c r="B305" t="s">
        <v>0</v>
      </c>
      <c r="C305" cm="1">
        <f t="array" ref="C305">_xlfn.SWITCH(Sales[[#This Row],[Subscription Type]],"Basic",4,"Premium",3,"Business",2,"Enterprise",1,FALSE)</f>
        <v>3</v>
      </c>
      <c r="E305" s="1"/>
      <c r="F305" s="1"/>
      <c r="G305">
        <v>40</v>
      </c>
      <c r="H305">
        <f>MAX(0,Sales[[#This Row],[Number of Users]]-Sales[[#This Row],[Licenses Bought]])</f>
        <v>5</v>
      </c>
      <c r="I305" s="5">
        <v>10</v>
      </c>
      <c r="J305" s="5">
        <f>IF(Sales[[#This Row],[Sales Month]]=MAX(R305:R2524),Sales[[#This Row],[Upsell $ Non Paying Users]]*Sales[[#This Row],[Non Paying Users]],0)</f>
        <v>0</v>
      </c>
      <c r="K305" s="5" t="str" cm="1">
        <f t="array" ref="K305">_xlfn.IFS(Sales[[#This Row],[Current Upsell $]]=0,"",Sales[[#This Row],[Current Upsell $]]&gt;=400,"High",Sales[[#This Row],[Current Upsell $]]&gt;=100,"Medium",Sales[[#This Row],[Current Upsell $]]&lt;100,"Low")</f>
        <v/>
      </c>
      <c r="L305" s="5" t="str">
        <f>IF(Sales[[#This Row],[Current Upsell $]]&gt;0,_xlfn.CONCAT(Sales[[#This Row],[Subscription Type]]," ",Sales[[#This Row],[Upsell Priority]]," ",TEXT(Sales[[#This Row],[Current Upsell $]],"$#")),"")</f>
        <v/>
      </c>
      <c r="M305">
        <v>45</v>
      </c>
      <c r="N305" s="1">
        <v>43983</v>
      </c>
      <c r="O305" s="1">
        <v>44378</v>
      </c>
      <c r="P305">
        <v>13</v>
      </c>
      <c r="Q305">
        <v>0</v>
      </c>
      <c r="R305" s="1">
        <v>44317</v>
      </c>
      <c r="S305">
        <v>400</v>
      </c>
      <c r="T305" s="1"/>
    </row>
    <row r="306" spans="1:20" x14ac:dyDescent="0.25">
      <c r="A306">
        <v>100040</v>
      </c>
      <c r="B306" t="s">
        <v>0</v>
      </c>
      <c r="C306" cm="1">
        <f t="array" ref="C306">_xlfn.SWITCH(Sales[[#This Row],[Subscription Type]],"Basic",4,"Premium",3,"Business",2,"Enterprise",1,FALSE)</f>
        <v>3</v>
      </c>
      <c r="E306" s="1"/>
      <c r="F306" s="1"/>
      <c r="G306">
        <v>36</v>
      </c>
      <c r="H306">
        <f>MAX(0,Sales[[#This Row],[Number of Users]]-Sales[[#This Row],[Licenses Bought]])</f>
        <v>5</v>
      </c>
      <c r="I306" s="5">
        <v>10</v>
      </c>
      <c r="J306" s="5">
        <f>IF(Sales[[#This Row],[Sales Month]]=MAX(R306:R2525),Sales[[#This Row],[Upsell $ Non Paying Users]]*Sales[[#This Row],[Non Paying Users]],0)</f>
        <v>0</v>
      </c>
      <c r="K306" s="5" t="str" cm="1">
        <f t="array" ref="K306">_xlfn.IFS(Sales[[#This Row],[Current Upsell $]]=0,"",Sales[[#This Row],[Current Upsell $]]&gt;=400,"High",Sales[[#This Row],[Current Upsell $]]&gt;=100,"Medium",Sales[[#This Row],[Current Upsell $]]&lt;100,"Low")</f>
        <v/>
      </c>
      <c r="L306" s="5" t="str">
        <f>IF(Sales[[#This Row],[Current Upsell $]]&gt;0,_xlfn.CONCAT(Sales[[#This Row],[Subscription Type]]," ",Sales[[#This Row],[Upsell Priority]]," ",TEXT(Sales[[#This Row],[Current Upsell $]],"$#")),"")</f>
        <v/>
      </c>
      <c r="M306">
        <v>41</v>
      </c>
      <c r="N306" s="1">
        <v>43983</v>
      </c>
      <c r="O306" s="1">
        <v>44378</v>
      </c>
      <c r="P306">
        <v>13</v>
      </c>
      <c r="Q306">
        <v>0</v>
      </c>
      <c r="R306" s="1">
        <v>44256</v>
      </c>
      <c r="S306">
        <v>360</v>
      </c>
      <c r="T306" s="1"/>
    </row>
    <row r="307" spans="1:20" x14ac:dyDescent="0.25">
      <c r="A307">
        <v>100043</v>
      </c>
      <c r="B307" t="s">
        <v>0</v>
      </c>
      <c r="C307" cm="1">
        <f t="array" ref="C307">_xlfn.SWITCH(Sales[[#This Row],[Subscription Type]],"Basic",4,"Premium",3,"Business",2,"Enterprise",1,FALSE)</f>
        <v>3</v>
      </c>
      <c r="E307" s="1"/>
      <c r="F307" s="1"/>
      <c r="G307">
        <v>12</v>
      </c>
      <c r="H307">
        <f>MAX(0,Sales[[#This Row],[Number of Users]]-Sales[[#This Row],[Licenses Bought]])</f>
        <v>5</v>
      </c>
      <c r="I307" s="5">
        <v>10</v>
      </c>
      <c r="J307" s="5">
        <f>IF(Sales[[#This Row],[Sales Month]]=MAX(R307:R2526),Sales[[#This Row],[Upsell $ Non Paying Users]]*Sales[[#This Row],[Non Paying Users]],0)</f>
        <v>0</v>
      </c>
      <c r="K307" s="5" t="str" cm="1">
        <f t="array" ref="K307">_xlfn.IFS(Sales[[#This Row],[Current Upsell $]]=0,"",Sales[[#This Row],[Current Upsell $]]&gt;=400,"High",Sales[[#This Row],[Current Upsell $]]&gt;=100,"Medium",Sales[[#This Row],[Current Upsell $]]&lt;100,"Low")</f>
        <v/>
      </c>
      <c r="L307" s="5" t="str">
        <f>IF(Sales[[#This Row],[Current Upsell $]]&gt;0,_xlfn.CONCAT(Sales[[#This Row],[Subscription Type]]," ",Sales[[#This Row],[Upsell Priority]]," ",TEXT(Sales[[#This Row],[Current Upsell $]],"$#")),"")</f>
        <v/>
      </c>
      <c r="M307">
        <v>17</v>
      </c>
      <c r="N307" s="1">
        <v>43983</v>
      </c>
      <c r="O307" s="1">
        <v>44378</v>
      </c>
      <c r="P307">
        <v>13</v>
      </c>
      <c r="Q307">
        <v>0</v>
      </c>
      <c r="R307" s="1">
        <v>44075</v>
      </c>
      <c r="S307">
        <v>120</v>
      </c>
      <c r="T307" s="1"/>
    </row>
    <row r="308" spans="1:20" x14ac:dyDescent="0.25">
      <c r="A308">
        <v>100043</v>
      </c>
      <c r="B308" t="s">
        <v>0</v>
      </c>
      <c r="C308" cm="1">
        <f t="array" ref="C308">_xlfn.SWITCH(Sales[[#This Row],[Subscription Type]],"Basic",4,"Premium",3,"Business",2,"Enterprise",1,FALSE)</f>
        <v>3</v>
      </c>
      <c r="E308" s="1"/>
      <c r="F308" s="1"/>
      <c r="G308">
        <v>13</v>
      </c>
      <c r="H308">
        <f>MAX(0,Sales[[#This Row],[Number of Users]]-Sales[[#This Row],[Licenses Bought]])</f>
        <v>5</v>
      </c>
      <c r="I308" s="5">
        <v>10</v>
      </c>
      <c r="J308" s="5">
        <f>IF(Sales[[#This Row],[Sales Month]]=MAX(R308:R2527),Sales[[#This Row],[Upsell $ Non Paying Users]]*Sales[[#This Row],[Non Paying Users]],0)</f>
        <v>50</v>
      </c>
      <c r="K308" s="5" t="str" cm="1">
        <f t="array" ref="K308">_xlfn.IFS(Sales[[#This Row],[Current Upsell $]]=0,"",Sales[[#This Row],[Current Upsell $]]&gt;=400,"High",Sales[[#This Row],[Current Upsell $]]&gt;=100,"Medium",Sales[[#This Row],[Current Upsell $]]&lt;100,"Low")</f>
        <v>Low</v>
      </c>
      <c r="L308" s="5" t="str">
        <f>IF(Sales[[#This Row],[Current Upsell $]]&gt;0,_xlfn.CONCAT(Sales[[#This Row],[Subscription Type]]," ",Sales[[#This Row],[Upsell Priority]]," ",TEXT(Sales[[#This Row],[Current Upsell $]],"$#")),"")</f>
        <v>Premium Low $50</v>
      </c>
      <c r="M308">
        <v>18</v>
      </c>
      <c r="N308" s="1">
        <v>43983</v>
      </c>
      <c r="O308" s="1">
        <v>44378</v>
      </c>
      <c r="P308">
        <v>13</v>
      </c>
      <c r="Q308">
        <v>0</v>
      </c>
      <c r="R308" s="1">
        <v>44348</v>
      </c>
      <c r="S308">
        <v>130</v>
      </c>
      <c r="T308" s="1"/>
    </row>
    <row r="309" spans="1:20" x14ac:dyDescent="0.25">
      <c r="A309">
        <v>100048</v>
      </c>
      <c r="B309" t="s">
        <v>0</v>
      </c>
      <c r="C309" cm="1">
        <f t="array" ref="C309">_xlfn.SWITCH(Sales[[#This Row],[Subscription Type]],"Basic",4,"Premium",3,"Business",2,"Enterprise",1,FALSE)</f>
        <v>3</v>
      </c>
      <c r="E309" s="1"/>
      <c r="F309" s="1"/>
      <c r="G309">
        <v>4</v>
      </c>
      <c r="H309">
        <f>MAX(0,Sales[[#This Row],[Number of Users]]-Sales[[#This Row],[Licenses Bought]])</f>
        <v>5</v>
      </c>
      <c r="I309" s="5">
        <v>10</v>
      </c>
      <c r="J309" s="5">
        <f>IF(Sales[[#This Row],[Sales Month]]=MAX(R309:R2528),Sales[[#This Row],[Upsell $ Non Paying Users]]*Sales[[#This Row],[Non Paying Users]],0)</f>
        <v>0</v>
      </c>
      <c r="K309" s="5" t="str" cm="1">
        <f t="array" ref="K309">_xlfn.IFS(Sales[[#This Row],[Current Upsell $]]=0,"",Sales[[#This Row],[Current Upsell $]]&gt;=400,"High",Sales[[#This Row],[Current Upsell $]]&gt;=100,"Medium",Sales[[#This Row],[Current Upsell $]]&lt;100,"Low")</f>
        <v/>
      </c>
      <c r="L309" s="5" t="str">
        <f>IF(Sales[[#This Row],[Current Upsell $]]&gt;0,_xlfn.CONCAT(Sales[[#This Row],[Subscription Type]]," ",Sales[[#This Row],[Upsell Priority]]," ",TEXT(Sales[[#This Row],[Current Upsell $]],"$#")),"")</f>
        <v/>
      </c>
      <c r="M309">
        <v>9</v>
      </c>
      <c r="N309" s="1">
        <v>43983</v>
      </c>
      <c r="O309" s="1">
        <v>44378</v>
      </c>
      <c r="P309">
        <v>13</v>
      </c>
      <c r="Q309">
        <v>0</v>
      </c>
      <c r="R309" s="1">
        <v>44044</v>
      </c>
      <c r="S309">
        <v>40</v>
      </c>
      <c r="T309" s="1"/>
    </row>
    <row r="310" spans="1:20" x14ac:dyDescent="0.25">
      <c r="A310">
        <v>100061</v>
      </c>
      <c r="B310" t="s">
        <v>0</v>
      </c>
      <c r="C310" cm="1">
        <f t="array" ref="C310">_xlfn.SWITCH(Sales[[#This Row],[Subscription Type]],"Basic",4,"Premium",3,"Business",2,"Enterprise",1,FALSE)</f>
        <v>3</v>
      </c>
      <c r="E310" s="1"/>
      <c r="F310" s="1"/>
      <c r="G310">
        <v>16</v>
      </c>
      <c r="H310">
        <f>MAX(0,Sales[[#This Row],[Number of Users]]-Sales[[#This Row],[Licenses Bought]])</f>
        <v>5</v>
      </c>
      <c r="I310" s="5">
        <v>10</v>
      </c>
      <c r="J310" s="5">
        <f>IF(Sales[[#This Row],[Sales Month]]=MAX(R310:R2529),Sales[[#This Row],[Upsell $ Non Paying Users]]*Sales[[#This Row],[Non Paying Users]],0)</f>
        <v>0</v>
      </c>
      <c r="K310" s="5" t="str" cm="1">
        <f t="array" ref="K310">_xlfn.IFS(Sales[[#This Row],[Current Upsell $]]=0,"",Sales[[#This Row],[Current Upsell $]]&gt;=400,"High",Sales[[#This Row],[Current Upsell $]]&gt;=100,"Medium",Sales[[#This Row],[Current Upsell $]]&lt;100,"Low")</f>
        <v/>
      </c>
      <c r="L310" s="5" t="str">
        <f>IF(Sales[[#This Row],[Current Upsell $]]&gt;0,_xlfn.CONCAT(Sales[[#This Row],[Subscription Type]]," ",Sales[[#This Row],[Upsell Priority]]," ",TEXT(Sales[[#This Row],[Current Upsell $]],"$#")),"")</f>
        <v/>
      </c>
      <c r="M310">
        <v>21</v>
      </c>
      <c r="N310" s="1">
        <v>44013</v>
      </c>
      <c r="O310" s="1">
        <v>44378</v>
      </c>
      <c r="P310">
        <v>12</v>
      </c>
      <c r="Q310">
        <v>0</v>
      </c>
      <c r="R310" s="1">
        <v>44075</v>
      </c>
      <c r="S310">
        <v>160</v>
      </c>
      <c r="T310" s="1"/>
    </row>
    <row r="311" spans="1:20" x14ac:dyDescent="0.25">
      <c r="A311">
        <v>100061</v>
      </c>
      <c r="B311" t="s">
        <v>0</v>
      </c>
      <c r="C311" cm="1">
        <f t="array" ref="C311">_xlfn.SWITCH(Sales[[#This Row],[Subscription Type]],"Basic",4,"Premium",3,"Business",2,"Enterprise",1,FALSE)</f>
        <v>3</v>
      </c>
      <c r="E311" s="1"/>
      <c r="F311" s="1"/>
      <c r="G311">
        <v>13</v>
      </c>
      <c r="H311">
        <f>MAX(0,Sales[[#This Row],[Number of Users]]-Sales[[#This Row],[Licenses Bought]])</f>
        <v>5</v>
      </c>
      <c r="I311" s="5">
        <v>10</v>
      </c>
      <c r="J311" s="5">
        <f>IF(Sales[[#This Row],[Sales Month]]=MAX(R311:R2530),Sales[[#This Row],[Upsell $ Non Paying Users]]*Sales[[#This Row],[Non Paying Users]],0)</f>
        <v>0</v>
      </c>
      <c r="K311" s="5" t="str" cm="1">
        <f t="array" ref="K311">_xlfn.IFS(Sales[[#This Row],[Current Upsell $]]=0,"",Sales[[#This Row],[Current Upsell $]]&gt;=400,"High",Sales[[#This Row],[Current Upsell $]]&gt;=100,"Medium",Sales[[#This Row],[Current Upsell $]]&lt;100,"Low")</f>
        <v/>
      </c>
      <c r="L311" s="5" t="str">
        <f>IF(Sales[[#This Row],[Current Upsell $]]&gt;0,_xlfn.CONCAT(Sales[[#This Row],[Subscription Type]]," ",Sales[[#This Row],[Upsell Priority]]," ",TEXT(Sales[[#This Row],[Current Upsell $]],"$#")),"")</f>
        <v/>
      </c>
      <c r="M311">
        <v>18</v>
      </c>
      <c r="N311" s="1">
        <v>44013</v>
      </c>
      <c r="O311" s="1">
        <v>44378</v>
      </c>
      <c r="P311">
        <v>12</v>
      </c>
      <c r="Q311">
        <v>0</v>
      </c>
      <c r="R311" s="1">
        <v>44105</v>
      </c>
      <c r="S311">
        <v>130</v>
      </c>
      <c r="T311" s="1"/>
    </row>
    <row r="312" spans="1:20" x14ac:dyDescent="0.25">
      <c r="A312">
        <v>100062</v>
      </c>
      <c r="B312" t="s">
        <v>0</v>
      </c>
      <c r="C312" cm="1">
        <f t="array" ref="C312">_xlfn.SWITCH(Sales[[#This Row],[Subscription Type]],"Basic",4,"Premium",3,"Business",2,"Enterprise",1,FALSE)</f>
        <v>3</v>
      </c>
      <c r="E312" s="1"/>
      <c r="F312" s="1"/>
      <c r="G312">
        <v>15</v>
      </c>
      <c r="H312">
        <f>MAX(0,Sales[[#This Row],[Number of Users]]-Sales[[#This Row],[Licenses Bought]])</f>
        <v>5</v>
      </c>
      <c r="I312" s="5">
        <v>10</v>
      </c>
      <c r="J312" s="5">
        <f>IF(Sales[[#This Row],[Sales Month]]=MAX(R312:R2531),Sales[[#This Row],[Upsell $ Non Paying Users]]*Sales[[#This Row],[Non Paying Users]],0)</f>
        <v>0</v>
      </c>
      <c r="K312" s="5" t="str" cm="1">
        <f t="array" ref="K312">_xlfn.IFS(Sales[[#This Row],[Current Upsell $]]=0,"",Sales[[#This Row],[Current Upsell $]]&gt;=400,"High",Sales[[#This Row],[Current Upsell $]]&gt;=100,"Medium",Sales[[#This Row],[Current Upsell $]]&lt;100,"Low")</f>
        <v/>
      </c>
      <c r="L312" s="5" t="str">
        <f>IF(Sales[[#This Row],[Current Upsell $]]&gt;0,_xlfn.CONCAT(Sales[[#This Row],[Subscription Type]]," ",Sales[[#This Row],[Upsell Priority]]," ",TEXT(Sales[[#This Row],[Current Upsell $]],"$#")),"")</f>
        <v/>
      </c>
      <c r="M312">
        <v>20</v>
      </c>
      <c r="N312" s="1">
        <v>44013</v>
      </c>
      <c r="O312" s="1">
        <v>44378</v>
      </c>
      <c r="P312">
        <v>12</v>
      </c>
      <c r="Q312">
        <v>0</v>
      </c>
      <c r="R312" s="1">
        <v>44317</v>
      </c>
      <c r="S312">
        <v>150</v>
      </c>
      <c r="T312" s="1"/>
    </row>
    <row r="313" spans="1:20" x14ac:dyDescent="0.25">
      <c r="A313">
        <v>100062</v>
      </c>
      <c r="B313" t="s">
        <v>0</v>
      </c>
      <c r="C313" cm="1">
        <f t="array" ref="C313">_xlfn.SWITCH(Sales[[#This Row],[Subscription Type]],"Basic",4,"Premium",3,"Business",2,"Enterprise",1,FALSE)</f>
        <v>3</v>
      </c>
      <c r="E313" s="1"/>
      <c r="F313" s="1"/>
      <c r="G313">
        <v>15</v>
      </c>
      <c r="H313">
        <f>MAX(0,Sales[[#This Row],[Number of Users]]-Sales[[#This Row],[Licenses Bought]])</f>
        <v>5</v>
      </c>
      <c r="I313" s="5">
        <v>10</v>
      </c>
      <c r="J313" s="5">
        <f>IF(Sales[[#This Row],[Sales Month]]=MAX(R313:R2532),Sales[[#This Row],[Upsell $ Non Paying Users]]*Sales[[#This Row],[Non Paying Users]],0)</f>
        <v>50</v>
      </c>
      <c r="K313" s="5" t="str" cm="1">
        <f t="array" ref="K313">_xlfn.IFS(Sales[[#This Row],[Current Upsell $]]=0,"",Sales[[#This Row],[Current Upsell $]]&gt;=400,"High",Sales[[#This Row],[Current Upsell $]]&gt;=100,"Medium",Sales[[#This Row],[Current Upsell $]]&lt;100,"Low")</f>
        <v>Low</v>
      </c>
      <c r="L313" s="5" t="str">
        <f>IF(Sales[[#This Row],[Current Upsell $]]&gt;0,_xlfn.CONCAT(Sales[[#This Row],[Subscription Type]]," ",Sales[[#This Row],[Upsell Priority]]," ",TEXT(Sales[[#This Row],[Current Upsell $]],"$#")),"")</f>
        <v>Premium Low $50</v>
      </c>
      <c r="M313">
        <v>20</v>
      </c>
      <c r="N313" s="1">
        <v>44013</v>
      </c>
      <c r="O313" s="1">
        <v>44378</v>
      </c>
      <c r="P313">
        <v>12</v>
      </c>
      <c r="Q313">
        <v>0</v>
      </c>
      <c r="R313" s="1">
        <v>44348</v>
      </c>
      <c r="S313">
        <v>150</v>
      </c>
      <c r="T313" s="1"/>
    </row>
    <row r="314" spans="1:20" x14ac:dyDescent="0.25">
      <c r="A314">
        <v>100064</v>
      </c>
      <c r="B314" t="s">
        <v>0</v>
      </c>
      <c r="C314" cm="1">
        <f t="array" ref="C314">_xlfn.SWITCH(Sales[[#This Row],[Subscription Type]],"Basic",4,"Premium",3,"Business",2,"Enterprise",1,FALSE)</f>
        <v>3</v>
      </c>
      <c r="G314">
        <v>12</v>
      </c>
      <c r="H314">
        <f>MAX(0,Sales[[#This Row],[Number of Users]]-Sales[[#This Row],[Licenses Bought]])</f>
        <v>5</v>
      </c>
      <c r="I314" s="5">
        <v>10</v>
      </c>
      <c r="J314" s="5">
        <f>IF(Sales[[#This Row],[Sales Month]]=MAX(R314:R2533),Sales[[#This Row],[Upsell $ Non Paying Users]]*Sales[[#This Row],[Non Paying Users]],0)</f>
        <v>0</v>
      </c>
      <c r="K314" s="5" t="str" cm="1">
        <f t="array" ref="K314">_xlfn.IFS(Sales[[#This Row],[Current Upsell $]]=0,"",Sales[[#This Row],[Current Upsell $]]&gt;=400,"High",Sales[[#This Row],[Current Upsell $]]&gt;=100,"Medium",Sales[[#This Row],[Current Upsell $]]&lt;100,"Low")</f>
        <v/>
      </c>
      <c r="L314" s="5" t="str">
        <f>IF(Sales[[#This Row],[Current Upsell $]]&gt;0,_xlfn.CONCAT(Sales[[#This Row],[Subscription Type]]," ",Sales[[#This Row],[Upsell Priority]]," ",TEXT(Sales[[#This Row],[Current Upsell $]],"$#")),"")</f>
        <v/>
      </c>
      <c r="M314">
        <v>17</v>
      </c>
      <c r="N314" s="1">
        <v>44013</v>
      </c>
      <c r="O314" s="1">
        <v>44256</v>
      </c>
      <c r="P314">
        <v>8</v>
      </c>
      <c r="Q314">
        <v>3</v>
      </c>
      <c r="R314" s="1">
        <v>44166</v>
      </c>
      <c r="S314">
        <v>120</v>
      </c>
      <c r="T314" s="1"/>
    </row>
    <row r="315" spans="1:20" x14ac:dyDescent="0.25">
      <c r="A315">
        <v>100084</v>
      </c>
      <c r="B315" t="s">
        <v>0</v>
      </c>
      <c r="C315" cm="1">
        <f t="array" ref="C315">_xlfn.SWITCH(Sales[[#This Row],[Subscription Type]],"Basic",4,"Premium",3,"Business",2,"Enterprise",1,FALSE)</f>
        <v>3</v>
      </c>
      <c r="E315" s="1"/>
      <c r="F315" s="1"/>
      <c r="G315">
        <v>21</v>
      </c>
      <c r="H315">
        <f>MAX(0,Sales[[#This Row],[Number of Users]]-Sales[[#This Row],[Licenses Bought]])</f>
        <v>5</v>
      </c>
      <c r="I315" s="5">
        <v>10</v>
      </c>
      <c r="J315" s="5">
        <f>IF(Sales[[#This Row],[Sales Month]]=MAX(R315:R2534),Sales[[#This Row],[Upsell $ Non Paying Users]]*Sales[[#This Row],[Non Paying Users]],0)</f>
        <v>0</v>
      </c>
      <c r="K315" s="5" t="str" cm="1">
        <f t="array" ref="K315">_xlfn.IFS(Sales[[#This Row],[Current Upsell $]]=0,"",Sales[[#This Row],[Current Upsell $]]&gt;=400,"High",Sales[[#This Row],[Current Upsell $]]&gt;=100,"Medium",Sales[[#This Row],[Current Upsell $]]&lt;100,"Low")</f>
        <v/>
      </c>
      <c r="L315" s="5" t="str">
        <f>IF(Sales[[#This Row],[Current Upsell $]]&gt;0,_xlfn.CONCAT(Sales[[#This Row],[Subscription Type]]," ",Sales[[#This Row],[Upsell Priority]]," ",TEXT(Sales[[#This Row],[Current Upsell $]],"$#")),"")</f>
        <v/>
      </c>
      <c r="M315">
        <v>26</v>
      </c>
      <c r="N315" s="1">
        <v>44044</v>
      </c>
      <c r="O315" s="1">
        <v>44378</v>
      </c>
      <c r="P315">
        <v>11</v>
      </c>
      <c r="Q315">
        <v>0</v>
      </c>
      <c r="R315" s="1">
        <v>44105</v>
      </c>
      <c r="S315">
        <v>210</v>
      </c>
      <c r="T315" s="1"/>
    </row>
    <row r="316" spans="1:20" x14ac:dyDescent="0.25">
      <c r="A316">
        <v>100085</v>
      </c>
      <c r="B316" t="s">
        <v>0</v>
      </c>
      <c r="C316" cm="1">
        <f t="array" ref="C316">_xlfn.SWITCH(Sales[[#This Row],[Subscription Type]],"Basic",4,"Premium",3,"Business",2,"Enterprise",1,FALSE)</f>
        <v>3</v>
      </c>
      <c r="E316" s="1"/>
      <c r="F316" s="1"/>
      <c r="G316">
        <v>22</v>
      </c>
      <c r="H316">
        <f>MAX(0,Sales[[#This Row],[Number of Users]]-Sales[[#This Row],[Licenses Bought]])</f>
        <v>5</v>
      </c>
      <c r="I316" s="5">
        <v>10</v>
      </c>
      <c r="J316" s="5">
        <f>IF(Sales[[#This Row],[Sales Month]]=MAX(R316:R2535),Sales[[#This Row],[Upsell $ Non Paying Users]]*Sales[[#This Row],[Non Paying Users]],0)</f>
        <v>0</v>
      </c>
      <c r="K316" s="5" t="str" cm="1">
        <f t="array" ref="K316">_xlfn.IFS(Sales[[#This Row],[Current Upsell $]]=0,"",Sales[[#This Row],[Current Upsell $]]&gt;=400,"High",Sales[[#This Row],[Current Upsell $]]&gt;=100,"Medium",Sales[[#This Row],[Current Upsell $]]&lt;100,"Low")</f>
        <v/>
      </c>
      <c r="L316" s="5" t="str">
        <f>IF(Sales[[#This Row],[Current Upsell $]]&gt;0,_xlfn.CONCAT(Sales[[#This Row],[Subscription Type]]," ",Sales[[#This Row],[Upsell Priority]]," ",TEXT(Sales[[#This Row],[Current Upsell $]],"$#")),"")</f>
        <v/>
      </c>
      <c r="M316">
        <v>27</v>
      </c>
      <c r="N316" s="1">
        <v>44044</v>
      </c>
      <c r="O316" s="1">
        <v>44378</v>
      </c>
      <c r="P316">
        <v>11</v>
      </c>
      <c r="Q316">
        <v>0</v>
      </c>
      <c r="R316" s="1">
        <v>44197</v>
      </c>
      <c r="S316">
        <v>220</v>
      </c>
      <c r="T316" s="1"/>
    </row>
    <row r="317" spans="1:20" x14ac:dyDescent="0.25">
      <c r="A317">
        <v>100085</v>
      </c>
      <c r="B317" t="s">
        <v>0</v>
      </c>
      <c r="C317" cm="1">
        <f t="array" ref="C317">_xlfn.SWITCH(Sales[[#This Row],[Subscription Type]],"Basic",4,"Premium",3,"Business",2,"Enterprise",1,FALSE)</f>
        <v>3</v>
      </c>
      <c r="E317" s="1"/>
      <c r="F317" s="1"/>
      <c r="G317">
        <v>22</v>
      </c>
      <c r="H317">
        <f>MAX(0,Sales[[#This Row],[Number of Users]]-Sales[[#This Row],[Licenses Bought]])</f>
        <v>5</v>
      </c>
      <c r="I317" s="5">
        <v>10</v>
      </c>
      <c r="J317" s="5">
        <f>IF(Sales[[#This Row],[Sales Month]]=MAX(R317:R2536),Sales[[#This Row],[Upsell $ Non Paying Users]]*Sales[[#This Row],[Non Paying Users]],0)</f>
        <v>0</v>
      </c>
      <c r="K317" s="5" t="str" cm="1">
        <f t="array" ref="K317">_xlfn.IFS(Sales[[#This Row],[Current Upsell $]]=0,"",Sales[[#This Row],[Current Upsell $]]&gt;=400,"High",Sales[[#This Row],[Current Upsell $]]&gt;=100,"Medium",Sales[[#This Row],[Current Upsell $]]&lt;100,"Low")</f>
        <v/>
      </c>
      <c r="L317" s="5" t="str">
        <f>IF(Sales[[#This Row],[Current Upsell $]]&gt;0,_xlfn.CONCAT(Sales[[#This Row],[Subscription Type]]," ",Sales[[#This Row],[Upsell Priority]]," ",TEXT(Sales[[#This Row],[Current Upsell $]],"$#")),"")</f>
        <v/>
      </c>
      <c r="M317">
        <v>27</v>
      </c>
      <c r="N317" s="1">
        <v>44044</v>
      </c>
      <c r="O317" s="1">
        <v>44378</v>
      </c>
      <c r="P317">
        <v>11</v>
      </c>
      <c r="Q317">
        <v>0</v>
      </c>
      <c r="R317" s="1">
        <v>44256</v>
      </c>
      <c r="S317">
        <v>220</v>
      </c>
      <c r="T317" s="1"/>
    </row>
    <row r="318" spans="1:20" x14ac:dyDescent="0.25">
      <c r="A318">
        <v>100087</v>
      </c>
      <c r="B318" t="s">
        <v>0</v>
      </c>
      <c r="C318" cm="1">
        <f t="array" ref="C318">_xlfn.SWITCH(Sales[[#This Row],[Subscription Type]],"Basic",4,"Premium",3,"Business",2,"Enterprise",1,FALSE)</f>
        <v>3</v>
      </c>
      <c r="E318" s="1"/>
      <c r="F318" s="1"/>
      <c r="G318">
        <v>21</v>
      </c>
      <c r="H318">
        <f>MAX(0,Sales[[#This Row],[Number of Users]]-Sales[[#This Row],[Licenses Bought]])</f>
        <v>5</v>
      </c>
      <c r="I318" s="5">
        <v>10</v>
      </c>
      <c r="J318" s="5">
        <f>IF(Sales[[#This Row],[Sales Month]]=MAX(R318:R2537),Sales[[#This Row],[Upsell $ Non Paying Users]]*Sales[[#This Row],[Non Paying Users]],0)</f>
        <v>0</v>
      </c>
      <c r="K318" s="5" t="str" cm="1">
        <f t="array" ref="K318">_xlfn.IFS(Sales[[#This Row],[Current Upsell $]]=0,"",Sales[[#This Row],[Current Upsell $]]&gt;=400,"High",Sales[[#This Row],[Current Upsell $]]&gt;=100,"Medium",Sales[[#This Row],[Current Upsell $]]&lt;100,"Low")</f>
        <v/>
      </c>
      <c r="L318" s="5" t="str">
        <f>IF(Sales[[#This Row],[Current Upsell $]]&gt;0,_xlfn.CONCAT(Sales[[#This Row],[Subscription Type]]," ",Sales[[#This Row],[Upsell Priority]]," ",TEXT(Sales[[#This Row],[Current Upsell $]],"$#")),"")</f>
        <v/>
      </c>
      <c r="M318">
        <v>26</v>
      </c>
      <c r="N318" s="1">
        <v>44044</v>
      </c>
      <c r="O318" s="1">
        <v>44378</v>
      </c>
      <c r="P318">
        <v>11</v>
      </c>
      <c r="Q318">
        <v>0</v>
      </c>
      <c r="R318" s="1">
        <v>44287</v>
      </c>
      <c r="S318">
        <v>210</v>
      </c>
      <c r="T318" s="1"/>
    </row>
    <row r="319" spans="1:20" x14ac:dyDescent="0.25">
      <c r="A319">
        <v>100087</v>
      </c>
      <c r="B319" t="s">
        <v>0</v>
      </c>
      <c r="C319" cm="1">
        <f t="array" ref="C319">_xlfn.SWITCH(Sales[[#This Row],[Subscription Type]],"Basic",4,"Premium",3,"Business",2,"Enterprise",1,FALSE)</f>
        <v>3</v>
      </c>
      <c r="E319" s="1"/>
      <c r="F319" s="1"/>
      <c r="G319">
        <v>21</v>
      </c>
      <c r="H319">
        <f>MAX(0,Sales[[#This Row],[Number of Users]]-Sales[[#This Row],[Licenses Bought]])</f>
        <v>5</v>
      </c>
      <c r="I319" s="5">
        <v>10</v>
      </c>
      <c r="J319" s="5">
        <f>IF(Sales[[#This Row],[Sales Month]]=MAX(R319:R2538),Sales[[#This Row],[Upsell $ Non Paying Users]]*Sales[[#This Row],[Non Paying Users]],0)</f>
        <v>50</v>
      </c>
      <c r="K319" s="5" t="str" cm="1">
        <f t="array" ref="K319">_xlfn.IFS(Sales[[#This Row],[Current Upsell $]]=0,"",Sales[[#This Row],[Current Upsell $]]&gt;=400,"High",Sales[[#This Row],[Current Upsell $]]&gt;=100,"Medium",Sales[[#This Row],[Current Upsell $]]&lt;100,"Low")</f>
        <v>Low</v>
      </c>
      <c r="L319" s="5" t="str">
        <f>IF(Sales[[#This Row],[Current Upsell $]]&gt;0,_xlfn.CONCAT(Sales[[#This Row],[Subscription Type]]," ",Sales[[#This Row],[Upsell Priority]]," ",TEXT(Sales[[#This Row],[Current Upsell $]],"$#")),"")</f>
        <v>Premium Low $50</v>
      </c>
      <c r="M319">
        <v>26</v>
      </c>
      <c r="N319" s="1">
        <v>44044</v>
      </c>
      <c r="O319" s="1">
        <v>44378</v>
      </c>
      <c r="P319">
        <v>11</v>
      </c>
      <c r="Q319">
        <v>0</v>
      </c>
      <c r="R319" s="1">
        <v>44348</v>
      </c>
      <c r="S319">
        <v>210</v>
      </c>
      <c r="T319" s="1"/>
    </row>
    <row r="320" spans="1:20" x14ac:dyDescent="0.25">
      <c r="A320">
        <v>100110</v>
      </c>
      <c r="B320" t="s">
        <v>0</v>
      </c>
      <c r="C320" cm="1">
        <f t="array" ref="C320">_xlfn.SWITCH(Sales[[#This Row],[Subscription Type]],"Basic",4,"Premium",3,"Business",2,"Enterprise",1,FALSE)</f>
        <v>3</v>
      </c>
      <c r="E320" s="1"/>
      <c r="F320" s="1"/>
      <c r="G320">
        <v>62</v>
      </c>
      <c r="H320">
        <f>MAX(0,Sales[[#This Row],[Number of Users]]-Sales[[#This Row],[Licenses Bought]])</f>
        <v>5</v>
      </c>
      <c r="I320" s="5">
        <v>10</v>
      </c>
      <c r="J320" s="5">
        <f>IF(Sales[[#This Row],[Sales Month]]=MAX(R320:R2539),Sales[[#This Row],[Upsell $ Non Paying Users]]*Sales[[#This Row],[Non Paying Users]],0)</f>
        <v>0</v>
      </c>
      <c r="K320" s="5" t="str" cm="1">
        <f t="array" ref="K320">_xlfn.IFS(Sales[[#This Row],[Current Upsell $]]=0,"",Sales[[#This Row],[Current Upsell $]]&gt;=400,"High",Sales[[#This Row],[Current Upsell $]]&gt;=100,"Medium",Sales[[#This Row],[Current Upsell $]]&lt;100,"Low")</f>
        <v/>
      </c>
      <c r="L320" s="5" t="str">
        <f>IF(Sales[[#This Row],[Current Upsell $]]&gt;0,_xlfn.CONCAT(Sales[[#This Row],[Subscription Type]]," ",Sales[[#This Row],[Upsell Priority]]," ",TEXT(Sales[[#This Row],[Current Upsell $]],"$#")),"")</f>
        <v/>
      </c>
      <c r="M320">
        <v>67</v>
      </c>
      <c r="N320" s="1">
        <v>44075</v>
      </c>
      <c r="O320" s="1">
        <v>44378</v>
      </c>
      <c r="P320">
        <v>10</v>
      </c>
      <c r="Q320">
        <v>0</v>
      </c>
      <c r="R320" s="1">
        <v>44317</v>
      </c>
      <c r="S320">
        <v>620</v>
      </c>
      <c r="T320" s="1"/>
    </row>
    <row r="321" spans="1:20" x14ac:dyDescent="0.25">
      <c r="A321">
        <v>100115</v>
      </c>
      <c r="B321" t="s">
        <v>0</v>
      </c>
      <c r="C321" cm="1">
        <f t="array" ref="C321">_xlfn.SWITCH(Sales[[#This Row],[Subscription Type]],"Basic",4,"Premium",3,"Business",2,"Enterprise",1,FALSE)</f>
        <v>3</v>
      </c>
      <c r="E321" s="1"/>
      <c r="F321" s="1"/>
      <c r="G321">
        <v>33</v>
      </c>
      <c r="H321">
        <f>MAX(0,Sales[[#This Row],[Number of Users]]-Sales[[#This Row],[Licenses Bought]])</f>
        <v>5</v>
      </c>
      <c r="I321" s="5">
        <v>10</v>
      </c>
      <c r="J321" s="5">
        <f>IF(Sales[[#This Row],[Sales Month]]=MAX(R321:R2540),Sales[[#This Row],[Upsell $ Non Paying Users]]*Sales[[#This Row],[Non Paying Users]],0)</f>
        <v>50</v>
      </c>
      <c r="K321" s="5" t="str" cm="1">
        <f t="array" ref="K321">_xlfn.IFS(Sales[[#This Row],[Current Upsell $]]=0,"",Sales[[#This Row],[Current Upsell $]]&gt;=400,"High",Sales[[#This Row],[Current Upsell $]]&gt;=100,"Medium",Sales[[#This Row],[Current Upsell $]]&lt;100,"Low")</f>
        <v>Low</v>
      </c>
      <c r="L321" s="5" t="str">
        <f>IF(Sales[[#This Row],[Current Upsell $]]&gt;0,_xlfn.CONCAT(Sales[[#This Row],[Subscription Type]]," ",Sales[[#This Row],[Upsell Priority]]," ",TEXT(Sales[[#This Row],[Current Upsell $]],"$#")),"")</f>
        <v>Premium Low $50</v>
      </c>
      <c r="M321">
        <v>38</v>
      </c>
      <c r="N321" s="1">
        <v>44075</v>
      </c>
      <c r="O321" s="1">
        <v>44378</v>
      </c>
      <c r="P321">
        <v>10</v>
      </c>
      <c r="Q321">
        <v>0</v>
      </c>
      <c r="R321" s="1">
        <v>44348</v>
      </c>
      <c r="S321">
        <v>330</v>
      </c>
      <c r="T321" s="1"/>
    </row>
    <row r="322" spans="1:20" x14ac:dyDescent="0.25">
      <c r="A322">
        <v>100119</v>
      </c>
      <c r="B322" t="s">
        <v>0</v>
      </c>
      <c r="C322" cm="1">
        <f t="array" ref="C322">_xlfn.SWITCH(Sales[[#This Row],[Subscription Type]],"Basic",4,"Premium",3,"Business",2,"Enterprise",1,FALSE)</f>
        <v>3</v>
      </c>
      <c r="E322" s="1"/>
      <c r="F322" s="1"/>
      <c r="G322">
        <v>26</v>
      </c>
      <c r="H322">
        <f>MAX(0,Sales[[#This Row],[Number of Users]]-Sales[[#This Row],[Licenses Bought]])</f>
        <v>5</v>
      </c>
      <c r="I322" s="5">
        <v>10</v>
      </c>
      <c r="J322" s="5">
        <f>IF(Sales[[#This Row],[Sales Month]]=MAX(R322:R2541),Sales[[#This Row],[Upsell $ Non Paying Users]]*Sales[[#This Row],[Non Paying Users]],0)</f>
        <v>0</v>
      </c>
      <c r="K322" s="5" t="str" cm="1">
        <f t="array" ref="K322">_xlfn.IFS(Sales[[#This Row],[Current Upsell $]]=0,"",Sales[[#This Row],[Current Upsell $]]&gt;=400,"High",Sales[[#This Row],[Current Upsell $]]&gt;=100,"Medium",Sales[[#This Row],[Current Upsell $]]&lt;100,"Low")</f>
        <v/>
      </c>
      <c r="L322" s="5" t="str">
        <f>IF(Sales[[#This Row],[Current Upsell $]]&gt;0,_xlfn.CONCAT(Sales[[#This Row],[Subscription Type]]," ",Sales[[#This Row],[Upsell Priority]]," ",TEXT(Sales[[#This Row],[Current Upsell $]],"$#")),"")</f>
        <v/>
      </c>
      <c r="M322">
        <v>31</v>
      </c>
      <c r="N322" s="1">
        <v>44075</v>
      </c>
      <c r="O322" s="1">
        <v>44378</v>
      </c>
      <c r="P322">
        <v>10</v>
      </c>
      <c r="Q322">
        <v>0</v>
      </c>
      <c r="R322" s="1">
        <v>44228</v>
      </c>
      <c r="S322">
        <v>260</v>
      </c>
      <c r="T322" s="1"/>
    </row>
    <row r="323" spans="1:20" x14ac:dyDescent="0.25">
      <c r="A323">
        <v>100127</v>
      </c>
      <c r="B323" t="s">
        <v>0</v>
      </c>
      <c r="C323" cm="1">
        <f t="array" ref="C323">_xlfn.SWITCH(Sales[[#This Row],[Subscription Type]],"Basic",4,"Premium",3,"Business",2,"Enterprise",1,FALSE)</f>
        <v>3</v>
      </c>
      <c r="E323" s="1"/>
      <c r="F323" s="1"/>
      <c r="G323">
        <v>10</v>
      </c>
      <c r="H323">
        <f>MAX(0,Sales[[#This Row],[Number of Users]]-Sales[[#This Row],[Licenses Bought]])</f>
        <v>5</v>
      </c>
      <c r="I323" s="5">
        <v>10</v>
      </c>
      <c r="J323" s="5">
        <f>IF(Sales[[#This Row],[Sales Month]]=MAX(R323:R2542),Sales[[#This Row],[Upsell $ Non Paying Users]]*Sales[[#This Row],[Non Paying Users]],0)</f>
        <v>0</v>
      </c>
      <c r="K323" s="5" t="str" cm="1">
        <f t="array" ref="K323">_xlfn.IFS(Sales[[#This Row],[Current Upsell $]]=0,"",Sales[[#This Row],[Current Upsell $]]&gt;=400,"High",Sales[[#This Row],[Current Upsell $]]&gt;=100,"Medium",Sales[[#This Row],[Current Upsell $]]&lt;100,"Low")</f>
        <v/>
      </c>
      <c r="L323" s="5" t="str">
        <f>IF(Sales[[#This Row],[Current Upsell $]]&gt;0,_xlfn.CONCAT(Sales[[#This Row],[Subscription Type]]," ",Sales[[#This Row],[Upsell Priority]]," ",TEXT(Sales[[#This Row],[Current Upsell $]],"$#")),"")</f>
        <v/>
      </c>
      <c r="M323">
        <v>15</v>
      </c>
      <c r="N323" s="1">
        <v>44075</v>
      </c>
      <c r="O323" s="1">
        <v>44378</v>
      </c>
      <c r="P323">
        <v>10</v>
      </c>
      <c r="Q323">
        <v>0</v>
      </c>
      <c r="R323" s="1">
        <v>44287</v>
      </c>
      <c r="S323">
        <v>100</v>
      </c>
      <c r="T323" s="1"/>
    </row>
    <row r="324" spans="1:20" x14ac:dyDescent="0.25">
      <c r="A324">
        <v>100149</v>
      </c>
      <c r="B324" t="s">
        <v>0</v>
      </c>
      <c r="C324" cm="1">
        <f t="array" ref="C324">_xlfn.SWITCH(Sales[[#This Row],[Subscription Type]],"Basic",4,"Premium",3,"Business",2,"Enterprise",1,FALSE)</f>
        <v>3</v>
      </c>
      <c r="E324" s="1"/>
      <c r="F324" s="1"/>
      <c r="G324">
        <v>33</v>
      </c>
      <c r="H324">
        <f>MAX(0,Sales[[#This Row],[Number of Users]]-Sales[[#This Row],[Licenses Bought]])</f>
        <v>5</v>
      </c>
      <c r="I324" s="5">
        <v>10</v>
      </c>
      <c r="J324" s="5">
        <f>IF(Sales[[#This Row],[Sales Month]]=MAX(R324:R2543),Sales[[#This Row],[Upsell $ Non Paying Users]]*Sales[[#This Row],[Non Paying Users]],0)</f>
        <v>0</v>
      </c>
      <c r="K324" s="5" t="str" cm="1">
        <f t="array" ref="K324">_xlfn.IFS(Sales[[#This Row],[Current Upsell $]]=0,"",Sales[[#This Row],[Current Upsell $]]&gt;=400,"High",Sales[[#This Row],[Current Upsell $]]&gt;=100,"Medium",Sales[[#This Row],[Current Upsell $]]&lt;100,"Low")</f>
        <v/>
      </c>
      <c r="L324" s="5" t="str">
        <f>IF(Sales[[#This Row],[Current Upsell $]]&gt;0,_xlfn.CONCAT(Sales[[#This Row],[Subscription Type]]," ",Sales[[#This Row],[Upsell Priority]]," ",TEXT(Sales[[#This Row],[Current Upsell $]],"$#")),"")</f>
        <v/>
      </c>
      <c r="M324">
        <v>38</v>
      </c>
      <c r="N324" s="1">
        <v>44105</v>
      </c>
      <c r="O324" s="1">
        <v>44378</v>
      </c>
      <c r="P324">
        <v>9</v>
      </c>
      <c r="Q324">
        <v>0</v>
      </c>
      <c r="R324" s="1">
        <v>44287</v>
      </c>
      <c r="S324">
        <v>330</v>
      </c>
      <c r="T324" s="1"/>
    </row>
    <row r="325" spans="1:20" x14ac:dyDescent="0.25">
      <c r="A325">
        <v>100151</v>
      </c>
      <c r="B325" t="s">
        <v>0</v>
      </c>
      <c r="C325" cm="1">
        <f t="array" ref="C325">_xlfn.SWITCH(Sales[[#This Row],[Subscription Type]],"Basic",4,"Premium",3,"Business",2,"Enterprise",1,FALSE)</f>
        <v>3</v>
      </c>
      <c r="E325" s="1"/>
      <c r="F325" s="1"/>
      <c r="G325">
        <v>20</v>
      </c>
      <c r="H325">
        <f>MAX(0,Sales[[#This Row],[Number of Users]]-Sales[[#This Row],[Licenses Bought]])</f>
        <v>5</v>
      </c>
      <c r="I325" s="5">
        <v>10</v>
      </c>
      <c r="J325" s="5">
        <f>IF(Sales[[#This Row],[Sales Month]]=MAX(R325:R2544),Sales[[#This Row],[Upsell $ Non Paying Users]]*Sales[[#This Row],[Non Paying Users]],0)</f>
        <v>0</v>
      </c>
      <c r="K325" s="5" t="str" cm="1">
        <f t="array" ref="K325">_xlfn.IFS(Sales[[#This Row],[Current Upsell $]]=0,"",Sales[[#This Row],[Current Upsell $]]&gt;=400,"High",Sales[[#This Row],[Current Upsell $]]&gt;=100,"Medium",Sales[[#This Row],[Current Upsell $]]&lt;100,"Low")</f>
        <v/>
      </c>
      <c r="L325" s="5" t="str">
        <f>IF(Sales[[#This Row],[Current Upsell $]]&gt;0,_xlfn.CONCAT(Sales[[#This Row],[Subscription Type]]," ",Sales[[#This Row],[Upsell Priority]]," ",TEXT(Sales[[#This Row],[Current Upsell $]],"$#")),"")</f>
        <v/>
      </c>
      <c r="M325">
        <v>25</v>
      </c>
      <c r="N325" s="1">
        <v>44105</v>
      </c>
      <c r="O325" s="1">
        <v>44378</v>
      </c>
      <c r="P325">
        <v>9</v>
      </c>
      <c r="Q325">
        <v>0</v>
      </c>
      <c r="R325" s="1">
        <v>44256</v>
      </c>
      <c r="S325">
        <v>200</v>
      </c>
      <c r="T325" s="1"/>
    </row>
    <row r="326" spans="1:20" x14ac:dyDescent="0.25">
      <c r="A326">
        <v>100151</v>
      </c>
      <c r="B326" t="s">
        <v>0</v>
      </c>
      <c r="C326" cm="1">
        <f t="array" ref="C326">_xlfn.SWITCH(Sales[[#This Row],[Subscription Type]],"Basic",4,"Premium",3,"Business",2,"Enterprise",1,FALSE)</f>
        <v>3</v>
      </c>
      <c r="E326" s="1"/>
      <c r="F326" s="1"/>
      <c r="G326">
        <v>20</v>
      </c>
      <c r="H326">
        <f>MAX(0,Sales[[#This Row],[Number of Users]]-Sales[[#This Row],[Licenses Bought]])</f>
        <v>5</v>
      </c>
      <c r="I326" s="5">
        <v>10</v>
      </c>
      <c r="J326" s="5">
        <f>IF(Sales[[#This Row],[Sales Month]]=MAX(R326:R2545),Sales[[#This Row],[Upsell $ Non Paying Users]]*Sales[[#This Row],[Non Paying Users]],0)</f>
        <v>0</v>
      </c>
      <c r="K326" s="5" t="str" cm="1">
        <f t="array" ref="K326">_xlfn.IFS(Sales[[#This Row],[Current Upsell $]]=0,"",Sales[[#This Row],[Current Upsell $]]&gt;=400,"High",Sales[[#This Row],[Current Upsell $]]&gt;=100,"Medium",Sales[[#This Row],[Current Upsell $]]&lt;100,"Low")</f>
        <v/>
      </c>
      <c r="L326" s="5" t="str">
        <f>IF(Sales[[#This Row],[Current Upsell $]]&gt;0,_xlfn.CONCAT(Sales[[#This Row],[Subscription Type]]," ",Sales[[#This Row],[Upsell Priority]]," ",TEXT(Sales[[#This Row],[Current Upsell $]],"$#")),"")</f>
        <v/>
      </c>
      <c r="M326">
        <v>25</v>
      </c>
      <c r="N326" s="1">
        <v>44105</v>
      </c>
      <c r="O326" s="1">
        <v>44378</v>
      </c>
      <c r="P326">
        <v>9</v>
      </c>
      <c r="Q326">
        <v>0</v>
      </c>
      <c r="R326" s="1">
        <v>44287</v>
      </c>
      <c r="S326">
        <v>200</v>
      </c>
      <c r="T326" s="1"/>
    </row>
    <row r="327" spans="1:20" x14ac:dyDescent="0.25">
      <c r="A327">
        <v>100201</v>
      </c>
      <c r="B327" t="s">
        <v>0</v>
      </c>
      <c r="C327" cm="1">
        <f t="array" ref="C327">_xlfn.SWITCH(Sales[[#This Row],[Subscription Type]],"Basic",4,"Premium",3,"Business",2,"Enterprise",1,FALSE)</f>
        <v>3</v>
      </c>
      <c r="E327" s="1"/>
      <c r="F327" s="1"/>
      <c r="G327">
        <v>26</v>
      </c>
      <c r="H327">
        <f>MAX(0,Sales[[#This Row],[Number of Users]]-Sales[[#This Row],[Licenses Bought]])</f>
        <v>5</v>
      </c>
      <c r="I327" s="5">
        <v>10</v>
      </c>
      <c r="J327" s="5">
        <f>IF(Sales[[#This Row],[Sales Month]]=MAX(R327:R2546),Sales[[#This Row],[Upsell $ Non Paying Users]]*Sales[[#This Row],[Non Paying Users]],0)</f>
        <v>0</v>
      </c>
      <c r="K327" s="5" t="str" cm="1">
        <f t="array" ref="K327">_xlfn.IFS(Sales[[#This Row],[Current Upsell $]]=0,"",Sales[[#This Row],[Current Upsell $]]&gt;=400,"High",Sales[[#This Row],[Current Upsell $]]&gt;=100,"Medium",Sales[[#This Row],[Current Upsell $]]&lt;100,"Low")</f>
        <v/>
      </c>
      <c r="L327" s="5" t="str">
        <f>IF(Sales[[#This Row],[Current Upsell $]]&gt;0,_xlfn.CONCAT(Sales[[#This Row],[Subscription Type]]," ",Sales[[#This Row],[Upsell Priority]]," ",TEXT(Sales[[#This Row],[Current Upsell $]],"$#")),"")</f>
        <v/>
      </c>
      <c r="M327">
        <v>31</v>
      </c>
      <c r="N327" s="1">
        <v>44228</v>
      </c>
      <c r="O327" s="1">
        <v>44378</v>
      </c>
      <c r="P327">
        <v>5</v>
      </c>
      <c r="Q327">
        <v>0</v>
      </c>
      <c r="R327" s="1">
        <v>44317</v>
      </c>
      <c r="S327">
        <v>260</v>
      </c>
      <c r="T327" s="1"/>
    </row>
    <row r="328" spans="1:20" x14ac:dyDescent="0.25">
      <c r="A328">
        <v>100254</v>
      </c>
      <c r="B328" t="s">
        <v>0</v>
      </c>
      <c r="C328" cm="1">
        <f t="array" ref="C328">_xlfn.SWITCH(Sales[[#This Row],[Subscription Type]],"Basic",4,"Premium",3,"Business",2,"Enterprise",1,FALSE)</f>
        <v>3</v>
      </c>
      <c r="E328" s="1"/>
      <c r="F328" s="1"/>
      <c r="G328">
        <v>10</v>
      </c>
      <c r="H328">
        <f>MAX(0,Sales[[#This Row],[Number of Users]]-Sales[[#This Row],[Licenses Bought]])</f>
        <v>5</v>
      </c>
      <c r="I328" s="5">
        <v>10</v>
      </c>
      <c r="J328" s="5">
        <f>IF(Sales[[#This Row],[Sales Month]]=MAX(R328:R2547),Sales[[#This Row],[Upsell $ Non Paying Users]]*Sales[[#This Row],[Non Paying Users]],0)</f>
        <v>50</v>
      </c>
      <c r="K328" s="5" t="str" cm="1">
        <f t="array" ref="K328">_xlfn.IFS(Sales[[#This Row],[Current Upsell $]]=0,"",Sales[[#This Row],[Current Upsell $]]&gt;=400,"High",Sales[[#This Row],[Current Upsell $]]&gt;=100,"Medium",Sales[[#This Row],[Current Upsell $]]&lt;100,"Low")</f>
        <v>Low</v>
      </c>
      <c r="L328" s="5" t="str">
        <f>IF(Sales[[#This Row],[Current Upsell $]]&gt;0,_xlfn.CONCAT(Sales[[#This Row],[Subscription Type]]," ",Sales[[#This Row],[Upsell Priority]]," ",TEXT(Sales[[#This Row],[Current Upsell $]],"$#")),"")</f>
        <v>Premium Low $50</v>
      </c>
      <c r="M328">
        <v>15</v>
      </c>
      <c r="N328" s="1">
        <v>44287</v>
      </c>
      <c r="O328" s="1">
        <v>44378</v>
      </c>
      <c r="P328">
        <v>3</v>
      </c>
      <c r="Q328">
        <v>0</v>
      </c>
      <c r="R328" s="1">
        <v>44348</v>
      </c>
      <c r="S328">
        <v>100</v>
      </c>
      <c r="T328" s="1"/>
    </row>
    <row r="329" spans="1:20" x14ac:dyDescent="0.25">
      <c r="A329">
        <v>100257</v>
      </c>
      <c r="B329" t="s">
        <v>0</v>
      </c>
      <c r="C329" cm="1">
        <f t="array" ref="C329">_xlfn.SWITCH(Sales[[#This Row],[Subscription Type]],"Basic",4,"Premium",3,"Business",2,"Enterprise",1,FALSE)</f>
        <v>3</v>
      </c>
      <c r="E329" s="1"/>
      <c r="F329" s="1"/>
      <c r="G329">
        <v>7</v>
      </c>
      <c r="H329">
        <f>MAX(0,Sales[[#This Row],[Number of Users]]-Sales[[#This Row],[Licenses Bought]])</f>
        <v>5</v>
      </c>
      <c r="I329" s="5">
        <v>10</v>
      </c>
      <c r="J329" s="5">
        <f>IF(Sales[[#This Row],[Sales Month]]=MAX(R329:R2548),Sales[[#This Row],[Upsell $ Non Paying Users]]*Sales[[#This Row],[Non Paying Users]],0)</f>
        <v>0</v>
      </c>
      <c r="K329" s="5" t="str" cm="1">
        <f t="array" ref="K329">_xlfn.IFS(Sales[[#This Row],[Current Upsell $]]=0,"",Sales[[#This Row],[Current Upsell $]]&gt;=400,"High",Sales[[#This Row],[Current Upsell $]]&gt;=100,"Medium",Sales[[#This Row],[Current Upsell $]]&lt;100,"Low")</f>
        <v/>
      </c>
      <c r="L329" s="5" t="str">
        <f>IF(Sales[[#This Row],[Current Upsell $]]&gt;0,_xlfn.CONCAT(Sales[[#This Row],[Subscription Type]]," ",Sales[[#This Row],[Upsell Priority]]," ",TEXT(Sales[[#This Row],[Current Upsell $]],"$#")),"")</f>
        <v/>
      </c>
      <c r="M329">
        <v>12</v>
      </c>
      <c r="N329" s="1">
        <v>44287</v>
      </c>
      <c r="O329" s="1">
        <v>44378</v>
      </c>
      <c r="P329">
        <v>3</v>
      </c>
      <c r="Q329">
        <v>0</v>
      </c>
      <c r="R329" s="1">
        <v>44317</v>
      </c>
      <c r="S329">
        <v>70</v>
      </c>
      <c r="T329" s="1"/>
    </row>
    <row r="330" spans="1:20" x14ac:dyDescent="0.25">
      <c r="A330">
        <v>100290</v>
      </c>
      <c r="B330" t="s">
        <v>0</v>
      </c>
      <c r="C330" cm="1">
        <f t="array" ref="C330">_xlfn.SWITCH(Sales[[#This Row],[Subscription Type]],"Basic",4,"Premium",3,"Business",2,"Enterprise",1,FALSE)</f>
        <v>3</v>
      </c>
      <c r="G330">
        <v>4</v>
      </c>
      <c r="H330">
        <f>MAX(0,Sales[[#This Row],[Number of Users]]-Sales[[#This Row],[Licenses Bought]])</f>
        <v>5</v>
      </c>
      <c r="I330" s="5">
        <v>10</v>
      </c>
      <c r="J330" s="5">
        <f>IF(Sales[[#This Row],[Sales Month]]=MAX(R330:R2549),Sales[[#This Row],[Upsell $ Non Paying Users]]*Sales[[#This Row],[Non Paying Users]],0)</f>
        <v>50</v>
      </c>
      <c r="K330" s="5" t="str" cm="1">
        <f t="array" ref="K330">_xlfn.IFS(Sales[[#This Row],[Current Upsell $]]=0,"",Sales[[#This Row],[Current Upsell $]]&gt;=400,"High",Sales[[#This Row],[Current Upsell $]]&gt;=100,"Medium",Sales[[#This Row],[Current Upsell $]]&lt;100,"Low")</f>
        <v>Low</v>
      </c>
      <c r="L330" s="5" t="str">
        <f>IF(Sales[[#This Row],[Current Upsell $]]&gt;0,_xlfn.CONCAT(Sales[[#This Row],[Subscription Type]]," ",Sales[[#This Row],[Upsell Priority]]," ",TEXT(Sales[[#This Row],[Current Upsell $]],"$#")),"")</f>
        <v>Premium Low $50</v>
      </c>
      <c r="M330">
        <v>9</v>
      </c>
      <c r="N330" s="1">
        <v>44317</v>
      </c>
      <c r="O330" s="1">
        <v>44348</v>
      </c>
      <c r="P330">
        <v>1</v>
      </c>
      <c r="Q330">
        <v>0</v>
      </c>
      <c r="R330" s="1">
        <v>44348</v>
      </c>
      <c r="S330">
        <v>40</v>
      </c>
      <c r="T330" s="1"/>
    </row>
    <row r="331" spans="1:20" x14ac:dyDescent="0.25">
      <c r="A331">
        <v>100291</v>
      </c>
      <c r="B331" t="s">
        <v>0</v>
      </c>
      <c r="C331" cm="1">
        <f t="array" ref="C331">_xlfn.SWITCH(Sales[[#This Row],[Subscription Type]],"Basic",4,"Premium",3,"Business",2,"Enterprise",1,FALSE)</f>
        <v>3</v>
      </c>
      <c r="E331" s="1"/>
      <c r="F331" s="1"/>
      <c r="G331">
        <v>2</v>
      </c>
      <c r="H331">
        <f>MAX(0,Sales[[#This Row],[Number of Users]]-Sales[[#This Row],[Licenses Bought]])</f>
        <v>5</v>
      </c>
      <c r="I331" s="5">
        <v>10</v>
      </c>
      <c r="J331" s="5">
        <f>IF(Sales[[#This Row],[Sales Month]]=MAX(R331:R2550),Sales[[#This Row],[Upsell $ Non Paying Users]]*Sales[[#This Row],[Non Paying Users]],0)</f>
        <v>50</v>
      </c>
      <c r="K331" s="5" t="str" cm="1">
        <f t="array" ref="K331">_xlfn.IFS(Sales[[#This Row],[Current Upsell $]]=0,"",Sales[[#This Row],[Current Upsell $]]&gt;=400,"High",Sales[[#This Row],[Current Upsell $]]&gt;=100,"Medium",Sales[[#This Row],[Current Upsell $]]&lt;100,"Low")</f>
        <v>Low</v>
      </c>
      <c r="L331" s="5" t="str">
        <f>IF(Sales[[#This Row],[Current Upsell $]]&gt;0,_xlfn.CONCAT(Sales[[#This Row],[Subscription Type]]," ",Sales[[#This Row],[Upsell Priority]]," ",TEXT(Sales[[#This Row],[Current Upsell $]],"$#")),"")</f>
        <v>Premium Low $50</v>
      </c>
      <c r="M331">
        <v>7</v>
      </c>
      <c r="N331" s="1">
        <v>44317</v>
      </c>
      <c r="O331" s="1">
        <v>44378</v>
      </c>
      <c r="P331">
        <v>2</v>
      </c>
      <c r="Q331">
        <v>0</v>
      </c>
      <c r="R331" s="1">
        <v>44348</v>
      </c>
      <c r="S331">
        <v>20</v>
      </c>
      <c r="T331" s="1"/>
    </row>
    <row r="332" spans="1:20" x14ac:dyDescent="0.25">
      <c r="A332">
        <v>100292</v>
      </c>
      <c r="B332" t="s">
        <v>0</v>
      </c>
      <c r="C332" cm="1">
        <f t="array" ref="C332">_xlfn.SWITCH(Sales[[#This Row],[Subscription Type]],"Basic",4,"Premium",3,"Business",2,"Enterprise",1,FALSE)</f>
        <v>3</v>
      </c>
      <c r="G332">
        <v>2</v>
      </c>
      <c r="H332">
        <f>MAX(0,Sales[[#This Row],[Number of Users]]-Sales[[#This Row],[Licenses Bought]])</f>
        <v>5</v>
      </c>
      <c r="I332" s="5">
        <v>10</v>
      </c>
      <c r="J332" s="5">
        <f>IF(Sales[[#This Row],[Sales Month]]=MAX(R332:R2551),Sales[[#This Row],[Upsell $ Non Paying Users]]*Sales[[#This Row],[Non Paying Users]],0)</f>
        <v>50</v>
      </c>
      <c r="K332" s="5" t="str" cm="1">
        <f t="array" ref="K332">_xlfn.IFS(Sales[[#This Row],[Current Upsell $]]=0,"",Sales[[#This Row],[Current Upsell $]]&gt;=400,"High",Sales[[#This Row],[Current Upsell $]]&gt;=100,"Medium",Sales[[#This Row],[Current Upsell $]]&lt;100,"Low")</f>
        <v>Low</v>
      </c>
      <c r="L332" s="5" t="str">
        <f>IF(Sales[[#This Row],[Current Upsell $]]&gt;0,_xlfn.CONCAT(Sales[[#This Row],[Subscription Type]]," ",Sales[[#This Row],[Upsell Priority]]," ",TEXT(Sales[[#This Row],[Current Upsell $]],"$#")),"")</f>
        <v>Premium Low $50</v>
      </c>
      <c r="M332">
        <v>7</v>
      </c>
      <c r="N332" s="1">
        <v>44317</v>
      </c>
      <c r="O332" s="1">
        <v>44348</v>
      </c>
      <c r="P332">
        <v>1</v>
      </c>
      <c r="Q332">
        <v>0</v>
      </c>
      <c r="R332" s="1">
        <v>44348</v>
      </c>
      <c r="S332">
        <v>20</v>
      </c>
      <c r="T332" s="1"/>
    </row>
    <row r="333" spans="1:20" x14ac:dyDescent="0.25">
      <c r="A333">
        <v>100295</v>
      </c>
      <c r="B333" t="s">
        <v>0</v>
      </c>
      <c r="C333" cm="1">
        <f t="array" ref="C333">_xlfn.SWITCH(Sales[[#This Row],[Subscription Type]],"Basic",4,"Premium",3,"Business",2,"Enterprise",1,FALSE)</f>
        <v>3</v>
      </c>
      <c r="E333" s="1"/>
      <c r="F333" s="1"/>
      <c r="G333">
        <v>2</v>
      </c>
      <c r="H333">
        <f>MAX(0,Sales[[#This Row],[Number of Users]]-Sales[[#This Row],[Licenses Bought]])</f>
        <v>5</v>
      </c>
      <c r="I333" s="5">
        <v>10</v>
      </c>
      <c r="J333" s="5">
        <f>IF(Sales[[#This Row],[Sales Month]]=MAX(R333:R2552),Sales[[#This Row],[Upsell $ Non Paying Users]]*Sales[[#This Row],[Non Paying Users]],0)</f>
        <v>50</v>
      </c>
      <c r="K333" s="5" t="str" cm="1">
        <f t="array" ref="K333">_xlfn.IFS(Sales[[#This Row],[Current Upsell $]]=0,"",Sales[[#This Row],[Current Upsell $]]&gt;=400,"High",Sales[[#This Row],[Current Upsell $]]&gt;=100,"Medium",Sales[[#This Row],[Current Upsell $]]&lt;100,"Low")</f>
        <v>Low</v>
      </c>
      <c r="L333" s="5" t="str">
        <f>IF(Sales[[#This Row],[Current Upsell $]]&gt;0,_xlfn.CONCAT(Sales[[#This Row],[Subscription Type]]," ",Sales[[#This Row],[Upsell Priority]]," ",TEXT(Sales[[#This Row],[Current Upsell $]],"$#")),"")</f>
        <v>Premium Low $50</v>
      </c>
      <c r="M333">
        <v>7</v>
      </c>
      <c r="N333" s="1">
        <v>44317</v>
      </c>
      <c r="O333" s="1">
        <v>44378</v>
      </c>
      <c r="P333">
        <v>2</v>
      </c>
      <c r="Q333">
        <v>0</v>
      </c>
      <c r="R333" s="1">
        <v>44348</v>
      </c>
      <c r="S333">
        <v>20</v>
      </c>
      <c r="T333" s="1"/>
    </row>
    <row r="334" spans="1:20" x14ac:dyDescent="0.25">
      <c r="A334">
        <v>100013</v>
      </c>
      <c r="B334" t="s">
        <v>0</v>
      </c>
      <c r="C334" cm="1">
        <f t="array" ref="C334">_xlfn.SWITCH(Sales[[#This Row],[Subscription Type]],"Basic",4,"Premium",3,"Business",2,"Enterprise",1,FALSE)</f>
        <v>3</v>
      </c>
      <c r="G334">
        <v>11</v>
      </c>
      <c r="H334">
        <f>MAX(0,Sales[[#This Row],[Number of Users]]-Sales[[#This Row],[Licenses Bought]])</f>
        <v>4</v>
      </c>
      <c r="I334" s="5">
        <v>10</v>
      </c>
      <c r="J334" s="5">
        <f>IF(Sales[[#This Row],[Sales Month]]=MAX(R334:R2553),Sales[[#This Row],[Upsell $ Non Paying Users]]*Sales[[#This Row],[Non Paying Users]],0)</f>
        <v>0</v>
      </c>
      <c r="K334" s="5" t="str" cm="1">
        <f t="array" ref="K334">_xlfn.IFS(Sales[[#This Row],[Current Upsell $]]=0,"",Sales[[#This Row],[Current Upsell $]]&gt;=400,"High",Sales[[#This Row],[Current Upsell $]]&gt;=100,"Medium",Sales[[#This Row],[Current Upsell $]]&lt;100,"Low")</f>
        <v/>
      </c>
      <c r="L334" s="5" t="str">
        <f>IF(Sales[[#This Row],[Current Upsell $]]&gt;0,_xlfn.CONCAT(Sales[[#This Row],[Subscription Type]]," ",Sales[[#This Row],[Upsell Priority]]," ",TEXT(Sales[[#This Row],[Current Upsell $]],"$#")),"")</f>
        <v/>
      </c>
      <c r="M334">
        <v>15</v>
      </c>
      <c r="N334" s="1">
        <v>43891</v>
      </c>
      <c r="O334" s="1">
        <v>44256</v>
      </c>
      <c r="P334">
        <v>12</v>
      </c>
      <c r="Q334">
        <v>3</v>
      </c>
      <c r="R334" s="1">
        <v>44105</v>
      </c>
      <c r="S334">
        <v>110</v>
      </c>
      <c r="T334" s="1"/>
    </row>
    <row r="335" spans="1:20" x14ac:dyDescent="0.25">
      <c r="A335">
        <v>100019</v>
      </c>
      <c r="B335" t="s">
        <v>0</v>
      </c>
      <c r="C335" cm="1">
        <f t="array" ref="C335">_xlfn.SWITCH(Sales[[#This Row],[Subscription Type]],"Basic",4,"Premium",3,"Business",2,"Enterprise",1,FALSE)</f>
        <v>3</v>
      </c>
      <c r="E335" s="1"/>
      <c r="F335" s="1"/>
      <c r="G335">
        <v>33</v>
      </c>
      <c r="H335">
        <f>MAX(0,Sales[[#This Row],[Number of Users]]-Sales[[#This Row],[Licenses Bought]])</f>
        <v>4</v>
      </c>
      <c r="I335" s="5">
        <v>10</v>
      </c>
      <c r="J335" s="5">
        <f>IF(Sales[[#This Row],[Sales Month]]=MAX(R335:R2554),Sales[[#This Row],[Upsell $ Non Paying Users]]*Sales[[#This Row],[Non Paying Users]],0)</f>
        <v>0</v>
      </c>
      <c r="K335" s="5" t="str" cm="1">
        <f t="array" ref="K335">_xlfn.IFS(Sales[[#This Row],[Current Upsell $]]=0,"",Sales[[#This Row],[Current Upsell $]]&gt;=400,"High",Sales[[#This Row],[Current Upsell $]]&gt;=100,"Medium",Sales[[#This Row],[Current Upsell $]]&lt;100,"Low")</f>
        <v/>
      </c>
      <c r="L335" s="5" t="str">
        <f>IF(Sales[[#This Row],[Current Upsell $]]&gt;0,_xlfn.CONCAT(Sales[[#This Row],[Subscription Type]]," ",Sales[[#This Row],[Upsell Priority]]," ",TEXT(Sales[[#This Row],[Current Upsell $]],"$#")),"")</f>
        <v/>
      </c>
      <c r="M335">
        <v>37</v>
      </c>
      <c r="N335" s="1">
        <v>43922</v>
      </c>
      <c r="O335" s="1">
        <v>44378</v>
      </c>
      <c r="P335">
        <v>15</v>
      </c>
      <c r="Q335">
        <v>0</v>
      </c>
      <c r="R335" s="1">
        <v>44166</v>
      </c>
      <c r="S335">
        <v>330</v>
      </c>
      <c r="T335" s="1"/>
    </row>
    <row r="336" spans="1:20" x14ac:dyDescent="0.25">
      <c r="A336">
        <v>100020</v>
      </c>
      <c r="B336" t="s">
        <v>0</v>
      </c>
      <c r="C336" cm="1">
        <f t="array" ref="C336">_xlfn.SWITCH(Sales[[#This Row],[Subscription Type]],"Basic",4,"Premium",3,"Business",2,"Enterprise",1,FALSE)</f>
        <v>3</v>
      </c>
      <c r="E336" s="1"/>
      <c r="F336" s="1"/>
      <c r="G336">
        <v>11</v>
      </c>
      <c r="H336">
        <f>MAX(0,Sales[[#This Row],[Number of Users]]-Sales[[#This Row],[Licenses Bought]])</f>
        <v>4</v>
      </c>
      <c r="I336" s="5">
        <v>10</v>
      </c>
      <c r="J336" s="5">
        <f>IF(Sales[[#This Row],[Sales Month]]=MAX(R336:R2555),Sales[[#This Row],[Upsell $ Non Paying Users]]*Sales[[#This Row],[Non Paying Users]],0)</f>
        <v>0</v>
      </c>
      <c r="K336" s="5" t="str" cm="1">
        <f t="array" ref="K336">_xlfn.IFS(Sales[[#This Row],[Current Upsell $]]=0,"",Sales[[#This Row],[Current Upsell $]]&gt;=400,"High",Sales[[#This Row],[Current Upsell $]]&gt;=100,"Medium",Sales[[#This Row],[Current Upsell $]]&lt;100,"Low")</f>
        <v/>
      </c>
      <c r="L336" s="5" t="str">
        <f>IF(Sales[[#This Row],[Current Upsell $]]&gt;0,_xlfn.CONCAT(Sales[[#This Row],[Subscription Type]]," ",Sales[[#This Row],[Upsell Priority]]," ",TEXT(Sales[[#This Row],[Current Upsell $]],"$#")),"")</f>
        <v/>
      </c>
      <c r="M336">
        <v>15</v>
      </c>
      <c r="N336" s="1">
        <v>43922</v>
      </c>
      <c r="O336" s="1">
        <v>44378</v>
      </c>
      <c r="P336">
        <v>15</v>
      </c>
      <c r="Q336">
        <v>0</v>
      </c>
      <c r="R336" s="1">
        <v>43952</v>
      </c>
      <c r="S336">
        <v>110</v>
      </c>
      <c r="T336" s="1"/>
    </row>
    <row r="337" spans="1:20" x14ac:dyDescent="0.25">
      <c r="A337">
        <v>100020</v>
      </c>
      <c r="B337" t="s">
        <v>0</v>
      </c>
      <c r="C337" cm="1">
        <f t="array" ref="C337">_xlfn.SWITCH(Sales[[#This Row],[Subscription Type]],"Basic",4,"Premium",3,"Business",2,"Enterprise",1,FALSE)</f>
        <v>3</v>
      </c>
      <c r="E337" s="1"/>
      <c r="F337" s="1"/>
      <c r="G337">
        <v>12</v>
      </c>
      <c r="H337">
        <f>MAX(0,Sales[[#This Row],[Number of Users]]-Sales[[#This Row],[Licenses Bought]])</f>
        <v>4</v>
      </c>
      <c r="I337" s="5">
        <v>10</v>
      </c>
      <c r="J337" s="5">
        <f>IF(Sales[[#This Row],[Sales Month]]=MAX(R337:R2556),Sales[[#This Row],[Upsell $ Non Paying Users]]*Sales[[#This Row],[Non Paying Users]],0)</f>
        <v>0</v>
      </c>
      <c r="K337" s="5" t="str" cm="1">
        <f t="array" ref="K337">_xlfn.IFS(Sales[[#This Row],[Current Upsell $]]=0,"",Sales[[#This Row],[Current Upsell $]]&gt;=400,"High",Sales[[#This Row],[Current Upsell $]]&gt;=100,"Medium",Sales[[#This Row],[Current Upsell $]]&lt;100,"Low")</f>
        <v/>
      </c>
      <c r="L337" s="5" t="str">
        <f>IF(Sales[[#This Row],[Current Upsell $]]&gt;0,_xlfn.CONCAT(Sales[[#This Row],[Subscription Type]]," ",Sales[[#This Row],[Upsell Priority]]," ",TEXT(Sales[[#This Row],[Current Upsell $]],"$#")),"")</f>
        <v/>
      </c>
      <c r="M337">
        <v>16</v>
      </c>
      <c r="N337" s="1">
        <v>43922</v>
      </c>
      <c r="O337" s="1">
        <v>44378</v>
      </c>
      <c r="P337">
        <v>15</v>
      </c>
      <c r="Q337">
        <v>0</v>
      </c>
      <c r="R337" s="1">
        <v>44044</v>
      </c>
      <c r="S337">
        <v>120</v>
      </c>
      <c r="T337" s="1"/>
    </row>
    <row r="338" spans="1:20" x14ac:dyDescent="0.25">
      <c r="A338">
        <v>100020</v>
      </c>
      <c r="B338" t="s">
        <v>0</v>
      </c>
      <c r="C338" cm="1">
        <f t="array" ref="C338">_xlfn.SWITCH(Sales[[#This Row],[Subscription Type]],"Basic",4,"Premium",3,"Business",2,"Enterprise",1,FALSE)</f>
        <v>3</v>
      </c>
      <c r="E338" s="1"/>
      <c r="F338" s="1"/>
      <c r="G338">
        <v>12</v>
      </c>
      <c r="H338">
        <f>MAX(0,Sales[[#This Row],[Number of Users]]-Sales[[#This Row],[Licenses Bought]])</f>
        <v>4</v>
      </c>
      <c r="I338" s="5">
        <v>10</v>
      </c>
      <c r="J338" s="5">
        <f>IF(Sales[[#This Row],[Sales Month]]=MAX(R338:R2557),Sales[[#This Row],[Upsell $ Non Paying Users]]*Sales[[#This Row],[Non Paying Users]],0)</f>
        <v>0</v>
      </c>
      <c r="K338" s="5" t="str" cm="1">
        <f t="array" ref="K338">_xlfn.IFS(Sales[[#This Row],[Current Upsell $]]=0,"",Sales[[#This Row],[Current Upsell $]]&gt;=400,"High",Sales[[#This Row],[Current Upsell $]]&gt;=100,"Medium",Sales[[#This Row],[Current Upsell $]]&lt;100,"Low")</f>
        <v/>
      </c>
      <c r="L338" s="5" t="str">
        <f>IF(Sales[[#This Row],[Current Upsell $]]&gt;0,_xlfn.CONCAT(Sales[[#This Row],[Subscription Type]]," ",Sales[[#This Row],[Upsell Priority]]," ",TEXT(Sales[[#This Row],[Current Upsell $]],"$#")),"")</f>
        <v/>
      </c>
      <c r="M338">
        <v>16</v>
      </c>
      <c r="N338" s="1">
        <v>43922</v>
      </c>
      <c r="O338" s="1">
        <v>44378</v>
      </c>
      <c r="P338">
        <v>15</v>
      </c>
      <c r="Q338">
        <v>0</v>
      </c>
      <c r="R338" s="1">
        <v>44136</v>
      </c>
      <c r="S338">
        <v>120</v>
      </c>
      <c r="T338" s="1"/>
    </row>
    <row r="339" spans="1:20" x14ac:dyDescent="0.25">
      <c r="A339">
        <v>100020</v>
      </c>
      <c r="B339" t="s">
        <v>0</v>
      </c>
      <c r="C339" cm="1">
        <f t="array" ref="C339">_xlfn.SWITCH(Sales[[#This Row],[Subscription Type]],"Basic",4,"Premium",3,"Business",2,"Enterprise",1,FALSE)</f>
        <v>3</v>
      </c>
      <c r="E339" s="1"/>
      <c r="F339" s="1"/>
      <c r="G339">
        <v>12</v>
      </c>
      <c r="H339">
        <f>MAX(0,Sales[[#This Row],[Number of Users]]-Sales[[#This Row],[Licenses Bought]])</f>
        <v>4</v>
      </c>
      <c r="I339" s="5">
        <v>10</v>
      </c>
      <c r="J339" s="5">
        <f>IF(Sales[[#This Row],[Sales Month]]=MAX(R339:R2558),Sales[[#This Row],[Upsell $ Non Paying Users]]*Sales[[#This Row],[Non Paying Users]],0)</f>
        <v>0</v>
      </c>
      <c r="K339" s="5" t="str" cm="1">
        <f t="array" ref="K339">_xlfn.IFS(Sales[[#This Row],[Current Upsell $]]=0,"",Sales[[#This Row],[Current Upsell $]]&gt;=400,"High",Sales[[#This Row],[Current Upsell $]]&gt;=100,"Medium",Sales[[#This Row],[Current Upsell $]]&lt;100,"Low")</f>
        <v/>
      </c>
      <c r="L339" s="5" t="str">
        <f>IF(Sales[[#This Row],[Current Upsell $]]&gt;0,_xlfn.CONCAT(Sales[[#This Row],[Subscription Type]]," ",Sales[[#This Row],[Upsell Priority]]," ",TEXT(Sales[[#This Row],[Current Upsell $]],"$#")),"")</f>
        <v/>
      </c>
      <c r="M339">
        <v>16</v>
      </c>
      <c r="N339" s="1">
        <v>43922</v>
      </c>
      <c r="O339" s="1">
        <v>44378</v>
      </c>
      <c r="P339">
        <v>15</v>
      </c>
      <c r="Q339">
        <v>0</v>
      </c>
      <c r="R339" s="1">
        <v>44287</v>
      </c>
      <c r="S339">
        <v>120</v>
      </c>
      <c r="T339" s="1"/>
    </row>
    <row r="340" spans="1:20" x14ac:dyDescent="0.25">
      <c r="A340">
        <v>100020</v>
      </c>
      <c r="B340" t="s">
        <v>0</v>
      </c>
      <c r="C340" cm="1">
        <f t="array" ref="C340">_xlfn.SWITCH(Sales[[#This Row],[Subscription Type]],"Basic",4,"Premium",3,"Business",2,"Enterprise",1,FALSE)</f>
        <v>3</v>
      </c>
      <c r="E340" s="1"/>
      <c r="F340" s="1"/>
      <c r="G340">
        <v>12</v>
      </c>
      <c r="H340">
        <f>MAX(0,Sales[[#This Row],[Number of Users]]-Sales[[#This Row],[Licenses Bought]])</f>
        <v>4</v>
      </c>
      <c r="I340" s="5">
        <v>10</v>
      </c>
      <c r="J340" s="5">
        <f>IF(Sales[[#This Row],[Sales Month]]=MAX(R340:R2559),Sales[[#This Row],[Upsell $ Non Paying Users]]*Sales[[#This Row],[Non Paying Users]],0)</f>
        <v>40</v>
      </c>
      <c r="K340" s="5" t="str" cm="1">
        <f t="array" ref="K340">_xlfn.IFS(Sales[[#This Row],[Current Upsell $]]=0,"",Sales[[#This Row],[Current Upsell $]]&gt;=400,"High",Sales[[#This Row],[Current Upsell $]]&gt;=100,"Medium",Sales[[#This Row],[Current Upsell $]]&lt;100,"Low")</f>
        <v>Low</v>
      </c>
      <c r="L340" s="5" t="str">
        <f>IF(Sales[[#This Row],[Current Upsell $]]&gt;0,_xlfn.CONCAT(Sales[[#This Row],[Subscription Type]]," ",Sales[[#This Row],[Upsell Priority]]," ",TEXT(Sales[[#This Row],[Current Upsell $]],"$#")),"")</f>
        <v>Premium Low $40</v>
      </c>
      <c r="M340">
        <v>16</v>
      </c>
      <c r="N340" s="1">
        <v>43922</v>
      </c>
      <c r="O340" s="1">
        <v>44378</v>
      </c>
      <c r="P340">
        <v>15</v>
      </c>
      <c r="Q340">
        <v>0</v>
      </c>
      <c r="R340" s="1">
        <v>44348</v>
      </c>
      <c r="S340">
        <v>120</v>
      </c>
      <c r="T340" s="1"/>
    </row>
    <row r="341" spans="1:20" x14ac:dyDescent="0.25">
      <c r="A341">
        <v>100043</v>
      </c>
      <c r="B341" t="s">
        <v>0</v>
      </c>
      <c r="C341" cm="1">
        <f t="array" ref="C341">_xlfn.SWITCH(Sales[[#This Row],[Subscription Type]],"Basic",4,"Premium",3,"Business",2,"Enterprise",1,FALSE)</f>
        <v>3</v>
      </c>
      <c r="E341" s="1"/>
      <c r="F341" s="1"/>
      <c r="G341">
        <v>13</v>
      </c>
      <c r="H341">
        <f>MAX(0,Sales[[#This Row],[Number of Users]]-Sales[[#This Row],[Licenses Bought]])</f>
        <v>4</v>
      </c>
      <c r="I341" s="5">
        <v>10</v>
      </c>
      <c r="J341" s="5">
        <f>IF(Sales[[#This Row],[Sales Month]]=MAX(R341:R2560),Sales[[#This Row],[Upsell $ Non Paying Users]]*Sales[[#This Row],[Non Paying Users]],0)</f>
        <v>0</v>
      </c>
      <c r="K341" s="5" t="str" cm="1">
        <f t="array" ref="K341">_xlfn.IFS(Sales[[#This Row],[Current Upsell $]]=0,"",Sales[[#This Row],[Current Upsell $]]&gt;=400,"High",Sales[[#This Row],[Current Upsell $]]&gt;=100,"Medium",Sales[[#This Row],[Current Upsell $]]&lt;100,"Low")</f>
        <v/>
      </c>
      <c r="L341" s="5" t="str">
        <f>IF(Sales[[#This Row],[Current Upsell $]]&gt;0,_xlfn.CONCAT(Sales[[#This Row],[Subscription Type]]," ",Sales[[#This Row],[Upsell Priority]]," ",TEXT(Sales[[#This Row],[Current Upsell $]],"$#")),"")</f>
        <v/>
      </c>
      <c r="M341">
        <v>17</v>
      </c>
      <c r="N341" s="1">
        <v>43983</v>
      </c>
      <c r="O341" s="1">
        <v>44378</v>
      </c>
      <c r="P341">
        <v>13</v>
      </c>
      <c r="Q341">
        <v>0</v>
      </c>
      <c r="R341" s="1">
        <v>44317</v>
      </c>
      <c r="S341">
        <v>130</v>
      </c>
      <c r="T341" s="1"/>
    </row>
    <row r="342" spans="1:20" x14ac:dyDescent="0.25">
      <c r="A342">
        <v>100050</v>
      </c>
      <c r="B342" t="s">
        <v>0</v>
      </c>
      <c r="C342" cm="1">
        <f t="array" ref="C342">_xlfn.SWITCH(Sales[[#This Row],[Subscription Type]],"Basic",4,"Premium",3,"Business",2,"Enterprise",1,FALSE)</f>
        <v>3</v>
      </c>
      <c r="E342" s="1"/>
      <c r="F342" s="1"/>
      <c r="G342">
        <v>2</v>
      </c>
      <c r="H342">
        <f>MAX(0,Sales[[#This Row],[Number of Users]]-Sales[[#This Row],[Licenses Bought]])</f>
        <v>4</v>
      </c>
      <c r="I342" s="5">
        <v>10</v>
      </c>
      <c r="J342" s="5">
        <f>IF(Sales[[#This Row],[Sales Month]]=MAX(R342:R2561),Sales[[#This Row],[Upsell $ Non Paying Users]]*Sales[[#This Row],[Non Paying Users]],0)</f>
        <v>0</v>
      </c>
      <c r="K342" s="5" t="str" cm="1">
        <f t="array" ref="K342">_xlfn.IFS(Sales[[#This Row],[Current Upsell $]]=0,"",Sales[[#This Row],[Current Upsell $]]&gt;=400,"High",Sales[[#This Row],[Current Upsell $]]&gt;=100,"Medium",Sales[[#This Row],[Current Upsell $]]&lt;100,"Low")</f>
        <v/>
      </c>
      <c r="L342" s="5" t="str">
        <f>IF(Sales[[#This Row],[Current Upsell $]]&gt;0,_xlfn.CONCAT(Sales[[#This Row],[Subscription Type]]," ",Sales[[#This Row],[Upsell Priority]]," ",TEXT(Sales[[#This Row],[Current Upsell $]],"$#")),"")</f>
        <v/>
      </c>
      <c r="M342">
        <v>6</v>
      </c>
      <c r="N342" s="1">
        <v>43983</v>
      </c>
      <c r="O342" s="1">
        <v>44378</v>
      </c>
      <c r="P342">
        <v>13</v>
      </c>
      <c r="Q342">
        <v>0</v>
      </c>
      <c r="R342" s="1">
        <v>44013</v>
      </c>
      <c r="S342">
        <v>20</v>
      </c>
      <c r="T342" s="1"/>
    </row>
    <row r="343" spans="1:20" x14ac:dyDescent="0.25">
      <c r="A343">
        <v>100057</v>
      </c>
      <c r="B343" t="s">
        <v>0</v>
      </c>
      <c r="C343" cm="1">
        <f t="array" ref="C343">_xlfn.SWITCH(Sales[[#This Row],[Subscription Type]],"Basic",4,"Premium",3,"Business",2,"Enterprise",1,FALSE)</f>
        <v>3</v>
      </c>
      <c r="E343" s="1"/>
      <c r="F343" s="1"/>
      <c r="G343">
        <v>56</v>
      </c>
      <c r="H343">
        <f>MAX(0,Sales[[#This Row],[Number of Users]]-Sales[[#This Row],[Licenses Bought]])</f>
        <v>4</v>
      </c>
      <c r="I343" s="5">
        <v>10</v>
      </c>
      <c r="J343" s="5">
        <f>IF(Sales[[#This Row],[Sales Month]]=MAX(R343:R2562),Sales[[#This Row],[Upsell $ Non Paying Users]]*Sales[[#This Row],[Non Paying Users]],0)</f>
        <v>0</v>
      </c>
      <c r="K343" s="5" t="str" cm="1">
        <f t="array" ref="K343">_xlfn.IFS(Sales[[#This Row],[Current Upsell $]]=0,"",Sales[[#This Row],[Current Upsell $]]&gt;=400,"High",Sales[[#This Row],[Current Upsell $]]&gt;=100,"Medium",Sales[[#This Row],[Current Upsell $]]&lt;100,"Low")</f>
        <v/>
      </c>
      <c r="L343" s="5" t="str">
        <f>IF(Sales[[#This Row],[Current Upsell $]]&gt;0,_xlfn.CONCAT(Sales[[#This Row],[Subscription Type]]," ",Sales[[#This Row],[Upsell Priority]]," ",TEXT(Sales[[#This Row],[Current Upsell $]],"$#")),"")</f>
        <v/>
      </c>
      <c r="M343">
        <v>60</v>
      </c>
      <c r="N343" s="1">
        <v>44013</v>
      </c>
      <c r="O343" s="1">
        <v>44378</v>
      </c>
      <c r="P343">
        <v>12</v>
      </c>
      <c r="Q343">
        <v>0</v>
      </c>
      <c r="R343" s="1">
        <v>44197</v>
      </c>
      <c r="S343">
        <v>560</v>
      </c>
      <c r="T343" s="1"/>
    </row>
    <row r="344" spans="1:20" x14ac:dyDescent="0.25">
      <c r="A344">
        <v>100059</v>
      </c>
      <c r="B344" t="s">
        <v>0</v>
      </c>
      <c r="C344" cm="1">
        <f t="array" ref="C344">_xlfn.SWITCH(Sales[[#This Row],[Subscription Type]],"Basic",4,"Premium",3,"Business",2,"Enterprise",1,FALSE)</f>
        <v>3</v>
      </c>
      <c r="E344" s="1"/>
      <c r="F344" s="1"/>
      <c r="G344">
        <v>33</v>
      </c>
      <c r="H344">
        <f>MAX(0,Sales[[#This Row],[Number of Users]]-Sales[[#This Row],[Licenses Bought]])</f>
        <v>4</v>
      </c>
      <c r="I344" s="5">
        <v>10</v>
      </c>
      <c r="J344" s="5">
        <f>IF(Sales[[#This Row],[Sales Month]]=MAX(R344:R2563),Sales[[#This Row],[Upsell $ Non Paying Users]]*Sales[[#This Row],[Non Paying Users]],0)</f>
        <v>0</v>
      </c>
      <c r="K344" s="5" t="str" cm="1">
        <f t="array" ref="K344">_xlfn.IFS(Sales[[#This Row],[Current Upsell $]]=0,"",Sales[[#This Row],[Current Upsell $]]&gt;=400,"High",Sales[[#This Row],[Current Upsell $]]&gt;=100,"Medium",Sales[[#This Row],[Current Upsell $]]&lt;100,"Low")</f>
        <v/>
      </c>
      <c r="L344" s="5" t="str">
        <f>IF(Sales[[#This Row],[Current Upsell $]]&gt;0,_xlfn.CONCAT(Sales[[#This Row],[Subscription Type]]," ",Sales[[#This Row],[Upsell Priority]]," ",TEXT(Sales[[#This Row],[Current Upsell $]],"$#")),"")</f>
        <v/>
      </c>
      <c r="M344">
        <v>37</v>
      </c>
      <c r="N344" s="1">
        <v>44013</v>
      </c>
      <c r="O344" s="1">
        <v>44378</v>
      </c>
      <c r="P344">
        <v>12</v>
      </c>
      <c r="Q344">
        <v>0</v>
      </c>
      <c r="R344" s="1">
        <v>44287</v>
      </c>
      <c r="S344">
        <v>330</v>
      </c>
      <c r="T344" s="1"/>
    </row>
    <row r="345" spans="1:20" x14ac:dyDescent="0.25">
      <c r="A345">
        <v>100059</v>
      </c>
      <c r="B345" t="s">
        <v>0</v>
      </c>
      <c r="C345" cm="1">
        <f t="array" ref="C345">_xlfn.SWITCH(Sales[[#This Row],[Subscription Type]],"Basic",4,"Premium",3,"Business",2,"Enterprise",1,FALSE)</f>
        <v>3</v>
      </c>
      <c r="E345" s="1"/>
      <c r="F345" s="1"/>
      <c r="G345">
        <v>33</v>
      </c>
      <c r="H345">
        <f>MAX(0,Sales[[#This Row],[Number of Users]]-Sales[[#This Row],[Licenses Bought]])</f>
        <v>4</v>
      </c>
      <c r="I345" s="5">
        <v>10</v>
      </c>
      <c r="J345" s="5">
        <f>IF(Sales[[#This Row],[Sales Month]]=MAX(R345:R2564),Sales[[#This Row],[Upsell $ Non Paying Users]]*Sales[[#This Row],[Non Paying Users]],0)</f>
        <v>0</v>
      </c>
      <c r="K345" s="5" t="str" cm="1">
        <f t="array" ref="K345">_xlfn.IFS(Sales[[#This Row],[Current Upsell $]]=0,"",Sales[[#This Row],[Current Upsell $]]&gt;=400,"High",Sales[[#This Row],[Current Upsell $]]&gt;=100,"Medium",Sales[[#This Row],[Current Upsell $]]&lt;100,"Low")</f>
        <v/>
      </c>
      <c r="L345" s="5" t="str">
        <f>IF(Sales[[#This Row],[Current Upsell $]]&gt;0,_xlfn.CONCAT(Sales[[#This Row],[Subscription Type]]," ",Sales[[#This Row],[Upsell Priority]]," ",TEXT(Sales[[#This Row],[Current Upsell $]],"$#")),"")</f>
        <v/>
      </c>
      <c r="M345">
        <v>37</v>
      </c>
      <c r="N345" s="1">
        <v>44013</v>
      </c>
      <c r="O345" s="1">
        <v>44378</v>
      </c>
      <c r="P345">
        <v>12</v>
      </c>
      <c r="Q345">
        <v>0</v>
      </c>
      <c r="R345" s="1">
        <v>44317</v>
      </c>
      <c r="S345">
        <v>330</v>
      </c>
      <c r="T345" s="1"/>
    </row>
    <row r="346" spans="1:20" x14ac:dyDescent="0.25">
      <c r="A346">
        <v>100061</v>
      </c>
      <c r="B346" t="s">
        <v>0</v>
      </c>
      <c r="C346" cm="1">
        <f t="array" ref="C346">_xlfn.SWITCH(Sales[[#This Row],[Subscription Type]],"Basic",4,"Premium",3,"Business",2,"Enterprise",1,FALSE)</f>
        <v>3</v>
      </c>
      <c r="E346" s="1"/>
      <c r="F346" s="1"/>
      <c r="G346">
        <v>16</v>
      </c>
      <c r="H346">
        <f>MAX(0,Sales[[#This Row],[Number of Users]]-Sales[[#This Row],[Licenses Bought]])</f>
        <v>4</v>
      </c>
      <c r="I346" s="5">
        <v>10</v>
      </c>
      <c r="J346" s="5">
        <f>IF(Sales[[#This Row],[Sales Month]]=MAX(R346:R2565),Sales[[#This Row],[Upsell $ Non Paying Users]]*Sales[[#This Row],[Non Paying Users]],0)</f>
        <v>0</v>
      </c>
      <c r="K346" s="5" t="str" cm="1">
        <f t="array" ref="K346">_xlfn.IFS(Sales[[#This Row],[Current Upsell $]]=0,"",Sales[[#This Row],[Current Upsell $]]&gt;=400,"High",Sales[[#This Row],[Current Upsell $]]&gt;=100,"Medium",Sales[[#This Row],[Current Upsell $]]&lt;100,"Low")</f>
        <v/>
      </c>
      <c r="L346" s="5" t="str">
        <f>IF(Sales[[#This Row],[Current Upsell $]]&gt;0,_xlfn.CONCAT(Sales[[#This Row],[Subscription Type]]," ",Sales[[#This Row],[Upsell Priority]]," ",TEXT(Sales[[#This Row],[Current Upsell $]],"$#")),"")</f>
        <v/>
      </c>
      <c r="M346">
        <v>20</v>
      </c>
      <c r="N346" s="1">
        <v>44013</v>
      </c>
      <c r="O346" s="1">
        <v>44378</v>
      </c>
      <c r="P346">
        <v>12</v>
      </c>
      <c r="Q346">
        <v>0</v>
      </c>
      <c r="R346" s="1">
        <v>44136</v>
      </c>
      <c r="S346">
        <v>160</v>
      </c>
      <c r="T346" s="1"/>
    </row>
    <row r="347" spans="1:20" x14ac:dyDescent="0.25">
      <c r="A347">
        <v>100062</v>
      </c>
      <c r="B347" t="s">
        <v>0</v>
      </c>
      <c r="C347" cm="1">
        <f t="array" ref="C347">_xlfn.SWITCH(Sales[[#This Row],[Subscription Type]],"Basic",4,"Premium",3,"Business",2,"Enterprise",1,FALSE)</f>
        <v>3</v>
      </c>
      <c r="E347" s="1"/>
      <c r="F347" s="1"/>
      <c r="G347">
        <v>15</v>
      </c>
      <c r="H347">
        <f>MAX(0,Sales[[#This Row],[Number of Users]]-Sales[[#This Row],[Licenses Bought]])</f>
        <v>4</v>
      </c>
      <c r="I347" s="5">
        <v>10</v>
      </c>
      <c r="J347" s="5">
        <f>IF(Sales[[#This Row],[Sales Month]]=MAX(R347:R2566),Sales[[#This Row],[Upsell $ Non Paying Users]]*Sales[[#This Row],[Non Paying Users]],0)</f>
        <v>0</v>
      </c>
      <c r="K347" s="5" t="str" cm="1">
        <f t="array" ref="K347">_xlfn.IFS(Sales[[#This Row],[Current Upsell $]]=0,"",Sales[[#This Row],[Current Upsell $]]&gt;=400,"High",Sales[[#This Row],[Current Upsell $]]&gt;=100,"Medium",Sales[[#This Row],[Current Upsell $]]&lt;100,"Low")</f>
        <v/>
      </c>
      <c r="L347" s="5" t="str">
        <f>IF(Sales[[#This Row],[Current Upsell $]]&gt;0,_xlfn.CONCAT(Sales[[#This Row],[Subscription Type]]," ",Sales[[#This Row],[Upsell Priority]]," ",TEXT(Sales[[#This Row],[Current Upsell $]],"$#")),"")</f>
        <v/>
      </c>
      <c r="M347">
        <v>19</v>
      </c>
      <c r="N347" s="1">
        <v>44013</v>
      </c>
      <c r="O347" s="1">
        <v>44378</v>
      </c>
      <c r="P347">
        <v>12</v>
      </c>
      <c r="Q347">
        <v>0</v>
      </c>
      <c r="R347" s="1">
        <v>44075</v>
      </c>
      <c r="S347">
        <v>150</v>
      </c>
      <c r="T347" s="1"/>
    </row>
    <row r="348" spans="1:20" x14ac:dyDescent="0.25">
      <c r="A348">
        <v>100068</v>
      </c>
      <c r="B348" t="s">
        <v>0</v>
      </c>
      <c r="C348" cm="1">
        <f t="array" ref="C348">_xlfn.SWITCH(Sales[[#This Row],[Subscription Type]],"Basic",4,"Premium",3,"Business",2,"Enterprise",1,FALSE)</f>
        <v>3</v>
      </c>
      <c r="G348">
        <v>6</v>
      </c>
      <c r="H348">
        <f>MAX(0,Sales[[#This Row],[Number of Users]]-Sales[[#This Row],[Licenses Bought]])</f>
        <v>4</v>
      </c>
      <c r="I348" s="5">
        <v>10</v>
      </c>
      <c r="J348" s="5">
        <f>IF(Sales[[#This Row],[Sales Month]]=MAX(R348:R2567),Sales[[#This Row],[Upsell $ Non Paying Users]]*Sales[[#This Row],[Non Paying Users]],0)</f>
        <v>0</v>
      </c>
      <c r="K348" s="5" t="str" cm="1">
        <f t="array" ref="K348">_xlfn.IFS(Sales[[#This Row],[Current Upsell $]]=0,"",Sales[[#This Row],[Current Upsell $]]&gt;=400,"High",Sales[[#This Row],[Current Upsell $]]&gt;=100,"Medium",Sales[[#This Row],[Current Upsell $]]&lt;100,"Low")</f>
        <v/>
      </c>
      <c r="L348" s="5" t="str">
        <f>IF(Sales[[#This Row],[Current Upsell $]]&gt;0,_xlfn.CONCAT(Sales[[#This Row],[Subscription Type]]," ",Sales[[#This Row],[Upsell Priority]]," ",TEXT(Sales[[#This Row],[Current Upsell $]],"$#")),"")</f>
        <v/>
      </c>
      <c r="M348">
        <v>10</v>
      </c>
      <c r="N348" s="1">
        <v>44013</v>
      </c>
      <c r="O348" s="1">
        <v>44287</v>
      </c>
      <c r="P348">
        <v>9</v>
      </c>
      <c r="Q348">
        <v>2</v>
      </c>
      <c r="R348" s="1">
        <v>44075</v>
      </c>
      <c r="S348">
        <v>60</v>
      </c>
      <c r="T348" s="1"/>
    </row>
    <row r="349" spans="1:20" x14ac:dyDescent="0.25">
      <c r="A349">
        <v>100068</v>
      </c>
      <c r="B349" t="s">
        <v>0</v>
      </c>
      <c r="C349" cm="1">
        <f t="array" ref="C349">_xlfn.SWITCH(Sales[[#This Row],[Subscription Type]],"Basic",4,"Premium",3,"Business",2,"Enterprise",1,FALSE)</f>
        <v>3</v>
      </c>
      <c r="G349">
        <v>8</v>
      </c>
      <c r="H349">
        <f>MAX(0,Sales[[#This Row],[Number of Users]]-Sales[[#This Row],[Licenses Bought]])</f>
        <v>4</v>
      </c>
      <c r="I349" s="5">
        <v>10</v>
      </c>
      <c r="J349" s="5">
        <f>IF(Sales[[#This Row],[Sales Month]]=MAX(R349:R2568),Sales[[#This Row],[Upsell $ Non Paying Users]]*Sales[[#This Row],[Non Paying Users]],0)</f>
        <v>0</v>
      </c>
      <c r="K349" s="5" t="str" cm="1">
        <f t="array" ref="K349">_xlfn.IFS(Sales[[#This Row],[Current Upsell $]]=0,"",Sales[[#This Row],[Current Upsell $]]&gt;=400,"High",Sales[[#This Row],[Current Upsell $]]&gt;=100,"Medium",Sales[[#This Row],[Current Upsell $]]&lt;100,"Low")</f>
        <v/>
      </c>
      <c r="L349" s="5" t="str">
        <f>IF(Sales[[#This Row],[Current Upsell $]]&gt;0,_xlfn.CONCAT(Sales[[#This Row],[Subscription Type]]," ",Sales[[#This Row],[Upsell Priority]]," ",TEXT(Sales[[#This Row],[Current Upsell $]],"$#")),"")</f>
        <v/>
      </c>
      <c r="M349">
        <v>12</v>
      </c>
      <c r="N349" s="1">
        <v>44013</v>
      </c>
      <c r="O349" s="1">
        <v>44287</v>
      </c>
      <c r="P349">
        <v>9</v>
      </c>
      <c r="Q349">
        <v>2</v>
      </c>
      <c r="R349" s="1">
        <v>44197</v>
      </c>
      <c r="S349">
        <v>80</v>
      </c>
      <c r="T349" s="1"/>
    </row>
    <row r="350" spans="1:20" x14ac:dyDescent="0.25">
      <c r="A350">
        <v>100083</v>
      </c>
      <c r="B350" t="s">
        <v>0</v>
      </c>
      <c r="C350" cm="1">
        <f t="array" ref="C350">_xlfn.SWITCH(Sales[[#This Row],[Subscription Type]],"Basic",4,"Premium",3,"Business",2,"Enterprise",1,FALSE)</f>
        <v>3</v>
      </c>
      <c r="E350" s="1"/>
      <c r="F350" s="1"/>
      <c r="G350">
        <v>28</v>
      </c>
      <c r="H350">
        <f>MAX(0,Sales[[#This Row],[Number of Users]]-Sales[[#This Row],[Licenses Bought]])</f>
        <v>4</v>
      </c>
      <c r="I350" s="5">
        <v>10</v>
      </c>
      <c r="J350" s="5">
        <f>IF(Sales[[#This Row],[Sales Month]]=MAX(R350:R2569),Sales[[#This Row],[Upsell $ Non Paying Users]]*Sales[[#This Row],[Non Paying Users]],0)</f>
        <v>0</v>
      </c>
      <c r="K350" s="5" t="str" cm="1">
        <f t="array" ref="K350">_xlfn.IFS(Sales[[#This Row],[Current Upsell $]]=0,"",Sales[[#This Row],[Current Upsell $]]&gt;=400,"High",Sales[[#This Row],[Current Upsell $]]&gt;=100,"Medium",Sales[[#This Row],[Current Upsell $]]&lt;100,"Low")</f>
        <v/>
      </c>
      <c r="L350" s="5" t="str">
        <f>IF(Sales[[#This Row],[Current Upsell $]]&gt;0,_xlfn.CONCAT(Sales[[#This Row],[Subscription Type]]," ",Sales[[#This Row],[Upsell Priority]]," ",TEXT(Sales[[#This Row],[Current Upsell $]],"$#")),"")</f>
        <v/>
      </c>
      <c r="M350">
        <v>32</v>
      </c>
      <c r="N350" s="1">
        <v>44044</v>
      </c>
      <c r="O350" s="1">
        <v>44378</v>
      </c>
      <c r="P350">
        <v>11</v>
      </c>
      <c r="Q350">
        <v>0</v>
      </c>
      <c r="R350" s="1">
        <v>44228</v>
      </c>
      <c r="S350">
        <v>280</v>
      </c>
      <c r="T350" s="1"/>
    </row>
    <row r="351" spans="1:20" x14ac:dyDescent="0.25">
      <c r="A351">
        <v>100083</v>
      </c>
      <c r="B351" t="s">
        <v>0</v>
      </c>
      <c r="C351" cm="1">
        <f t="array" ref="C351">_xlfn.SWITCH(Sales[[#This Row],[Subscription Type]],"Basic",4,"Premium",3,"Business",2,"Enterprise",1,FALSE)</f>
        <v>3</v>
      </c>
      <c r="E351" s="1"/>
      <c r="F351" s="1"/>
      <c r="G351">
        <v>28</v>
      </c>
      <c r="H351">
        <f>MAX(0,Sales[[#This Row],[Number of Users]]-Sales[[#This Row],[Licenses Bought]])</f>
        <v>4</v>
      </c>
      <c r="I351" s="5">
        <v>10</v>
      </c>
      <c r="J351" s="5">
        <f>IF(Sales[[#This Row],[Sales Month]]=MAX(R351:R2570),Sales[[#This Row],[Upsell $ Non Paying Users]]*Sales[[#This Row],[Non Paying Users]],0)</f>
        <v>40</v>
      </c>
      <c r="K351" s="5" t="str" cm="1">
        <f t="array" ref="K351">_xlfn.IFS(Sales[[#This Row],[Current Upsell $]]=0,"",Sales[[#This Row],[Current Upsell $]]&gt;=400,"High",Sales[[#This Row],[Current Upsell $]]&gt;=100,"Medium",Sales[[#This Row],[Current Upsell $]]&lt;100,"Low")</f>
        <v>Low</v>
      </c>
      <c r="L351" s="5" t="str">
        <f>IF(Sales[[#This Row],[Current Upsell $]]&gt;0,_xlfn.CONCAT(Sales[[#This Row],[Subscription Type]]," ",Sales[[#This Row],[Upsell Priority]]," ",TEXT(Sales[[#This Row],[Current Upsell $]],"$#")),"")</f>
        <v>Premium Low $40</v>
      </c>
      <c r="M351">
        <v>32</v>
      </c>
      <c r="N351" s="1">
        <v>44044</v>
      </c>
      <c r="O351" s="1">
        <v>44378</v>
      </c>
      <c r="P351">
        <v>11</v>
      </c>
      <c r="Q351">
        <v>0</v>
      </c>
      <c r="R351" s="1">
        <v>44348</v>
      </c>
      <c r="S351">
        <v>280</v>
      </c>
      <c r="T351" s="1"/>
    </row>
    <row r="352" spans="1:20" x14ac:dyDescent="0.25">
      <c r="A352">
        <v>100084</v>
      </c>
      <c r="B352" t="s">
        <v>0</v>
      </c>
      <c r="C352" cm="1">
        <f t="array" ref="C352">_xlfn.SWITCH(Sales[[#This Row],[Subscription Type]],"Basic",4,"Premium",3,"Business",2,"Enterprise",1,FALSE)</f>
        <v>3</v>
      </c>
      <c r="E352" s="1"/>
      <c r="F352" s="1"/>
      <c r="G352">
        <v>22</v>
      </c>
      <c r="H352">
        <f>MAX(0,Sales[[#This Row],[Number of Users]]-Sales[[#This Row],[Licenses Bought]])</f>
        <v>4</v>
      </c>
      <c r="I352" s="5">
        <v>10</v>
      </c>
      <c r="J352" s="5">
        <f>IF(Sales[[#This Row],[Sales Month]]=MAX(R352:R2571),Sales[[#This Row],[Upsell $ Non Paying Users]]*Sales[[#This Row],[Non Paying Users]],0)</f>
        <v>0</v>
      </c>
      <c r="K352" s="5" t="str" cm="1">
        <f t="array" ref="K352">_xlfn.IFS(Sales[[#This Row],[Current Upsell $]]=0,"",Sales[[#This Row],[Current Upsell $]]&gt;=400,"High",Sales[[#This Row],[Current Upsell $]]&gt;=100,"Medium",Sales[[#This Row],[Current Upsell $]]&lt;100,"Low")</f>
        <v/>
      </c>
      <c r="L352" s="5" t="str">
        <f>IF(Sales[[#This Row],[Current Upsell $]]&gt;0,_xlfn.CONCAT(Sales[[#This Row],[Subscription Type]]," ",Sales[[#This Row],[Upsell Priority]]," ",TEXT(Sales[[#This Row],[Current Upsell $]],"$#")),"")</f>
        <v/>
      </c>
      <c r="M352">
        <v>26</v>
      </c>
      <c r="N352" s="1">
        <v>44044</v>
      </c>
      <c r="O352" s="1">
        <v>44378</v>
      </c>
      <c r="P352">
        <v>11</v>
      </c>
      <c r="Q352">
        <v>0</v>
      </c>
      <c r="R352" s="1">
        <v>44228</v>
      </c>
      <c r="S352">
        <v>220</v>
      </c>
      <c r="T352" s="1"/>
    </row>
    <row r="353" spans="1:20" x14ac:dyDescent="0.25">
      <c r="A353">
        <v>100085</v>
      </c>
      <c r="B353" t="s">
        <v>0</v>
      </c>
      <c r="C353" cm="1">
        <f t="array" ref="C353">_xlfn.SWITCH(Sales[[#This Row],[Subscription Type]],"Basic",4,"Premium",3,"Business",2,"Enterprise",1,FALSE)</f>
        <v>3</v>
      </c>
      <c r="E353" s="1"/>
      <c r="F353" s="1"/>
      <c r="G353">
        <v>22</v>
      </c>
      <c r="H353">
        <f>MAX(0,Sales[[#This Row],[Number of Users]]-Sales[[#This Row],[Licenses Bought]])</f>
        <v>4</v>
      </c>
      <c r="I353" s="5">
        <v>10</v>
      </c>
      <c r="J353" s="5">
        <f>IF(Sales[[#This Row],[Sales Month]]=MAX(R353:R2572),Sales[[#This Row],[Upsell $ Non Paying Users]]*Sales[[#This Row],[Non Paying Users]],0)</f>
        <v>0</v>
      </c>
      <c r="K353" s="5" t="str" cm="1">
        <f t="array" ref="K353">_xlfn.IFS(Sales[[#This Row],[Current Upsell $]]=0,"",Sales[[#This Row],[Current Upsell $]]&gt;=400,"High",Sales[[#This Row],[Current Upsell $]]&gt;=100,"Medium",Sales[[#This Row],[Current Upsell $]]&lt;100,"Low")</f>
        <v/>
      </c>
      <c r="L353" s="5" t="str">
        <f>IF(Sales[[#This Row],[Current Upsell $]]&gt;0,_xlfn.CONCAT(Sales[[#This Row],[Subscription Type]]," ",Sales[[#This Row],[Upsell Priority]]," ",TEXT(Sales[[#This Row],[Current Upsell $]],"$#")),"")</f>
        <v/>
      </c>
      <c r="M353">
        <v>26</v>
      </c>
      <c r="N353" s="1">
        <v>44044</v>
      </c>
      <c r="O353" s="1">
        <v>44378</v>
      </c>
      <c r="P353">
        <v>11</v>
      </c>
      <c r="Q353">
        <v>0</v>
      </c>
      <c r="R353" s="1">
        <v>44166</v>
      </c>
      <c r="S353">
        <v>220</v>
      </c>
      <c r="T353" s="1"/>
    </row>
    <row r="354" spans="1:20" x14ac:dyDescent="0.25">
      <c r="A354">
        <v>100085</v>
      </c>
      <c r="B354" t="s">
        <v>0</v>
      </c>
      <c r="C354" cm="1">
        <f t="array" ref="C354">_xlfn.SWITCH(Sales[[#This Row],[Subscription Type]],"Basic",4,"Premium",3,"Business",2,"Enterprise",1,FALSE)</f>
        <v>3</v>
      </c>
      <c r="E354" s="1"/>
      <c r="F354" s="1"/>
      <c r="G354">
        <v>22</v>
      </c>
      <c r="H354">
        <f>MAX(0,Sales[[#This Row],[Number of Users]]-Sales[[#This Row],[Licenses Bought]])</f>
        <v>4</v>
      </c>
      <c r="I354" s="5">
        <v>10</v>
      </c>
      <c r="J354" s="5">
        <f>IF(Sales[[#This Row],[Sales Month]]=MAX(R354:R2573),Sales[[#This Row],[Upsell $ Non Paying Users]]*Sales[[#This Row],[Non Paying Users]],0)</f>
        <v>0</v>
      </c>
      <c r="K354" s="5" t="str" cm="1">
        <f t="array" ref="K354">_xlfn.IFS(Sales[[#This Row],[Current Upsell $]]=0,"",Sales[[#This Row],[Current Upsell $]]&gt;=400,"High",Sales[[#This Row],[Current Upsell $]]&gt;=100,"Medium",Sales[[#This Row],[Current Upsell $]]&lt;100,"Low")</f>
        <v/>
      </c>
      <c r="L354" s="5" t="str">
        <f>IF(Sales[[#This Row],[Current Upsell $]]&gt;0,_xlfn.CONCAT(Sales[[#This Row],[Subscription Type]]," ",Sales[[#This Row],[Upsell Priority]]," ",TEXT(Sales[[#This Row],[Current Upsell $]],"$#")),"")</f>
        <v/>
      </c>
      <c r="M354">
        <v>26</v>
      </c>
      <c r="N354" s="1">
        <v>44044</v>
      </c>
      <c r="O354" s="1">
        <v>44378</v>
      </c>
      <c r="P354">
        <v>11</v>
      </c>
      <c r="Q354">
        <v>0</v>
      </c>
      <c r="R354" s="1">
        <v>44228</v>
      </c>
      <c r="S354">
        <v>220</v>
      </c>
      <c r="T354" s="1"/>
    </row>
    <row r="355" spans="1:20" x14ac:dyDescent="0.25">
      <c r="A355">
        <v>100085</v>
      </c>
      <c r="B355" t="s">
        <v>0</v>
      </c>
      <c r="C355" cm="1">
        <f t="array" ref="C355">_xlfn.SWITCH(Sales[[#This Row],[Subscription Type]],"Basic",4,"Premium",3,"Business",2,"Enterprise",1,FALSE)</f>
        <v>3</v>
      </c>
      <c r="E355" s="1"/>
      <c r="F355" s="1"/>
      <c r="G355">
        <v>22</v>
      </c>
      <c r="H355">
        <f>MAX(0,Sales[[#This Row],[Number of Users]]-Sales[[#This Row],[Licenses Bought]])</f>
        <v>4</v>
      </c>
      <c r="I355" s="5">
        <v>10</v>
      </c>
      <c r="J355" s="5">
        <f>IF(Sales[[#This Row],[Sales Month]]=MAX(R355:R2574),Sales[[#This Row],[Upsell $ Non Paying Users]]*Sales[[#This Row],[Non Paying Users]],0)</f>
        <v>0</v>
      </c>
      <c r="K355" s="5" t="str" cm="1">
        <f t="array" ref="K355">_xlfn.IFS(Sales[[#This Row],[Current Upsell $]]=0,"",Sales[[#This Row],[Current Upsell $]]&gt;=400,"High",Sales[[#This Row],[Current Upsell $]]&gt;=100,"Medium",Sales[[#This Row],[Current Upsell $]]&lt;100,"Low")</f>
        <v/>
      </c>
      <c r="L355" s="5" t="str">
        <f>IF(Sales[[#This Row],[Current Upsell $]]&gt;0,_xlfn.CONCAT(Sales[[#This Row],[Subscription Type]]," ",Sales[[#This Row],[Upsell Priority]]," ",TEXT(Sales[[#This Row],[Current Upsell $]],"$#")),"")</f>
        <v/>
      </c>
      <c r="M355">
        <v>26</v>
      </c>
      <c r="N355" s="1">
        <v>44044</v>
      </c>
      <c r="O355" s="1">
        <v>44378</v>
      </c>
      <c r="P355">
        <v>11</v>
      </c>
      <c r="Q355">
        <v>0</v>
      </c>
      <c r="R355" s="1">
        <v>44317</v>
      </c>
      <c r="S355">
        <v>220</v>
      </c>
      <c r="T355" s="1"/>
    </row>
    <row r="356" spans="1:20" x14ac:dyDescent="0.25">
      <c r="A356">
        <v>100089</v>
      </c>
      <c r="B356" t="s">
        <v>0</v>
      </c>
      <c r="C356" cm="1">
        <f t="array" ref="C356">_xlfn.SWITCH(Sales[[#This Row],[Subscription Type]],"Basic",4,"Premium",3,"Business",2,"Enterprise",1,FALSE)</f>
        <v>3</v>
      </c>
      <c r="E356" s="1"/>
      <c r="F356" s="1"/>
      <c r="G356">
        <v>14</v>
      </c>
      <c r="H356">
        <f>MAX(0,Sales[[#This Row],[Number of Users]]-Sales[[#This Row],[Licenses Bought]])</f>
        <v>4</v>
      </c>
      <c r="I356" s="5">
        <v>10</v>
      </c>
      <c r="J356" s="5">
        <f>IF(Sales[[#This Row],[Sales Month]]=MAX(R356:R2575),Sales[[#This Row],[Upsell $ Non Paying Users]]*Sales[[#This Row],[Non Paying Users]],0)</f>
        <v>0</v>
      </c>
      <c r="K356" s="5" t="str" cm="1">
        <f t="array" ref="K356">_xlfn.IFS(Sales[[#This Row],[Current Upsell $]]=0,"",Sales[[#This Row],[Current Upsell $]]&gt;=400,"High",Sales[[#This Row],[Current Upsell $]]&gt;=100,"Medium",Sales[[#This Row],[Current Upsell $]]&lt;100,"Low")</f>
        <v/>
      </c>
      <c r="L356" s="5" t="str">
        <f>IF(Sales[[#This Row],[Current Upsell $]]&gt;0,_xlfn.CONCAT(Sales[[#This Row],[Subscription Type]]," ",Sales[[#This Row],[Upsell Priority]]," ",TEXT(Sales[[#This Row],[Current Upsell $]],"$#")),"")</f>
        <v/>
      </c>
      <c r="M356">
        <v>18</v>
      </c>
      <c r="N356" s="1">
        <v>44044</v>
      </c>
      <c r="O356" s="1">
        <v>44378</v>
      </c>
      <c r="P356">
        <v>11</v>
      </c>
      <c r="Q356">
        <v>0</v>
      </c>
      <c r="R356" s="1">
        <v>44228</v>
      </c>
      <c r="S356">
        <v>140</v>
      </c>
      <c r="T356" s="1"/>
    </row>
    <row r="357" spans="1:20" x14ac:dyDescent="0.25">
      <c r="A357">
        <v>100089</v>
      </c>
      <c r="B357" t="s">
        <v>0</v>
      </c>
      <c r="C357" cm="1">
        <f t="array" ref="C357">_xlfn.SWITCH(Sales[[#This Row],[Subscription Type]],"Basic",4,"Premium",3,"Business",2,"Enterprise",1,FALSE)</f>
        <v>3</v>
      </c>
      <c r="E357" s="1"/>
      <c r="F357" s="1"/>
      <c r="G357">
        <v>14</v>
      </c>
      <c r="H357">
        <f>MAX(0,Sales[[#This Row],[Number of Users]]-Sales[[#This Row],[Licenses Bought]])</f>
        <v>4</v>
      </c>
      <c r="I357" s="5">
        <v>10</v>
      </c>
      <c r="J357" s="5">
        <f>IF(Sales[[#This Row],[Sales Month]]=MAX(R357:R2576),Sales[[#This Row],[Upsell $ Non Paying Users]]*Sales[[#This Row],[Non Paying Users]],0)</f>
        <v>0</v>
      </c>
      <c r="K357" s="5" t="str" cm="1">
        <f t="array" ref="K357">_xlfn.IFS(Sales[[#This Row],[Current Upsell $]]=0,"",Sales[[#This Row],[Current Upsell $]]&gt;=400,"High",Sales[[#This Row],[Current Upsell $]]&gt;=100,"Medium",Sales[[#This Row],[Current Upsell $]]&lt;100,"Low")</f>
        <v/>
      </c>
      <c r="L357" s="5" t="str">
        <f>IF(Sales[[#This Row],[Current Upsell $]]&gt;0,_xlfn.CONCAT(Sales[[#This Row],[Subscription Type]]," ",Sales[[#This Row],[Upsell Priority]]," ",TEXT(Sales[[#This Row],[Current Upsell $]],"$#")),"")</f>
        <v/>
      </c>
      <c r="M357">
        <v>18</v>
      </c>
      <c r="N357" s="1">
        <v>44044</v>
      </c>
      <c r="O357" s="1">
        <v>44378</v>
      </c>
      <c r="P357">
        <v>11</v>
      </c>
      <c r="Q357">
        <v>0</v>
      </c>
      <c r="R357" s="1">
        <v>44287</v>
      </c>
      <c r="S357">
        <v>140</v>
      </c>
      <c r="T357" s="1"/>
    </row>
    <row r="358" spans="1:20" x14ac:dyDescent="0.25">
      <c r="A358">
        <v>100089</v>
      </c>
      <c r="B358" t="s">
        <v>0</v>
      </c>
      <c r="C358" cm="1">
        <f t="array" ref="C358">_xlfn.SWITCH(Sales[[#This Row],[Subscription Type]],"Basic",4,"Premium",3,"Business",2,"Enterprise",1,FALSE)</f>
        <v>3</v>
      </c>
      <c r="E358" s="1"/>
      <c r="F358" s="1"/>
      <c r="G358">
        <v>14</v>
      </c>
      <c r="H358">
        <f>MAX(0,Sales[[#This Row],[Number of Users]]-Sales[[#This Row],[Licenses Bought]])</f>
        <v>4</v>
      </c>
      <c r="I358" s="5">
        <v>10</v>
      </c>
      <c r="J358" s="5">
        <f>IF(Sales[[#This Row],[Sales Month]]=MAX(R358:R2577),Sales[[#This Row],[Upsell $ Non Paying Users]]*Sales[[#This Row],[Non Paying Users]],0)</f>
        <v>0</v>
      </c>
      <c r="K358" s="5" t="str" cm="1">
        <f t="array" ref="K358">_xlfn.IFS(Sales[[#This Row],[Current Upsell $]]=0,"",Sales[[#This Row],[Current Upsell $]]&gt;=400,"High",Sales[[#This Row],[Current Upsell $]]&gt;=100,"Medium",Sales[[#This Row],[Current Upsell $]]&lt;100,"Low")</f>
        <v/>
      </c>
      <c r="L358" s="5" t="str">
        <f>IF(Sales[[#This Row],[Current Upsell $]]&gt;0,_xlfn.CONCAT(Sales[[#This Row],[Subscription Type]]," ",Sales[[#This Row],[Upsell Priority]]," ",TEXT(Sales[[#This Row],[Current Upsell $]],"$#")),"")</f>
        <v/>
      </c>
      <c r="M358">
        <v>18</v>
      </c>
      <c r="N358" s="1">
        <v>44044</v>
      </c>
      <c r="O358" s="1">
        <v>44378</v>
      </c>
      <c r="P358">
        <v>11</v>
      </c>
      <c r="Q358">
        <v>0</v>
      </c>
      <c r="R358" s="1">
        <v>44317</v>
      </c>
      <c r="S358">
        <v>140</v>
      </c>
      <c r="T358" s="1"/>
    </row>
    <row r="359" spans="1:20" x14ac:dyDescent="0.25">
      <c r="A359">
        <v>100092</v>
      </c>
      <c r="B359" t="s">
        <v>0</v>
      </c>
      <c r="C359" cm="1">
        <f t="array" ref="C359">_xlfn.SWITCH(Sales[[#This Row],[Subscription Type]],"Basic",4,"Premium",3,"Business",2,"Enterprise",1,FALSE)</f>
        <v>3</v>
      </c>
      <c r="G359">
        <v>7</v>
      </c>
      <c r="H359">
        <f>MAX(0,Sales[[#This Row],[Number of Users]]-Sales[[#This Row],[Licenses Bought]])</f>
        <v>4</v>
      </c>
      <c r="I359" s="5">
        <v>10</v>
      </c>
      <c r="J359" s="5">
        <f>IF(Sales[[#This Row],[Sales Month]]=MAX(R359:R2578),Sales[[#This Row],[Upsell $ Non Paying Users]]*Sales[[#This Row],[Non Paying Users]],0)</f>
        <v>0</v>
      </c>
      <c r="K359" s="5" t="str" cm="1">
        <f t="array" ref="K359">_xlfn.IFS(Sales[[#This Row],[Current Upsell $]]=0,"",Sales[[#This Row],[Current Upsell $]]&gt;=400,"High",Sales[[#This Row],[Current Upsell $]]&gt;=100,"Medium",Sales[[#This Row],[Current Upsell $]]&lt;100,"Low")</f>
        <v/>
      </c>
      <c r="L359" s="5" t="str">
        <f>IF(Sales[[#This Row],[Current Upsell $]]&gt;0,_xlfn.CONCAT(Sales[[#This Row],[Subscription Type]]," ",Sales[[#This Row],[Upsell Priority]]," ",TEXT(Sales[[#This Row],[Current Upsell $]],"$#")),"")</f>
        <v/>
      </c>
      <c r="M359">
        <v>11</v>
      </c>
      <c r="N359" s="1">
        <v>44044</v>
      </c>
      <c r="O359" s="1">
        <v>44317</v>
      </c>
      <c r="P359">
        <v>9</v>
      </c>
      <c r="Q359">
        <v>1</v>
      </c>
      <c r="R359" s="1">
        <v>44136</v>
      </c>
      <c r="S359">
        <v>70</v>
      </c>
      <c r="T359" s="1"/>
    </row>
    <row r="360" spans="1:20" x14ac:dyDescent="0.25">
      <c r="A360">
        <v>100092</v>
      </c>
      <c r="B360" t="s">
        <v>0</v>
      </c>
      <c r="C360" cm="1">
        <f t="array" ref="C360">_xlfn.SWITCH(Sales[[#This Row],[Subscription Type]],"Basic",4,"Premium",3,"Business",2,"Enterprise",1,FALSE)</f>
        <v>3</v>
      </c>
      <c r="G360">
        <v>7</v>
      </c>
      <c r="H360">
        <f>MAX(0,Sales[[#This Row],[Number of Users]]-Sales[[#This Row],[Licenses Bought]])</f>
        <v>4</v>
      </c>
      <c r="I360" s="5">
        <v>10</v>
      </c>
      <c r="J360" s="5">
        <f>IF(Sales[[#This Row],[Sales Month]]=MAX(R360:R2579),Sales[[#This Row],[Upsell $ Non Paying Users]]*Sales[[#This Row],[Non Paying Users]],0)</f>
        <v>0</v>
      </c>
      <c r="K360" s="5" t="str" cm="1">
        <f t="array" ref="K360">_xlfn.IFS(Sales[[#This Row],[Current Upsell $]]=0,"",Sales[[#This Row],[Current Upsell $]]&gt;=400,"High",Sales[[#This Row],[Current Upsell $]]&gt;=100,"Medium",Sales[[#This Row],[Current Upsell $]]&lt;100,"Low")</f>
        <v/>
      </c>
      <c r="L360" s="5" t="str">
        <f>IF(Sales[[#This Row],[Current Upsell $]]&gt;0,_xlfn.CONCAT(Sales[[#This Row],[Subscription Type]]," ",Sales[[#This Row],[Upsell Priority]]," ",TEXT(Sales[[#This Row],[Current Upsell $]],"$#")),"")</f>
        <v/>
      </c>
      <c r="M360">
        <v>11</v>
      </c>
      <c r="N360" s="1">
        <v>44044</v>
      </c>
      <c r="O360" s="1">
        <v>44317</v>
      </c>
      <c r="P360">
        <v>9</v>
      </c>
      <c r="Q360">
        <v>1</v>
      </c>
      <c r="R360" s="1">
        <v>44197</v>
      </c>
      <c r="S360">
        <v>70</v>
      </c>
      <c r="T360" s="1"/>
    </row>
    <row r="361" spans="1:20" x14ac:dyDescent="0.25">
      <c r="A361">
        <v>100092</v>
      </c>
      <c r="B361" t="s">
        <v>0</v>
      </c>
      <c r="C361" cm="1">
        <f t="array" ref="C361">_xlfn.SWITCH(Sales[[#This Row],[Subscription Type]],"Basic",4,"Premium",3,"Business",2,"Enterprise",1,FALSE)</f>
        <v>3</v>
      </c>
      <c r="G361">
        <v>7</v>
      </c>
      <c r="H361">
        <f>MAX(0,Sales[[#This Row],[Number of Users]]-Sales[[#This Row],[Licenses Bought]])</f>
        <v>4</v>
      </c>
      <c r="I361" s="5">
        <v>10</v>
      </c>
      <c r="J361" s="5">
        <f>IF(Sales[[#This Row],[Sales Month]]=MAX(R361:R2580),Sales[[#This Row],[Upsell $ Non Paying Users]]*Sales[[#This Row],[Non Paying Users]],0)</f>
        <v>0</v>
      </c>
      <c r="K361" s="5" t="str" cm="1">
        <f t="array" ref="K361">_xlfn.IFS(Sales[[#This Row],[Current Upsell $]]=0,"",Sales[[#This Row],[Current Upsell $]]&gt;=400,"High",Sales[[#This Row],[Current Upsell $]]&gt;=100,"Medium",Sales[[#This Row],[Current Upsell $]]&lt;100,"Low")</f>
        <v/>
      </c>
      <c r="L361" s="5" t="str">
        <f>IF(Sales[[#This Row],[Current Upsell $]]&gt;0,_xlfn.CONCAT(Sales[[#This Row],[Subscription Type]]," ",Sales[[#This Row],[Upsell Priority]]," ",TEXT(Sales[[#This Row],[Current Upsell $]],"$#")),"")</f>
        <v/>
      </c>
      <c r="M361">
        <v>11</v>
      </c>
      <c r="N361" s="1">
        <v>44044</v>
      </c>
      <c r="O361" s="1">
        <v>44317</v>
      </c>
      <c r="P361">
        <v>9</v>
      </c>
      <c r="Q361">
        <v>1</v>
      </c>
      <c r="R361" s="1">
        <v>44287</v>
      </c>
      <c r="S361">
        <v>70</v>
      </c>
      <c r="T361" s="1"/>
    </row>
    <row r="362" spans="1:20" x14ac:dyDescent="0.25">
      <c r="A362">
        <v>100094</v>
      </c>
      <c r="B362" t="s">
        <v>0</v>
      </c>
      <c r="C362" cm="1">
        <f t="array" ref="C362">_xlfn.SWITCH(Sales[[#This Row],[Subscription Type]],"Basic",4,"Premium",3,"Business",2,"Enterprise",1,FALSE)</f>
        <v>3</v>
      </c>
      <c r="G362">
        <v>2</v>
      </c>
      <c r="H362">
        <f>MAX(0,Sales[[#This Row],[Number of Users]]-Sales[[#This Row],[Licenses Bought]])</f>
        <v>4</v>
      </c>
      <c r="I362" s="5">
        <v>10</v>
      </c>
      <c r="J362" s="5">
        <f>IF(Sales[[#This Row],[Sales Month]]=MAX(R362:R2581),Sales[[#This Row],[Upsell $ Non Paying Users]]*Sales[[#This Row],[Non Paying Users]],0)</f>
        <v>0</v>
      </c>
      <c r="K362" s="5" t="str" cm="1">
        <f t="array" ref="K362">_xlfn.IFS(Sales[[#This Row],[Current Upsell $]]=0,"",Sales[[#This Row],[Current Upsell $]]&gt;=400,"High",Sales[[#This Row],[Current Upsell $]]&gt;=100,"Medium",Sales[[#This Row],[Current Upsell $]]&lt;100,"Low")</f>
        <v/>
      </c>
      <c r="L362" s="5" t="str">
        <f>IF(Sales[[#This Row],[Current Upsell $]]&gt;0,_xlfn.CONCAT(Sales[[#This Row],[Subscription Type]]," ",Sales[[#This Row],[Upsell Priority]]," ",TEXT(Sales[[#This Row],[Current Upsell $]],"$#")),"")</f>
        <v/>
      </c>
      <c r="M362">
        <v>6</v>
      </c>
      <c r="N362" s="1">
        <v>44044</v>
      </c>
      <c r="O362" s="1">
        <v>44287</v>
      </c>
      <c r="P362">
        <v>8</v>
      </c>
      <c r="Q362">
        <v>2</v>
      </c>
      <c r="R362" s="1">
        <v>44075</v>
      </c>
      <c r="S362">
        <v>20</v>
      </c>
      <c r="T362" s="1"/>
    </row>
    <row r="363" spans="1:20" x14ac:dyDescent="0.25">
      <c r="A363">
        <v>100116</v>
      </c>
      <c r="B363" t="s">
        <v>0</v>
      </c>
      <c r="C363" cm="1">
        <f t="array" ref="C363">_xlfn.SWITCH(Sales[[#This Row],[Subscription Type]],"Basic",4,"Premium",3,"Business",2,"Enterprise",1,FALSE)</f>
        <v>3</v>
      </c>
      <c r="E363" s="1"/>
      <c r="F363" s="1"/>
      <c r="G363">
        <v>32</v>
      </c>
      <c r="H363">
        <f>MAX(0,Sales[[#This Row],[Number of Users]]-Sales[[#This Row],[Licenses Bought]])</f>
        <v>4</v>
      </c>
      <c r="I363" s="5">
        <v>10</v>
      </c>
      <c r="J363" s="5">
        <f>IF(Sales[[#This Row],[Sales Month]]=MAX(R363:R2582),Sales[[#This Row],[Upsell $ Non Paying Users]]*Sales[[#This Row],[Non Paying Users]],0)</f>
        <v>0</v>
      </c>
      <c r="K363" s="5" t="str" cm="1">
        <f t="array" ref="K363">_xlfn.IFS(Sales[[#This Row],[Current Upsell $]]=0,"",Sales[[#This Row],[Current Upsell $]]&gt;=400,"High",Sales[[#This Row],[Current Upsell $]]&gt;=100,"Medium",Sales[[#This Row],[Current Upsell $]]&lt;100,"Low")</f>
        <v/>
      </c>
      <c r="L363" s="5" t="str">
        <f>IF(Sales[[#This Row],[Current Upsell $]]&gt;0,_xlfn.CONCAT(Sales[[#This Row],[Subscription Type]]," ",Sales[[#This Row],[Upsell Priority]]," ",TEXT(Sales[[#This Row],[Current Upsell $]],"$#")),"")</f>
        <v/>
      </c>
      <c r="M363">
        <v>36</v>
      </c>
      <c r="N363" s="1">
        <v>44075</v>
      </c>
      <c r="O363" s="1">
        <v>44378</v>
      </c>
      <c r="P363">
        <v>10</v>
      </c>
      <c r="Q363">
        <v>0</v>
      </c>
      <c r="R363" s="1">
        <v>44166</v>
      </c>
      <c r="S363">
        <v>320</v>
      </c>
      <c r="T363" s="1"/>
    </row>
    <row r="364" spans="1:20" x14ac:dyDescent="0.25">
      <c r="A364">
        <v>100119</v>
      </c>
      <c r="B364" t="s">
        <v>0</v>
      </c>
      <c r="C364" cm="1">
        <f t="array" ref="C364">_xlfn.SWITCH(Sales[[#This Row],[Subscription Type]],"Basic",4,"Premium",3,"Business",2,"Enterprise",1,FALSE)</f>
        <v>3</v>
      </c>
      <c r="E364" s="1"/>
      <c r="F364" s="1"/>
      <c r="G364">
        <v>26</v>
      </c>
      <c r="H364">
        <f>MAX(0,Sales[[#This Row],[Number of Users]]-Sales[[#This Row],[Licenses Bought]])</f>
        <v>4</v>
      </c>
      <c r="I364" s="5">
        <v>10</v>
      </c>
      <c r="J364" s="5">
        <f>IF(Sales[[#This Row],[Sales Month]]=MAX(R364:R2583),Sales[[#This Row],[Upsell $ Non Paying Users]]*Sales[[#This Row],[Non Paying Users]],0)</f>
        <v>0</v>
      </c>
      <c r="K364" s="5" t="str" cm="1">
        <f t="array" ref="K364">_xlfn.IFS(Sales[[#This Row],[Current Upsell $]]=0,"",Sales[[#This Row],[Current Upsell $]]&gt;=400,"High",Sales[[#This Row],[Current Upsell $]]&gt;=100,"Medium",Sales[[#This Row],[Current Upsell $]]&lt;100,"Low")</f>
        <v/>
      </c>
      <c r="L364" s="5" t="str">
        <f>IF(Sales[[#This Row],[Current Upsell $]]&gt;0,_xlfn.CONCAT(Sales[[#This Row],[Subscription Type]]," ",Sales[[#This Row],[Upsell Priority]]," ",TEXT(Sales[[#This Row],[Current Upsell $]],"$#")),"")</f>
        <v/>
      </c>
      <c r="M364">
        <v>30</v>
      </c>
      <c r="N364" s="1">
        <v>44075</v>
      </c>
      <c r="O364" s="1">
        <v>44378</v>
      </c>
      <c r="P364">
        <v>10</v>
      </c>
      <c r="Q364">
        <v>0</v>
      </c>
      <c r="R364" s="1">
        <v>44287</v>
      </c>
      <c r="S364">
        <v>260</v>
      </c>
      <c r="T364" s="1"/>
    </row>
    <row r="365" spans="1:20" x14ac:dyDescent="0.25">
      <c r="A365">
        <v>100122</v>
      </c>
      <c r="B365" t="s">
        <v>0</v>
      </c>
      <c r="C365" cm="1">
        <f t="array" ref="C365">_xlfn.SWITCH(Sales[[#This Row],[Subscription Type]],"Basic",4,"Premium",3,"Business",2,"Enterprise",1,FALSE)</f>
        <v>3</v>
      </c>
      <c r="E365" s="1"/>
      <c r="F365" s="1"/>
      <c r="G365">
        <v>14</v>
      </c>
      <c r="H365">
        <f>MAX(0,Sales[[#This Row],[Number of Users]]-Sales[[#This Row],[Licenses Bought]])</f>
        <v>4</v>
      </c>
      <c r="I365" s="5">
        <v>10</v>
      </c>
      <c r="J365" s="5">
        <f>IF(Sales[[#This Row],[Sales Month]]=MAX(R365:R2584),Sales[[#This Row],[Upsell $ Non Paying Users]]*Sales[[#This Row],[Non Paying Users]],0)</f>
        <v>0</v>
      </c>
      <c r="K365" s="5" t="str" cm="1">
        <f t="array" ref="K365">_xlfn.IFS(Sales[[#This Row],[Current Upsell $]]=0,"",Sales[[#This Row],[Current Upsell $]]&gt;=400,"High",Sales[[#This Row],[Current Upsell $]]&gt;=100,"Medium",Sales[[#This Row],[Current Upsell $]]&lt;100,"Low")</f>
        <v/>
      </c>
      <c r="L365" s="5" t="str">
        <f>IF(Sales[[#This Row],[Current Upsell $]]&gt;0,_xlfn.CONCAT(Sales[[#This Row],[Subscription Type]]," ",Sales[[#This Row],[Upsell Priority]]," ",TEXT(Sales[[#This Row],[Current Upsell $]],"$#")),"")</f>
        <v/>
      </c>
      <c r="M365">
        <v>18</v>
      </c>
      <c r="N365" s="1">
        <v>44075</v>
      </c>
      <c r="O365" s="1">
        <v>44378</v>
      </c>
      <c r="P365">
        <v>10</v>
      </c>
      <c r="Q365">
        <v>0</v>
      </c>
      <c r="R365" s="1">
        <v>44197</v>
      </c>
      <c r="S365">
        <v>140</v>
      </c>
      <c r="T365" s="1"/>
    </row>
    <row r="366" spans="1:20" x14ac:dyDescent="0.25">
      <c r="A366">
        <v>100126</v>
      </c>
      <c r="B366" t="s">
        <v>0</v>
      </c>
      <c r="C366" cm="1">
        <f t="array" ref="C366">_xlfn.SWITCH(Sales[[#This Row],[Subscription Type]],"Basic",4,"Premium",3,"Business",2,"Enterprise",1,FALSE)</f>
        <v>3</v>
      </c>
      <c r="E366" s="1"/>
      <c r="F366" s="1"/>
      <c r="G366">
        <v>11</v>
      </c>
      <c r="H366">
        <f>MAX(0,Sales[[#This Row],[Number of Users]]-Sales[[#This Row],[Licenses Bought]])</f>
        <v>4</v>
      </c>
      <c r="I366" s="5">
        <v>10</v>
      </c>
      <c r="J366" s="5">
        <f>IF(Sales[[#This Row],[Sales Month]]=MAX(R366:R2585),Sales[[#This Row],[Upsell $ Non Paying Users]]*Sales[[#This Row],[Non Paying Users]],0)</f>
        <v>0</v>
      </c>
      <c r="K366" s="5" t="str" cm="1">
        <f t="array" ref="K366">_xlfn.IFS(Sales[[#This Row],[Current Upsell $]]=0,"",Sales[[#This Row],[Current Upsell $]]&gt;=400,"High",Sales[[#This Row],[Current Upsell $]]&gt;=100,"Medium",Sales[[#This Row],[Current Upsell $]]&lt;100,"Low")</f>
        <v/>
      </c>
      <c r="L366" s="5" t="str">
        <f>IF(Sales[[#This Row],[Current Upsell $]]&gt;0,_xlfn.CONCAT(Sales[[#This Row],[Subscription Type]]," ",Sales[[#This Row],[Upsell Priority]]," ",TEXT(Sales[[#This Row],[Current Upsell $]],"$#")),"")</f>
        <v/>
      </c>
      <c r="M366">
        <v>15</v>
      </c>
      <c r="N366" s="1">
        <v>44075</v>
      </c>
      <c r="O366" s="1">
        <v>44378</v>
      </c>
      <c r="P366">
        <v>10</v>
      </c>
      <c r="Q366">
        <v>0</v>
      </c>
      <c r="R366" s="1">
        <v>44197</v>
      </c>
      <c r="S366">
        <v>110</v>
      </c>
      <c r="T366" s="1"/>
    </row>
    <row r="367" spans="1:20" x14ac:dyDescent="0.25">
      <c r="A367">
        <v>100127</v>
      </c>
      <c r="B367" t="s">
        <v>0</v>
      </c>
      <c r="C367" cm="1">
        <f t="array" ref="C367">_xlfn.SWITCH(Sales[[#This Row],[Subscription Type]],"Basic",4,"Premium",3,"Business",2,"Enterprise",1,FALSE)</f>
        <v>3</v>
      </c>
      <c r="E367" s="1"/>
      <c r="F367" s="1"/>
      <c r="G367">
        <v>10</v>
      </c>
      <c r="H367">
        <f>MAX(0,Sales[[#This Row],[Number of Users]]-Sales[[#This Row],[Licenses Bought]])</f>
        <v>4</v>
      </c>
      <c r="I367" s="5">
        <v>10</v>
      </c>
      <c r="J367" s="5">
        <f>IF(Sales[[#This Row],[Sales Month]]=MAX(R367:R2586),Sales[[#This Row],[Upsell $ Non Paying Users]]*Sales[[#This Row],[Non Paying Users]],0)</f>
        <v>0</v>
      </c>
      <c r="K367" s="5" t="str" cm="1">
        <f t="array" ref="K367">_xlfn.IFS(Sales[[#This Row],[Current Upsell $]]=0,"",Sales[[#This Row],[Current Upsell $]]&gt;=400,"High",Sales[[#This Row],[Current Upsell $]]&gt;=100,"Medium",Sales[[#This Row],[Current Upsell $]]&lt;100,"Low")</f>
        <v/>
      </c>
      <c r="L367" s="5" t="str">
        <f>IF(Sales[[#This Row],[Current Upsell $]]&gt;0,_xlfn.CONCAT(Sales[[#This Row],[Subscription Type]]," ",Sales[[#This Row],[Upsell Priority]]," ",TEXT(Sales[[#This Row],[Current Upsell $]],"$#")),"")</f>
        <v/>
      </c>
      <c r="M367">
        <v>14</v>
      </c>
      <c r="N367" s="1">
        <v>44075</v>
      </c>
      <c r="O367" s="1">
        <v>44378</v>
      </c>
      <c r="P367">
        <v>10</v>
      </c>
      <c r="Q367">
        <v>0</v>
      </c>
      <c r="R367" s="1">
        <v>44136</v>
      </c>
      <c r="S367">
        <v>100</v>
      </c>
      <c r="T367" s="1"/>
    </row>
    <row r="368" spans="1:20" x14ac:dyDescent="0.25">
      <c r="A368">
        <v>100127</v>
      </c>
      <c r="B368" t="s">
        <v>0</v>
      </c>
      <c r="C368" cm="1">
        <f t="array" ref="C368">_xlfn.SWITCH(Sales[[#This Row],[Subscription Type]],"Basic",4,"Premium",3,"Business",2,"Enterprise",1,FALSE)</f>
        <v>3</v>
      </c>
      <c r="E368" s="1"/>
      <c r="F368" s="1"/>
      <c r="G368">
        <v>8</v>
      </c>
      <c r="H368">
        <f>MAX(0,Sales[[#This Row],[Number of Users]]-Sales[[#This Row],[Licenses Bought]])</f>
        <v>4</v>
      </c>
      <c r="I368" s="5">
        <v>10</v>
      </c>
      <c r="J368" s="5">
        <f>IF(Sales[[#This Row],[Sales Month]]=MAX(R368:R2587),Sales[[#This Row],[Upsell $ Non Paying Users]]*Sales[[#This Row],[Non Paying Users]],0)</f>
        <v>0</v>
      </c>
      <c r="K368" s="5" t="str" cm="1">
        <f t="array" ref="K368">_xlfn.IFS(Sales[[#This Row],[Current Upsell $]]=0,"",Sales[[#This Row],[Current Upsell $]]&gt;=400,"High",Sales[[#This Row],[Current Upsell $]]&gt;=100,"Medium",Sales[[#This Row],[Current Upsell $]]&lt;100,"Low")</f>
        <v/>
      </c>
      <c r="L368" s="5" t="str">
        <f>IF(Sales[[#This Row],[Current Upsell $]]&gt;0,_xlfn.CONCAT(Sales[[#This Row],[Subscription Type]]," ",Sales[[#This Row],[Upsell Priority]]," ",TEXT(Sales[[#This Row],[Current Upsell $]],"$#")),"")</f>
        <v/>
      </c>
      <c r="M368">
        <v>12</v>
      </c>
      <c r="N368" s="1">
        <v>44075</v>
      </c>
      <c r="O368" s="1">
        <v>44378</v>
      </c>
      <c r="P368">
        <v>10</v>
      </c>
      <c r="Q368">
        <v>0</v>
      </c>
      <c r="R368" s="1">
        <v>44166</v>
      </c>
      <c r="S368">
        <v>80</v>
      </c>
      <c r="T368" s="1"/>
    </row>
    <row r="369" spans="1:20" x14ac:dyDescent="0.25">
      <c r="A369">
        <v>100146</v>
      </c>
      <c r="B369" t="s">
        <v>0</v>
      </c>
      <c r="C369" cm="1">
        <f t="array" ref="C369">_xlfn.SWITCH(Sales[[#This Row],[Subscription Type]],"Basic",4,"Premium",3,"Business",2,"Enterprise",1,FALSE)</f>
        <v>3</v>
      </c>
      <c r="E369" s="1"/>
      <c r="F369" s="1"/>
      <c r="G369">
        <v>52</v>
      </c>
      <c r="H369">
        <f>MAX(0,Sales[[#This Row],[Number of Users]]-Sales[[#This Row],[Licenses Bought]])</f>
        <v>4</v>
      </c>
      <c r="I369" s="5">
        <v>10</v>
      </c>
      <c r="J369" s="5">
        <f>IF(Sales[[#This Row],[Sales Month]]=MAX(R369:R2588),Sales[[#This Row],[Upsell $ Non Paying Users]]*Sales[[#This Row],[Non Paying Users]],0)</f>
        <v>0</v>
      </c>
      <c r="K369" s="5" t="str" cm="1">
        <f t="array" ref="K369">_xlfn.IFS(Sales[[#This Row],[Current Upsell $]]=0,"",Sales[[#This Row],[Current Upsell $]]&gt;=400,"High",Sales[[#This Row],[Current Upsell $]]&gt;=100,"Medium",Sales[[#This Row],[Current Upsell $]]&lt;100,"Low")</f>
        <v/>
      </c>
      <c r="L369" s="5" t="str">
        <f>IF(Sales[[#This Row],[Current Upsell $]]&gt;0,_xlfn.CONCAT(Sales[[#This Row],[Subscription Type]]," ",Sales[[#This Row],[Upsell Priority]]," ",TEXT(Sales[[#This Row],[Current Upsell $]],"$#")),"")</f>
        <v/>
      </c>
      <c r="M369">
        <v>56</v>
      </c>
      <c r="N369" s="1">
        <v>44105</v>
      </c>
      <c r="O369" s="1">
        <v>44378</v>
      </c>
      <c r="P369">
        <v>9</v>
      </c>
      <c r="Q369">
        <v>0</v>
      </c>
      <c r="R369" s="1">
        <v>44287</v>
      </c>
      <c r="S369">
        <v>520</v>
      </c>
      <c r="T369" s="1"/>
    </row>
    <row r="370" spans="1:20" x14ac:dyDescent="0.25">
      <c r="A370">
        <v>100147</v>
      </c>
      <c r="B370" t="s">
        <v>0</v>
      </c>
      <c r="C370" cm="1">
        <f t="array" ref="C370">_xlfn.SWITCH(Sales[[#This Row],[Subscription Type]],"Basic",4,"Premium",3,"Business",2,"Enterprise",1,FALSE)</f>
        <v>3</v>
      </c>
      <c r="E370" s="1"/>
      <c r="F370" s="1"/>
      <c r="G370">
        <v>46</v>
      </c>
      <c r="H370">
        <f>MAX(0,Sales[[#This Row],[Number of Users]]-Sales[[#This Row],[Licenses Bought]])</f>
        <v>4</v>
      </c>
      <c r="I370" s="5">
        <v>10</v>
      </c>
      <c r="J370" s="5">
        <f>IF(Sales[[#This Row],[Sales Month]]=MAX(R370:R2589),Sales[[#This Row],[Upsell $ Non Paying Users]]*Sales[[#This Row],[Non Paying Users]],0)</f>
        <v>0</v>
      </c>
      <c r="K370" s="5" t="str" cm="1">
        <f t="array" ref="K370">_xlfn.IFS(Sales[[#This Row],[Current Upsell $]]=0,"",Sales[[#This Row],[Current Upsell $]]&gt;=400,"High",Sales[[#This Row],[Current Upsell $]]&gt;=100,"Medium",Sales[[#This Row],[Current Upsell $]]&lt;100,"Low")</f>
        <v/>
      </c>
      <c r="L370" s="5" t="str">
        <f>IF(Sales[[#This Row],[Current Upsell $]]&gt;0,_xlfn.CONCAT(Sales[[#This Row],[Subscription Type]]," ",Sales[[#This Row],[Upsell Priority]]," ",TEXT(Sales[[#This Row],[Current Upsell $]],"$#")),"")</f>
        <v/>
      </c>
      <c r="M370">
        <v>50</v>
      </c>
      <c r="N370" s="1">
        <v>44105</v>
      </c>
      <c r="O370" s="1">
        <v>44378</v>
      </c>
      <c r="P370">
        <v>9</v>
      </c>
      <c r="Q370">
        <v>0</v>
      </c>
      <c r="R370" s="1">
        <v>44166</v>
      </c>
      <c r="S370">
        <v>460</v>
      </c>
      <c r="T370" s="1"/>
    </row>
    <row r="371" spans="1:20" x14ac:dyDescent="0.25">
      <c r="A371">
        <v>100147</v>
      </c>
      <c r="B371" t="s">
        <v>0</v>
      </c>
      <c r="C371" cm="1">
        <f t="array" ref="C371">_xlfn.SWITCH(Sales[[#This Row],[Subscription Type]],"Basic",4,"Premium",3,"Business",2,"Enterprise",1,FALSE)</f>
        <v>3</v>
      </c>
      <c r="E371" s="1"/>
      <c r="F371" s="1"/>
      <c r="G371">
        <v>51</v>
      </c>
      <c r="H371">
        <f>MAX(0,Sales[[#This Row],[Number of Users]]-Sales[[#This Row],[Licenses Bought]])</f>
        <v>4</v>
      </c>
      <c r="I371" s="5">
        <v>10</v>
      </c>
      <c r="J371" s="5">
        <f>IF(Sales[[#This Row],[Sales Month]]=MAX(R371:R2590),Sales[[#This Row],[Upsell $ Non Paying Users]]*Sales[[#This Row],[Non Paying Users]],0)</f>
        <v>40</v>
      </c>
      <c r="K371" s="5" t="str" cm="1">
        <f t="array" ref="K371">_xlfn.IFS(Sales[[#This Row],[Current Upsell $]]=0,"",Sales[[#This Row],[Current Upsell $]]&gt;=400,"High",Sales[[#This Row],[Current Upsell $]]&gt;=100,"Medium",Sales[[#This Row],[Current Upsell $]]&lt;100,"Low")</f>
        <v>Low</v>
      </c>
      <c r="L371" s="5" t="str">
        <f>IF(Sales[[#This Row],[Current Upsell $]]&gt;0,_xlfn.CONCAT(Sales[[#This Row],[Subscription Type]]," ",Sales[[#This Row],[Upsell Priority]]," ",TEXT(Sales[[#This Row],[Current Upsell $]],"$#")),"")</f>
        <v>Premium Low $40</v>
      </c>
      <c r="M371">
        <v>55</v>
      </c>
      <c r="N371" s="1">
        <v>44105</v>
      </c>
      <c r="O371" s="1">
        <v>44378</v>
      </c>
      <c r="P371">
        <v>9</v>
      </c>
      <c r="Q371">
        <v>0</v>
      </c>
      <c r="R371" s="1">
        <v>44348</v>
      </c>
      <c r="S371">
        <v>510</v>
      </c>
      <c r="T371" s="1"/>
    </row>
    <row r="372" spans="1:20" x14ac:dyDescent="0.25">
      <c r="A372">
        <v>100149</v>
      </c>
      <c r="B372" t="s">
        <v>0</v>
      </c>
      <c r="C372" cm="1">
        <f t="array" ref="C372">_xlfn.SWITCH(Sales[[#This Row],[Subscription Type]],"Basic",4,"Premium",3,"Business",2,"Enterprise",1,FALSE)</f>
        <v>3</v>
      </c>
      <c r="E372" s="1"/>
      <c r="F372" s="1"/>
      <c r="G372">
        <v>33</v>
      </c>
      <c r="H372">
        <f>MAX(0,Sales[[#This Row],[Number of Users]]-Sales[[#This Row],[Licenses Bought]])</f>
        <v>4</v>
      </c>
      <c r="I372" s="5">
        <v>10</v>
      </c>
      <c r="J372" s="5">
        <f>IF(Sales[[#This Row],[Sales Month]]=MAX(R372:R2591),Sales[[#This Row],[Upsell $ Non Paying Users]]*Sales[[#This Row],[Non Paying Users]],0)</f>
        <v>0</v>
      </c>
      <c r="K372" s="5" t="str" cm="1">
        <f t="array" ref="K372">_xlfn.IFS(Sales[[#This Row],[Current Upsell $]]=0,"",Sales[[#This Row],[Current Upsell $]]&gt;=400,"High",Sales[[#This Row],[Current Upsell $]]&gt;=100,"Medium",Sales[[#This Row],[Current Upsell $]]&lt;100,"Low")</f>
        <v/>
      </c>
      <c r="L372" s="5" t="str">
        <f>IF(Sales[[#This Row],[Current Upsell $]]&gt;0,_xlfn.CONCAT(Sales[[#This Row],[Subscription Type]]," ",Sales[[#This Row],[Upsell Priority]]," ",TEXT(Sales[[#This Row],[Current Upsell $]],"$#")),"")</f>
        <v/>
      </c>
      <c r="M372">
        <v>37</v>
      </c>
      <c r="N372" s="1">
        <v>44105</v>
      </c>
      <c r="O372" s="1">
        <v>44378</v>
      </c>
      <c r="P372">
        <v>9</v>
      </c>
      <c r="Q372">
        <v>0</v>
      </c>
      <c r="R372" s="1">
        <v>44317</v>
      </c>
      <c r="S372">
        <v>330</v>
      </c>
      <c r="T372" s="1"/>
    </row>
    <row r="373" spans="1:20" x14ac:dyDescent="0.25">
      <c r="A373">
        <v>100149</v>
      </c>
      <c r="B373" t="s">
        <v>0</v>
      </c>
      <c r="C373" cm="1">
        <f t="array" ref="C373">_xlfn.SWITCH(Sales[[#This Row],[Subscription Type]],"Basic",4,"Premium",3,"Business",2,"Enterprise",1,FALSE)</f>
        <v>3</v>
      </c>
      <c r="E373" s="1"/>
      <c r="F373" s="1"/>
      <c r="G373">
        <v>33</v>
      </c>
      <c r="H373">
        <f>MAX(0,Sales[[#This Row],[Number of Users]]-Sales[[#This Row],[Licenses Bought]])</f>
        <v>4</v>
      </c>
      <c r="I373" s="5">
        <v>10</v>
      </c>
      <c r="J373" s="5">
        <f>IF(Sales[[#This Row],[Sales Month]]=MAX(R373:R2592),Sales[[#This Row],[Upsell $ Non Paying Users]]*Sales[[#This Row],[Non Paying Users]],0)</f>
        <v>40</v>
      </c>
      <c r="K373" s="5" t="str" cm="1">
        <f t="array" ref="K373">_xlfn.IFS(Sales[[#This Row],[Current Upsell $]]=0,"",Sales[[#This Row],[Current Upsell $]]&gt;=400,"High",Sales[[#This Row],[Current Upsell $]]&gt;=100,"Medium",Sales[[#This Row],[Current Upsell $]]&lt;100,"Low")</f>
        <v>Low</v>
      </c>
      <c r="L373" s="5" t="str">
        <f>IF(Sales[[#This Row],[Current Upsell $]]&gt;0,_xlfn.CONCAT(Sales[[#This Row],[Subscription Type]]," ",Sales[[#This Row],[Upsell Priority]]," ",TEXT(Sales[[#This Row],[Current Upsell $]],"$#")),"")</f>
        <v>Premium Low $40</v>
      </c>
      <c r="M373">
        <v>37</v>
      </c>
      <c r="N373" s="1">
        <v>44105</v>
      </c>
      <c r="O373" s="1">
        <v>44378</v>
      </c>
      <c r="P373">
        <v>9</v>
      </c>
      <c r="Q373">
        <v>0</v>
      </c>
      <c r="R373" s="1">
        <v>44348</v>
      </c>
      <c r="S373">
        <v>330</v>
      </c>
      <c r="T373" s="1"/>
    </row>
    <row r="374" spans="1:20" x14ac:dyDescent="0.25">
      <c r="A374">
        <v>100152</v>
      </c>
      <c r="B374" t="s">
        <v>0</v>
      </c>
      <c r="C374" cm="1">
        <f t="array" ref="C374">_xlfn.SWITCH(Sales[[#This Row],[Subscription Type]],"Basic",4,"Premium",3,"Business",2,"Enterprise",1,FALSE)</f>
        <v>3</v>
      </c>
      <c r="E374" s="1"/>
      <c r="F374" s="1"/>
      <c r="G374">
        <v>10</v>
      </c>
      <c r="H374">
        <f>MAX(0,Sales[[#This Row],[Number of Users]]-Sales[[#This Row],[Licenses Bought]])</f>
        <v>4</v>
      </c>
      <c r="I374" s="5">
        <v>10</v>
      </c>
      <c r="J374" s="5">
        <f>IF(Sales[[#This Row],[Sales Month]]=MAX(R374:R2593),Sales[[#This Row],[Upsell $ Non Paying Users]]*Sales[[#This Row],[Non Paying Users]],0)</f>
        <v>0</v>
      </c>
      <c r="K374" s="5" t="str" cm="1">
        <f t="array" ref="K374">_xlfn.IFS(Sales[[#This Row],[Current Upsell $]]=0,"",Sales[[#This Row],[Current Upsell $]]&gt;=400,"High",Sales[[#This Row],[Current Upsell $]]&gt;=100,"Medium",Sales[[#This Row],[Current Upsell $]]&lt;100,"Low")</f>
        <v/>
      </c>
      <c r="L374" s="5" t="str">
        <f>IF(Sales[[#This Row],[Current Upsell $]]&gt;0,_xlfn.CONCAT(Sales[[#This Row],[Subscription Type]]," ",Sales[[#This Row],[Upsell Priority]]," ",TEXT(Sales[[#This Row],[Current Upsell $]],"$#")),"")</f>
        <v/>
      </c>
      <c r="M374">
        <v>14</v>
      </c>
      <c r="N374" s="1">
        <v>44105</v>
      </c>
      <c r="O374" s="1">
        <v>44378</v>
      </c>
      <c r="P374">
        <v>9</v>
      </c>
      <c r="Q374">
        <v>0</v>
      </c>
      <c r="R374" s="1">
        <v>44166</v>
      </c>
      <c r="S374">
        <v>100</v>
      </c>
      <c r="T374" s="1"/>
    </row>
    <row r="375" spans="1:20" x14ac:dyDescent="0.25">
      <c r="A375">
        <v>100152</v>
      </c>
      <c r="B375" t="s">
        <v>0</v>
      </c>
      <c r="C375" cm="1">
        <f t="array" ref="C375">_xlfn.SWITCH(Sales[[#This Row],[Subscription Type]],"Basic",4,"Premium",3,"Business",2,"Enterprise",1,FALSE)</f>
        <v>3</v>
      </c>
      <c r="E375" s="1"/>
      <c r="F375" s="1"/>
      <c r="G375">
        <v>10</v>
      </c>
      <c r="H375">
        <f>MAX(0,Sales[[#This Row],[Number of Users]]-Sales[[#This Row],[Licenses Bought]])</f>
        <v>4</v>
      </c>
      <c r="I375" s="5">
        <v>10</v>
      </c>
      <c r="J375" s="5">
        <f>IF(Sales[[#This Row],[Sales Month]]=MAX(R375:R2594),Sales[[#This Row],[Upsell $ Non Paying Users]]*Sales[[#This Row],[Non Paying Users]],0)</f>
        <v>0</v>
      </c>
      <c r="K375" s="5" t="str" cm="1">
        <f t="array" ref="K375">_xlfn.IFS(Sales[[#This Row],[Current Upsell $]]=0,"",Sales[[#This Row],[Current Upsell $]]&gt;=400,"High",Sales[[#This Row],[Current Upsell $]]&gt;=100,"Medium",Sales[[#This Row],[Current Upsell $]]&lt;100,"Low")</f>
        <v/>
      </c>
      <c r="L375" s="5" t="str">
        <f>IF(Sales[[#This Row],[Current Upsell $]]&gt;0,_xlfn.CONCAT(Sales[[#This Row],[Subscription Type]]," ",Sales[[#This Row],[Upsell Priority]]," ",TEXT(Sales[[#This Row],[Current Upsell $]],"$#")),"")</f>
        <v/>
      </c>
      <c r="M375">
        <v>14</v>
      </c>
      <c r="N375" s="1">
        <v>44105</v>
      </c>
      <c r="O375" s="1">
        <v>44378</v>
      </c>
      <c r="P375">
        <v>9</v>
      </c>
      <c r="Q375">
        <v>0</v>
      </c>
      <c r="R375" s="1">
        <v>44197</v>
      </c>
      <c r="S375">
        <v>100</v>
      </c>
      <c r="T375" s="1"/>
    </row>
    <row r="376" spans="1:20" x14ac:dyDescent="0.25">
      <c r="A376">
        <v>100152</v>
      </c>
      <c r="B376" t="s">
        <v>0</v>
      </c>
      <c r="C376" cm="1">
        <f t="array" ref="C376">_xlfn.SWITCH(Sales[[#This Row],[Subscription Type]],"Basic",4,"Premium",3,"Business",2,"Enterprise",1,FALSE)</f>
        <v>3</v>
      </c>
      <c r="E376" s="1"/>
      <c r="F376" s="1"/>
      <c r="G376">
        <v>10</v>
      </c>
      <c r="H376">
        <f>MAX(0,Sales[[#This Row],[Number of Users]]-Sales[[#This Row],[Licenses Bought]])</f>
        <v>4</v>
      </c>
      <c r="I376" s="5">
        <v>10</v>
      </c>
      <c r="J376" s="5">
        <f>IF(Sales[[#This Row],[Sales Month]]=MAX(R376:R2595),Sales[[#This Row],[Upsell $ Non Paying Users]]*Sales[[#This Row],[Non Paying Users]],0)</f>
        <v>0</v>
      </c>
      <c r="K376" s="5" t="str" cm="1">
        <f t="array" ref="K376">_xlfn.IFS(Sales[[#This Row],[Current Upsell $]]=0,"",Sales[[#This Row],[Current Upsell $]]&gt;=400,"High",Sales[[#This Row],[Current Upsell $]]&gt;=100,"Medium",Sales[[#This Row],[Current Upsell $]]&lt;100,"Low")</f>
        <v/>
      </c>
      <c r="L376" s="5" t="str">
        <f>IF(Sales[[#This Row],[Current Upsell $]]&gt;0,_xlfn.CONCAT(Sales[[#This Row],[Subscription Type]]," ",Sales[[#This Row],[Upsell Priority]]," ",TEXT(Sales[[#This Row],[Current Upsell $]],"$#")),"")</f>
        <v/>
      </c>
      <c r="M376">
        <v>14</v>
      </c>
      <c r="N376" s="1">
        <v>44105</v>
      </c>
      <c r="O376" s="1">
        <v>44378</v>
      </c>
      <c r="P376">
        <v>9</v>
      </c>
      <c r="Q376">
        <v>0</v>
      </c>
      <c r="R376" s="1">
        <v>44228</v>
      </c>
      <c r="S376">
        <v>100</v>
      </c>
      <c r="T376" s="1"/>
    </row>
    <row r="377" spans="1:20" x14ac:dyDescent="0.25">
      <c r="A377">
        <v>100152</v>
      </c>
      <c r="B377" t="s">
        <v>0</v>
      </c>
      <c r="C377" cm="1">
        <f t="array" ref="C377">_xlfn.SWITCH(Sales[[#This Row],[Subscription Type]],"Basic",4,"Premium",3,"Business",2,"Enterprise",1,FALSE)</f>
        <v>3</v>
      </c>
      <c r="E377" s="1"/>
      <c r="F377" s="1"/>
      <c r="G377">
        <v>10</v>
      </c>
      <c r="H377">
        <f>MAX(0,Sales[[#This Row],[Number of Users]]-Sales[[#This Row],[Licenses Bought]])</f>
        <v>4</v>
      </c>
      <c r="I377" s="5">
        <v>10</v>
      </c>
      <c r="J377" s="5">
        <f>IF(Sales[[#This Row],[Sales Month]]=MAX(R377:R2596),Sales[[#This Row],[Upsell $ Non Paying Users]]*Sales[[#This Row],[Non Paying Users]],0)</f>
        <v>0</v>
      </c>
      <c r="K377" s="5" t="str" cm="1">
        <f t="array" ref="K377">_xlfn.IFS(Sales[[#This Row],[Current Upsell $]]=0,"",Sales[[#This Row],[Current Upsell $]]&gt;=400,"High",Sales[[#This Row],[Current Upsell $]]&gt;=100,"Medium",Sales[[#This Row],[Current Upsell $]]&lt;100,"Low")</f>
        <v/>
      </c>
      <c r="L377" s="5" t="str">
        <f>IF(Sales[[#This Row],[Current Upsell $]]&gt;0,_xlfn.CONCAT(Sales[[#This Row],[Subscription Type]]," ",Sales[[#This Row],[Upsell Priority]]," ",TEXT(Sales[[#This Row],[Current Upsell $]],"$#")),"")</f>
        <v/>
      </c>
      <c r="M377">
        <v>14</v>
      </c>
      <c r="N377" s="1">
        <v>44105</v>
      </c>
      <c r="O377" s="1">
        <v>44378</v>
      </c>
      <c r="P377">
        <v>9</v>
      </c>
      <c r="Q377">
        <v>0</v>
      </c>
      <c r="R377" s="1">
        <v>44317</v>
      </c>
      <c r="S377">
        <v>100</v>
      </c>
      <c r="T377" s="1"/>
    </row>
    <row r="378" spans="1:20" x14ac:dyDescent="0.25">
      <c r="A378">
        <v>100166</v>
      </c>
      <c r="B378" t="s">
        <v>0</v>
      </c>
      <c r="C378" cm="1">
        <f t="array" ref="C378">_xlfn.SWITCH(Sales[[#This Row],[Subscription Type]],"Basic",4,"Premium",3,"Business",2,"Enterprise",1,FALSE)</f>
        <v>3</v>
      </c>
      <c r="E378" s="1"/>
      <c r="F378" s="1"/>
      <c r="G378">
        <v>17</v>
      </c>
      <c r="H378">
        <f>MAX(0,Sales[[#This Row],[Number of Users]]-Sales[[#This Row],[Licenses Bought]])</f>
        <v>4</v>
      </c>
      <c r="I378" s="5">
        <v>10</v>
      </c>
      <c r="J378" s="5">
        <f>IF(Sales[[#This Row],[Sales Month]]=MAX(R378:R2597),Sales[[#This Row],[Upsell $ Non Paying Users]]*Sales[[#This Row],[Non Paying Users]],0)</f>
        <v>0</v>
      </c>
      <c r="K378" s="5" t="str" cm="1">
        <f t="array" ref="K378">_xlfn.IFS(Sales[[#This Row],[Current Upsell $]]=0,"",Sales[[#This Row],[Current Upsell $]]&gt;=400,"High",Sales[[#This Row],[Current Upsell $]]&gt;=100,"Medium",Sales[[#This Row],[Current Upsell $]]&lt;100,"Low")</f>
        <v/>
      </c>
      <c r="L378" s="5" t="str">
        <f>IF(Sales[[#This Row],[Current Upsell $]]&gt;0,_xlfn.CONCAT(Sales[[#This Row],[Subscription Type]]," ",Sales[[#This Row],[Upsell Priority]]," ",TEXT(Sales[[#This Row],[Current Upsell $]],"$#")),"")</f>
        <v/>
      </c>
      <c r="M378">
        <v>21</v>
      </c>
      <c r="N378" s="1">
        <v>44136</v>
      </c>
      <c r="O378" s="1">
        <v>44378</v>
      </c>
      <c r="P378">
        <v>8</v>
      </c>
      <c r="Q378">
        <v>0</v>
      </c>
      <c r="R378" s="1">
        <v>44317</v>
      </c>
      <c r="S378">
        <v>170</v>
      </c>
      <c r="T378" s="1"/>
    </row>
    <row r="379" spans="1:20" x14ac:dyDescent="0.25">
      <c r="A379">
        <v>100166</v>
      </c>
      <c r="B379" t="s">
        <v>0</v>
      </c>
      <c r="C379" cm="1">
        <f t="array" ref="C379">_xlfn.SWITCH(Sales[[#This Row],[Subscription Type]],"Basic",4,"Premium",3,"Business",2,"Enterprise",1,FALSE)</f>
        <v>3</v>
      </c>
      <c r="E379" s="1"/>
      <c r="F379" s="1"/>
      <c r="G379">
        <v>17</v>
      </c>
      <c r="H379">
        <f>MAX(0,Sales[[#This Row],[Number of Users]]-Sales[[#This Row],[Licenses Bought]])</f>
        <v>4</v>
      </c>
      <c r="I379" s="5">
        <v>10</v>
      </c>
      <c r="J379" s="5">
        <f>IF(Sales[[#This Row],[Sales Month]]=MAX(R379:R2598),Sales[[#This Row],[Upsell $ Non Paying Users]]*Sales[[#This Row],[Non Paying Users]],0)</f>
        <v>40</v>
      </c>
      <c r="K379" s="5" t="str" cm="1">
        <f t="array" ref="K379">_xlfn.IFS(Sales[[#This Row],[Current Upsell $]]=0,"",Sales[[#This Row],[Current Upsell $]]&gt;=400,"High",Sales[[#This Row],[Current Upsell $]]&gt;=100,"Medium",Sales[[#This Row],[Current Upsell $]]&lt;100,"Low")</f>
        <v>Low</v>
      </c>
      <c r="L379" s="5" t="str">
        <f>IF(Sales[[#This Row],[Current Upsell $]]&gt;0,_xlfn.CONCAT(Sales[[#This Row],[Subscription Type]]," ",Sales[[#This Row],[Upsell Priority]]," ",TEXT(Sales[[#This Row],[Current Upsell $]],"$#")),"")</f>
        <v>Premium Low $40</v>
      </c>
      <c r="M379">
        <v>21</v>
      </c>
      <c r="N379" s="1">
        <v>44136</v>
      </c>
      <c r="O379" s="1">
        <v>44378</v>
      </c>
      <c r="P379">
        <v>8</v>
      </c>
      <c r="Q379">
        <v>0</v>
      </c>
      <c r="R379" s="1">
        <v>44348</v>
      </c>
      <c r="S379">
        <v>170</v>
      </c>
      <c r="T379" s="1"/>
    </row>
    <row r="380" spans="1:20" x14ac:dyDescent="0.25">
      <c r="A380">
        <v>100198</v>
      </c>
      <c r="B380" t="s">
        <v>0</v>
      </c>
      <c r="C380" cm="1">
        <f t="array" ref="C380">_xlfn.SWITCH(Sales[[#This Row],[Subscription Type]],"Basic",4,"Premium",3,"Business",2,"Enterprise",1,FALSE)</f>
        <v>3</v>
      </c>
      <c r="E380" s="1"/>
      <c r="F380" s="1"/>
      <c r="G380">
        <v>39</v>
      </c>
      <c r="H380">
        <f>MAX(0,Sales[[#This Row],[Number of Users]]-Sales[[#This Row],[Licenses Bought]])</f>
        <v>4</v>
      </c>
      <c r="I380" s="5">
        <v>10</v>
      </c>
      <c r="J380" s="5">
        <f>IF(Sales[[#This Row],[Sales Month]]=MAX(R380:R2599),Sales[[#This Row],[Upsell $ Non Paying Users]]*Sales[[#This Row],[Non Paying Users]],0)</f>
        <v>40</v>
      </c>
      <c r="K380" s="5" t="str" cm="1">
        <f t="array" ref="K380">_xlfn.IFS(Sales[[#This Row],[Current Upsell $]]=0,"",Sales[[#This Row],[Current Upsell $]]&gt;=400,"High",Sales[[#This Row],[Current Upsell $]]&gt;=100,"Medium",Sales[[#This Row],[Current Upsell $]]&lt;100,"Low")</f>
        <v>Low</v>
      </c>
      <c r="L380" s="5" t="str">
        <f>IF(Sales[[#This Row],[Current Upsell $]]&gt;0,_xlfn.CONCAT(Sales[[#This Row],[Subscription Type]]," ",Sales[[#This Row],[Upsell Priority]]," ",TEXT(Sales[[#This Row],[Current Upsell $]],"$#")),"")</f>
        <v>Premium Low $40</v>
      </c>
      <c r="M380">
        <v>43</v>
      </c>
      <c r="N380" s="1">
        <v>44228</v>
      </c>
      <c r="O380" s="1">
        <v>44378</v>
      </c>
      <c r="P380">
        <v>5</v>
      </c>
      <c r="Q380">
        <v>0</v>
      </c>
      <c r="R380" s="1">
        <v>44348</v>
      </c>
      <c r="S380">
        <v>390</v>
      </c>
      <c r="T380" s="1"/>
    </row>
    <row r="381" spans="1:20" x14ac:dyDescent="0.25">
      <c r="A381">
        <v>100200</v>
      </c>
      <c r="B381" t="s">
        <v>0</v>
      </c>
      <c r="C381" cm="1">
        <f t="array" ref="C381">_xlfn.SWITCH(Sales[[#This Row],[Subscription Type]],"Basic",4,"Premium",3,"Business",2,"Enterprise",1,FALSE)</f>
        <v>3</v>
      </c>
      <c r="E381" s="1"/>
      <c r="F381" s="1"/>
      <c r="G381">
        <v>32</v>
      </c>
      <c r="H381">
        <f>MAX(0,Sales[[#This Row],[Number of Users]]-Sales[[#This Row],[Licenses Bought]])</f>
        <v>4</v>
      </c>
      <c r="I381" s="5">
        <v>10</v>
      </c>
      <c r="J381" s="5">
        <f>IF(Sales[[#This Row],[Sales Month]]=MAX(R381:R2600),Sales[[#This Row],[Upsell $ Non Paying Users]]*Sales[[#This Row],[Non Paying Users]],0)</f>
        <v>0</v>
      </c>
      <c r="K381" s="5" t="str" cm="1">
        <f t="array" ref="K381">_xlfn.IFS(Sales[[#This Row],[Current Upsell $]]=0,"",Sales[[#This Row],[Current Upsell $]]&gt;=400,"High",Sales[[#This Row],[Current Upsell $]]&gt;=100,"Medium",Sales[[#This Row],[Current Upsell $]]&lt;100,"Low")</f>
        <v/>
      </c>
      <c r="L381" s="5" t="str">
        <f>IF(Sales[[#This Row],[Current Upsell $]]&gt;0,_xlfn.CONCAT(Sales[[#This Row],[Subscription Type]]," ",Sales[[#This Row],[Upsell Priority]]," ",TEXT(Sales[[#This Row],[Current Upsell $]],"$#")),"")</f>
        <v/>
      </c>
      <c r="M381">
        <v>36</v>
      </c>
      <c r="N381" s="1">
        <v>44228</v>
      </c>
      <c r="O381" s="1">
        <v>44378</v>
      </c>
      <c r="P381">
        <v>5</v>
      </c>
      <c r="Q381">
        <v>0</v>
      </c>
      <c r="R381" s="1">
        <v>44317</v>
      </c>
      <c r="S381">
        <v>320</v>
      </c>
      <c r="T381" s="1"/>
    </row>
    <row r="382" spans="1:20" x14ac:dyDescent="0.25">
      <c r="A382">
        <v>100207</v>
      </c>
      <c r="B382" t="s">
        <v>0</v>
      </c>
      <c r="C382" cm="1">
        <f t="array" ref="C382">_xlfn.SWITCH(Sales[[#This Row],[Subscription Type]],"Basic",4,"Premium",3,"Business",2,"Enterprise",1,FALSE)</f>
        <v>3</v>
      </c>
      <c r="E382" s="1"/>
      <c r="F382" s="1"/>
      <c r="G382">
        <v>12</v>
      </c>
      <c r="H382">
        <f>MAX(0,Sales[[#This Row],[Number of Users]]-Sales[[#This Row],[Licenses Bought]])</f>
        <v>4</v>
      </c>
      <c r="I382" s="5">
        <v>10</v>
      </c>
      <c r="J382" s="5">
        <f>IF(Sales[[#This Row],[Sales Month]]=MAX(R382:R2601),Sales[[#This Row],[Upsell $ Non Paying Users]]*Sales[[#This Row],[Non Paying Users]],0)</f>
        <v>0</v>
      </c>
      <c r="K382" s="5" t="str" cm="1">
        <f t="array" ref="K382">_xlfn.IFS(Sales[[#This Row],[Current Upsell $]]=0,"",Sales[[#This Row],[Current Upsell $]]&gt;=400,"High",Sales[[#This Row],[Current Upsell $]]&gt;=100,"Medium",Sales[[#This Row],[Current Upsell $]]&lt;100,"Low")</f>
        <v/>
      </c>
      <c r="L382" s="5" t="str">
        <f>IF(Sales[[#This Row],[Current Upsell $]]&gt;0,_xlfn.CONCAT(Sales[[#This Row],[Subscription Type]]," ",Sales[[#This Row],[Upsell Priority]]," ",TEXT(Sales[[#This Row],[Current Upsell $]],"$#")),"")</f>
        <v/>
      </c>
      <c r="M382">
        <v>16</v>
      </c>
      <c r="N382" s="1">
        <v>44228</v>
      </c>
      <c r="O382" s="1">
        <v>44378</v>
      </c>
      <c r="P382">
        <v>5</v>
      </c>
      <c r="Q382">
        <v>0</v>
      </c>
      <c r="R382" s="1">
        <v>44317</v>
      </c>
      <c r="S382">
        <v>120</v>
      </c>
      <c r="T382" s="1"/>
    </row>
    <row r="383" spans="1:20" x14ac:dyDescent="0.25">
      <c r="A383">
        <v>100210</v>
      </c>
      <c r="B383" t="s">
        <v>0</v>
      </c>
      <c r="C383" cm="1">
        <f t="array" ref="C383">_xlfn.SWITCH(Sales[[#This Row],[Subscription Type]],"Basic",4,"Premium",3,"Business",2,"Enterprise",1,FALSE)</f>
        <v>3</v>
      </c>
      <c r="G383">
        <v>2</v>
      </c>
      <c r="H383">
        <f>MAX(0,Sales[[#This Row],[Number of Users]]-Sales[[#This Row],[Licenses Bought]])</f>
        <v>4</v>
      </c>
      <c r="I383" s="5">
        <v>10</v>
      </c>
      <c r="J383" s="5">
        <f>IF(Sales[[#This Row],[Sales Month]]=MAX(R383:R2602),Sales[[#This Row],[Upsell $ Non Paying Users]]*Sales[[#This Row],[Non Paying Users]],0)</f>
        <v>0</v>
      </c>
      <c r="K383" s="5" t="str" cm="1">
        <f t="array" ref="K383">_xlfn.IFS(Sales[[#This Row],[Current Upsell $]]=0,"",Sales[[#This Row],[Current Upsell $]]&gt;=400,"High",Sales[[#This Row],[Current Upsell $]]&gt;=100,"Medium",Sales[[#This Row],[Current Upsell $]]&lt;100,"Low")</f>
        <v/>
      </c>
      <c r="L383" s="5" t="str">
        <f>IF(Sales[[#This Row],[Current Upsell $]]&gt;0,_xlfn.CONCAT(Sales[[#This Row],[Subscription Type]]," ",Sales[[#This Row],[Upsell Priority]]," ",TEXT(Sales[[#This Row],[Current Upsell $]],"$#")),"")</f>
        <v/>
      </c>
      <c r="M383">
        <v>6</v>
      </c>
      <c r="N383" s="1">
        <v>44228</v>
      </c>
      <c r="O383" s="1">
        <v>44348</v>
      </c>
      <c r="P383">
        <v>4</v>
      </c>
      <c r="Q383">
        <v>0</v>
      </c>
      <c r="R383" s="1">
        <v>44256</v>
      </c>
      <c r="S383">
        <v>20</v>
      </c>
      <c r="T383" s="1"/>
    </row>
    <row r="384" spans="1:20" x14ac:dyDescent="0.25">
      <c r="A384">
        <v>100224</v>
      </c>
      <c r="B384" t="s">
        <v>0</v>
      </c>
      <c r="C384" cm="1">
        <f t="array" ref="C384">_xlfn.SWITCH(Sales[[#This Row],[Subscription Type]],"Basic",4,"Premium",3,"Business",2,"Enterprise",1,FALSE)</f>
        <v>3</v>
      </c>
      <c r="E384" s="1"/>
      <c r="F384" s="1"/>
      <c r="G384">
        <v>33</v>
      </c>
      <c r="H384">
        <f>MAX(0,Sales[[#This Row],[Number of Users]]-Sales[[#This Row],[Licenses Bought]])</f>
        <v>4</v>
      </c>
      <c r="I384" s="5">
        <v>10</v>
      </c>
      <c r="J384" s="5">
        <f>IF(Sales[[#This Row],[Sales Month]]=MAX(R384:R2603),Sales[[#This Row],[Upsell $ Non Paying Users]]*Sales[[#This Row],[Non Paying Users]],0)</f>
        <v>40</v>
      </c>
      <c r="K384" s="5" t="str" cm="1">
        <f t="array" ref="K384">_xlfn.IFS(Sales[[#This Row],[Current Upsell $]]=0,"",Sales[[#This Row],[Current Upsell $]]&gt;=400,"High",Sales[[#This Row],[Current Upsell $]]&gt;=100,"Medium",Sales[[#This Row],[Current Upsell $]]&lt;100,"Low")</f>
        <v>Low</v>
      </c>
      <c r="L384" s="5" t="str">
        <f>IF(Sales[[#This Row],[Current Upsell $]]&gt;0,_xlfn.CONCAT(Sales[[#This Row],[Subscription Type]]," ",Sales[[#This Row],[Upsell Priority]]," ",TEXT(Sales[[#This Row],[Current Upsell $]],"$#")),"")</f>
        <v>Premium Low $40</v>
      </c>
      <c r="M384">
        <v>37</v>
      </c>
      <c r="N384" s="1">
        <v>44256</v>
      </c>
      <c r="O384" s="1">
        <v>44378</v>
      </c>
      <c r="P384">
        <v>4</v>
      </c>
      <c r="Q384">
        <v>0</v>
      </c>
      <c r="R384" s="1">
        <v>44348</v>
      </c>
      <c r="S384">
        <v>330</v>
      </c>
      <c r="T384" s="1"/>
    </row>
    <row r="385" spans="1:20" x14ac:dyDescent="0.25">
      <c r="A385">
        <v>100013</v>
      </c>
      <c r="B385" t="s">
        <v>0</v>
      </c>
      <c r="C385" cm="1">
        <f t="array" ref="C385">_xlfn.SWITCH(Sales[[#This Row],[Subscription Type]],"Basic",4,"Premium",3,"Business",2,"Enterprise",1,FALSE)</f>
        <v>3</v>
      </c>
      <c r="G385">
        <v>11</v>
      </c>
      <c r="H385">
        <f>MAX(0,Sales[[#This Row],[Number of Users]]-Sales[[#This Row],[Licenses Bought]])</f>
        <v>3</v>
      </c>
      <c r="I385" s="5">
        <v>10</v>
      </c>
      <c r="J385" s="5">
        <f>IF(Sales[[#This Row],[Sales Month]]=MAX(R385:R2604),Sales[[#This Row],[Upsell $ Non Paying Users]]*Sales[[#This Row],[Non Paying Users]],0)</f>
        <v>0</v>
      </c>
      <c r="K385" s="5" t="str" cm="1">
        <f t="array" ref="K385">_xlfn.IFS(Sales[[#This Row],[Current Upsell $]]=0,"",Sales[[#This Row],[Current Upsell $]]&gt;=400,"High",Sales[[#This Row],[Current Upsell $]]&gt;=100,"Medium",Sales[[#This Row],[Current Upsell $]]&lt;100,"Low")</f>
        <v/>
      </c>
      <c r="L385" s="5" t="str">
        <f>IF(Sales[[#This Row],[Current Upsell $]]&gt;0,_xlfn.CONCAT(Sales[[#This Row],[Subscription Type]]," ",Sales[[#This Row],[Upsell Priority]]," ",TEXT(Sales[[#This Row],[Current Upsell $]],"$#")),"")</f>
        <v/>
      </c>
      <c r="M385">
        <v>14</v>
      </c>
      <c r="N385" s="1">
        <v>43891</v>
      </c>
      <c r="O385" s="1">
        <v>44256</v>
      </c>
      <c r="P385">
        <v>12</v>
      </c>
      <c r="Q385">
        <v>3</v>
      </c>
      <c r="R385" s="1">
        <v>43952</v>
      </c>
      <c r="S385">
        <v>110</v>
      </c>
      <c r="T385" s="1"/>
    </row>
    <row r="386" spans="1:20" x14ac:dyDescent="0.25">
      <c r="A386">
        <v>100013</v>
      </c>
      <c r="B386" t="s">
        <v>0</v>
      </c>
      <c r="C386" cm="1">
        <f t="array" ref="C386">_xlfn.SWITCH(Sales[[#This Row],[Subscription Type]],"Basic",4,"Premium",3,"Business",2,"Enterprise",1,FALSE)</f>
        <v>3</v>
      </c>
      <c r="G386">
        <v>11</v>
      </c>
      <c r="H386">
        <f>MAX(0,Sales[[#This Row],[Number of Users]]-Sales[[#This Row],[Licenses Bought]])</f>
        <v>3</v>
      </c>
      <c r="I386" s="5">
        <v>10</v>
      </c>
      <c r="J386" s="5">
        <f>IF(Sales[[#This Row],[Sales Month]]=MAX(R386:R2605),Sales[[#This Row],[Upsell $ Non Paying Users]]*Sales[[#This Row],[Non Paying Users]],0)</f>
        <v>0</v>
      </c>
      <c r="K386" s="5" t="str" cm="1">
        <f t="array" ref="K386">_xlfn.IFS(Sales[[#This Row],[Current Upsell $]]=0,"",Sales[[#This Row],[Current Upsell $]]&gt;=400,"High",Sales[[#This Row],[Current Upsell $]]&gt;=100,"Medium",Sales[[#This Row],[Current Upsell $]]&lt;100,"Low")</f>
        <v/>
      </c>
      <c r="L386" s="5" t="str">
        <f>IF(Sales[[#This Row],[Current Upsell $]]&gt;0,_xlfn.CONCAT(Sales[[#This Row],[Subscription Type]]," ",Sales[[#This Row],[Upsell Priority]]," ",TEXT(Sales[[#This Row],[Current Upsell $]],"$#")),"")</f>
        <v/>
      </c>
      <c r="M386">
        <v>14</v>
      </c>
      <c r="N386" s="1">
        <v>43891</v>
      </c>
      <c r="O386" s="1">
        <v>44256</v>
      </c>
      <c r="P386">
        <v>12</v>
      </c>
      <c r="Q386">
        <v>3</v>
      </c>
      <c r="R386" s="1">
        <v>43983</v>
      </c>
      <c r="S386">
        <v>110</v>
      </c>
      <c r="T386" s="1"/>
    </row>
    <row r="387" spans="1:20" x14ac:dyDescent="0.25">
      <c r="A387">
        <v>100013</v>
      </c>
      <c r="B387" t="s">
        <v>0</v>
      </c>
      <c r="C387" cm="1">
        <f t="array" ref="C387">_xlfn.SWITCH(Sales[[#This Row],[Subscription Type]],"Basic",4,"Premium",3,"Business",2,"Enterprise",1,FALSE)</f>
        <v>3</v>
      </c>
      <c r="G387">
        <v>11</v>
      </c>
      <c r="H387">
        <f>MAX(0,Sales[[#This Row],[Number of Users]]-Sales[[#This Row],[Licenses Bought]])</f>
        <v>3</v>
      </c>
      <c r="I387" s="5">
        <v>10</v>
      </c>
      <c r="J387" s="5">
        <f>IF(Sales[[#This Row],[Sales Month]]=MAX(R387:R2606),Sales[[#This Row],[Upsell $ Non Paying Users]]*Sales[[#This Row],[Non Paying Users]],0)</f>
        <v>0</v>
      </c>
      <c r="K387" s="5" t="str" cm="1">
        <f t="array" ref="K387">_xlfn.IFS(Sales[[#This Row],[Current Upsell $]]=0,"",Sales[[#This Row],[Current Upsell $]]&gt;=400,"High",Sales[[#This Row],[Current Upsell $]]&gt;=100,"Medium",Sales[[#This Row],[Current Upsell $]]&lt;100,"Low")</f>
        <v/>
      </c>
      <c r="L387" s="5" t="str">
        <f>IF(Sales[[#This Row],[Current Upsell $]]&gt;0,_xlfn.CONCAT(Sales[[#This Row],[Subscription Type]]," ",Sales[[#This Row],[Upsell Priority]]," ",TEXT(Sales[[#This Row],[Current Upsell $]],"$#")),"")</f>
        <v/>
      </c>
      <c r="M387">
        <v>14</v>
      </c>
      <c r="N387" s="1">
        <v>43891</v>
      </c>
      <c r="O387" s="1">
        <v>44256</v>
      </c>
      <c r="P387">
        <v>12</v>
      </c>
      <c r="Q387">
        <v>3</v>
      </c>
      <c r="R387" s="1">
        <v>44136</v>
      </c>
      <c r="S387">
        <v>110</v>
      </c>
      <c r="T387" s="1"/>
    </row>
    <row r="388" spans="1:20" x14ac:dyDescent="0.25">
      <c r="A388">
        <v>100013</v>
      </c>
      <c r="B388" t="s">
        <v>0</v>
      </c>
      <c r="C388" cm="1">
        <f t="array" ref="C388">_xlfn.SWITCH(Sales[[#This Row],[Subscription Type]],"Basic",4,"Premium",3,"Business",2,"Enterprise",1,FALSE)</f>
        <v>3</v>
      </c>
      <c r="G388">
        <v>11</v>
      </c>
      <c r="H388">
        <f>MAX(0,Sales[[#This Row],[Number of Users]]-Sales[[#This Row],[Licenses Bought]])</f>
        <v>3</v>
      </c>
      <c r="I388" s="5">
        <v>10</v>
      </c>
      <c r="J388" s="5">
        <f>IF(Sales[[#This Row],[Sales Month]]=MAX(R388:R2607),Sales[[#This Row],[Upsell $ Non Paying Users]]*Sales[[#This Row],[Non Paying Users]],0)</f>
        <v>0</v>
      </c>
      <c r="K388" s="5" t="str" cm="1">
        <f t="array" ref="K388">_xlfn.IFS(Sales[[#This Row],[Current Upsell $]]=0,"",Sales[[#This Row],[Current Upsell $]]&gt;=400,"High",Sales[[#This Row],[Current Upsell $]]&gt;=100,"Medium",Sales[[#This Row],[Current Upsell $]]&lt;100,"Low")</f>
        <v/>
      </c>
      <c r="L388" s="5" t="str">
        <f>IF(Sales[[#This Row],[Current Upsell $]]&gt;0,_xlfn.CONCAT(Sales[[#This Row],[Subscription Type]]," ",Sales[[#This Row],[Upsell Priority]]," ",TEXT(Sales[[#This Row],[Current Upsell $]],"$#")),"")</f>
        <v/>
      </c>
      <c r="M388">
        <v>14</v>
      </c>
      <c r="N388" s="1">
        <v>43891</v>
      </c>
      <c r="O388" s="1">
        <v>44256</v>
      </c>
      <c r="P388">
        <v>12</v>
      </c>
      <c r="Q388">
        <v>3</v>
      </c>
      <c r="R388" s="1">
        <v>44256</v>
      </c>
      <c r="S388">
        <v>110</v>
      </c>
      <c r="T388" s="1"/>
    </row>
    <row r="389" spans="1:20" x14ac:dyDescent="0.25">
      <c r="A389">
        <v>100014</v>
      </c>
      <c r="B389" t="s">
        <v>0</v>
      </c>
      <c r="C389" cm="1">
        <f t="array" ref="C389">_xlfn.SWITCH(Sales[[#This Row],[Subscription Type]],"Basic",4,"Premium",3,"Business",2,"Enterprise",1,FALSE)</f>
        <v>3</v>
      </c>
      <c r="G389">
        <v>1</v>
      </c>
      <c r="H389">
        <f>MAX(0,Sales[[#This Row],[Number of Users]]-Sales[[#This Row],[Licenses Bought]])</f>
        <v>3</v>
      </c>
      <c r="I389" s="5">
        <v>10</v>
      </c>
      <c r="J389" s="5">
        <f>IF(Sales[[#This Row],[Sales Month]]=MAX(R389:R2608),Sales[[#This Row],[Upsell $ Non Paying Users]]*Sales[[#This Row],[Non Paying Users]],0)</f>
        <v>0</v>
      </c>
      <c r="K389" s="5" t="str" cm="1">
        <f t="array" ref="K389">_xlfn.IFS(Sales[[#This Row],[Current Upsell $]]=0,"",Sales[[#This Row],[Current Upsell $]]&gt;=400,"High",Sales[[#This Row],[Current Upsell $]]&gt;=100,"Medium",Sales[[#This Row],[Current Upsell $]]&lt;100,"Low")</f>
        <v/>
      </c>
      <c r="L389" s="5" t="str">
        <f>IF(Sales[[#This Row],[Current Upsell $]]&gt;0,_xlfn.CONCAT(Sales[[#This Row],[Subscription Type]]," ",Sales[[#This Row],[Upsell Priority]]," ",TEXT(Sales[[#This Row],[Current Upsell $]],"$#")),"")</f>
        <v/>
      </c>
      <c r="M389">
        <v>4</v>
      </c>
      <c r="N389" s="1">
        <v>43891</v>
      </c>
      <c r="O389" s="1">
        <v>44166</v>
      </c>
      <c r="P389">
        <v>9</v>
      </c>
      <c r="Q389">
        <v>6</v>
      </c>
      <c r="R389" s="1">
        <v>43922</v>
      </c>
      <c r="S389">
        <v>10</v>
      </c>
      <c r="T389" s="1"/>
    </row>
    <row r="390" spans="1:20" x14ac:dyDescent="0.25">
      <c r="A390">
        <v>100020</v>
      </c>
      <c r="B390" t="s">
        <v>0</v>
      </c>
      <c r="C390" cm="1">
        <f t="array" ref="C390">_xlfn.SWITCH(Sales[[#This Row],[Subscription Type]],"Basic",4,"Premium",3,"Business",2,"Enterprise",1,FALSE)</f>
        <v>3</v>
      </c>
      <c r="E390" s="1"/>
      <c r="F390" s="1"/>
      <c r="G390">
        <v>12</v>
      </c>
      <c r="H390">
        <f>MAX(0,Sales[[#This Row],[Number of Users]]-Sales[[#This Row],[Licenses Bought]])</f>
        <v>3</v>
      </c>
      <c r="I390" s="5">
        <v>10</v>
      </c>
      <c r="J390" s="5">
        <f>IF(Sales[[#This Row],[Sales Month]]=MAX(R390:R2609),Sales[[#This Row],[Upsell $ Non Paying Users]]*Sales[[#This Row],[Non Paying Users]],0)</f>
        <v>0</v>
      </c>
      <c r="K390" s="5" t="str" cm="1">
        <f t="array" ref="K390">_xlfn.IFS(Sales[[#This Row],[Current Upsell $]]=0,"",Sales[[#This Row],[Current Upsell $]]&gt;=400,"High",Sales[[#This Row],[Current Upsell $]]&gt;=100,"Medium",Sales[[#This Row],[Current Upsell $]]&lt;100,"Low")</f>
        <v/>
      </c>
      <c r="L390" s="5" t="str">
        <f>IF(Sales[[#This Row],[Current Upsell $]]&gt;0,_xlfn.CONCAT(Sales[[#This Row],[Subscription Type]]," ",Sales[[#This Row],[Upsell Priority]]," ",TEXT(Sales[[#This Row],[Current Upsell $]],"$#")),"")</f>
        <v/>
      </c>
      <c r="M390">
        <v>15</v>
      </c>
      <c r="N390" s="1">
        <v>43922</v>
      </c>
      <c r="O390" s="1">
        <v>44378</v>
      </c>
      <c r="P390">
        <v>15</v>
      </c>
      <c r="Q390">
        <v>0</v>
      </c>
      <c r="R390" s="1">
        <v>44228</v>
      </c>
      <c r="S390">
        <v>120</v>
      </c>
      <c r="T390" s="1"/>
    </row>
    <row r="391" spans="1:20" x14ac:dyDescent="0.25">
      <c r="A391">
        <v>100020</v>
      </c>
      <c r="B391" t="s">
        <v>0</v>
      </c>
      <c r="C391" cm="1">
        <f t="array" ref="C391">_xlfn.SWITCH(Sales[[#This Row],[Subscription Type]],"Basic",4,"Premium",3,"Business",2,"Enterprise",1,FALSE)</f>
        <v>3</v>
      </c>
      <c r="E391" s="1"/>
      <c r="F391" s="1"/>
      <c r="G391">
        <v>12</v>
      </c>
      <c r="H391">
        <f>MAX(0,Sales[[#This Row],[Number of Users]]-Sales[[#This Row],[Licenses Bought]])</f>
        <v>3</v>
      </c>
      <c r="I391" s="5">
        <v>10</v>
      </c>
      <c r="J391" s="5">
        <f>IF(Sales[[#This Row],[Sales Month]]=MAX(R391:R2610),Sales[[#This Row],[Upsell $ Non Paying Users]]*Sales[[#This Row],[Non Paying Users]],0)</f>
        <v>0</v>
      </c>
      <c r="K391" s="5" t="str" cm="1">
        <f t="array" ref="K391">_xlfn.IFS(Sales[[#This Row],[Current Upsell $]]=0,"",Sales[[#This Row],[Current Upsell $]]&gt;=400,"High",Sales[[#This Row],[Current Upsell $]]&gt;=100,"Medium",Sales[[#This Row],[Current Upsell $]]&lt;100,"Low")</f>
        <v/>
      </c>
      <c r="L391" s="5" t="str">
        <f>IF(Sales[[#This Row],[Current Upsell $]]&gt;0,_xlfn.CONCAT(Sales[[#This Row],[Subscription Type]]," ",Sales[[#This Row],[Upsell Priority]]," ",TEXT(Sales[[#This Row],[Current Upsell $]],"$#")),"")</f>
        <v/>
      </c>
      <c r="M391">
        <v>15</v>
      </c>
      <c r="N391" s="1">
        <v>43922</v>
      </c>
      <c r="O391" s="1">
        <v>44378</v>
      </c>
      <c r="P391">
        <v>15</v>
      </c>
      <c r="Q391">
        <v>0</v>
      </c>
      <c r="R391" s="1">
        <v>44256</v>
      </c>
      <c r="S391">
        <v>120</v>
      </c>
      <c r="T391" s="1"/>
    </row>
    <row r="392" spans="1:20" x14ac:dyDescent="0.25">
      <c r="A392">
        <v>100020</v>
      </c>
      <c r="B392" t="s">
        <v>0</v>
      </c>
      <c r="C392" cm="1">
        <f t="array" ref="C392">_xlfn.SWITCH(Sales[[#This Row],[Subscription Type]],"Basic",4,"Premium",3,"Business",2,"Enterprise",1,FALSE)</f>
        <v>3</v>
      </c>
      <c r="E392" s="1"/>
      <c r="F392" s="1"/>
      <c r="G392">
        <v>12</v>
      </c>
      <c r="H392">
        <f>MAX(0,Sales[[#This Row],[Number of Users]]-Sales[[#This Row],[Licenses Bought]])</f>
        <v>3</v>
      </c>
      <c r="I392" s="5">
        <v>10</v>
      </c>
      <c r="J392" s="5">
        <f>IF(Sales[[#This Row],[Sales Month]]=MAX(R392:R2611),Sales[[#This Row],[Upsell $ Non Paying Users]]*Sales[[#This Row],[Non Paying Users]],0)</f>
        <v>0</v>
      </c>
      <c r="K392" s="5" t="str" cm="1">
        <f t="array" ref="K392">_xlfn.IFS(Sales[[#This Row],[Current Upsell $]]=0,"",Sales[[#This Row],[Current Upsell $]]&gt;=400,"High",Sales[[#This Row],[Current Upsell $]]&gt;=100,"Medium",Sales[[#This Row],[Current Upsell $]]&lt;100,"Low")</f>
        <v/>
      </c>
      <c r="L392" s="5" t="str">
        <f>IF(Sales[[#This Row],[Current Upsell $]]&gt;0,_xlfn.CONCAT(Sales[[#This Row],[Subscription Type]]," ",Sales[[#This Row],[Upsell Priority]]," ",TEXT(Sales[[#This Row],[Current Upsell $]],"$#")),"")</f>
        <v/>
      </c>
      <c r="M392">
        <v>15</v>
      </c>
      <c r="N392" s="1">
        <v>43922</v>
      </c>
      <c r="O392" s="1">
        <v>44378</v>
      </c>
      <c r="P392">
        <v>15</v>
      </c>
      <c r="Q392">
        <v>0</v>
      </c>
      <c r="R392" s="1">
        <v>44317</v>
      </c>
      <c r="S392">
        <v>120</v>
      </c>
      <c r="T392" s="1"/>
    </row>
    <row r="393" spans="1:20" x14ac:dyDescent="0.25">
      <c r="A393">
        <v>100026</v>
      </c>
      <c r="B393" t="s">
        <v>0</v>
      </c>
      <c r="C393" cm="1">
        <f t="array" ref="C393">_xlfn.SWITCH(Sales[[#This Row],[Subscription Type]],"Basic",4,"Premium",3,"Business",2,"Enterprise",1,FALSE)</f>
        <v>3</v>
      </c>
      <c r="E393" s="1"/>
      <c r="F393" s="1"/>
      <c r="G393">
        <v>27</v>
      </c>
      <c r="H393">
        <f>MAX(0,Sales[[#This Row],[Number of Users]]-Sales[[#This Row],[Licenses Bought]])</f>
        <v>3</v>
      </c>
      <c r="I393" s="5">
        <v>10</v>
      </c>
      <c r="J393" s="5">
        <f>IF(Sales[[#This Row],[Sales Month]]=MAX(R393:R2612),Sales[[#This Row],[Upsell $ Non Paying Users]]*Sales[[#This Row],[Non Paying Users]],0)</f>
        <v>0</v>
      </c>
      <c r="K393" s="5" t="str" cm="1">
        <f t="array" ref="K393">_xlfn.IFS(Sales[[#This Row],[Current Upsell $]]=0,"",Sales[[#This Row],[Current Upsell $]]&gt;=400,"High",Sales[[#This Row],[Current Upsell $]]&gt;=100,"Medium",Sales[[#This Row],[Current Upsell $]]&lt;100,"Low")</f>
        <v/>
      </c>
      <c r="L393" s="5" t="str">
        <f>IF(Sales[[#This Row],[Current Upsell $]]&gt;0,_xlfn.CONCAT(Sales[[#This Row],[Subscription Type]]," ",Sales[[#This Row],[Upsell Priority]]," ",TEXT(Sales[[#This Row],[Current Upsell $]],"$#")),"")</f>
        <v/>
      </c>
      <c r="M393">
        <v>30</v>
      </c>
      <c r="N393" s="1">
        <v>43952</v>
      </c>
      <c r="O393" s="1">
        <v>44378</v>
      </c>
      <c r="P393">
        <v>14</v>
      </c>
      <c r="Q393">
        <v>0</v>
      </c>
      <c r="R393" s="1">
        <v>44013</v>
      </c>
      <c r="S393">
        <v>270</v>
      </c>
      <c r="T393" s="1"/>
    </row>
    <row r="394" spans="1:20" x14ac:dyDescent="0.25">
      <c r="A394">
        <v>100026</v>
      </c>
      <c r="B394" t="s">
        <v>0</v>
      </c>
      <c r="C394" cm="1">
        <f t="array" ref="C394">_xlfn.SWITCH(Sales[[#This Row],[Subscription Type]],"Basic",4,"Premium",3,"Business",2,"Enterprise",1,FALSE)</f>
        <v>3</v>
      </c>
      <c r="E394" s="1"/>
      <c r="F394" s="1"/>
      <c r="G394">
        <v>27</v>
      </c>
      <c r="H394">
        <f>MAX(0,Sales[[#This Row],[Number of Users]]-Sales[[#This Row],[Licenses Bought]])</f>
        <v>3</v>
      </c>
      <c r="I394" s="5">
        <v>10</v>
      </c>
      <c r="J394" s="5">
        <f>IF(Sales[[#This Row],[Sales Month]]=MAX(R394:R2613),Sales[[#This Row],[Upsell $ Non Paying Users]]*Sales[[#This Row],[Non Paying Users]],0)</f>
        <v>0</v>
      </c>
      <c r="K394" s="5" t="str" cm="1">
        <f t="array" ref="K394">_xlfn.IFS(Sales[[#This Row],[Current Upsell $]]=0,"",Sales[[#This Row],[Current Upsell $]]&gt;=400,"High",Sales[[#This Row],[Current Upsell $]]&gt;=100,"Medium",Sales[[#This Row],[Current Upsell $]]&lt;100,"Low")</f>
        <v/>
      </c>
      <c r="L394" s="5" t="str">
        <f>IF(Sales[[#This Row],[Current Upsell $]]&gt;0,_xlfn.CONCAT(Sales[[#This Row],[Subscription Type]]," ",Sales[[#This Row],[Upsell Priority]]," ",TEXT(Sales[[#This Row],[Current Upsell $]],"$#")),"")</f>
        <v/>
      </c>
      <c r="M394">
        <v>30</v>
      </c>
      <c r="N394" s="1">
        <v>43952</v>
      </c>
      <c r="O394" s="1">
        <v>44378</v>
      </c>
      <c r="P394">
        <v>14</v>
      </c>
      <c r="Q394">
        <v>0</v>
      </c>
      <c r="R394" s="1">
        <v>44075</v>
      </c>
      <c r="S394">
        <v>270</v>
      </c>
      <c r="T394" s="1"/>
    </row>
    <row r="395" spans="1:20" x14ac:dyDescent="0.25">
      <c r="A395">
        <v>100026</v>
      </c>
      <c r="B395" t="s">
        <v>0</v>
      </c>
      <c r="C395" cm="1">
        <f t="array" ref="C395">_xlfn.SWITCH(Sales[[#This Row],[Subscription Type]],"Basic",4,"Premium",3,"Business",2,"Enterprise",1,FALSE)</f>
        <v>3</v>
      </c>
      <c r="E395" s="1"/>
      <c r="F395" s="1"/>
      <c r="G395">
        <v>27</v>
      </c>
      <c r="H395">
        <f>MAX(0,Sales[[#This Row],[Number of Users]]-Sales[[#This Row],[Licenses Bought]])</f>
        <v>3</v>
      </c>
      <c r="I395" s="5">
        <v>10</v>
      </c>
      <c r="J395" s="5">
        <f>IF(Sales[[#This Row],[Sales Month]]=MAX(R395:R2614),Sales[[#This Row],[Upsell $ Non Paying Users]]*Sales[[#This Row],[Non Paying Users]],0)</f>
        <v>0</v>
      </c>
      <c r="K395" s="5" t="str" cm="1">
        <f t="array" ref="K395">_xlfn.IFS(Sales[[#This Row],[Current Upsell $]]=0,"",Sales[[#This Row],[Current Upsell $]]&gt;=400,"High",Sales[[#This Row],[Current Upsell $]]&gt;=100,"Medium",Sales[[#This Row],[Current Upsell $]]&lt;100,"Low")</f>
        <v/>
      </c>
      <c r="L395" s="5" t="str">
        <f>IF(Sales[[#This Row],[Current Upsell $]]&gt;0,_xlfn.CONCAT(Sales[[#This Row],[Subscription Type]]," ",Sales[[#This Row],[Upsell Priority]]," ",TEXT(Sales[[#This Row],[Current Upsell $]],"$#")),"")</f>
        <v/>
      </c>
      <c r="M395">
        <v>30</v>
      </c>
      <c r="N395" s="1">
        <v>43952</v>
      </c>
      <c r="O395" s="1">
        <v>44378</v>
      </c>
      <c r="P395">
        <v>14</v>
      </c>
      <c r="Q395">
        <v>0</v>
      </c>
      <c r="R395" s="1">
        <v>44105</v>
      </c>
      <c r="S395">
        <v>270</v>
      </c>
      <c r="T395" s="1"/>
    </row>
    <row r="396" spans="1:20" x14ac:dyDescent="0.25">
      <c r="A396">
        <v>100026</v>
      </c>
      <c r="B396" t="s">
        <v>0</v>
      </c>
      <c r="C396" cm="1">
        <f t="array" ref="C396">_xlfn.SWITCH(Sales[[#This Row],[Subscription Type]],"Basic",4,"Premium",3,"Business",2,"Enterprise",1,FALSE)</f>
        <v>3</v>
      </c>
      <c r="E396" s="1"/>
      <c r="F396" s="1"/>
      <c r="G396">
        <v>27</v>
      </c>
      <c r="H396">
        <f>MAX(0,Sales[[#This Row],[Number of Users]]-Sales[[#This Row],[Licenses Bought]])</f>
        <v>3</v>
      </c>
      <c r="I396" s="5">
        <v>10</v>
      </c>
      <c r="J396" s="5">
        <f>IF(Sales[[#This Row],[Sales Month]]=MAX(R396:R2615),Sales[[#This Row],[Upsell $ Non Paying Users]]*Sales[[#This Row],[Non Paying Users]],0)</f>
        <v>0</v>
      </c>
      <c r="K396" s="5" t="str" cm="1">
        <f t="array" ref="K396">_xlfn.IFS(Sales[[#This Row],[Current Upsell $]]=0,"",Sales[[#This Row],[Current Upsell $]]&gt;=400,"High",Sales[[#This Row],[Current Upsell $]]&gt;=100,"Medium",Sales[[#This Row],[Current Upsell $]]&lt;100,"Low")</f>
        <v/>
      </c>
      <c r="L396" s="5" t="str">
        <f>IF(Sales[[#This Row],[Current Upsell $]]&gt;0,_xlfn.CONCAT(Sales[[#This Row],[Subscription Type]]," ",Sales[[#This Row],[Upsell Priority]]," ",TEXT(Sales[[#This Row],[Current Upsell $]],"$#")),"")</f>
        <v/>
      </c>
      <c r="M396">
        <v>30</v>
      </c>
      <c r="N396" s="1">
        <v>43952</v>
      </c>
      <c r="O396" s="1">
        <v>44378</v>
      </c>
      <c r="P396">
        <v>14</v>
      </c>
      <c r="Q396">
        <v>0</v>
      </c>
      <c r="R396" s="1">
        <v>44228</v>
      </c>
      <c r="S396">
        <v>270</v>
      </c>
      <c r="T396" s="1"/>
    </row>
    <row r="397" spans="1:20" x14ac:dyDescent="0.25">
      <c r="A397">
        <v>100028</v>
      </c>
      <c r="B397" t="s">
        <v>0</v>
      </c>
      <c r="C397" cm="1">
        <f t="array" ref="C397">_xlfn.SWITCH(Sales[[#This Row],[Subscription Type]],"Basic",4,"Premium",3,"Business",2,"Enterprise",1,FALSE)</f>
        <v>3</v>
      </c>
      <c r="E397" s="1"/>
      <c r="F397" s="1"/>
      <c r="G397">
        <v>25</v>
      </c>
      <c r="H397">
        <f>MAX(0,Sales[[#This Row],[Number of Users]]-Sales[[#This Row],[Licenses Bought]])</f>
        <v>3</v>
      </c>
      <c r="I397" s="5">
        <v>10</v>
      </c>
      <c r="J397" s="5">
        <f>IF(Sales[[#This Row],[Sales Month]]=MAX(R397:R2616),Sales[[#This Row],[Upsell $ Non Paying Users]]*Sales[[#This Row],[Non Paying Users]],0)</f>
        <v>0</v>
      </c>
      <c r="K397" s="5" t="str" cm="1">
        <f t="array" ref="K397">_xlfn.IFS(Sales[[#This Row],[Current Upsell $]]=0,"",Sales[[#This Row],[Current Upsell $]]&gt;=400,"High",Sales[[#This Row],[Current Upsell $]]&gt;=100,"Medium",Sales[[#This Row],[Current Upsell $]]&lt;100,"Low")</f>
        <v/>
      </c>
      <c r="L397" s="5" t="str">
        <f>IF(Sales[[#This Row],[Current Upsell $]]&gt;0,_xlfn.CONCAT(Sales[[#This Row],[Subscription Type]]," ",Sales[[#This Row],[Upsell Priority]]," ",TEXT(Sales[[#This Row],[Current Upsell $]],"$#")),"")</f>
        <v/>
      </c>
      <c r="M397">
        <v>28</v>
      </c>
      <c r="N397" s="1">
        <v>43952</v>
      </c>
      <c r="O397" s="1">
        <v>44378</v>
      </c>
      <c r="P397">
        <v>14</v>
      </c>
      <c r="Q397">
        <v>0</v>
      </c>
      <c r="R397" s="1">
        <v>44136</v>
      </c>
      <c r="S397">
        <v>250</v>
      </c>
      <c r="T397" s="1"/>
    </row>
    <row r="398" spans="1:20" x14ac:dyDescent="0.25">
      <c r="A398">
        <v>100037</v>
      </c>
      <c r="B398" t="s">
        <v>0</v>
      </c>
      <c r="C398" cm="1">
        <f t="array" ref="C398">_xlfn.SWITCH(Sales[[#This Row],[Subscription Type]],"Basic",4,"Premium",3,"Business",2,"Enterprise",1,FALSE)</f>
        <v>3</v>
      </c>
      <c r="E398" s="1"/>
      <c r="F398" s="1"/>
      <c r="G398">
        <v>53</v>
      </c>
      <c r="H398">
        <f>MAX(0,Sales[[#This Row],[Number of Users]]-Sales[[#This Row],[Licenses Bought]])</f>
        <v>3</v>
      </c>
      <c r="I398" s="5">
        <v>10</v>
      </c>
      <c r="J398" s="5">
        <f>IF(Sales[[#This Row],[Sales Month]]=MAX(R398:R2617),Sales[[#This Row],[Upsell $ Non Paying Users]]*Sales[[#This Row],[Non Paying Users]],0)</f>
        <v>0</v>
      </c>
      <c r="K398" s="5" t="str" cm="1">
        <f t="array" ref="K398">_xlfn.IFS(Sales[[#This Row],[Current Upsell $]]=0,"",Sales[[#This Row],[Current Upsell $]]&gt;=400,"High",Sales[[#This Row],[Current Upsell $]]&gt;=100,"Medium",Sales[[#This Row],[Current Upsell $]]&lt;100,"Low")</f>
        <v/>
      </c>
      <c r="L398" s="5" t="str">
        <f>IF(Sales[[#This Row],[Current Upsell $]]&gt;0,_xlfn.CONCAT(Sales[[#This Row],[Subscription Type]]," ",Sales[[#This Row],[Upsell Priority]]," ",TEXT(Sales[[#This Row],[Current Upsell $]],"$#")),"")</f>
        <v/>
      </c>
      <c r="M398">
        <v>56</v>
      </c>
      <c r="N398" s="1">
        <v>43983</v>
      </c>
      <c r="O398" s="1">
        <v>44378</v>
      </c>
      <c r="P398">
        <v>13</v>
      </c>
      <c r="Q398">
        <v>0</v>
      </c>
      <c r="R398" s="1">
        <v>44105</v>
      </c>
      <c r="S398">
        <v>530</v>
      </c>
      <c r="T398" s="1"/>
    </row>
    <row r="399" spans="1:20" x14ac:dyDescent="0.25">
      <c r="A399">
        <v>100037</v>
      </c>
      <c r="B399" t="s">
        <v>0</v>
      </c>
      <c r="C399" cm="1">
        <f t="array" ref="C399">_xlfn.SWITCH(Sales[[#This Row],[Subscription Type]],"Basic",4,"Premium",3,"Business",2,"Enterprise",1,FALSE)</f>
        <v>3</v>
      </c>
      <c r="E399" s="1"/>
      <c r="F399" s="1"/>
      <c r="G399">
        <v>53</v>
      </c>
      <c r="H399">
        <f>MAX(0,Sales[[#This Row],[Number of Users]]-Sales[[#This Row],[Licenses Bought]])</f>
        <v>3</v>
      </c>
      <c r="I399" s="5">
        <v>10</v>
      </c>
      <c r="J399" s="5">
        <f>IF(Sales[[#This Row],[Sales Month]]=MAX(R399:R2618),Sales[[#This Row],[Upsell $ Non Paying Users]]*Sales[[#This Row],[Non Paying Users]],0)</f>
        <v>0</v>
      </c>
      <c r="K399" s="5" t="str" cm="1">
        <f t="array" ref="K399">_xlfn.IFS(Sales[[#This Row],[Current Upsell $]]=0,"",Sales[[#This Row],[Current Upsell $]]&gt;=400,"High",Sales[[#This Row],[Current Upsell $]]&gt;=100,"Medium",Sales[[#This Row],[Current Upsell $]]&lt;100,"Low")</f>
        <v/>
      </c>
      <c r="L399" s="5" t="str">
        <f>IF(Sales[[#This Row],[Current Upsell $]]&gt;0,_xlfn.CONCAT(Sales[[#This Row],[Subscription Type]]," ",Sales[[#This Row],[Upsell Priority]]," ",TEXT(Sales[[#This Row],[Current Upsell $]],"$#")),"")</f>
        <v/>
      </c>
      <c r="M399">
        <v>56</v>
      </c>
      <c r="N399" s="1">
        <v>43983</v>
      </c>
      <c r="O399" s="1">
        <v>44378</v>
      </c>
      <c r="P399">
        <v>13</v>
      </c>
      <c r="Q399">
        <v>0</v>
      </c>
      <c r="R399" s="1">
        <v>44317</v>
      </c>
      <c r="S399">
        <v>530</v>
      </c>
      <c r="T399" s="1"/>
    </row>
    <row r="400" spans="1:20" x14ac:dyDescent="0.25">
      <c r="A400">
        <v>100039</v>
      </c>
      <c r="B400" t="s">
        <v>0</v>
      </c>
      <c r="C400" cm="1">
        <f t="array" ref="C400">_xlfn.SWITCH(Sales[[#This Row],[Subscription Type]],"Basic",4,"Premium",3,"Business",2,"Enterprise",1,FALSE)</f>
        <v>3</v>
      </c>
      <c r="E400" s="1"/>
      <c r="F400" s="1"/>
      <c r="G400">
        <v>40</v>
      </c>
      <c r="H400">
        <f>MAX(0,Sales[[#This Row],[Number of Users]]-Sales[[#This Row],[Licenses Bought]])</f>
        <v>3</v>
      </c>
      <c r="I400" s="5">
        <v>10</v>
      </c>
      <c r="J400" s="5">
        <f>IF(Sales[[#This Row],[Sales Month]]=MAX(R400:R2619),Sales[[#This Row],[Upsell $ Non Paying Users]]*Sales[[#This Row],[Non Paying Users]],0)</f>
        <v>0</v>
      </c>
      <c r="K400" s="5" t="str" cm="1">
        <f t="array" ref="K400">_xlfn.IFS(Sales[[#This Row],[Current Upsell $]]=0,"",Sales[[#This Row],[Current Upsell $]]&gt;=400,"High",Sales[[#This Row],[Current Upsell $]]&gt;=100,"Medium",Sales[[#This Row],[Current Upsell $]]&lt;100,"Low")</f>
        <v/>
      </c>
      <c r="L400" s="5" t="str">
        <f>IF(Sales[[#This Row],[Current Upsell $]]&gt;0,_xlfn.CONCAT(Sales[[#This Row],[Subscription Type]]," ",Sales[[#This Row],[Upsell Priority]]," ",TEXT(Sales[[#This Row],[Current Upsell $]],"$#")),"")</f>
        <v/>
      </c>
      <c r="M400">
        <v>43</v>
      </c>
      <c r="N400" s="1">
        <v>43983</v>
      </c>
      <c r="O400" s="1">
        <v>44378</v>
      </c>
      <c r="P400">
        <v>13</v>
      </c>
      <c r="Q400">
        <v>0</v>
      </c>
      <c r="R400" s="1">
        <v>44105</v>
      </c>
      <c r="S400">
        <v>400</v>
      </c>
      <c r="T400" s="1"/>
    </row>
    <row r="401" spans="1:20" x14ac:dyDescent="0.25">
      <c r="A401">
        <v>100043</v>
      </c>
      <c r="B401" t="s">
        <v>0</v>
      </c>
      <c r="C401" cm="1">
        <f t="array" ref="C401">_xlfn.SWITCH(Sales[[#This Row],[Subscription Type]],"Basic",4,"Premium",3,"Business",2,"Enterprise",1,FALSE)</f>
        <v>3</v>
      </c>
      <c r="E401" s="1"/>
      <c r="F401" s="1"/>
      <c r="G401">
        <v>13</v>
      </c>
      <c r="H401">
        <f>MAX(0,Sales[[#This Row],[Number of Users]]-Sales[[#This Row],[Licenses Bought]])</f>
        <v>3</v>
      </c>
      <c r="I401" s="5">
        <v>10</v>
      </c>
      <c r="J401" s="5">
        <f>IF(Sales[[#This Row],[Sales Month]]=MAX(R401:R2620),Sales[[#This Row],[Upsell $ Non Paying Users]]*Sales[[#This Row],[Non Paying Users]],0)</f>
        <v>0</v>
      </c>
      <c r="K401" s="5" t="str" cm="1">
        <f t="array" ref="K401">_xlfn.IFS(Sales[[#This Row],[Current Upsell $]]=0,"",Sales[[#This Row],[Current Upsell $]]&gt;=400,"High",Sales[[#This Row],[Current Upsell $]]&gt;=100,"Medium",Sales[[#This Row],[Current Upsell $]]&lt;100,"Low")</f>
        <v/>
      </c>
      <c r="L401" s="5" t="str">
        <f>IF(Sales[[#This Row],[Current Upsell $]]&gt;0,_xlfn.CONCAT(Sales[[#This Row],[Subscription Type]]," ",Sales[[#This Row],[Upsell Priority]]," ",TEXT(Sales[[#This Row],[Current Upsell $]],"$#")),"")</f>
        <v/>
      </c>
      <c r="M401">
        <v>16</v>
      </c>
      <c r="N401" s="1">
        <v>43983</v>
      </c>
      <c r="O401" s="1">
        <v>44378</v>
      </c>
      <c r="P401">
        <v>13</v>
      </c>
      <c r="Q401">
        <v>0</v>
      </c>
      <c r="R401" s="1">
        <v>44044</v>
      </c>
      <c r="S401">
        <v>130</v>
      </c>
      <c r="T401" s="1"/>
    </row>
    <row r="402" spans="1:20" x14ac:dyDescent="0.25">
      <c r="A402">
        <v>100043</v>
      </c>
      <c r="B402" t="s">
        <v>0</v>
      </c>
      <c r="C402" cm="1">
        <f t="array" ref="C402">_xlfn.SWITCH(Sales[[#This Row],[Subscription Type]],"Basic",4,"Premium",3,"Business",2,"Enterprise",1,FALSE)</f>
        <v>3</v>
      </c>
      <c r="E402" s="1"/>
      <c r="F402" s="1"/>
      <c r="G402">
        <v>13</v>
      </c>
      <c r="H402">
        <f>MAX(0,Sales[[#This Row],[Number of Users]]-Sales[[#This Row],[Licenses Bought]])</f>
        <v>3</v>
      </c>
      <c r="I402" s="5">
        <v>10</v>
      </c>
      <c r="J402" s="5">
        <f>IF(Sales[[#This Row],[Sales Month]]=MAX(R402:R2621),Sales[[#This Row],[Upsell $ Non Paying Users]]*Sales[[#This Row],[Non Paying Users]],0)</f>
        <v>0</v>
      </c>
      <c r="K402" s="5" t="str" cm="1">
        <f t="array" ref="K402">_xlfn.IFS(Sales[[#This Row],[Current Upsell $]]=0,"",Sales[[#This Row],[Current Upsell $]]&gt;=400,"High",Sales[[#This Row],[Current Upsell $]]&gt;=100,"Medium",Sales[[#This Row],[Current Upsell $]]&lt;100,"Low")</f>
        <v/>
      </c>
      <c r="L402" s="5" t="str">
        <f>IF(Sales[[#This Row],[Current Upsell $]]&gt;0,_xlfn.CONCAT(Sales[[#This Row],[Subscription Type]]," ",Sales[[#This Row],[Upsell Priority]]," ",TEXT(Sales[[#This Row],[Current Upsell $]],"$#")),"")</f>
        <v/>
      </c>
      <c r="M402">
        <v>16</v>
      </c>
      <c r="N402" s="1">
        <v>43983</v>
      </c>
      <c r="O402" s="1">
        <v>44378</v>
      </c>
      <c r="P402">
        <v>13</v>
      </c>
      <c r="Q402">
        <v>0</v>
      </c>
      <c r="R402" s="1">
        <v>44105</v>
      </c>
      <c r="S402">
        <v>130</v>
      </c>
      <c r="T402" s="1"/>
    </row>
    <row r="403" spans="1:20" x14ac:dyDescent="0.25">
      <c r="A403">
        <v>100043</v>
      </c>
      <c r="B403" t="s">
        <v>0</v>
      </c>
      <c r="C403" cm="1">
        <f t="array" ref="C403">_xlfn.SWITCH(Sales[[#This Row],[Subscription Type]],"Basic",4,"Premium",3,"Business",2,"Enterprise",1,FALSE)</f>
        <v>3</v>
      </c>
      <c r="E403" s="1"/>
      <c r="F403" s="1"/>
      <c r="G403">
        <v>13</v>
      </c>
      <c r="H403">
        <f>MAX(0,Sales[[#This Row],[Number of Users]]-Sales[[#This Row],[Licenses Bought]])</f>
        <v>3</v>
      </c>
      <c r="I403" s="5">
        <v>10</v>
      </c>
      <c r="J403" s="5">
        <f>IF(Sales[[#This Row],[Sales Month]]=MAX(R403:R2622),Sales[[#This Row],[Upsell $ Non Paying Users]]*Sales[[#This Row],[Non Paying Users]],0)</f>
        <v>0</v>
      </c>
      <c r="K403" s="5" t="str" cm="1">
        <f t="array" ref="K403">_xlfn.IFS(Sales[[#This Row],[Current Upsell $]]=0,"",Sales[[#This Row],[Current Upsell $]]&gt;=400,"High",Sales[[#This Row],[Current Upsell $]]&gt;=100,"Medium",Sales[[#This Row],[Current Upsell $]]&lt;100,"Low")</f>
        <v/>
      </c>
      <c r="L403" s="5" t="str">
        <f>IF(Sales[[#This Row],[Current Upsell $]]&gt;0,_xlfn.CONCAT(Sales[[#This Row],[Subscription Type]]," ",Sales[[#This Row],[Upsell Priority]]," ",TEXT(Sales[[#This Row],[Current Upsell $]],"$#")),"")</f>
        <v/>
      </c>
      <c r="M403">
        <v>16</v>
      </c>
      <c r="N403" s="1">
        <v>43983</v>
      </c>
      <c r="O403" s="1">
        <v>44378</v>
      </c>
      <c r="P403">
        <v>13</v>
      </c>
      <c r="Q403">
        <v>0</v>
      </c>
      <c r="R403" s="1">
        <v>44197</v>
      </c>
      <c r="S403">
        <v>130</v>
      </c>
      <c r="T403" s="1"/>
    </row>
    <row r="404" spans="1:20" x14ac:dyDescent="0.25">
      <c r="A404">
        <v>100043</v>
      </c>
      <c r="B404" t="s">
        <v>0</v>
      </c>
      <c r="C404" cm="1">
        <f t="array" ref="C404">_xlfn.SWITCH(Sales[[#This Row],[Subscription Type]],"Basic",4,"Premium",3,"Business",2,"Enterprise",1,FALSE)</f>
        <v>3</v>
      </c>
      <c r="E404" s="1"/>
      <c r="F404" s="1"/>
      <c r="G404">
        <v>13</v>
      </c>
      <c r="H404">
        <f>MAX(0,Sales[[#This Row],[Number of Users]]-Sales[[#This Row],[Licenses Bought]])</f>
        <v>3</v>
      </c>
      <c r="I404" s="5">
        <v>10</v>
      </c>
      <c r="J404" s="5">
        <f>IF(Sales[[#This Row],[Sales Month]]=MAX(R404:R2623),Sales[[#This Row],[Upsell $ Non Paying Users]]*Sales[[#This Row],[Non Paying Users]],0)</f>
        <v>0</v>
      </c>
      <c r="K404" s="5" t="str" cm="1">
        <f t="array" ref="K404">_xlfn.IFS(Sales[[#This Row],[Current Upsell $]]=0,"",Sales[[#This Row],[Current Upsell $]]&gt;=400,"High",Sales[[#This Row],[Current Upsell $]]&gt;=100,"Medium",Sales[[#This Row],[Current Upsell $]]&lt;100,"Low")</f>
        <v/>
      </c>
      <c r="L404" s="5" t="str">
        <f>IF(Sales[[#This Row],[Current Upsell $]]&gt;0,_xlfn.CONCAT(Sales[[#This Row],[Subscription Type]]," ",Sales[[#This Row],[Upsell Priority]]," ",TEXT(Sales[[#This Row],[Current Upsell $]],"$#")),"")</f>
        <v/>
      </c>
      <c r="M404">
        <v>16</v>
      </c>
      <c r="N404" s="1">
        <v>43983</v>
      </c>
      <c r="O404" s="1">
        <v>44378</v>
      </c>
      <c r="P404">
        <v>13</v>
      </c>
      <c r="Q404">
        <v>0</v>
      </c>
      <c r="R404" s="1">
        <v>44228</v>
      </c>
      <c r="S404">
        <v>130</v>
      </c>
      <c r="T404" s="1"/>
    </row>
    <row r="405" spans="1:20" x14ac:dyDescent="0.25">
      <c r="A405">
        <v>100048</v>
      </c>
      <c r="B405" t="s">
        <v>0</v>
      </c>
      <c r="C405" cm="1">
        <f t="array" ref="C405">_xlfn.SWITCH(Sales[[#This Row],[Subscription Type]],"Basic",4,"Premium",3,"Business",2,"Enterprise",1,FALSE)</f>
        <v>3</v>
      </c>
      <c r="E405" s="1"/>
      <c r="F405" s="1"/>
      <c r="G405">
        <v>4</v>
      </c>
      <c r="H405">
        <f>MAX(0,Sales[[#This Row],[Number of Users]]-Sales[[#This Row],[Licenses Bought]])</f>
        <v>3</v>
      </c>
      <c r="I405" s="5">
        <v>10</v>
      </c>
      <c r="J405" s="5">
        <f>IF(Sales[[#This Row],[Sales Month]]=MAX(R405:R2624),Sales[[#This Row],[Upsell $ Non Paying Users]]*Sales[[#This Row],[Non Paying Users]],0)</f>
        <v>0</v>
      </c>
      <c r="K405" s="5" t="str" cm="1">
        <f t="array" ref="K405">_xlfn.IFS(Sales[[#This Row],[Current Upsell $]]=0,"",Sales[[#This Row],[Current Upsell $]]&gt;=400,"High",Sales[[#This Row],[Current Upsell $]]&gt;=100,"Medium",Sales[[#This Row],[Current Upsell $]]&lt;100,"Low")</f>
        <v/>
      </c>
      <c r="L405" s="5" t="str">
        <f>IF(Sales[[#This Row],[Current Upsell $]]&gt;0,_xlfn.CONCAT(Sales[[#This Row],[Subscription Type]]," ",Sales[[#This Row],[Upsell Priority]]," ",TEXT(Sales[[#This Row],[Current Upsell $]],"$#")),"")</f>
        <v/>
      </c>
      <c r="M405">
        <v>7</v>
      </c>
      <c r="N405" s="1">
        <v>43983</v>
      </c>
      <c r="O405" s="1">
        <v>44378</v>
      </c>
      <c r="P405">
        <v>13</v>
      </c>
      <c r="Q405">
        <v>0</v>
      </c>
      <c r="R405" s="1">
        <v>44013</v>
      </c>
      <c r="S405">
        <v>40</v>
      </c>
      <c r="T405" s="1"/>
    </row>
    <row r="406" spans="1:20" x14ac:dyDescent="0.25">
      <c r="A406">
        <v>100048</v>
      </c>
      <c r="B406" t="s">
        <v>0</v>
      </c>
      <c r="C406" cm="1">
        <f t="array" ref="C406">_xlfn.SWITCH(Sales[[#This Row],[Subscription Type]],"Basic",4,"Premium",3,"Business",2,"Enterprise",1,FALSE)</f>
        <v>3</v>
      </c>
      <c r="E406" s="1"/>
      <c r="F406" s="1"/>
      <c r="G406">
        <v>6</v>
      </c>
      <c r="H406">
        <f>MAX(0,Sales[[#This Row],[Number of Users]]-Sales[[#This Row],[Licenses Bought]])</f>
        <v>3</v>
      </c>
      <c r="I406" s="5">
        <v>10</v>
      </c>
      <c r="J406" s="5">
        <f>IF(Sales[[#This Row],[Sales Month]]=MAX(R406:R2625),Sales[[#This Row],[Upsell $ Non Paying Users]]*Sales[[#This Row],[Non Paying Users]],0)</f>
        <v>0</v>
      </c>
      <c r="K406" s="5" t="str" cm="1">
        <f t="array" ref="K406">_xlfn.IFS(Sales[[#This Row],[Current Upsell $]]=0,"",Sales[[#This Row],[Current Upsell $]]&gt;=400,"High",Sales[[#This Row],[Current Upsell $]]&gt;=100,"Medium",Sales[[#This Row],[Current Upsell $]]&lt;100,"Low")</f>
        <v/>
      </c>
      <c r="L406" s="5" t="str">
        <f>IF(Sales[[#This Row],[Current Upsell $]]&gt;0,_xlfn.CONCAT(Sales[[#This Row],[Subscription Type]]," ",Sales[[#This Row],[Upsell Priority]]," ",TEXT(Sales[[#This Row],[Current Upsell $]],"$#")),"")</f>
        <v/>
      </c>
      <c r="M406">
        <v>9</v>
      </c>
      <c r="N406" s="1">
        <v>43983</v>
      </c>
      <c r="O406" s="1">
        <v>44378</v>
      </c>
      <c r="P406">
        <v>13</v>
      </c>
      <c r="Q406">
        <v>0</v>
      </c>
      <c r="R406" s="1">
        <v>44075</v>
      </c>
      <c r="S406">
        <v>60</v>
      </c>
      <c r="T406" s="1"/>
    </row>
    <row r="407" spans="1:20" x14ac:dyDescent="0.25">
      <c r="A407">
        <v>100048</v>
      </c>
      <c r="B407" t="s">
        <v>0</v>
      </c>
      <c r="C407" cm="1">
        <f t="array" ref="C407">_xlfn.SWITCH(Sales[[#This Row],[Subscription Type]],"Basic",4,"Premium",3,"Business",2,"Enterprise",1,FALSE)</f>
        <v>3</v>
      </c>
      <c r="E407" s="1"/>
      <c r="F407" s="1"/>
      <c r="G407">
        <v>6</v>
      </c>
      <c r="H407">
        <f>MAX(0,Sales[[#This Row],[Number of Users]]-Sales[[#This Row],[Licenses Bought]])</f>
        <v>3</v>
      </c>
      <c r="I407" s="5">
        <v>10</v>
      </c>
      <c r="J407" s="5">
        <f>IF(Sales[[#This Row],[Sales Month]]=MAX(R407:R2626),Sales[[#This Row],[Upsell $ Non Paying Users]]*Sales[[#This Row],[Non Paying Users]],0)</f>
        <v>0</v>
      </c>
      <c r="K407" s="5" t="str" cm="1">
        <f t="array" ref="K407">_xlfn.IFS(Sales[[#This Row],[Current Upsell $]]=0,"",Sales[[#This Row],[Current Upsell $]]&gt;=400,"High",Sales[[#This Row],[Current Upsell $]]&gt;=100,"Medium",Sales[[#This Row],[Current Upsell $]]&lt;100,"Low")</f>
        <v/>
      </c>
      <c r="L407" s="5" t="str">
        <f>IF(Sales[[#This Row],[Current Upsell $]]&gt;0,_xlfn.CONCAT(Sales[[#This Row],[Subscription Type]]," ",Sales[[#This Row],[Upsell Priority]]," ",TEXT(Sales[[#This Row],[Current Upsell $]],"$#")),"")</f>
        <v/>
      </c>
      <c r="M407">
        <v>9</v>
      </c>
      <c r="N407" s="1">
        <v>43983</v>
      </c>
      <c r="O407" s="1">
        <v>44378</v>
      </c>
      <c r="P407">
        <v>13</v>
      </c>
      <c r="Q407">
        <v>0</v>
      </c>
      <c r="R407" s="1">
        <v>44256</v>
      </c>
      <c r="S407">
        <v>60</v>
      </c>
      <c r="T407" s="1"/>
    </row>
    <row r="408" spans="1:20" x14ac:dyDescent="0.25">
      <c r="A408">
        <v>100048</v>
      </c>
      <c r="B408" t="s">
        <v>0</v>
      </c>
      <c r="C408" cm="1">
        <f t="array" ref="C408">_xlfn.SWITCH(Sales[[#This Row],[Subscription Type]],"Basic",4,"Premium",3,"Business",2,"Enterprise",1,FALSE)</f>
        <v>3</v>
      </c>
      <c r="E408" s="1"/>
      <c r="F408" s="1"/>
      <c r="G408">
        <v>6</v>
      </c>
      <c r="H408">
        <f>MAX(0,Sales[[#This Row],[Number of Users]]-Sales[[#This Row],[Licenses Bought]])</f>
        <v>3</v>
      </c>
      <c r="I408" s="5">
        <v>10</v>
      </c>
      <c r="J408" s="5">
        <f>IF(Sales[[#This Row],[Sales Month]]=MAX(R408:R2627),Sales[[#This Row],[Upsell $ Non Paying Users]]*Sales[[#This Row],[Non Paying Users]],0)</f>
        <v>30</v>
      </c>
      <c r="K408" s="5" t="str" cm="1">
        <f t="array" ref="K408">_xlfn.IFS(Sales[[#This Row],[Current Upsell $]]=0,"",Sales[[#This Row],[Current Upsell $]]&gt;=400,"High",Sales[[#This Row],[Current Upsell $]]&gt;=100,"Medium",Sales[[#This Row],[Current Upsell $]]&lt;100,"Low")</f>
        <v>Low</v>
      </c>
      <c r="L408" s="5" t="str">
        <f>IF(Sales[[#This Row],[Current Upsell $]]&gt;0,_xlfn.CONCAT(Sales[[#This Row],[Subscription Type]]," ",Sales[[#This Row],[Upsell Priority]]," ",TEXT(Sales[[#This Row],[Current Upsell $]],"$#")),"")</f>
        <v>Premium Low $30</v>
      </c>
      <c r="M408">
        <v>9</v>
      </c>
      <c r="N408" s="1">
        <v>43983</v>
      </c>
      <c r="O408" s="1">
        <v>44378</v>
      </c>
      <c r="P408">
        <v>13</v>
      </c>
      <c r="Q408">
        <v>0</v>
      </c>
      <c r="R408" s="1">
        <v>44348</v>
      </c>
      <c r="S408">
        <v>60</v>
      </c>
      <c r="T408" s="1"/>
    </row>
    <row r="409" spans="1:20" x14ac:dyDescent="0.25">
      <c r="A409">
        <v>100050</v>
      </c>
      <c r="B409" t="s">
        <v>0</v>
      </c>
      <c r="C409" cm="1">
        <f t="array" ref="C409">_xlfn.SWITCH(Sales[[#This Row],[Subscription Type]],"Basic",4,"Premium",3,"Business",2,"Enterprise",1,FALSE)</f>
        <v>3</v>
      </c>
      <c r="E409" s="1"/>
      <c r="F409" s="1"/>
      <c r="G409">
        <v>3</v>
      </c>
      <c r="H409">
        <f>MAX(0,Sales[[#This Row],[Number of Users]]-Sales[[#This Row],[Licenses Bought]])</f>
        <v>3</v>
      </c>
      <c r="I409" s="5">
        <v>10</v>
      </c>
      <c r="J409" s="5">
        <f>IF(Sales[[#This Row],[Sales Month]]=MAX(R409:R2628),Sales[[#This Row],[Upsell $ Non Paying Users]]*Sales[[#This Row],[Non Paying Users]],0)</f>
        <v>0</v>
      </c>
      <c r="K409" s="5" t="str" cm="1">
        <f t="array" ref="K409">_xlfn.IFS(Sales[[#This Row],[Current Upsell $]]=0,"",Sales[[#This Row],[Current Upsell $]]&gt;=400,"High",Sales[[#This Row],[Current Upsell $]]&gt;=100,"Medium",Sales[[#This Row],[Current Upsell $]]&lt;100,"Low")</f>
        <v/>
      </c>
      <c r="L409" s="5" t="str">
        <f>IF(Sales[[#This Row],[Current Upsell $]]&gt;0,_xlfn.CONCAT(Sales[[#This Row],[Subscription Type]]," ",Sales[[#This Row],[Upsell Priority]]," ",TEXT(Sales[[#This Row],[Current Upsell $]],"$#")),"")</f>
        <v/>
      </c>
      <c r="M409">
        <v>6</v>
      </c>
      <c r="N409" s="1">
        <v>43983</v>
      </c>
      <c r="O409" s="1">
        <v>44378</v>
      </c>
      <c r="P409">
        <v>13</v>
      </c>
      <c r="Q409">
        <v>0</v>
      </c>
      <c r="R409" s="1">
        <v>44044</v>
      </c>
      <c r="S409">
        <v>30</v>
      </c>
      <c r="T409" s="1"/>
    </row>
    <row r="410" spans="1:20" x14ac:dyDescent="0.25">
      <c r="A410">
        <v>100050</v>
      </c>
      <c r="B410" t="s">
        <v>0</v>
      </c>
      <c r="C410" cm="1">
        <f t="array" ref="C410">_xlfn.SWITCH(Sales[[#This Row],[Subscription Type]],"Basic",4,"Premium",3,"Business",2,"Enterprise",1,FALSE)</f>
        <v>3</v>
      </c>
      <c r="E410" s="1"/>
      <c r="F410" s="1"/>
      <c r="G410">
        <v>5</v>
      </c>
      <c r="H410">
        <f>MAX(0,Sales[[#This Row],[Number of Users]]-Sales[[#This Row],[Licenses Bought]])</f>
        <v>3</v>
      </c>
      <c r="I410" s="5">
        <v>10</v>
      </c>
      <c r="J410" s="5">
        <f>IF(Sales[[#This Row],[Sales Month]]=MAX(R410:R2629),Sales[[#This Row],[Upsell $ Non Paying Users]]*Sales[[#This Row],[Non Paying Users]],0)</f>
        <v>0</v>
      </c>
      <c r="K410" s="5" t="str" cm="1">
        <f t="array" ref="K410">_xlfn.IFS(Sales[[#This Row],[Current Upsell $]]=0,"",Sales[[#This Row],[Current Upsell $]]&gt;=400,"High",Sales[[#This Row],[Current Upsell $]]&gt;=100,"Medium",Sales[[#This Row],[Current Upsell $]]&lt;100,"Low")</f>
        <v/>
      </c>
      <c r="L410" s="5" t="str">
        <f>IF(Sales[[#This Row],[Current Upsell $]]&gt;0,_xlfn.CONCAT(Sales[[#This Row],[Subscription Type]]," ",Sales[[#This Row],[Upsell Priority]]," ",TEXT(Sales[[#This Row],[Current Upsell $]],"$#")),"")</f>
        <v/>
      </c>
      <c r="M410">
        <v>8</v>
      </c>
      <c r="N410" s="1">
        <v>43983</v>
      </c>
      <c r="O410" s="1">
        <v>44378</v>
      </c>
      <c r="P410">
        <v>13</v>
      </c>
      <c r="Q410">
        <v>0</v>
      </c>
      <c r="R410" s="1">
        <v>44075</v>
      </c>
      <c r="S410">
        <v>50</v>
      </c>
      <c r="T410" s="1"/>
    </row>
    <row r="411" spans="1:20" x14ac:dyDescent="0.25">
      <c r="A411">
        <v>100057</v>
      </c>
      <c r="B411" t="s">
        <v>0</v>
      </c>
      <c r="C411" cm="1">
        <f t="array" ref="C411">_xlfn.SWITCH(Sales[[#This Row],[Subscription Type]],"Basic",4,"Premium",3,"Business",2,"Enterprise",1,FALSE)</f>
        <v>3</v>
      </c>
      <c r="E411" s="1"/>
      <c r="F411" s="1"/>
      <c r="G411">
        <v>56</v>
      </c>
      <c r="H411">
        <f>MAX(0,Sales[[#This Row],[Number of Users]]-Sales[[#This Row],[Licenses Bought]])</f>
        <v>3</v>
      </c>
      <c r="I411" s="5">
        <v>10</v>
      </c>
      <c r="J411" s="5">
        <f>IF(Sales[[#This Row],[Sales Month]]=MAX(R411:R2630),Sales[[#This Row],[Upsell $ Non Paying Users]]*Sales[[#This Row],[Non Paying Users]],0)</f>
        <v>0</v>
      </c>
      <c r="K411" s="5" t="str" cm="1">
        <f t="array" ref="K411">_xlfn.IFS(Sales[[#This Row],[Current Upsell $]]=0,"",Sales[[#This Row],[Current Upsell $]]&gt;=400,"High",Sales[[#This Row],[Current Upsell $]]&gt;=100,"Medium",Sales[[#This Row],[Current Upsell $]]&lt;100,"Low")</f>
        <v/>
      </c>
      <c r="L411" s="5" t="str">
        <f>IF(Sales[[#This Row],[Current Upsell $]]&gt;0,_xlfn.CONCAT(Sales[[#This Row],[Subscription Type]]," ",Sales[[#This Row],[Upsell Priority]]," ",TEXT(Sales[[#This Row],[Current Upsell $]],"$#")),"")</f>
        <v/>
      </c>
      <c r="M411">
        <v>59</v>
      </c>
      <c r="N411" s="1">
        <v>44013</v>
      </c>
      <c r="O411" s="1">
        <v>44378</v>
      </c>
      <c r="P411">
        <v>12</v>
      </c>
      <c r="Q411">
        <v>0</v>
      </c>
      <c r="R411" s="1">
        <v>44287</v>
      </c>
      <c r="S411">
        <v>560</v>
      </c>
      <c r="T411" s="1"/>
    </row>
    <row r="412" spans="1:20" x14ac:dyDescent="0.25">
      <c r="A412">
        <v>100057</v>
      </c>
      <c r="B412" t="s">
        <v>0</v>
      </c>
      <c r="C412" cm="1">
        <f t="array" ref="C412">_xlfn.SWITCH(Sales[[#This Row],[Subscription Type]],"Basic",4,"Premium",3,"Business",2,"Enterprise",1,FALSE)</f>
        <v>3</v>
      </c>
      <c r="E412" s="1"/>
      <c r="F412" s="1"/>
      <c r="G412">
        <v>56</v>
      </c>
      <c r="H412">
        <f>MAX(0,Sales[[#This Row],[Number of Users]]-Sales[[#This Row],[Licenses Bought]])</f>
        <v>3</v>
      </c>
      <c r="I412" s="5">
        <v>10</v>
      </c>
      <c r="J412" s="5">
        <f>IF(Sales[[#This Row],[Sales Month]]=MAX(R412:R2631),Sales[[#This Row],[Upsell $ Non Paying Users]]*Sales[[#This Row],[Non Paying Users]],0)</f>
        <v>0</v>
      </c>
      <c r="K412" s="5" t="str" cm="1">
        <f t="array" ref="K412">_xlfn.IFS(Sales[[#This Row],[Current Upsell $]]=0,"",Sales[[#This Row],[Current Upsell $]]&gt;=400,"High",Sales[[#This Row],[Current Upsell $]]&gt;=100,"Medium",Sales[[#This Row],[Current Upsell $]]&lt;100,"Low")</f>
        <v/>
      </c>
      <c r="L412" s="5" t="str">
        <f>IF(Sales[[#This Row],[Current Upsell $]]&gt;0,_xlfn.CONCAT(Sales[[#This Row],[Subscription Type]]," ",Sales[[#This Row],[Upsell Priority]]," ",TEXT(Sales[[#This Row],[Current Upsell $]],"$#")),"")</f>
        <v/>
      </c>
      <c r="M412">
        <v>59</v>
      </c>
      <c r="N412" s="1">
        <v>44013</v>
      </c>
      <c r="O412" s="1">
        <v>44378</v>
      </c>
      <c r="P412">
        <v>12</v>
      </c>
      <c r="Q412">
        <v>0</v>
      </c>
      <c r="R412" s="1">
        <v>44317</v>
      </c>
      <c r="S412">
        <v>560</v>
      </c>
      <c r="T412" s="1"/>
    </row>
    <row r="413" spans="1:20" x14ac:dyDescent="0.25">
      <c r="A413">
        <v>100061</v>
      </c>
      <c r="B413" t="s">
        <v>0</v>
      </c>
      <c r="C413" cm="1">
        <f t="array" ref="C413">_xlfn.SWITCH(Sales[[#This Row],[Subscription Type]],"Basic",4,"Premium",3,"Business",2,"Enterprise",1,FALSE)</f>
        <v>3</v>
      </c>
      <c r="E413" s="1"/>
      <c r="F413" s="1"/>
      <c r="G413">
        <v>16</v>
      </c>
      <c r="H413">
        <f>MAX(0,Sales[[#This Row],[Number of Users]]-Sales[[#This Row],[Licenses Bought]])</f>
        <v>3</v>
      </c>
      <c r="I413" s="5">
        <v>10</v>
      </c>
      <c r="J413" s="5">
        <f>IF(Sales[[#This Row],[Sales Month]]=MAX(R413:R2632),Sales[[#This Row],[Upsell $ Non Paying Users]]*Sales[[#This Row],[Non Paying Users]],0)</f>
        <v>0</v>
      </c>
      <c r="K413" s="5" t="str" cm="1">
        <f t="array" ref="K413">_xlfn.IFS(Sales[[#This Row],[Current Upsell $]]=0,"",Sales[[#This Row],[Current Upsell $]]&gt;=400,"High",Sales[[#This Row],[Current Upsell $]]&gt;=100,"Medium",Sales[[#This Row],[Current Upsell $]]&lt;100,"Low")</f>
        <v/>
      </c>
      <c r="L413" s="5" t="str">
        <f>IF(Sales[[#This Row],[Current Upsell $]]&gt;0,_xlfn.CONCAT(Sales[[#This Row],[Subscription Type]]," ",Sales[[#This Row],[Upsell Priority]]," ",TEXT(Sales[[#This Row],[Current Upsell $]],"$#")),"")</f>
        <v/>
      </c>
      <c r="M413">
        <v>19</v>
      </c>
      <c r="N413" s="1">
        <v>44013</v>
      </c>
      <c r="O413" s="1">
        <v>44378</v>
      </c>
      <c r="P413">
        <v>12</v>
      </c>
      <c r="Q413">
        <v>0</v>
      </c>
      <c r="R413" s="1">
        <v>44228</v>
      </c>
      <c r="S413">
        <v>160</v>
      </c>
      <c r="T413" s="1"/>
    </row>
    <row r="414" spans="1:20" x14ac:dyDescent="0.25">
      <c r="A414">
        <v>100061</v>
      </c>
      <c r="B414" t="s">
        <v>0</v>
      </c>
      <c r="C414" cm="1">
        <f t="array" ref="C414">_xlfn.SWITCH(Sales[[#This Row],[Subscription Type]],"Basic",4,"Premium",3,"Business",2,"Enterprise",1,FALSE)</f>
        <v>3</v>
      </c>
      <c r="E414" s="1"/>
      <c r="F414" s="1"/>
      <c r="G414">
        <v>16</v>
      </c>
      <c r="H414">
        <f>MAX(0,Sales[[#This Row],[Number of Users]]-Sales[[#This Row],[Licenses Bought]])</f>
        <v>3</v>
      </c>
      <c r="I414" s="5">
        <v>10</v>
      </c>
      <c r="J414" s="5">
        <f>IF(Sales[[#This Row],[Sales Month]]=MAX(R414:R2633),Sales[[#This Row],[Upsell $ Non Paying Users]]*Sales[[#This Row],[Non Paying Users]],0)</f>
        <v>0</v>
      </c>
      <c r="K414" s="5" t="str" cm="1">
        <f t="array" ref="K414">_xlfn.IFS(Sales[[#This Row],[Current Upsell $]]=0,"",Sales[[#This Row],[Current Upsell $]]&gt;=400,"High",Sales[[#This Row],[Current Upsell $]]&gt;=100,"Medium",Sales[[#This Row],[Current Upsell $]]&lt;100,"Low")</f>
        <v/>
      </c>
      <c r="L414" s="5" t="str">
        <f>IF(Sales[[#This Row],[Current Upsell $]]&gt;0,_xlfn.CONCAT(Sales[[#This Row],[Subscription Type]]," ",Sales[[#This Row],[Upsell Priority]]," ",TEXT(Sales[[#This Row],[Current Upsell $]],"$#")),"")</f>
        <v/>
      </c>
      <c r="M414">
        <v>19</v>
      </c>
      <c r="N414" s="1">
        <v>44013</v>
      </c>
      <c r="O414" s="1">
        <v>44378</v>
      </c>
      <c r="P414">
        <v>12</v>
      </c>
      <c r="Q414">
        <v>0</v>
      </c>
      <c r="R414" s="1">
        <v>44317</v>
      </c>
      <c r="S414">
        <v>160</v>
      </c>
      <c r="T414" s="1"/>
    </row>
    <row r="415" spans="1:20" x14ac:dyDescent="0.25">
      <c r="A415">
        <v>100061</v>
      </c>
      <c r="B415" t="s">
        <v>0</v>
      </c>
      <c r="C415" cm="1">
        <f t="array" ref="C415">_xlfn.SWITCH(Sales[[#This Row],[Subscription Type]],"Basic",4,"Premium",3,"Business",2,"Enterprise",1,FALSE)</f>
        <v>3</v>
      </c>
      <c r="E415" s="1"/>
      <c r="F415" s="1"/>
      <c r="G415">
        <v>16</v>
      </c>
      <c r="H415">
        <f>MAX(0,Sales[[#This Row],[Number of Users]]-Sales[[#This Row],[Licenses Bought]])</f>
        <v>3</v>
      </c>
      <c r="I415" s="5">
        <v>10</v>
      </c>
      <c r="J415" s="5">
        <f>IF(Sales[[#This Row],[Sales Month]]=MAX(R415:R2634),Sales[[#This Row],[Upsell $ Non Paying Users]]*Sales[[#This Row],[Non Paying Users]],0)</f>
        <v>30</v>
      </c>
      <c r="K415" s="5" t="str" cm="1">
        <f t="array" ref="K415">_xlfn.IFS(Sales[[#This Row],[Current Upsell $]]=0,"",Sales[[#This Row],[Current Upsell $]]&gt;=400,"High",Sales[[#This Row],[Current Upsell $]]&gt;=100,"Medium",Sales[[#This Row],[Current Upsell $]]&lt;100,"Low")</f>
        <v>Low</v>
      </c>
      <c r="L415" s="5" t="str">
        <f>IF(Sales[[#This Row],[Current Upsell $]]&gt;0,_xlfn.CONCAT(Sales[[#This Row],[Subscription Type]]," ",Sales[[#This Row],[Upsell Priority]]," ",TEXT(Sales[[#This Row],[Current Upsell $]],"$#")),"")</f>
        <v>Premium Low $30</v>
      </c>
      <c r="M415">
        <v>19</v>
      </c>
      <c r="N415" s="1">
        <v>44013</v>
      </c>
      <c r="O415" s="1">
        <v>44378</v>
      </c>
      <c r="P415">
        <v>12</v>
      </c>
      <c r="Q415">
        <v>0</v>
      </c>
      <c r="R415" s="1">
        <v>44348</v>
      </c>
      <c r="S415">
        <v>160</v>
      </c>
      <c r="T415" s="1"/>
    </row>
    <row r="416" spans="1:20" x14ac:dyDescent="0.25">
      <c r="A416">
        <v>100062</v>
      </c>
      <c r="B416" t="s">
        <v>0</v>
      </c>
      <c r="C416" cm="1">
        <f t="array" ref="C416">_xlfn.SWITCH(Sales[[#This Row],[Subscription Type]],"Basic",4,"Premium",3,"Business",2,"Enterprise",1,FALSE)</f>
        <v>3</v>
      </c>
      <c r="E416" s="1"/>
      <c r="F416" s="1"/>
      <c r="G416">
        <v>15</v>
      </c>
      <c r="H416">
        <f>MAX(0,Sales[[#This Row],[Number of Users]]-Sales[[#This Row],[Licenses Bought]])</f>
        <v>3</v>
      </c>
      <c r="I416" s="5">
        <v>10</v>
      </c>
      <c r="J416" s="5">
        <f>IF(Sales[[#This Row],[Sales Month]]=MAX(R416:R2635),Sales[[#This Row],[Upsell $ Non Paying Users]]*Sales[[#This Row],[Non Paying Users]],0)</f>
        <v>0</v>
      </c>
      <c r="K416" s="5" t="str" cm="1">
        <f t="array" ref="K416">_xlfn.IFS(Sales[[#This Row],[Current Upsell $]]=0,"",Sales[[#This Row],[Current Upsell $]]&gt;=400,"High",Sales[[#This Row],[Current Upsell $]]&gt;=100,"Medium",Sales[[#This Row],[Current Upsell $]]&lt;100,"Low")</f>
        <v/>
      </c>
      <c r="L416" s="5" t="str">
        <f>IF(Sales[[#This Row],[Current Upsell $]]&gt;0,_xlfn.CONCAT(Sales[[#This Row],[Subscription Type]]," ",Sales[[#This Row],[Upsell Priority]]," ",TEXT(Sales[[#This Row],[Current Upsell $]],"$#")),"")</f>
        <v/>
      </c>
      <c r="M416">
        <v>18</v>
      </c>
      <c r="N416" s="1">
        <v>44013</v>
      </c>
      <c r="O416" s="1">
        <v>44378</v>
      </c>
      <c r="P416">
        <v>12</v>
      </c>
      <c r="Q416">
        <v>0</v>
      </c>
      <c r="R416" s="1">
        <v>44197</v>
      </c>
      <c r="S416">
        <v>150</v>
      </c>
      <c r="T416" s="1"/>
    </row>
    <row r="417" spans="1:20" x14ac:dyDescent="0.25">
      <c r="A417">
        <v>100083</v>
      </c>
      <c r="B417" t="s">
        <v>0</v>
      </c>
      <c r="C417" cm="1">
        <f t="array" ref="C417">_xlfn.SWITCH(Sales[[#This Row],[Subscription Type]],"Basic",4,"Premium",3,"Business",2,"Enterprise",1,FALSE)</f>
        <v>3</v>
      </c>
      <c r="E417" s="1"/>
      <c r="F417" s="1"/>
      <c r="G417">
        <v>28</v>
      </c>
      <c r="H417">
        <f>MAX(0,Sales[[#This Row],[Number of Users]]-Sales[[#This Row],[Licenses Bought]])</f>
        <v>3</v>
      </c>
      <c r="I417" s="5">
        <v>10</v>
      </c>
      <c r="J417" s="5">
        <f>IF(Sales[[#This Row],[Sales Month]]=MAX(R417:R2636),Sales[[#This Row],[Upsell $ Non Paying Users]]*Sales[[#This Row],[Non Paying Users]],0)</f>
        <v>0</v>
      </c>
      <c r="K417" s="5" t="str" cm="1">
        <f t="array" ref="K417">_xlfn.IFS(Sales[[#This Row],[Current Upsell $]]=0,"",Sales[[#This Row],[Current Upsell $]]&gt;=400,"High",Sales[[#This Row],[Current Upsell $]]&gt;=100,"Medium",Sales[[#This Row],[Current Upsell $]]&lt;100,"Low")</f>
        <v/>
      </c>
      <c r="L417" s="5" t="str">
        <f>IF(Sales[[#This Row],[Current Upsell $]]&gt;0,_xlfn.CONCAT(Sales[[#This Row],[Subscription Type]]," ",Sales[[#This Row],[Upsell Priority]]," ",TEXT(Sales[[#This Row],[Current Upsell $]],"$#")),"")</f>
        <v/>
      </c>
      <c r="M417">
        <v>31</v>
      </c>
      <c r="N417" s="1">
        <v>44044</v>
      </c>
      <c r="O417" s="1">
        <v>44378</v>
      </c>
      <c r="P417">
        <v>11</v>
      </c>
      <c r="Q417">
        <v>0</v>
      </c>
      <c r="R417" s="1">
        <v>44197</v>
      </c>
      <c r="S417">
        <v>280</v>
      </c>
      <c r="T417" s="1"/>
    </row>
    <row r="418" spans="1:20" x14ac:dyDescent="0.25">
      <c r="A418">
        <v>100084</v>
      </c>
      <c r="B418" t="s">
        <v>0</v>
      </c>
      <c r="C418" cm="1">
        <f t="array" ref="C418">_xlfn.SWITCH(Sales[[#This Row],[Subscription Type]],"Basic",4,"Premium",3,"Business",2,"Enterprise",1,FALSE)</f>
        <v>3</v>
      </c>
      <c r="E418" s="1"/>
      <c r="F418" s="1"/>
      <c r="G418">
        <v>22</v>
      </c>
      <c r="H418">
        <f>MAX(0,Sales[[#This Row],[Number of Users]]-Sales[[#This Row],[Licenses Bought]])</f>
        <v>3</v>
      </c>
      <c r="I418" s="5">
        <v>10</v>
      </c>
      <c r="J418" s="5">
        <f>IF(Sales[[#This Row],[Sales Month]]=MAX(R418:R2637),Sales[[#This Row],[Upsell $ Non Paying Users]]*Sales[[#This Row],[Non Paying Users]],0)</f>
        <v>0</v>
      </c>
      <c r="K418" s="5" t="str" cm="1">
        <f t="array" ref="K418">_xlfn.IFS(Sales[[#This Row],[Current Upsell $]]=0,"",Sales[[#This Row],[Current Upsell $]]&gt;=400,"High",Sales[[#This Row],[Current Upsell $]]&gt;=100,"Medium",Sales[[#This Row],[Current Upsell $]]&lt;100,"Low")</f>
        <v/>
      </c>
      <c r="L418" s="5" t="str">
        <f>IF(Sales[[#This Row],[Current Upsell $]]&gt;0,_xlfn.CONCAT(Sales[[#This Row],[Subscription Type]]," ",Sales[[#This Row],[Upsell Priority]]," ",TEXT(Sales[[#This Row],[Current Upsell $]],"$#")),"")</f>
        <v/>
      </c>
      <c r="M418">
        <v>25</v>
      </c>
      <c r="N418" s="1">
        <v>44044</v>
      </c>
      <c r="O418" s="1">
        <v>44378</v>
      </c>
      <c r="P418">
        <v>11</v>
      </c>
      <c r="Q418">
        <v>0</v>
      </c>
      <c r="R418" s="1">
        <v>44287</v>
      </c>
      <c r="S418">
        <v>220</v>
      </c>
      <c r="T418" s="1"/>
    </row>
    <row r="419" spans="1:20" x14ac:dyDescent="0.25">
      <c r="A419">
        <v>100085</v>
      </c>
      <c r="B419" t="s">
        <v>0</v>
      </c>
      <c r="C419" cm="1">
        <f t="array" ref="C419">_xlfn.SWITCH(Sales[[#This Row],[Subscription Type]],"Basic",4,"Premium",3,"Business",2,"Enterprise",1,FALSE)</f>
        <v>3</v>
      </c>
      <c r="E419" s="1"/>
      <c r="F419" s="1"/>
      <c r="G419">
        <v>22</v>
      </c>
      <c r="H419">
        <f>MAX(0,Sales[[#This Row],[Number of Users]]-Sales[[#This Row],[Licenses Bought]])</f>
        <v>3</v>
      </c>
      <c r="I419" s="5">
        <v>10</v>
      </c>
      <c r="J419" s="5">
        <f>IF(Sales[[#This Row],[Sales Month]]=MAX(R419:R2638),Sales[[#This Row],[Upsell $ Non Paying Users]]*Sales[[#This Row],[Non Paying Users]],0)</f>
        <v>0</v>
      </c>
      <c r="K419" s="5" t="str" cm="1">
        <f t="array" ref="K419">_xlfn.IFS(Sales[[#This Row],[Current Upsell $]]=0,"",Sales[[#This Row],[Current Upsell $]]&gt;=400,"High",Sales[[#This Row],[Current Upsell $]]&gt;=100,"Medium",Sales[[#This Row],[Current Upsell $]]&lt;100,"Low")</f>
        <v/>
      </c>
      <c r="L419" s="5" t="str">
        <f>IF(Sales[[#This Row],[Current Upsell $]]&gt;0,_xlfn.CONCAT(Sales[[#This Row],[Subscription Type]]," ",Sales[[#This Row],[Upsell Priority]]," ",TEXT(Sales[[#This Row],[Current Upsell $]],"$#")),"")</f>
        <v/>
      </c>
      <c r="M419">
        <v>25</v>
      </c>
      <c r="N419" s="1">
        <v>44044</v>
      </c>
      <c r="O419" s="1">
        <v>44378</v>
      </c>
      <c r="P419">
        <v>11</v>
      </c>
      <c r="Q419">
        <v>0</v>
      </c>
      <c r="R419" s="1">
        <v>44136</v>
      </c>
      <c r="S419">
        <v>220</v>
      </c>
      <c r="T419" s="1"/>
    </row>
    <row r="420" spans="1:20" x14ac:dyDescent="0.25">
      <c r="A420">
        <v>100087</v>
      </c>
      <c r="B420" t="s">
        <v>0</v>
      </c>
      <c r="C420" cm="1">
        <f t="array" ref="C420">_xlfn.SWITCH(Sales[[#This Row],[Subscription Type]],"Basic",4,"Premium",3,"Business",2,"Enterprise",1,FALSE)</f>
        <v>3</v>
      </c>
      <c r="E420" s="1"/>
      <c r="F420" s="1"/>
      <c r="G420">
        <v>21</v>
      </c>
      <c r="H420">
        <f>MAX(0,Sales[[#This Row],[Number of Users]]-Sales[[#This Row],[Licenses Bought]])</f>
        <v>3</v>
      </c>
      <c r="I420" s="5">
        <v>10</v>
      </c>
      <c r="J420" s="5">
        <f>IF(Sales[[#This Row],[Sales Month]]=MAX(R420:R2639),Sales[[#This Row],[Upsell $ Non Paying Users]]*Sales[[#This Row],[Non Paying Users]],0)</f>
        <v>0</v>
      </c>
      <c r="K420" s="5" t="str" cm="1">
        <f t="array" ref="K420">_xlfn.IFS(Sales[[#This Row],[Current Upsell $]]=0,"",Sales[[#This Row],[Current Upsell $]]&gt;=400,"High",Sales[[#This Row],[Current Upsell $]]&gt;=100,"Medium",Sales[[#This Row],[Current Upsell $]]&lt;100,"Low")</f>
        <v/>
      </c>
      <c r="L420" s="5" t="str">
        <f>IF(Sales[[#This Row],[Current Upsell $]]&gt;0,_xlfn.CONCAT(Sales[[#This Row],[Subscription Type]]," ",Sales[[#This Row],[Upsell Priority]]," ",TEXT(Sales[[#This Row],[Current Upsell $]],"$#")),"")</f>
        <v/>
      </c>
      <c r="M420">
        <v>24</v>
      </c>
      <c r="N420" s="1">
        <v>44044</v>
      </c>
      <c r="O420" s="1">
        <v>44378</v>
      </c>
      <c r="P420">
        <v>11</v>
      </c>
      <c r="Q420">
        <v>0</v>
      </c>
      <c r="R420" s="1">
        <v>44136</v>
      </c>
      <c r="S420">
        <v>210</v>
      </c>
      <c r="T420" s="1"/>
    </row>
    <row r="421" spans="1:20" x14ac:dyDescent="0.25">
      <c r="A421">
        <v>100087</v>
      </c>
      <c r="B421" t="s">
        <v>0</v>
      </c>
      <c r="C421" cm="1">
        <f t="array" ref="C421">_xlfn.SWITCH(Sales[[#This Row],[Subscription Type]],"Basic",4,"Premium",3,"Business",2,"Enterprise",1,FALSE)</f>
        <v>3</v>
      </c>
      <c r="E421" s="1"/>
      <c r="F421" s="1"/>
      <c r="G421">
        <v>21</v>
      </c>
      <c r="H421">
        <f>MAX(0,Sales[[#This Row],[Number of Users]]-Sales[[#This Row],[Licenses Bought]])</f>
        <v>3</v>
      </c>
      <c r="I421" s="5">
        <v>10</v>
      </c>
      <c r="J421" s="5">
        <f>IF(Sales[[#This Row],[Sales Month]]=MAX(R421:R2640),Sales[[#This Row],[Upsell $ Non Paying Users]]*Sales[[#This Row],[Non Paying Users]],0)</f>
        <v>0</v>
      </c>
      <c r="K421" s="5" t="str" cm="1">
        <f t="array" ref="K421">_xlfn.IFS(Sales[[#This Row],[Current Upsell $]]=0,"",Sales[[#This Row],[Current Upsell $]]&gt;=400,"High",Sales[[#This Row],[Current Upsell $]]&gt;=100,"Medium",Sales[[#This Row],[Current Upsell $]]&lt;100,"Low")</f>
        <v/>
      </c>
      <c r="L421" s="5" t="str">
        <f>IF(Sales[[#This Row],[Current Upsell $]]&gt;0,_xlfn.CONCAT(Sales[[#This Row],[Subscription Type]]," ",Sales[[#This Row],[Upsell Priority]]," ",TEXT(Sales[[#This Row],[Current Upsell $]],"$#")),"")</f>
        <v/>
      </c>
      <c r="M421">
        <v>24</v>
      </c>
      <c r="N421" s="1">
        <v>44044</v>
      </c>
      <c r="O421" s="1">
        <v>44378</v>
      </c>
      <c r="P421">
        <v>11</v>
      </c>
      <c r="Q421">
        <v>0</v>
      </c>
      <c r="R421" s="1">
        <v>44228</v>
      </c>
      <c r="S421">
        <v>210</v>
      </c>
      <c r="T421" s="1"/>
    </row>
    <row r="422" spans="1:20" x14ac:dyDescent="0.25">
      <c r="A422">
        <v>100089</v>
      </c>
      <c r="B422" t="s">
        <v>0</v>
      </c>
      <c r="C422" cm="1">
        <f t="array" ref="C422">_xlfn.SWITCH(Sales[[#This Row],[Subscription Type]],"Basic",4,"Premium",3,"Business",2,"Enterprise",1,FALSE)</f>
        <v>3</v>
      </c>
      <c r="E422" s="1"/>
      <c r="F422" s="1"/>
      <c r="G422">
        <v>14</v>
      </c>
      <c r="H422">
        <f>MAX(0,Sales[[#This Row],[Number of Users]]-Sales[[#This Row],[Licenses Bought]])</f>
        <v>3</v>
      </c>
      <c r="I422" s="5">
        <v>10</v>
      </c>
      <c r="J422" s="5">
        <f>IF(Sales[[#This Row],[Sales Month]]=MAX(R422:R2641),Sales[[#This Row],[Upsell $ Non Paying Users]]*Sales[[#This Row],[Non Paying Users]],0)</f>
        <v>30</v>
      </c>
      <c r="K422" s="5" t="str" cm="1">
        <f t="array" ref="K422">_xlfn.IFS(Sales[[#This Row],[Current Upsell $]]=0,"",Sales[[#This Row],[Current Upsell $]]&gt;=400,"High",Sales[[#This Row],[Current Upsell $]]&gt;=100,"Medium",Sales[[#This Row],[Current Upsell $]]&lt;100,"Low")</f>
        <v>Low</v>
      </c>
      <c r="L422" s="5" t="str">
        <f>IF(Sales[[#This Row],[Current Upsell $]]&gt;0,_xlfn.CONCAT(Sales[[#This Row],[Subscription Type]]," ",Sales[[#This Row],[Upsell Priority]]," ",TEXT(Sales[[#This Row],[Current Upsell $]],"$#")),"")</f>
        <v>Premium Low $30</v>
      </c>
      <c r="M422">
        <v>17</v>
      </c>
      <c r="N422" s="1">
        <v>44044</v>
      </c>
      <c r="O422" s="1">
        <v>44378</v>
      </c>
      <c r="P422">
        <v>11</v>
      </c>
      <c r="Q422">
        <v>0</v>
      </c>
      <c r="R422" s="1">
        <v>44348</v>
      </c>
      <c r="S422">
        <v>140</v>
      </c>
      <c r="T422" s="1"/>
    </row>
    <row r="423" spans="1:20" x14ac:dyDescent="0.25">
      <c r="A423">
        <v>100092</v>
      </c>
      <c r="B423" t="s">
        <v>0</v>
      </c>
      <c r="C423" cm="1">
        <f t="array" ref="C423">_xlfn.SWITCH(Sales[[#This Row],[Subscription Type]],"Basic",4,"Premium",3,"Business",2,"Enterprise",1,FALSE)</f>
        <v>3</v>
      </c>
      <c r="G423">
        <v>7</v>
      </c>
      <c r="H423">
        <f>MAX(0,Sales[[#This Row],[Number of Users]]-Sales[[#This Row],[Licenses Bought]])</f>
        <v>3</v>
      </c>
      <c r="I423" s="5">
        <v>10</v>
      </c>
      <c r="J423" s="5">
        <f>IF(Sales[[#This Row],[Sales Month]]=MAX(R423:R2642),Sales[[#This Row],[Upsell $ Non Paying Users]]*Sales[[#This Row],[Non Paying Users]],0)</f>
        <v>0</v>
      </c>
      <c r="K423" s="5" t="str" cm="1">
        <f t="array" ref="K423">_xlfn.IFS(Sales[[#This Row],[Current Upsell $]]=0,"",Sales[[#This Row],[Current Upsell $]]&gt;=400,"High",Sales[[#This Row],[Current Upsell $]]&gt;=100,"Medium",Sales[[#This Row],[Current Upsell $]]&lt;100,"Low")</f>
        <v/>
      </c>
      <c r="L423" s="5" t="str">
        <f>IF(Sales[[#This Row],[Current Upsell $]]&gt;0,_xlfn.CONCAT(Sales[[#This Row],[Subscription Type]]," ",Sales[[#This Row],[Upsell Priority]]," ",TEXT(Sales[[#This Row],[Current Upsell $]],"$#")),"")</f>
        <v/>
      </c>
      <c r="M423">
        <v>10</v>
      </c>
      <c r="N423" s="1">
        <v>44044</v>
      </c>
      <c r="O423" s="1">
        <v>44317</v>
      </c>
      <c r="P423">
        <v>9</v>
      </c>
      <c r="Q423">
        <v>1</v>
      </c>
      <c r="R423" s="1">
        <v>44228</v>
      </c>
      <c r="S423">
        <v>70</v>
      </c>
      <c r="T423" s="1"/>
    </row>
    <row r="424" spans="1:20" x14ac:dyDescent="0.25">
      <c r="A424">
        <v>100094</v>
      </c>
      <c r="B424" t="s">
        <v>0</v>
      </c>
      <c r="C424" cm="1">
        <f t="array" ref="C424">_xlfn.SWITCH(Sales[[#This Row],[Subscription Type]],"Basic",4,"Premium",3,"Business",2,"Enterprise",1,FALSE)</f>
        <v>3</v>
      </c>
      <c r="G424">
        <v>3</v>
      </c>
      <c r="H424">
        <f>MAX(0,Sales[[#This Row],[Number of Users]]-Sales[[#This Row],[Licenses Bought]])</f>
        <v>3</v>
      </c>
      <c r="I424" s="5">
        <v>10</v>
      </c>
      <c r="J424" s="5">
        <f>IF(Sales[[#This Row],[Sales Month]]=MAX(R424:R2643),Sales[[#This Row],[Upsell $ Non Paying Users]]*Sales[[#This Row],[Non Paying Users]],0)</f>
        <v>0</v>
      </c>
      <c r="K424" s="5" t="str" cm="1">
        <f t="array" ref="K424">_xlfn.IFS(Sales[[#This Row],[Current Upsell $]]=0,"",Sales[[#This Row],[Current Upsell $]]&gt;=400,"High",Sales[[#This Row],[Current Upsell $]]&gt;=100,"Medium",Sales[[#This Row],[Current Upsell $]]&lt;100,"Low")</f>
        <v/>
      </c>
      <c r="L424" s="5" t="str">
        <f>IF(Sales[[#This Row],[Current Upsell $]]&gt;0,_xlfn.CONCAT(Sales[[#This Row],[Subscription Type]]," ",Sales[[#This Row],[Upsell Priority]]," ",TEXT(Sales[[#This Row],[Current Upsell $]],"$#")),"")</f>
        <v/>
      </c>
      <c r="M424">
        <v>6</v>
      </c>
      <c r="N424" s="1">
        <v>44044</v>
      </c>
      <c r="O424" s="1">
        <v>44287</v>
      </c>
      <c r="P424">
        <v>8</v>
      </c>
      <c r="Q424">
        <v>2</v>
      </c>
      <c r="R424" s="1">
        <v>44105</v>
      </c>
      <c r="S424">
        <v>30</v>
      </c>
      <c r="T424" s="1"/>
    </row>
    <row r="425" spans="1:20" x14ac:dyDescent="0.25">
      <c r="A425">
        <v>100096</v>
      </c>
      <c r="B425" t="s">
        <v>0</v>
      </c>
      <c r="C425" cm="1">
        <f t="array" ref="C425">_xlfn.SWITCH(Sales[[#This Row],[Subscription Type]],"Basic",4,"Premium",3,"Business",2,"Enterprise",1,FALSE)</f>
        <v>3</v>
      </c>
      <c r="E425" s="1"/>
      <c r="F425" s="1"/>
      <c r="G425">
        <v>2</v>
      </c>
      <c r="H425">
        <f>MAX(0,Sales[[#This Row],[Number of Users]]-Sales[[#This Row],[Licenses Bought]])</f>
        <v>3</v>
      </c>
      <c r="I425" s="5">
        <v>10</v>
      </c>
      <c r="J425" s="5">
        <f>IF(Sales[[#This Row],[Sales Month]]=MAX(R425:R2644),Sales[[#This Row],[Upsell $ Non Paying Users]]*Sales[[#This Row],[Non Paying Users]],0)</f>
        <v>0</v>
      </c>
      <c r="K425" s="5" t="str" cm="1">
        <f t="array" ref="K425">_xlfn.IFS(Sales[[#This Row],[Current Upsell $]]=0,"",Sales[[#This Row],[Current Upsell $]]&gt;=400,"High",Sales[[#This Row],[Current Upsell $]]&gt;=100,"Medium",Sales[[#This Row],[Current Upsell $]]&lt;100,"Low")</f>
        <v/>
      </c>
      <c r="L425" s="5" t="str">
        <f>IF(Sales[[#This Row],[Current Upsell $]]&gt;0,_xlfn.CONCAT(Sales[[#This Row],[Subscription Type]]," ",Sales[[#This Row],[Upsell Priority]]," ",TEXT(Sales[[#This Row],[Current Upsell $]],"$#")),"")</f>
        <v/>
      </c>
      <c r="M425">
        <v>5</v>
      </c>
      <c r="N425" s="1">
        <v>44044</v>
      </c>
      <c r="O425" s="1">
        <v>44378</v>
      </c>
      <c r="P425">
        <v>11</v>
      </c>
      <c r="Q425">
        <v>0</v>
      </c>
      <c r="R425" s="1">
        <v>44075</v>
      </c>
      <c r="S425">
        <v>20</v>
      </c>
      <c r="T425" s="1"/>
    </row>
    <row r="426" spans="1:20" x14ac:dyDescent="0.25">
      <c r="A426">
        <v>100096</v>
      </c>
      <c r="B426" t="s">
        <v>0</v>
      </c>
      <c r="C426" cm="1">
        <f t="array" ref="C426">_xlfn.SWITCH(Sales[[#This Row],[Subscription Type]],"Basic",4,"Premium",3,"Business",2,"Enterprise",1,FALSE)</f>
        <v>3</v>
      </c>
      <c r="E426" s="1"/>
      <c r="F426" s="1"/>
      <c r="G426">
        <v>4</v>
      </c>
      <c r="H426">
        <f>MAX(0,Sales[[#This Row],[Number of Users]]-Sales[[#This Row],[Licenses Bought]])</f>
        <v>3</v>
      </c>
      <c r="I426" s="5">
        <v>10</v>
      </c>
      <c r="J426" s="5">
        <f>IF(Sales[[#This Row],[Sales Month]]=MAX(R426:R2645),Sales[[#This Row],[Upsell $ Non Paying Users]]*Sales[[#This Row],[Non Paying Users]],0)</f>
        <v>0</v>
      </c>
      <c r="K426" s="5" t="str" cm="1">
        <f t="array" ref="K426">_xlfn.IFS(Sales[[#This Row],[Current Upsell $]]=0,"",Sales[[#This Row],[Current Upsell $]]&gt;=400,"High",Sales[[#This Row],[Current Upsell $]]&gt;=100,"Medium",Sales[[#This Row],[Current Upsell $]]&lt;100,"Low")</f>
        <v/>
      </c>
      <c r="L426" s="5" t="str">
        <f>IF(Sales[[#This Row],[Current Upsell $]]&gt;0,_xlfn.CONCAT(Sales[[#This Row],[Subscription Type]]," ",Sales[[#This Row],[Upsell Priority]]," ",TEXT(Sales[[#This Row],[Current Upsell $]],"$#")),"")</f>
        <v/>
      </c>
      <c r="M426">
        <v>7</v>
      </c>
      <c r="N426" s="1">
        <v>44044</v>
      </c>
      <c r="O426" s="1">
        <v>44378</v>
      </c>
      <c r="P426">
        <v>11</v>
      </c>
      <c r="Q426">
        <v>0</v>
      </c>
      <c r="R426" s="1">
        <v>44228</v>
      </c>
      <c r="S426">
        <v>40</v>
      </c>
      <c r="T426" s="1"/>
    </row>
    <row r="427" spans="1:20" x14ac:dyDescent="0.25">
      <c r="A427">
        <v>100118</v>
      </c>
      <c r="B427" t="s">
        <v>0</v>
      </c>
      <c r="C427" cm="1">
        <f t="array" ref="C427">_xlfn.SWITCH(Sales[[#This Row],[Subscription Type]],"Basic",4,"Premium",3,"Business",2,"Enterprise",1,FALSE)</f>
        <v>3</v>
      </c>
      <c r="E427" s="1"/>
      <c r="F427" s="1"/>
      <c r="G427">
        <v>31</v>
      </c>
      <c r="H427">
        <f>MAX(0,Sales[[#This Row],[Number of Users]]-Sales[[#This Row],[Licenses Bought]])</f>
        <v>3</v>
      </c>
      <c r="I427" s="5">
        <v>10</v>
      </c>
      <c r="J427" s="5">
        <f>IF(Sales[[#This Row],[Sales Month]]=MAX(R427:R2646),Sales[[#This Row],[Upsell $ Non Paying Users]]*Sales[[#This Row],[Non Paying Users]],0)</f>
        <v>0</v>
      </c>
      <c r="K427" s="5" t="str" cm="1">
        <f t="array" ref="K427">_xlfn.IFS(Sales[[#This Row],[Current Upsell $]]=0,"",Sales[[#This Row],[Current Upsell $]]&gt;=400,"High",Sales[[#This Row],[Current Upsell $]]&gt;=100,"Medium",Sales[[#This Row],[Current Upsell $]]&lt;100,"Low")</f>
        <v/>
      </c>
      <c r="L427" s="5" t="str">
        <f>IF(Sales[[#This Row],[Current Upsell $]]&gt;0,_xlfn.CONCAT(Sales[[#This Row],[Subscription Type]]," ",Sales[[#This Row],[Upsell Priority]]," ",TEXT(Sales[[#This Row],[Current Upsell $]],"$#")),"")</f>
        <v/>
      </c>
      <c r="M427">
        <v>34</v>
      </c>
      <c r="N427" s="1">
        <v>44075</v>
      </c>
      <c r="O427" s="1">
        <v>44378</v>
      </c>
      <c r="P427">
        <v>10</v>
      </c>
      <c r="Q427">
        <v>0</v>
      </c>
      <c r="R427" s="1">
        <v>44287</v>
      </c>
      <c r="S427">
        <v>310</v>
      </c>
      <c r="T427" s="1"/>
    </row>
    <row r="428" spans="1:20" x14ac:dyDescent="0.25">
      <c r="A428">
        <v>100122</v>
      </c>
      <c r="B428" t="s">
        <v>0</v>
      </c>
      <c r="C428" cm="1">
        <f t="array" ref="C428">_xlfn.SWITCH(Sales[[#This Row],[Subscription Type]],"Basic",4,"Premium",3,"Business",2,"Enterprise",1,FALSE)</f>
        <v>3</v>
      </c>
      <c r="E428" s="1"/>
      <c r="F428" s="1"/>
      <c r="G428">
        <v>14</v>
      </c>
      <c r="H428">
        <f>MAX(0,Sales[[#This Row],[Number of Users]]-Sales[[#This Row],[Licenses Bought]])</f>
        <v>3</v>
      </c>
      <c r="I428" s="5">
        <v>10</v>
      </c>
      <c r="J428" s="5">
        <f>IF(Sales[[#This Row],[Sales Month]]=MAX(R428:R2647),Sales[[#This Row],[Upsell $ Non Paying Users]]*Sales[[#This Row],[Non Paying Users]],0)</f>
        <v>0</v>
      </c>
      <c r="K428" s="5" t="str" cm="1">
        <f t="array" ref="K428">_xlfn.IFS(Sales[[#This Row],[Current Upsell $]]=0,"",Sales[[#This Row],[Current Upsell $]]&gt;=400,"High",Sales[[#This Row],[Current Upsell $]]&gt;=100,"Medium",Sales[[#This Row],[Current Upsell $]]&lt;100,"Low")</f>
        <v/>
      </c>
      <c r="L428" s="5" t="str">
        <f>IF(Sales[[#This Row],[Current Upsell $]]&gt;0,_xlfn.CONCAT(Sales[[#This Row],[Subscription Type]]," ",Sales[[#This Row],[Upsell Priority]]," ",TEXT(Sales[[#This Row],[Current Upsell $]],"$#")),"")</f>
        <v/>
      </c>
      <c r="M428">
        <v>17</v>
      </c>
      <c r="N428" s="1">
        <v>44075</v>
      </c>
      <c r="O428" s="1">
        <v>44378</v>
      </c>
      <c r="P428">
        <v>10</v>
      </c>
      <c r="Q428">
        <v>0</v>
      </c>
      <c r="R428" s="1">
        <v>44166</v>
      </c>
      <c r="S428">
        <v>140</v>
      </c>
      <c r="T428" s="1"/>
    </row>
    <row r="429" spans="1:20" x14ac:dyDescent="0.25">
      <c r="A429">
        <v>100122</v>
      </c>
      <c r="B429" t="s">
        <v>0</v>
      </c>
      <c r="C429" cm="1">
        <f t="array" ref="C429">_xlfn.SWITCH(Sales[[#This Row],[Subscription Type]],"Basic",4,"Premium",3,"Business",2,"Enterprise",1,FALSE)</f>
        <v>3</v>
      </c>
      <c r="E429" s="1"/>
      <c r="F429" s="1"/>
      <c r="G429">
        <v>14</v>
      </c>
      <c r="H429">
        <f>MAX(0,Sales[[#This Row],[Number of Users]]-Sales[[#This Row],[Licenses Bought]])</f>
        <v>3</v>
      </c>
      <c r="I429" s="5">
        <v>10</v>
      </c>
      <c r="J429" s="5">
        <f>IF(Sales[[#This Row],[Sales Month]]=MAX(R429:R2648),Sales[[#This Row],[Upsell $ Non Paying Users]]*Sales[[#This Row],[Non Paying Users]],0)</f>
        <v>0</v>
      </c>
      <c r="K429" s="5" t="str" cm="1">
        <f t="array" ref="K429">_xlfn.IFS(Sales[[#This Row],[Current Upsell $]]=0,"",Sales[[#This Row],[Current Upsell $]]&gt;=400,"High",Sales[[#This Row],[Current Upsell $]]&gt;=100,"Medium",Sales[[#This Row],[Current Upsell $]]&lt;100,"Low")</f>
        <v/>
      </c>
      <c r="L429" s="5" t="str">
        <f>IF(Sales[[#This Row],[Current Upsell $]]&gt;0,_xlfn.CONCAT(Sales[[#This Row],[Subscription Type]]," ",Sales[[#This Row],[Upsell Priority]]," ",TEXT(Sales[[#This Row],[Current Upsell $]],"$#")),"")</f>
        <v/>
      </c>
      <c r="M429">
        <v>17</v>
      </c>
      <c r="N429" s="1">
        <v>44075</v>
      </c>
      <c r="O429" s="1">
        <v>44378</v>
      </c>
      <c r="P429">
        <v>10</v>
      </c>
      <c r="Q429">
        <v>0</v>
      </c>
      <c r="R429" s="1">
        <v>44228</v>
      </c>
      <c r="S429">
        <v>140</v>
      </c>
      <c r="T429" s="1"/>
    </row>
    <row r="430" spans="1:20" x14ac:dyDescent="0.25">
      <c r="A430">
        <v>100122</v>
      </c>
      <c r="B430" t="s">
        <v>0</v>
      </c>
      <c r="C430" cm="1">
        <f t="array" ref="C430">_xlfn.SWITCH(Sales[[#This Row],[Subscription Type]],"Basic",4,"Premium",3,"Business",2,"Enterprise",1,FALSE)</f>
        <v>3</v>
      </c>
      <c r="E430" s="1"/>
      <c r="F430" s="1"/>
      <c r="G430">
        <v>14</v>
      </c>
      <c r="H430">
        <f>MAX(0,Sales[[#This Row],[Number of Users]]-Sales[[#This Row],[Licenses Bought]])</f>
        <v>3</v>
      </c>
      <c r="I430" s="5">
        <v>10</v>
      </c>
      <c r="J430" s="5">
        <f>IF(Sales[[#This Row],[Sales Month]]=MAX(R430:R2649),Sales[[#This Row],[Upsell $ Non Paying Users]]*Sales[[#This Row],[Non Paying Users]],0)</f>
        <v>0</v>
      </c>
      <c r="K430" s="5" t="str" cm="1">
        <f t="array" ref="K430">_xlfn.IFS(Sales[[#This Row],[Current Upsell $]]=0,"",Sales[[#This Row],[Current Upsell $]]&gt;=400,"High",Sales[[#This Row],[Current Upsell $]]&gt;=100,"Medium",Sales[[#This Row],[Current Upsell $]]&lt;100,"Low")</f>
        <v/>
      </c>
      <c r="L430" s="5" t="str">
        <f>IF(Sales[[#This Row],[Current Upsell $]]&gt;0,_xlfn.CONCAT(Sales[[#This Row],[Subscription Type]]," ",Sales[[#This Row],[Upsell Priority]]," ",TEXT(Sales[[#This Row],[Current Upsell $]],"$#")),"")</f>
        <v/>
      </c>
      <c r="M430">
        <v>17</v>
      </c>
      <c r="N430" s="1">
        <v>44075</v>
      </c>
      <c r="O430" s="1">
        <v>44378</v>
      </c>
      <c r="P430">
        <v>10</v>
      </c>
      <c r="Q430">
        <v>0</v>
      </c>
      <c r="R430" s="1">
        <v>44287</v>
      </c>
      <c r="S430">
        <v>140</v>
      </c>
      <c r="T430" s="1"/>
    </row>
    <row r="431" spans="1:20" x14ac:dyDescent="0.25">
      <c r="A431">
        <v>100122</v>
      </c>
      <c r="B431" t="s">
        <v>0</v>
      </c>
      <c r="C431" cm="1">
        <f t="array" ref="C431">_xlfn.SWITCH(Sales[[#This Row],[Subscription Type]],"Basic",4,"Premium",3,"Business",2,"Enterprise",1,FALSE)</f>
        <v>3</v>
      </c>
      <c r="E431" s="1"/>
      <c r="F431" s="1"/>
      <c r="G431">
        <v>14</v>
      </c>
      <c r="H431">
        <f>MAX(0,Sales[[#This Row],[Number of Users]]-Sales[[#This Row],[Licenses Bought]])</f>
        <v>3</v>
      </c>
      <c r="I431" s="5">
        <v>10</v>
      </c>
      <c r="J431" s="5">
        <f>IF(Sales[[#This Row],[Sales Month]]=MAX(R431:R2650),Sales[[#This Row],[Upsell $ Non Paying Users]]*Sales[[#This Row],[Non Paying Users]],0)</f>
        <v>30</v>
      </c>
      <c r="K431" s="5" t="str" cm="1">
        <f t="array" ref="K431">_xlfn.IFS(Sales[[#This Row],[Current Upsell $]]=0,"",Sales[[#This Row],[Current Upsell $]]&gt;=400,"High",Sales[[#This Row],[Current Upsell $]]&gt;=100,"Medium",Sales[[#This Row],[Current Upsell $]]&lt;100,"Low")</f>
        <v>Low</v>
      </c>
      <c r="L431" s="5" t="str">
        <f>IF(Sales[[#This Row],[Current Upsell $]]&gt;0,_xlfn.CONCAT(Sales[[#This Row],[Subscription Type]]," ",Sales[[#This Row],[Upsell Priority]]," ",TEXT(Sales[[#This Row],[Current Upsell $]],"$#")),"")</f>
        <v>Premium Low $30</v>
      </c>
      <c r="M431">
        <v>17</v>
      </c>
      <c r="N431" s="1">
        <v>44075</v>
      </c>
      <c r="O431" s="1">
        <v>44378</v>
      </c>
      <c r="P431">
        <v>10</v>
      </c>
      <c r="Q431">
        <v>0</v>
      </c>
      <c r="R431" s="1">
        <v>44348</v>
      </c>
      <c r="S431">
        <v>140</v>
      </c>
      <c r="T431" s="1"/>
    </row>
    <row r="432" spans="1:20" x14ac:dyDescent="0.25">
      <c r="A432">
        <v>100126</v>
      </c>
      <c r="B432" t="s">
        <v>0</v>
      </c>
      <c r="C432" cm="1">
        <f t="array" ref="C432">_xlfn.SWITCH(Sales[[#This Row],[Subscription Type]],"Basic",4,"Premium",3,"Business",2,"Enterprise",1,FALSE)</f>
        <v>3</v>
      </c>
      <c r="E432" s="1"/>
      <c r="F432" s="1"/>
      <c r="G432">
        <v>11</v>
      </c>
      <c r="H432">
        <f>MAX(0,Sales[[#This Row],[Number of Users]]-Sales[[#This Row],[Licenses Bought]])</f>
        <v>3</v>
      </c>
      <c r="I432" s="5">
        <v>10</v>
      </c>
      <c r="J432" s="5">
        <f>IF(Sales[[#This Row],[Sales Month]]=MAX(R432:R2651),Sales[[#This Row],[Upsell $ Non Paying Users]]*Sales[[#This Row],[Non Paying Users]],0)</f>
        <v>0</v>
      </c>
      <c r="K432" s="5" t="str" cm="1">
        <f t="array" ref="K432">_xlfn.IFS(Sales[[#This Row],[Current Upsell $]]=0,"",Sales[[#This Row],[Current Upsell $]]&gt;=400,"High",Sales[[#This Row],[Current Upsell $]]&gt;=100,"Medium",Sales[[#This Row],[Current Upsell $]]&lt;100,"Low")</f>
        <v/>
      </c>
      <c r="L432" s="5" t="str">
        <f>IF(Sales[[#This Row],[Current Upsell $]]&gt;0,_xlfn.CONCAT(Sales[[#This Row],[Subscription Type]]," ",Sales[[#This Row],[Upsell Priority]]," ",TEXT(Sales[[#This Row],[Current Upsell $]],"$#")),"")</f>
        <v/>
      </c>
      <c r="M432">
        <v>14</v>
      </c>
      <c r="N432" s="1">
        <v>44075</v>
      </c>
      <c r="O432" s="1">
        <v>44378</v>
      </c>
      <c r="P432">
        <v>10</v>
      </c>
      <c r="Q432">
        <v>0</v>
      </c>
      <c r="R432" s="1">
        <v>44166</v>
      </c>
      <c r="S432">
        <v>110</v>
      </c>
      <c r="T432" s="1"/>
    </row>
    <row r="433" spans="1:20" x14ac:dyDescent="0.25">
      <c r="A433">
        <v>100126</v>
      </c>
      <c r="B433" t="s">
        <v>0</v>
      </c>
      <c r="C433" cm="1">
        <f t="array" ref="C433">_xlfn.SWITCH(Sales[[#This Row],[Subscription Type]],"Basic",4,"Premium",3,"Business",2,"Enterprise",1,FALSE)</f>
        <v>3</v>
      </c>
      <c r="E433" s="1"/>
      <c r="F433" s="1"/>
      <c r="G433">
        <v>11</v>
      </c>
      <c r="H433">
        <f>MAX(0,Sales[[#This Row],[Number of Users]]-Sales[[#This Row],[Licenses Bought]])</f>
        <v>3</v>
      </c>
      <c r="I433" s="5">
        <v>10</v>
      </c>
      <c r="J433" s="5">
        <f>IF(Sales[[#This Row],[Sales Month]]=MAX(R433:R2652),Sales[[#This Row],[Upsell $ Non Paying Users]]*Sales[[#This Row],[Non Paying Users]],0)</f>
        <v>0</v>
      </c>
      <c r="K433" s="5" t="str" cm="1">
        <f t="array" ref="K433">_xlfn.IFS(Sales[[#This Row],[Current Upsell $]]=0,"",Sales[[#This Row],[Current Upsell $]]&gt;=400,"High",Sales[[#This Row],[Current Upsell $]]&gt;=100,"Medium",Sales[[#This Row],[Current Upsell $]]&lt;100,"Low")</f>
        <v/>
      </c>
      <c r="L433" s="5" t="str">
        <f>IF(Sales[[#This Row],[Current Upsell $]]&gt;0,_xlfn.CONCAT(Sales[[#This Row],[Subscription Type]]," ",Sales[[#This Row],[Upsell Priority]]," ",TEXT(Sales[[#This Row],[Current Upsell $]],"$#")),"")</f>
        <v/>
      </c>
      <c r="M433">
        <v>14</v>
      </c>
      <c r="N433" s="1">
        <v>44075</v>
      </c>
      <c r="O433" s="1">
        <v>44378</v>
      </c>
      <c r="P433">
        <v>10</v>
      </c>
      <c r="Q433">
        <v>0</v>
      </c>
      <c r="R433" s="1">
        <v>44228</v>
      </c>
      <c r="S433">
        <v>110</v>
      </c>
      <c r="T433" s="1"/>
    </row>
    <row r="434" spans="1:20" x14ac:dyDescent="0.25">
      <c r="A434">
        <v>100126</v>
      </c>
      <c r="B434" t="s">
        <v>0</v>
      </c>
      <c r="C434" cm="1">
        <f t="array" ref="C434">_xlfn.SWITCH(Sales[[#This Row],[Subscription Type]],"Basic",4,"Premium",3,"Business",2,"Enterprise",1,FALSE)</f>
        <v>3</v>
      </c>
      <c r="E434" s="1"/>
      <c r="F434" s="1"/>
      <c r="G434">
        <v>11</v>
      </c>
      <c r="H434">
        <f>MAX(0,Sales[[#This Row],[Number of Users]]-Sales[[#This Row],[Licenses Bought]])</f>
        <v>3</v>
      </c>
      <c r="I434" s="5">
        <v>10</v>
      </c>
      <c r="J434" s="5">
        <f>IF(Sales[[#This Row],[Sales Month]]=MAX(R434:R2653),Sales[[#This Row],[Upsell $ Non Paying Users]]*Sales[[#This Row],[Non Paying Users]],0)</f>
        <v>0</v>
      </c>
      <c r="K434" s="5" t="str" cm="1">
        <f t="array" ref="K434">_xlfn.IFS(Sales[[#This Row],[Current Upsell $]]=0,"",Sales[[#This Row],[Current Upsell $]]&gt;=400,"High",Sales[[#This Row],[Current Upsell $]]&gt;=100,"Medium",Sales[[#This Row],[Current Upsell $]]&lt;100,"Low")</f>
        <v/>
      </c>
      <c r="L434" s="5" t="str">
        <f>IF(Sales[[#This Row],[Current Upsell $]]&gt;0,_xlfn.CONCAT(Sales[[#This Row],[Subscription Type]]," ",Sales[[#This Row],[Upsell Priority]]," ",TEXT(Sales[[#This Row],[Current Upsell $]],"$#")),"")</f>
        <v/>
      </c>
      <c r="M434">
        <v>14</v>
      </c>
      <c r="N434" s="1">
        <v>44075</v>
      </c>
      <c r="O434" s="1">
        <v>44378</v>
      </c>
      <c r="P434">
        <v>10</v>
      </c>
      <c r="Q434">
        <v>0</v>
      </c>
      <c r="R434" s="1">
        <v>44256</v>
      </c>
      <c r="S434">
        <v>110</v>
      </c>
      <c r="T434" s="1"/>
    </row>
    <row r="435" spans="1:20" x14ac:dyDescent="0.25">
      <c r="A435">
        <v>100152</v>
      </c>
      <c r="B435" t="s">
        <v>0</v>
      </c>
      <c r="C435" cm="1">
        <f t="array" ref="C435">_xlfn.SWITCH(Sales[[#This Row],[Subscription Type]],"Basic",4,"Premium",3,"Business",2,"Enterprise",1,FALSE)</f>
        <v>3</v>
      </c>
      <c r="E435" s="1"/>
      <c r="F435" s="1"/>
      <c r="G435">
        <v>10</v>
      </c>
      <c r="H435">
        <f>MAX(0,Sales[[#This Row],[Number of Users]]-Sales[[#This Row],[Licenses Bought]])</f>
        <v>3</v>
      </c>
      <c r="I435" s="5">
        <v>10</v>
      </c>
      <c r="J435" s="5">
        <f>IF(Sales[[#This Row],[Sales Month]]=MAX(R435:R2654),Sales[[#This Row],[Upsell $ Non Paying Users]]*Sales[[#This Row],[Non Paying Users]],0)</f>
        <v>0</v>
      </c>
      <c r="K435" s="5" t="str" cm="1">
        <f t="array" ref="K435">_xlfn.IFS(Sales[[#This Row],[Current Upsell $]]=0,"",Sales[[#This Row],[Current Upsell $]]&gt;=400,"High",Sales[[#This Row],[Current Upsell $]]&gt;=100,"Medium",Sales[[#This Row],[Current Upsell $]]&lt;100,"Low")</f>
        <v/>
      </c>
      <c r="L435" s="5" t="str">
        <f>IF(Sales[[#This Row],[Current Upsell $]]&gt;0,_xlfn.CONCAT(Sales[[#This Row],[Subscription Type]]," ",Sales[[#This Row],[Upsell Priority]]," ",TEXT(Sales[[#This Row],[Current Upsell $]],"$#")),"")</f>
        <v/>
      </c>
      <c r="M435">
        <v>13</v>
      </c>
      <c r="N435" s="1">
        <v>44105</v>
      </c>
      <c r="O435" s="1">
        <v>44378</v>
      </c>
      <c r="P435">
        <v>9</v>
      </c>
      <c r="Q435">
        <v>0</v>
      </c>
      <c r="R435" s="1">
        <v>44287</v>
      </c>
      <c r="S435">
        <v>100</v>
      </c>
      <c r="T435" s="1"/>
    </row>
    <row r="436" spans="1:20" x14ac:dyDescent="0.25">
      <c r="A436">
        <v>100165</v>
      </c>
      <c r="B436" t="s">
        <v>0</v>
      </c>
      <c r="C436" cm="1">
        <f t="array" ref="C436">_xlfn.SWITCH(Sales[[#This Row],[Subscription Type]],"Basic",4,"Premium",3,"Business",2,"Enterprise",1,FALSE)</f>
        <v>3</v>
      </c>
      <c r="E436" s="1"/>
      <c r="F436" s="1"/>
      <c r="G436">
        <v>29</v>
      </c>
      <c r="H436">
        <f>MAX(0,Sales[[#This Row],[Number of Users]]-Sales[[#This Row],[Licenses Bought]])</f>
        <v>3</v>
      </c>
      <c r="I436" s="5">
        <v>10</v>
      </c>
      <c r="J436" s="5">
        <f>IF(Sales[[#This Row],[Sales Month]]=MAX(R436:R2655),Sales[[#This Row],[Upsell $ Non Paying Users]]*Sales[[#This Row],[Non Paying Users]],0)</f>
        <v>0</v>
      </c>
      <c r="K436" s="5" t="str" cm="1">
        <f t="array" ref="K436">_xlfn.IFS(Sales[[#This Row],[Current Upsell $]]=0,"",Sales[[#This Row],[Current Upsell $]]&gt;=400,"High",Sales[[#This Row],[Current Upsell $]]&gt;=100,"Medium",Sales[[#This Row],[Current Upsell $]]&lt;100,"Low")</f>
        <v/>
      </c>
      <c r="L436" s="5" t="str">
        <f>IF(Sales[[#This Row],[Current Upsell $]]&gt;0,_xlfn.CONCAT(Sales[[#This Row],[Subscription Type]]," ",Sales[[#This Row],[Upsell Priority]]," ",TEXT(Sales[[#This Row],[Current Upsell $]],"$#")),"")</f>
        <v/>
      </c>
      <c r="M436">
        <v>32</v>
      </c>
      <c r="N436" s="1">
        <v>44136</v>
      </c>
      <c r="O436" s="1">
        <v>44378</v>
      </c>
      <c r="P436">
        <v>8</v>
      </c>
      <c r="Q436">
        <v>0</v>
      </c>
      <c r="R436" s="1">
        <v>44317</v>
      </c>
      <c r="S436">
        <v>290</v>
      </c>
      <c r="T436" s="1"/>
    </row>
    <row r="437" spans="1:20" x14ac:dyDescent="0.25">
      <c r="A437">
        <v>100175</v>
      </c>
      <c r="B437" t="s">
        <v>0</v>
      </c>
      <c r="C437" cm="1">
        <f t="array" ref="C437">_xlfn.SWITCH(Sales[[#This Row],[Subscription Type]],"Basic",4,"Premium",3,"Business",2,"Enterprise",1,FALSE)</f>
        <v>3</v>
      </c>
      <c r="G437">
        <v>5</v>
      </c>
      <c r="H437">
        <f>MAX(0,Sales[[#This Row],[Number of Users]]-Sales[[#This Row],[Licenses Bought]])</f>
        <v>3</v>
      </c>
      <c r="I437" s="5">
        <v>10</v>
      </c>
      <c r="J437" s="5">
        <f>IF(Sales[[#This Row],[Sales Month]]=MAX(R437:R2656),Sales[[#This Row],[Upsell $ Non Paying Users]]*Sales[[#This Row],[Non Paying Users]],0)</f>
        <v>0</v>
      </c>
      <c r="K437" s="5" t="str" cm="1">
        <f t="array" ref="K437">_xlfn.IFS(Sales[[#This Row],[Current Upsell $]]=0,"",Sales[[#This Row],[Current Upsell $]]&gt;=400,"High",Sales[[#This Row],[Current Upsell $]]&gt;=100,"Medium",Sales[[#This Row],[Current Upsell $]]&lt;100,"Low")</f>
        <v/>
      </c>
      <c r="L437" s="5" t="str">
        <f>IF(Sales[[#This Row],[Current Upsell $]]&gt;0,_xlfn.CONCAT(Sales[[#This Row],[Subscription Type]]," ",Sales[[#This Row],[Upsell Priority]]," ",TEXT(Sales[[#This Row],[Current Upsell $]],"$#")),"")</f>
        <v/>
      </c>
      <c r="M437">
        <v>8</v>
      </c>
      <c r="N437" s="1">
        <v>44166</v>
      </c>
      <c r="O437" s="1">
        <v>44378</v>
      </c>
      <c r="P437">
        <v>7</v>
      </c>
      <c r="Q437">
        <v>0</v>
      </c>
      <c r="R437" s="1">
        <v>44317</v>
      </c>
      <c r="S437">
        <v>50</v>
      </c>
      <c r="T437" s="1"/>
    </row>
    <row r="438" spans="1:20" x14ac:dyDescent="0.25">
      <c r="A438">
        <v>100177</v>
      </c>
      <c r="B438" t="s">
        <v>0</v>
      </c>
      <c r="C438" cm="1">
        <f t="array" ref="C438">_xlfn.SWITCH(Sales[[#This Row],[Subscription Type]],"Basic",4,"Premium",3,"Business",2,"Enterprise",1,FALSE)</f>
        <v>3</v>
      </c>
      <c r="G438">
        <v>3</v>
      </c>
      <c r="H438">
        <f>MAX(0,Sales[[#This Row],[Number of Users]]-Sales[[#This Row],[Licenses Bought]])</f>
        <v>3</v>
      </c>
      <c r="I438" s="5">
        <v>10</v>
      </c>
      <c r="J438" s="5">
        <f>IF(Sales[[#This Row],[Sales Month]]=MAX(R438:R2657),Sales[[#This Row],[Upsell $ Non Paying Users]]*Sales[[#This Row],[Non Paying Users]],0)</f>
        <v>0</v>
      </c>
      <c r="K438" s="5" t="str" cm="1">
        <f t="array" ref="K438">_xlfn.IFS(Sales[[#This Row],[Current Upsell $]]=0,"",Sales[[#This Row],[Current Upsell $]]&gt;=400,"High",Sales[[#This Row],[Current Upsell $]]&gt;=100,"Medium",Sales[[#This Row],[Current Upsell $]]&lt;100,"Low")</f>
        <v/>
      </c>
      <c r="L438" s="5" t="str">
        <f>IF(Sales[[#This Row],[Current Upsell $]]&gt;0,_xlfn.CONCAT(Sales[[#This Row],[Subscription Type]]," ",Sales[[#This Row],[Upsell Priority]]," ",TEXT(Sales[[#This Row],[Current Upsell $]],"$#")),"")</f>
        <v/>
      </c>
      <c r="M438">
        <v>6</v>
      </c>
      <c r="N438" s="1">
        <v>44166</v>
      </c>
      <c r="O438" s="1">
        <v>44228</v>
      </c>
      <c r="P438">
        <v>2</v>
      </c>
      <c r="Q438">
        <v>4</v>
      </c>
      <c r="R438" s="1">
        <v>44197</v>
      </c>
      <c r="S438">
        <v>30</v>
      </c>
      <c r="T438" s="1"/>
    </row>
    <row r="439" spans="1:20" x14ac:dyDescent="0.25">
      <c r="A439">
        <v>100178</v>
      </c>
      <c r="B439" t="s">
        <v>0</v>
      </c>
      <c r="C439" cm="1">
        <f t="array" ref="C439">_xlfn.SWITCH(Sales[[#This Row],[Subscription Type]],"Basic",4,"Premium",3,"Business",2,"Enterprise",1,FALSE)</f>
        <v>3</v>
      </c>
      <c r="E439" s="1"/>
      <c r="F439" s="1"/>
      <c r="G439">
        <v>2</v>
      </c>
      <c r="H439">
        <f>MAX(0,Sales[[#This Row],[Number of Users]]-Sales[[#This Row],[Licenses Bought]])</f>
        <v>3</v>
      </c>
      <c r="I439" s="5">
        <v>10</v>
      </c>
      <c r="J439" s="5">
        <f>IF(Sales[[#This Row],[Sales Month]]=MAX(R439:R2658),Sales[[#This Row],[Upsell $ Non Paying Users]]*Sales[[#This Row],[Non Paying Users]],0)</f>
        <v>0</v>
      </c>
      <c r="K439" s="5" t="str" cm="1">
        <f t="array" ref="K439">_xlfn.IFS(Sales[[#This Row],[Current Upsell $]]=0,"",Sales[[#This Row],[Current Upsell $]]&gt;=400,"High",Sales[[#This Row],[Current Upsell $]]&gt;=100,"Medium",Sales[[#This Row],[Current Upsell $]]&lt;100,"Low")</f>
        <v/>
      </c>
      <c r="L439" s="5" t="str">
        <f>IF(Sales[[#This Row],[Current Upsell $]]&gt;0,_xlfn.CONCAT(Sales[[#This Row],[Subscription Type]]," ",Sales[[#This Row],[Upsell Priority]]," ",TEXT(Sales[[#This Row],[Current Upsell $]],"$#")),"")</f>
        <v/>
      </c>
      <c r="M439">
        <v>5</v>
      </c>
      <c r="N439" s="1">
        <v>44166</v>
      </c>
      <c r="O439" s="1">
        <v>44378</v>
      </c>
      <c r="P439">
        <v>7</v>
      </c>
      <c r="Q439">
        <v>0</v>
      </c>
      <c r="R439" s="1">
        <v>44197</v>
      </c>
      <c r="S439">
        <v>20</v>
      </c>
      <c r="T439" s="1"/>
    </row>
    <row r="440" spans="1:20" x14ac:dyDescent="0.25">
      <c r="A440">
        <v>100210</v>
      </c>
      <c r="B440" t="s">
        <v>0</v>
      </c>
      <c r="C440" cm="1">
        <f t="array" ref="C440">_xlfn.SWITCH(Sales[[#This Row],[Subscription Type]],"Basic",4,"Premium",3,"Business",2,"Enterprise",1,FALSE)</f>
        <v>3</v>
      </c>
      <c r="G440">
        <v>3</v>
      </c>
      <c r="H440">
        <f>MAX(0,Sales[[#This Row],[Number of Users]]-Sales[[#This Row],[Licenses Bought]])</f>
        <v>3</v>
      </c>
      <c r="I440" s="5">
        <v>10</v>
      </c>
      <c r="J440" s="5">
        <f>IF(Sales[[#This Row],[Sales Month]]=MAX(R440:R2659),Sales[[#This Row],[Upsell $ Non Paying Users]]*Sales[[#This Row],[Non Paying Users]],0)</f>
        <v>0</v>
      </c>
      <c r="K440" s="5" t="str" cm="1">
        <f t="array" ref="K440">_xlfn.IFS(Sales[[#This Row],[Current Upsell $]]=0,"",Sales[[#This Row],[Current Upsell $]]&gt;=400,"High",Sales[[#This Row],[Current Upsell $]]&gt;=100,"Medium",Sales[[#This Row],[Current Upsell $]]&lt;100,"Low")</f>
        <v/>
      </c>
      <c r="L440" s="5" t="str">
        <f>IF(Sales[[#This Row],[Current Upsell $]]&gt;0,_xlfn.CONCAT(Sales[[#This Row],[Subscription Type]]," ",Sales[[#This Row],[Upsell Priority]]," ",TEXT(Sales[[#This Row],[Current Upsell $]],"$#")),"")</f>
        <v/>
      </c>
      <c r="M440">
        <v>6</v>
      </c>
      <c r="N440" s="1">
        <v>44228</v>
      </c>
      <c r="O440" s="1">
        <v>44348</v>
      </c>
      <c r="P440">
        <v>4</v>
      </c>
      <c r="Q440">
        <v>0</v>
      </c>
      <c r="R440" s="1">
        <v>44287</v>
      </c>
      <c r="S440">
        <v>30</v>
      </c>
      <c r="T440" s="1"/>
    </row>
    <row r="441" spans="1:20" x14ac:dyDescent="0.25">
      <c r="A441">
        <v>100238</v>
      </c>
      <c r="B441" t="s">
        <v>0</v>
      </c>
      <c r="C441" cm="1">
        <f t="array" ref="C441">_xlfn.SWITCH(Sales[[#This Row],[Subscription Type]],"Basic",4,"Premium",3,"Business",2,"Enterprise",1,FALSE)</f>
        <v>3</v>
      </c>
      <c r="G441">
        <v>3</v>
      </c>
      <c r="H441">
        <f>MAX(0,Sales[[#This Row],[Number of Users]]-Sales[[#This Row],[Licenses Bought]])</f>
        <v>3</v>
      </c>
      <c r="I441" s="5">
        <v>10</v>
      </c>
      <c r="J441" s="5">
        <f>IF(Sales[[#This Row],[Sales Month]]=MAX(R441:R2660),Sales[[#This Row],[Upsell $ Non Paying Users]]*Sales[[#This Row],[Non Paying Users]],0)</f>
        <v>0</v>
      </c>
      <c r="K441" s="5" t="str" cm="1">
        <f t="array" ref="K441">_xlfn.IFS(Sales[[#This Row],[Current Upsell $]]=0,"",Sales[[#This Row],[Current Upsell $]]&gt;=400,"High",Sales[[#This Row],[Current Upsell $]]&gt;=100,"Medium",Sales[[#This Row],[Current Upsell $]]&lt;100,"Low")</f>
        <v/>
      </c>
      <c r="L441" s="5" t="str">
        <f>IF(Sales[[#This Row],[Current Upsell $]]&gt;0,_xlfn.CONCAT(Sales[[#This Row],[Subscription Type]]," ",Sales[[#This Row],[Upsell Priority]]," ",TEXT(Sales[[#This Row],[Current Upsell $]],"$#")),"")</f>
        <v/>
      </c>
      <c r="M441">
        <v>6</v>
      </c>
      <c r="N441" s="1">
        <v>44256</v>
      </c>
      <c r="O441" s="1">
        <v>44317</v>
      </c>
      <c r="P441">
        <v>2</v>
      </c>
      <c r="Q441">
        <v>1</v>
      </c>
      <c r="R441" s="1">
        <v>44287</v>
      </c>
      <c r="S441">
        <v>30</v>
      </c>
      <c r="T441" s="1"/>
    </row>
    <row r="442" spans="1:20" x14ac:dyDescent="0.25">
      <c r="A442">
        <v>100296</v>
      </c>
      <c r="B442" t="s">
        <v>0</v>
      </c>
      <c r="C442" cm="1">
        <f t="array" ref="C442">_xlfn.SWITCH(Sales[[#This Row],[Subscription Type]],"Basic",4,"Premium",3,"Business",2,"Enterprise",1,FALSE)</f>
        <v>3</v>
      </c>
      <c r="G442">
        <v>2</v>
      </c>
      <c r="H442">
        <f>MAX(0,Sales[[#This Row],[Number of Users]]-Sales[[#This Row],[Licenses Bought]])</f>
        <v>3</v>
      </c>
      <c r="I442" s="5">
        <v>10</v>
      </c>
      <c r="J442" s="5">
        <f>IF(Sales[[#This Row],[Sales Month]]=MAX(R442:R2661),Sales[[#This Row],[Upsell $ Non Paying Users]]*Sales[[#This Row],[Non Paying Users]],0)</f>
        <v>30</v>
      </c>
      <c r="K442" s="5" t="str" cm="1">
        <f t="array" ref="K442">_xlfn.IFS(Sales[[#This Row],[Current Upsell $]]=0,"",Sales[[#This Row],[Current Upsell $]]&gt;=400,"High",Sales[[#This Row],[Current Upsell $]]&gt;=100,"Medium",Sales[[#This Row],[Current Upsell $]]&lt;100,"Low")</f>
        <v>Low</v>
      </c>
      <c r="L442" s="5" t="str">
        <f>IF(Sales[[#This Row],[Current Upsell $]]&gt;0,_xlfn.CONCAT(Sales[[#This Row],[Subscription Type]]," ",Sales[[#This Row],[Upsell Priority]]," ",TEXT(Sales[[#This Row],[Current Upsell $]],"$#")),"")</f>
        <v>Premium Low $30</v>
      </c>
      <c r="M442">
        <v>5</v>
      </c>
      <c r="N442" s="1">
        <v>44317</v>
      </c>
      <c r="O442" s="1">
        <v>44348</v>
      </c>
      <c r="P442">
        <v>1</v>
      </c>
      <c r="Q442">
        <v>0</v>
      </c>
      <c r="R442" s="1">
        <v>44348</v>
      </c>
      <c r="S442">
        <v>20</v>
      </c>
      <c r="T442" s="1"/>
    </row>
    <row r="443" spans="1:20" x14ac:dyDescent="0.25">
      <c r="A443">
        <v>100003</v>
      </c>
      <c r="B443" t="s">
        <v>0</v>
      </c>
      <c r="C443" cm="1">
        <f t="array" ref="C443">_xlfn.SWITCH(Sales[[#This Row],[Subscription Type]],"Basic",4,"Premium",3,"Business",2,"Enterprise",1,FALSE)</f>
        <v>3</v>
      </c>
      <c r="G443">
        <v>2</v>
      </c>
      <c r="H443">
        <f>MAX(0,Sales[[#This Row],[Number of Users]]-Sales[[#This Row],[Licenses Bought]])</f>
        <v>2</v>
      </c>
      <c r="I443" s="5">
        <v>10</v>
      </c>
      <c r="J443" s="5">
        <f>IF(Sales[[#This Row],[Sales Month]]=MAX(R443:R2662),Sales[[#This Row],[Upsell $ Non Paying Users]]*Sales[[#This Row],[Non Paying Users]],0)</f>
        <v>0</v>
      </c>
      <c r="K443" s="5" t="str" cm="1">
        <f t="array" ref="K443">_xlfn.IFS(Sales[[#This Row],[Current Upsell $]]=0,"",Sales[[#This Row],[Current Upsell $]]&gt;=400,"High",Sales[[#This Row],[Current Upsell $]]&gt;=100,"Medium",Sales[[#This Row],[Current Upsell $]]&lt;100,"Low")</f>
        <v/>
      </c>
      <c r="L443" s="5" t="str">
        <f>IF(Sales[[#This Row],[Current Upsell $]]&gt;0,_xlfn.CONCAT(Sales[[#This Row],[Subscription Type]]," ",Sales[[#This Row],[Upsell Priority]]," ",TEXT(Sales[[#This Row],[Current Upsell $]],"$#")),"")</f>
        <v/>
      </c>
      <c r="M443">
        <v>4</v>
      </c>
      <c r="N443" s="1">
        <v>43709</v>
      </c>
      <c r="O443" s="1">
        <v>43922</v>
      </c>
      <c r="P443">
        <v>7</v>
      </c>
      <c r="Q443">
        <v>14</v>
      </c>
      <c r="R443" s="1">
        <v>43739</v>
      </c>
      <c r="S443">
        <v>20</v>
      </c>
      <c r="T443" s="1"/>
    </row>
    <row r="444" spans="1:20" x14ac:dyDescent="0.25">
      <c r="A444">
        <v>100003</v>
      </c>
      <c r="B444" t="s">
        <v>0</v>
      </c>
      <c r="C444" cm="1">
        <f t="array" ref="C444">_xlfn.SWITCH(Sales[[#This Row],[Subscription Type]],"Basic",4,"Premium",3,"Business",2,"Enterprise",1,FALSE)</f>
        <v>3</v>
      </c>
      <c r="G444">
        <v>4</v>
      </c>
      <c r="H444">
        <f>MAX(0,Sales[[#This Row],[Number of Users]]-Sales[[#This Row],[Licenses Bought]])</f>
        <v>2</v>
      </c>
      <c r="I444" s="5">
        <v>10</v>
      </c>
      <c r="J444" s="5">
        <f>IF(Sales[[#This Row],[Sales Month]]=MAX(R444:R2663),Sales[[#This Row],[Upsell $ Non Paying Users]]*Sales[[#This Row],[Non Paying Users]],0)</f>
        <v>0</v>
      </c>
      <c r="K444" s="5" t="str" cm="1">
        <f t="array" ref="K444">_xlfn.IFS(Sales[[#This Row],[Current Upsell $]]=0,"",Sales[[#This Row],[Current Upsell $]]&gt;=400,"High",Sales[[#This Row],[Current Upsell $]]&gt;=100,"Medium",Sales[[#This Row],[Current Upsell $]]&lt;100,"Low")</f>
        <v/>
      </c>
      <c r="L444" s="5" t="str">
        <f>IF(Sales[[#This Row],[Current Upsell $]]&gt;0,_xlfn.CONCAT(Sales[[#This Row],[Subscription Type]]," ",Sales[[#This Row],[Upsell Priority]]," ",TEXT(Sales[[#This Row],[Current Upsell $]],"$#")),"")</f>
        <v/>
      </c>
      <c r="M444">
        <v>6</v>
      </c>
      <c r="N444" s="1">
        <v>43709</v>
      </c>
      <c r="O444" s="1">
        <v>43922</v>
      </c>
      <c r="P444">
        <v>7</v>
      </c>
      <c r="Q444">
        <v>14</v>
      </c>
      <c r="R444" s="1">
        <v>43831</v>
      </c>
      <c r="S444">
        <v>40</v>
      </c>
      <c r="T444" s="1"/>
    </row>
    <row r="445" spans="1:20" x14ac:dyDescent="0.25">
      <c r="A445">
        <v>100003</v>
      </c>
      <c r="B445" t="s">
        <v>0</v>
      </c>
      <c r="C445" cm="1">
        <f t="array" ref="C445">_xlfn.SWITCH(Sales[[#This Row],[Subscription Type]],"Basic",4,"Premium",3,"Business",2,"Enterprise",1,FALSE)</f>
        <v>3</v>
      </c>
      <c r="G445">
        <v>4</v>
      </c>
      <c r="H445">
        <f>MAX(0,Sales[[#This Row],[Number of Users]]-Sales[[#This Row],[Licenses Bought]])</f>
        <v>2</v>
      </c>
      <c r="I445" s="5">
        <v>10</v>
      </c>
      <c r="J445" s="5">
        <f>IF(Sales[[#This Row],[Sales Month]]=MAX(R445:R2664),Sales[[#This Row],[Upsell $ Non Paying Users]]*Sales[[#This Row],[Non Paying Users]],0)</f>
        <v>0</v>
      </c>
      <c r="K445" s="5" t="str" cm="1">
        <f t="array" ref="K445">_xlfn.IFS(Sales[[#This Row],[Current Upsell $]]=0,"",Sales[[#This Row],[Current Upsell $]]&gt;=400,"High",Sales[[#This Row],[Current Upsell $]]&gt;=100,"Medium",Sales[[#This Row],[Current Upsell $]]&lt;100,"Low")</f>
        <v/>
      </c>
      <c r="L445" s="5" t="str">
        <f>IF(Sales[[#This Row],[Current Upsell $]]&gt;0,_xlfn.CONCAT(Sales[[#This Row],[Subscription Type]]," ",Sales[[#This Row],[Upsell Priority]]," ",TEXT(Sales[[#This Row],[Current Upsell $]],"$#")),"")</f>
        <v/>
      </c>
      <c r="M445">
        <v>6</v>
      </c>
      <c r="N445" s="1">
        <v>43709</v>
      </c>
      <c r="O445" s="1">
        <v>43922</v>
      </c>
      <c r="P445">
        <v>7</v>
      </c>
      <c r="Q445">
        <v>14</v>
      </c>
      <c r="R445" s="1">
        <v>43891</v>
      </c>
      <c r="S445">
        <v>40</v>
      </c>
      <c r="T445" s="1"/>
    </row>
    <row r="446" spans="1:20" x14ac:dyDescent="0.25">
      <c r="A446">
        <v>100006</v>
      </c>
      <c r="B446" t="s">
        <v>0</v>
      </c>
      <c r="C446" cm="1">
        <f t="array" ref="C446">_xlfn.SWITCH(Sales[[#This Row],[Subscription Type]],"Basic",4,"Premium",3,"Business",2,"Enterprise",1,FALSE)</f>
        <v>3</v>
      </c>
      <c r="G446">
        <v>5</v>
      </c>
      <c r="H446">
        <f>MAX(0,Sales[[#This Row],[Number of Users]]-Sales[[#This Row],[Licenses Bought]])</f>
        <v>2</v>
      </c>
      <c r="I446" s="5">
        <v>10</v>
      </c>
      <c r="J446" s="5">
        <f>IF(Sales[[#This Row],[Sales Month]]=MAX(R446:R2665),Sales[[#This Row],[Upsell $ Non Paying Users]]*Sales[[#This Row],[Non Paying Users]],0)</f>
        <v>0</v>
      </c>
      <c r="K446" s="5" t="str" cm="1">
        <f t="array" ref="K446">_xlfn.IFS(Sales[[#This Row],[Current Upsell $]]=0,"",Sales[[#This Row],[Current Upsell $]]&gt;=400,"High",Sales[[#This Row],[Current Upsell $]]&gt;=100,"Medium",Sales[[#This Row],[Current Upsell $]]&lt;100,"Low")</f>
        <v/>
      </c>
      <c r="L446" s="5" t="str">
        <f>IF(Sales[[#This Row],[Current Upsell $]]&gt;0,_xlfn.CONCAT(Sales[[#This Row],[Subscription Type]]," ",Sales[[#This Row],[Upsell Priority]]," ",TEXT(Sales[[#This Row],[Current Upsell $]],"$#")),"")</f>
        <v/>
      </c>
      <c r="M446">
        <v>7</v>
      </c>
      <c r="N446" s="1">
        <v>43800</v>
      </c>
      <c r="O446" s="1">
        <v>44287</v>
      </c>
      <c r="P446">
        <v>16</v>
      </c>
      <c r="Q446">
        <v>2</v>
      </c>
      <c r="R446" s="1">
        <v>43891</v>
      </c>
      <c r="S446">
        <v>50</v>
      </c>
      <c r="T446" s="1"/>
    </row>
    <row r="447" spans="1:20" x14ac:dyDescent="0.25">
      <c r="A447">
        <v>100006</v>
      </c>
      <c r="B447" t="s">
        <v>0</v>
      </c>
      <c r="C447" cm="1">
        <f t="array" ref="C447">_xlfn.SWITCH(Sales[[#This Row],[Subscription Type]],"Basic",4,"Premium",3,"Business",2,"Enterprise",1,FALSE)</f>
        <v>3</v>
      </c>
      <c r="G447">
        <v>5</v>
      </c>
      <c r="H447">
        <f>MAX(0,Sales[[#This Row],[Number of Users]]-Sales[[#This Row],[Licenses Bought]])</f>
        <v>2</v>
      </c>
      <c r="I447" s="5">
        <v>10</v>
      </c>
      <c r="J447" s="5">
        <f>IF(Sales[[#This Row],[Sales Month]]=MAX(R447:R2666),Sales[[#This Row],[Upsell $ Non Paying Users]]*Sales[[#This Row],[Non Paying Users]],0)</f>
        <v>0</v>
      </c>
      <c r="K447" s="5" t="str" cm="1">
        <f t="array" ref="K447">_xlfn.IFS(Sales[[#This Row],[Current Upsell $]]=0,"",Sales[[#This Row],[Current Upsell $]]&gt;=400,"High",Sales[[#This Row],[Current Upsell $]]&gt;=100,"Medium",Sales[[#This Row],[Current Upsell $]]&lt;100,"Low")</f>
        <v/>
      </c>
      <c r="L447" s="5" t="str">
        <f>IF(Sales[[#This Row],[Current Upsell $]]&gt;0,_xlfn.CONCAT(Sales[[#This Row],[Subscription Type]]," ",Sales[[#This Row],[Upsell Priority]]," ",TEXT(Sales[[#This Row],[Current Upsell $]],"$#")),"")</f>
        <v/>
      </c>
      <c r="M447">
        <v>7</v>
      </c>
      <c r="N447" s="1">
        <v>43800</v>
      </c>
      <c r="O447" s="1">
        <v>44287</v>
      </c>
      <c r="P447">
        <v>16</v>
      </c>
      <c r="Q447">
        <v>2</v>
      </c>
      <c r="R447" s="1">
        <v>43922</v>
      </c>
      <c r="S447">
        <v>50</v>
      </c>
      <c r="T447" s="1"/>
    </row>
    <row r="448" spans="1:20" x14ac:dyDescent="0.25">
      <c r="A448">
        <v>100006</v>
      </c>
      <c r="B448" t="s">
        <v>0</v>
      </c>
      <c r="C448" cm="1">
        <f t="array" ref="C448">_xlfn.SWITCH(Sales[[#This Row],[Subscription Type]],"Basic",4,"Premium",3,"Business",2,"Enterprise",1,FALSE)</f>
        <v>3</v>
      </c>
      <c r="G448">
        <v>5</v>
      </c>
      <c r="H448">
        <f>MAX(0,Sales[[#This Row],[Number of Users]]-Sales[[#This Row],[Licenses Bought]])</f>
        <v>2</v>
      </c>
      <c r="I448" s="5">
        <v>10</v>
      </c>
      <c r="J448" s="5">
        <f>IF(Sales[[#This Row],[Sales Month]]=MAX(R448:R2667),Sales[[#This Row],[Upsell $ Non Paying Users]]*Sales[[#This Row],[Non Paying Users]],0)</f>
        <v>0</v>
      </c>
      <c r="K448" s="5" t="str" cm="1">
        <f t="array" ref="K448">_xlfn.IFS(Sales[[#This Row],[Current Upsell $]]=0,"",Sales[[#This Row],[Current Upsell $]]&gt;=400,"High",Sales[[#This Row],[Current Upsell $]]&gt;=100,"Medium",Sales[[#This Row],[Current Upsell $]]&lt;100,"Low")</f>
        <v/>
      </c>
      <c r="L448" s="5" t="str">
        <f>IF(Sales[[#This Row],[Current Upsell $]]&gt;0,_xlfn.CONCAT(Sales[[#This Row],[Subscription Type]]," ",Sales[[#This Row],[Upsell Priority]]," ",TEXT(Sales[[#This Row],[Current Upsell $]],"$#")),"")</f>
        <v/>
      </c>
      <c r="M448">
        <v>7</v>
      </c>
      <c r="N448" s="1">
        <v>43800</v>
      </c>
      <c r="O448" s="1">
        <v>44287</v>
      </c>
      <c r="P448">
        <v>16</v>
      </c>
      <c r="Q448">
        <v>2</v>
      </c>
      <c r="R448" s="1">
        <v>44044</v>
      </c>
      <c r="S448">
        <v>50</v>
      </c>
      <c r="T448" s="1"/>
    </row>
    <row r="449" spans="1:20" x14ac:dyDescent="0.25">
      <c r="A449">
        <v>100006</v>
      </c>
      <c r="B449" t="s">
        <v>0</v>
      </c>
      <c r="C449" cm="1">
        <f t="array" ref="C449">_xlfn.SWITCH(Sales[[#This Row],[Subscription Type]],"Basic",4,"Premium",3,"Business",2,"Enterprise",1,FALSE)</f>
        <v>3</v>
      </c>
      <c r="G449">
        <v>5</v>
      </c>
      <c r="H449">
        <f>MAX(0,Sales[[#This Row],[Number of Users]]-Sales[[#This Row],[Licenses Bought]])</f>
        <v>2</v>
      </c>
      <c r="I449" s="5">
        <v>10</v>
      </c>
      <c r="J449" s="5">
        <f>IF(Sales[[#This Row],[Sales Month]]=MAX(R449:R2668),Sales[[#This Row],[Upsell $ Non Paying Users]]*Sales[[#This Row],[Non Paying Users]],0)</f>
        <v>0</v>
      </c>
      <c r="K449" s="5" t="str" cm="1">
        <f t="array" ref="K449">_xlfn.IFS(Sales[[#This Row],[Current Upsell $]]=0,"",Sales[[#This Row],[Current Upsell $]]&gt;=400,"High",Sales[[#This Row],[Current Upsell $]]&gt;=100,"Medium",Sales[[#This Row],[Current Upsell $]]&lt;100,"Low")</f>
        <v/>
      </c>
      <c r="L449" s="5" t="str">
        <f>IF(Sales[[#This Row],[Current Upsell $]]&gt;0,_xlfn.CONCAT(Sales[[#This Row],[Subscription Type]]," ",Sales[[#This Row],[Upsell Priority]]," ",TEXT(Sales[[#This Row],[Current Upsell $]],"$#")),"")</f>
        <v/>
      </c>
      <c r="M449">
        <v>7</v>
      </c>
      <c r="N449" s="1">
        <v>43800</v>
      </c>
      <c r="O449" s="1">
        <v>44287</v>
      </c>
      <c r="P449">
        <v>16</v>
      </c>
      <c r="Q449">
        <v>2</v>
      </c>
      <c r="R449" s="1">
        <v>44105</v>
      </c>
      <c r="S449">
        <v>50</v>
      </c>
      <c r="T449" s="1"/>
    </row>
    <row r="450" spans="1:20" x14ac:dyDescent="0.25">
      <c r="A450">
        <v>100006</v>
      </c>
      <c r="B450" t="s">
        <v>0</v>
      </c>
      <c r="C450" cm="1">
        <f t="array" ref="C450">_xlfn.SWITCH(Sales[[#This Row],[Subscription Type]],"Basic",4,"Premium",3,"Business",2,"Enterprise",1,FALSE)</f>
        <v>3</v>
      </c>
      <c r="G450">
        <v>5</v>
      </c>
      <c r="H450">
        <f>MAX(0,Sales[[#This Row],[Number of Users]]-Sales[[#This Row],[Licenses Bought]])</f>
        <v>2</v>
      </c>
      <c r="I450" s="5">
        <v>10</v>
      </c>
      <c r="J450" s="5">
        <f>IF(Sales[[#This Row],[Sales Month]]=MAX(R450:R2669),Sales[[#This Row],[Upsell $ Non Paying Users]]*Sales[[#This Row],[Non Paying Users]],0)</f>
        <v>0</v>
      </c>
      <c r="K450" s="5" t="str" cm="1">
        <f t="array" ref="K450">_xlfn.IFS(Sales[[#This Row],[Current Upsell $]]=0,"",Sales[[#This Row],[Current Upsell $]]&gt;=400,"High",Sales[[#This Row],[Current Upsell $]]&gt;=100,"Medium",Sales[[#This Row],[Current Upsell $]]&lt;100,"Low")</f>
        <v/>
      </c>
      <c r="L450" s="5" t="str">
        <f>IF(Sales[[#This Row],[Current Upsell $]]&gt;0,_xlfn.CONCAT(Sales[[#This Row],[Subscription Type]]," ",Sales[[#This Row],[Upsell Priority]]," ",TEXT(Sales[[#This Row],[Current Upsell $]],"$#")),"")</f>
        <v/>
      </c>
      <c r="M450">
        <v>7</v>
      </c>
      <c r="N450" s="1">
        <v>43800</v>
      </c>
      <c r="O450" s="1">
        <v>44287</v>
      </c>
      <c r="P450">
        <v>16</v>
      </c>
      <c r="Q450">
        <v>2</v>
      </c>
      <c r="R450" s="1">
        <v>44136</v>
      </c>
      <c r="S450">
        <v>50</v>
      </c>
      <c r="T450" s="1"/>
    </row>
    <row r="451" spans="1:20" x14ac:dyDescent="0.25">
      <c r="A451">
        <v>100006</v>
      </c>
      <c r="B451" t="s">
        <v>0</v>
      </c>
      <c r="C451" cm="1">
        <f t="array" ref="C451">_xlfn.SWITCH(Sales[[#This Row],[Subscription Type]],"Basic",4,"Premium",3,"Business",2,"Enterprise",1,FALSE)</f>
        <v>3</v>
      </c>
      <c r="G451">
        <v>5</v>
      </c>
      <c r="H451">
        <f>MAX(0,Sales[[#This Row],[Number of Users]]-Sales[[#This Row],[Licenses Bought]])</f>
        <v>2</v>
      </c>
      <c r="I451" s="5">
        <v>10</v>
      </c>
      <c r="J451" s="5">
        <f>IF(Sales[[#This Row],[Sales Month]]=MAX(R451:R2670),Sales[[#This Row],[Upsell $ Non Paying Users]]*Sales[[#This Row],[Non Paying Users]],0)</f>
        <v>0</v>
      </c>
      <c r="K451" s="5" t="str" cm="1">
        <f t="array" ref="K451">_xlfn.IFS(Sales[[#This Row],[Current Upsell $]]=0,"",Sales[[#This Row],[Current Upsell $]]&gt;=400,"High",Sales[[#This Row],[Current Upsell $]]&gt;=100,"Medium",Sales[[#This Row],[Current Upsell $]]&lt;100,"Low")</f>
        <v/>
      </c>
      <c r="L451" s="5" t="str">
        <f>IF(Sales[[#This Row],[Current Upsell $]]&gt;0,_xlfn.CONCAT(Sales[[#This Row],[Subscription Type]]," ",Sales[[#This Row],[Upsell Priority]]," ",TEXT(Sales[[#This Row],[Current Upsell $]],"$#")),"")</f>
        <v/>
      </c>
      <c r="M451">
        <v>7</v>
      </c>
      <c r="N451" s="1">
        <v>43800</v>
      </c>
      <c r="O451" s="1">
        <v>44287</v>
      </c>
      <c r="P451">
        <v>16</v>
      </c>
      <c r="Q451">
        <v>2</v>
      </c>
      <c r="R451" s="1">
        <v>44197</v>
      </c>
      <c r="S451">
        <v>50</v>
      </c>
      <c r="T451" s="1"/>
    </row>
    <row r="452" spans="1:20" x14ac:dyDescent="0.25">
      <c r="A452">
        <v>100013</v>
      </c>
      <c r="B452" t="s">
        <v>0</v>
      </c>
      <c r="C452" cm="1">
        <f t="array" ref="C452">_xlfn.SWITCH(Sales[[#This Row],[Subscription Type]],"Basic",4,"Premium",3,"Business",2,"Enterprise",1,FALSE)</f>
        <v>3</v>
      </c>
      <c r="G452">
        <v>11</v>
      </c>
      <c r="H452">
        <f>MAX(0,Sales[[#This Row],[Number of Users]]-Sales[[#This Row],[Licenses Bought]])</f>
        <v>2</v>
      </c>
      <c r="I452" s="5">
        <v>10</v>
      </c>
      <c r="J452" s="5">
        <f>IF(Sales[[#This Row],[Sales Month]]=MAX(R452:R2671),Sales[[#This Row],[Upsell $ Non Paying Users]]*Sales[[#This Row],[Non Paying Users]],0)</f>
        <v>0</v>
      </c>
      <c r="K452" s="5" t="str" cm="1">
        <f t="array" ref="K452">_xlfn.IFS(Sales[[#This Row],[Current Upsell $]]=0,"",Sales[[#This Row],[Current Upsell $]]&gt;=400,"High",Sales[[#This Row],[Current Upsell $]]&gt;=100,"Medium",Sales[[#This Row],[Current Upsell $]]&lt;100,"Low")</f>
        <v/>
      </c>
      <c r="L452" s="5" t="str">
        <f>IF(Sales[[#This Row],[Current Upsell $]]&gt;0,_xlfn.CONCAT(Sales[[#This Row],[Subscription Type]]," ",Sales[[#This Row],[Upsell Priority]]," ",TEXT(Sales[[#This Row],[Current Upsell $]],"$#")),"")</f>
        <v/>
      </c>
      <c r="M452">
        <v>13</v>
      </c>
      <c r="N452" s="1">
        <v>43891</v>
      </c>
      <c r="O452" s="1">
        <v>44256</v>
      </c>
      <c r="P452">
        <v>12</v>
      </c>
      <c r="Q452">
        <v>3</v>
      </c>
      <c r="R452" s="1">
        <v>44075</v>
      </c>
      <c r="S452">
        <v>110</v>
      </c>
      <c r="T452" s="1"/>
    </row>
    <row r="453" spans="1:20" x14ac:dyDescent="0.25">
      <c r="A453">
        <v>100013</v>
      </c>
      <c r="B453" t="s">
        <v>0</v>
      </c>
      <c r="C453" cm="1">
        <f t="array" ref="C453">_xlfn.SWITCH(Sales[[#This Row],[Subscription Type]],"Basic",4,"Premium",3,"Business",2,"Enterprise",1,FALSE)</f>
        <v>3</v>
      </c>
      <c r="G453">
        <v>11</v>
      </c>
      <c r="H453">
        <f>MAX(0,Sales[[#This Row],[Number of Users]]-Sales[[#This Row],[Licenses Bought]])</f>
        <v>2</v>
      </c>
      <c r="I453" s="5">
        <v>10</v>
      </c>
      <c r="J453" s="5">
        <f>IF(Sales[[#This Row],[Sales Month]]=MAX(R453:R2672),Sales[[#This Row],[Upsell $ Non Paying Users]]*Sales[[#This Row],[Non Paying Users]],0)</f>
        <v>0</v>
      </c>
      <c r="K453" s="5" t="str" cm="1">
        <f t="array" ref="K453">_xlfn.IFS(Sales[[#This Row],[Current Upsell $]]=0,"",Sales[[#This Row],[Current Upsell $]]&gt;=400,"High",Sales[[#This Row],[Current Upsell $]]&gt;=100,"Medium",Sales[[#This Row],[Current Upsell $]]&lt;100,"Low")</f>
        <v/>
      </c>
      <c r="L453" s="5" t="str">
        <f>IF(Sales[[#This Row],[Current Upsell $]]&gt;0,_xlfn.CONCAT(Sales[[#This Row],[Subscription Type]]," ",Sales[[#This Row],[Upsell Priority]]," ",TEXT(Sales[[#This Row],[Current Upsell $]],"$#")),"")</f>
        <v/>
      </c>
      <c r="M453">
        <v>13</v>
      </c>
      <c r="N453" s="1">
        <v>43891</v>
      </c>
      <c r="O453" s="1">
        <v>44256</v>
      </c>
      <c r="P453">
        <v>12</v>
      </c>
      <c r="Q453">
        <v>3</v>
      </c>
      <c r="R453" s="1">
        <v>44166</v>
      </c>
      <c r="S453">
        <v>110</v>
      </c>
      <c r="T453" s="1"/>
    </row>
    <row r="454" spans="1:20" x14ac:dyDescent="0.25">
      <c r="A454">
        <v>100014</v>
      </c>
      <c r="B454" t="s">
        <v>0</v>
      </c>
      <c r="C454" cm="1">
        <f t="array" ref="C454">_xlfn.SWITCH(Sales[[#This Row],[Subscription Type]],"Basic",4,"Premium",3,"Business",2,"Enterprise",1,FALSE)</f>
        <v>3</v>
      </c>
      <c r="G454">
        <v>2</v>
      </c>
      <c r="H454">
        <f>MAX(0,Sales[[#This Row],[Number of Users]]-Sales[[#This Row],[Licenses Bought]])</f>
        <v>2</v>
      </c>
      <c r="I454" s="5">
        <v>10</v>
      </c>
      <c r="J454" s="5">
        <f>IF(Sales[[#This Row],[Sales Month]]=MAX(R454:R2673),Sales[[#This Row],[Upsell $ Non Paying Users]]*Sales[[#This Row],[Non Paying Users]],0)</f>
        <v>0</v>
      </c>
      <c r="K454" s="5" t="str" cm="1">
        <f t="array" ref="K454">_xlfn.IFS(Sales[[#This Row],[Current Upsell $]]=0,"",Sales[[#This Row],[Current Upsell $]]&gt;=400,"High",Sales[[#This Row],[Current Upsell $]]&gt;=100,"Medium",Sales[[#This Row],[Current Upsell $]]&lt;100,"Low")</f>
        <v/>
      </c>
      <c r="L454" s="5" t="str">
        <f>IF(Sales[[#This Row],[Current Upsell $]]&gt;0,_xlfn.CONCAT(Sales[[#This Row],[Subscription Type]]," ",Sales[[#This Row],[Upsell Priority]]," ",TEXT(Sales[[#This Row],[Current Upsell $]],"$#")),"")</f>
        <v/>
      </c>
      <c r="M454">
        <v>4</v>
      </c>
      <c r="N454" s="1">
        <v>43891</v>
      </c>
      <c r="O454" s="1">
        <v>44166</v>
      </c>
      <c r="P454">
        <v>9</v>
      </c>
      <c r="Q454">
        <v>6</v>
      </c>
      <c r="R454" s="1">
        <v>43952</v>
      </c>
      <c r="S454">
        <v>20</v>
      </c>
      <c r="T454" s="1"/>
    </row>
    <row r="455" spans="1:20" x14ac:dyDescent="0.25">
      <c r="A455">
        <v>100014</v>
      </c>
      <c r="B455" t="s">
        <v>0</v>
      </c>
      <c r="C455" cm="1">
        <f t="array" ref="C455">_xlfn.SWITCH(Sales[[#This Row],[Subscription Type]],"Basic",4,"Premium",3,"Business",2,"Enterprise",1,FALSE)</f>
        <v>3</v>
      </c>
      <c r="G455">
        <v>3</v>
      </c>
      <c r="H455">
        <f>MAX(0,Sales[[#This Row],[Number of Users]]-Sales[[#This Row],[Licenses Bought]])</f>
        <v>2</v>
      </c>
      <c r="I455" s="5">
        <v>10</v>
      </c>
      <c r="J455" s="5">
        <f>IF(Sales[[#This Row],[Sales Month]]=MAX(R455:R2674),Sales[[#This Row],[Upsell $ Non Paying Users]]*Sales[[#This Row],[Non Paying Users]],0)</f>
        <v>0</v>
      </c>
      <c r="K455" s="5" t="str" cm="1">
        <f t="array" ref="K455">_xlfn.IFS(Sales[[#This Row],[Current Upsell $]]=0,"",Sales[[#This Row],[Current Upsell $]]&gt;=400,"High",Sales[[#This Row],[Current Upsell $]]&gt;=100,"Medium",Sales[[#This Row],[Current Upsell $]]&lt;100,"Low")</f>
        <v/>
      </c>
      <c r="L455" s="5" t="str">
        <f>IF(Sales[[#This Row],[Current Upsell $]]&gt;0,_xlfn.CONCAT(Sales[[#This Row],[Subscription Type]]," ",Sales[[#This Row],[Upsell Priority]]," ",TEXT(Sales[[#This Row],[Current Upsell $]],"$#")),"")</f>
        <v/>
      </c>
      <c r="M455">
        <v>5</v>
      </c>
      <c r="N455" s="1">
        <v>43891</v>
      </c>
      <c r="O455" s="1">
        <v>44166</v>
      </c>
      <c r="P455">
        <v>9</v>
      </c>
      <c r="Q455">
        <v>6</v>
      </c>
      <c r="R455" s="1">
        <v>44166</v>
      </c>
      <c r="S455">
        <v>30</v>
      </c>
      <c r="T455" s="1"/>
    </row>
    <row r="456" spans="1:20" x14ac:dyDescent="0.25">
      <c r="A456">
        <v>100039</v>
      </c>
      <c r="B456" t="s">
        <v>0</v>
      </c>
      <c r="C456" cm="1">
        <f t="array" ref="C456">_xlfn.SWITCH(Sales[[#This Row],[Subscription Type]],"Basic",4,"Premium",3,"Business",2,"Enterprise",1,FALSE)</f>
        <v>3</v>
      </c>
      <c r="E456" s="1"/>
      <c r="F456" s="1"/>
      <c r="G456">
        <v>40</v>
      </c>
      <c r="H456">
        <f>MAX(0,Sales[[#This Row],[Number of Users]]-Sales[[#This Row],[Licenses Bought]])</f>
        <v>2</v>
      </c>
      <c r="I456" s="5">
        <v>10</v>
      </c>
      <c r="J456" s="5">
        <f>IF(Sales[[#This Row],[Sales Month]]=MAX(R456:R2675),Sales[[#This Row],[Upsell $ Non Paying Users]]*Sales[[#This Row],[Non Paying Users]],0)</f>
        <v>0</v>
      </c>
      <c r="K456" s="5" t="str" cm="1">
        <f t="array" ref="K456">_xlfn.IFS(Sales[[#This Row],[Current Upsell $]]=0,"",Sales[[#This Row],[Current Upsell $]]&gt;=400,"High",Sales[[#This Row],[Current Upsell $]]&gt;=100,"Medium",Sales[[#This Row],[Current Upsell $]]&lt;100,"Low")</f>
        <v/>
      </c>
      <c r="L456" s="5" t="str">
        <f>IF(Sales[[#This Row],[Current Upsell $]]&gt;0,_xlfn.CONCAT(Sales[[#This Row],[Subscription Type]]," ",Sales[[#This Row],[Upsell Priority]]," ",TEXT(Sales[[#This Row],[Current Upsell $]],"$#")),"")</f>
        <v/>
      </c>
      <c r="M456">
        <v>42</v>
      </c>
      <c r="N456" s="1">
        <v>43983</v>
      </c>
      <c r="O456" s="1">
        <v>44378</v>
      </c>
      <c r="P456">
        <v>13</v>
      </c>
      <c r="Q456">
        <v>0</v>
      </c>
      <c r="R456" s="1">
        <v>44197</v>
      </c>
      <c r="S456">
        <v>400</v>
      </c>
      <c r="T456" s="1"/>
    </row>
    <row r="457" spans="1:20" x14ac:dyDescent="0.25">
      <c r="A457">
        <v>100043</v>
      </c>
      <c r="B457" t="s">
        <v>0</v>
      </c>
      <c r="C457" cm="1">
        <f t="array" ref="C457">_xlfn.SWITCH(Sales[[#This Row],[Subscription Type]],"Basic",4,"Premium",3,"Business",2,"Enterprise",1,FALSE)</f>
        <v>3</v>
      </c>
      <c r="E457" s="1"/>
      <c r="F457" s="1"/>
      <c r="G457">
        <v>13</v>
      </c>
      <c r="H457">
        <f>MAX(0,Sales[[#This Row],[Number of Users]]-Sales[[#This Row],[Licenses Bought]])</f>
        <v>2</v>
      </c>
      <c r="I457" s="5">
        <v>10</v>
      </c>
      <c r="J457" s="5">
        <f>IF(Sales[[#This Row],[Sales Month]]=MAX(R457:R2676),Sales[[#This Row],[Upsell $ Non Paying Users]]*Sales[[#This Row],[Non Paying Users]],0)</f>
        <v>0</v>
      </c>
      <c r="K457" s="5" t="str" cm="1">
        <f t="array" ref="K457">_xlfn.IFS(Sales[[#This Row],[Current Upsell $]]=0,"",Sales[[#This Row],[Current Upsell $]]&gt;=400,"High",Sales[[#This Row],[Current Upsell $]]&gt;=100,"Medium",Sales[[#This Row],[Current Upsell $]]&lt;100,"Low")</f>
        <v/>
      </c>
      <c r="L457" s="5" t="str">
        <f>IF(Sales[[#This Row],[Current Upsell $]]&gt;0,_xlfn.CONCAT(Sales[[#This Row],[Subscription Type]]," ",Sales[[#This Row],[Upsell Priority]]," ",TEXT(Sales[[#This Row],[Current Upsell $]],"$#")),"")</f>
        <v/>
      </c>
      <c r="M457">
        <v>15</v>
      </c>
      <c r="N457" s="1">
        <v>43983</v>
      </c>
      <c r="O457" s="1">
        <v>44378</v>
      </c>
      <c r="P457">
        <v>13</v>
      </c>
      <c r="Q457">
        <v>0</v>
      </c>
      <c r="R457" s="1">
        <v>44256</v>
      </c>
      <c r="S457">
        <v>130</v>
      </c>
      <c r="T457" s="1"/>
    </row>
    <row r="458" spans="1:20" x14ac:dyDescent="0.25">
      <c r="A458">
        <v>100048</v>
      </c>
      <c r="B458" t="s">
        <v>0</v>
      </c>
      <c r="C458" cm="1">
        <f t="array" ref="C458">_xlfn.SWITCH(Sales[[#This Row],[Subscription Type]],"Basic",4,"Premium",3,"Business",2,"Enterprise",1,FALSE)</f>
        <v>3</v>
      </c>
      <c r="E458" s="1"/>
      <c r="F458" s="1"/>
      <c r="G458">
        <v>6</v>
      </c>
      <c r="H458">
        <f>MAX(0,Sales[[#This Row],[Number of Users]]-Sales[[#This Row],[Licenses Bought]])</f>
        <v>2</v>
      </c>
      <c r="I458" s="5">
        <v>10</v>
      </c>
      <c r="J458" s="5">
        <f>IF(Sales[[#This Row],[Sales Month]]=MAX(R458:R2677),Sales[[#This Row],[Upsell $ Non Paying Users]]*Sales[[#This Row],[Non Paying Users]],0)</f>
        <v>0</v>
      </c>
      <c r="K458" s="5" t="str" cm="1">
        <f t="array" ref="K458">_xlfn.IFS(Sales[[#This Row],[Current Upsell $]]=0,"",Sales[[#This Row],[Current Upsell $]]&gt;=400,"High",Sales[[#This Row],[Current Upsell $]]&gt;=100,"Medium",Sales[[#This Row],[Current Upsell $]]&lt;100,"Low")</f>
        <v/>
      </c>
      <c r="L458" s="5" t="str">
        <f>IF(Sales[[#This Row],[Current Upsell $]]&gt;0,_xlfn.CONCAT(Sales[[#This Row],[Subscription Type]]," ",Sales[[#This Row],[Upsell Priority]]," ",TEXT(Sales[[#This Row],[Current Upsell $]],"$#")),"")</f>
        <v/>
      </c>
      <c r="M458">
        <v>8</v>
      </c>
      <c r="N458" s="1">
        <v>43983</v>
      </c>
      <c r="O458" s="1">
        <v>44378</v>
      </c>
      <c r="P458">
        <v>13</v>
      </c>
      <c r="Q458">
        <v>0</v>
      </c>
      <c r="R458" s="1">
        <v>44105</v>
      </c>
      <c r="S458">
        <v>60</v>
      </c>
      <c r="T458" s="1"/>
    </row>
    <row r="459" spans="1:20" x14ac:dyDescent="0.25">
      <c r="A459">
        <v>100048</v>
      </c>
      <c r="B459" t="s">
        <v>0</v>
      </c>
      <c r="C459" cm="1">
        <f t="array" ref="C459">_xlfn.SWITCH(Sales[[#This Row],[Subscription Type]],"Basic",4,"Premium",3,"Business",2,"Enterprise",1,FALSE)</f>
        <v>3</v>
      </c>
      <c r="E459" s="1"/>
      <c r="F459" s="1"/>
      <c r="G459">
        <v>6</v>
      </c>
      <c r="H459">
        <f>MAX(0,Sales[[#This Row],[Number of Users]]-Sales[[#This Row],[Licenses Bought]])</f>
        <v>2</v>
      </c>
      <c r="I459" s="5">
        <v>10</v>
      </c>
      <c r="J459" s="5">
        <f>IF(Sales[[#This Row],[Sales Month]]=MAX(R459:R2678),Sales[[#This Row],[Upsell $ Non Paying Users]]*Sales[[#This Row],[Non Paying Users]],0)</f>
        <v>0</v>
      </c>
      <c r="K459" s="5" t="str" cm="1">
        <f t="array" ref="K459">_xlfn.IFS(Sales[[#This Row],[Current Upsell $]]=0,"",Sales[[#This Row],[Current Upsell $]]&gt;=400,"High",Sales[[#This Row],[Current Upsell $]]&gt;=100,"Medium",Sales[[#This Row],[Current Upsell $]]&lt;100,"Low")</f>
        <v/>
      </c>
      <c r="L459" s="5" t="str">
        <f>IF(Sales[[#This Row],[Current Upsell $]]&gt;0,_xlfn.CONCAT(Sales[[#This Row],[Subscription Type]]," ",Sales[[#This Row],[Upsell Priority]]," ",TEXT(Sales[[#This Row],[Current Upsell $]],"$#")),"")</f>
        <v/>
      </c>
      <c r="M459">
        <v>8</v>
      </c>
      <c r="N459" s="1">
        <v>43983</v>
      </c>
      <c r="O459" s="1">
        <v>44378</v>
      </c>
      <c r="P459">
        <v>13</v>
      </c>
      <c r="Q459">
        <v>0</v>
      </c>
      <c r="R459" s="1">
        <v>44136</v>
      </c>
      <c r="S459">
        <v>60</v>
      </c>
      <c r="T459" s="1"/>
    </row>
    <row r="460" spans="1:20" x14ac:dyDescent="0.25">
      <c r="A460">
        <v>100048</v>
      </c>
      <c r="B460" t="s">
        <v>0</v>
      </c>
      <c r="C460" cm="1">
        <f t="array" ref="C460">_xlfn.SWITCH(Sales[[#This Row],[Subscription Type]],"Basic",4,"Premium",3,"Business",2,"Enterprise",1,FALSE)</f>
        <v>3</v>
      </c>
      <c r="E460" s="1"/>
      <c r="F460" s="1"/>
      <c r="G460">
        <v>6</v>
      </c>
      <c r="H460">
        <f>MAX(0,Sales[[#This Row],[Number of Users]]-Sales[[#This Row],[Licenses Bought]])</f>
        <v>2</v>
      </c>
      <c r="I460" s="5">
        <v>10</v>
      </c>
      <c r="J460" s="5">
        <f>IF(Sales[[#This Row],[Sales Month]]=MAX(R460:R2679),Sales[[#This Row],[Upsell $ Non Paying Users]]*Sales[[#This Row],[Non Paying Users]],0)</f>
        <v>0</v>
      </c>
      <c r="K460" s="5" t="str" cm="1">
        <f t="array" ref="K460">_xlfn.IFS(Sales[[#This Row],[Current Upsell $]]=0,"",Sales[[#This Row],[Current Upsell $]]&gt;=400,"High",Sales[[#This Row],[Current Upsell $]]&gt;=100,"Medium",Sales[[#This Row],[Current Upsell $]]&lt;100,"Low")</f>
        <v/>
      </c>
      <c r="L460" s="5" t="str">
        <f>IF(Sales[[#This Row],[Current Upsell $]]&gt;0,_xlfn.CONCAT(Sales[[#This Row],[Subscription Type]]," ",Sales[[#This Row],[Upsell Priority]]," ",TEXT(Sales[[#This Row],[Current Upsell $]],"$#")),"")</f>
        <v/>
      </c>
      <c r="M460">
        <v>8</v>
      </c>
      <c r="N460" s="1">
        <v>43983</v>
      </c>
      <c r="O460" s="1">
        <v>44378</v>
      </c>
      <c r="P460">
        <v>13</v>
      </c>
      <c r="Q460">
        <v>0</v>
      </c>
      <c r="R460" s="1">
        <v>44197</v>
      </c>
      <c r="S460">
        <v>60</v>
      </c>
      <c r="T460" s="1"/>
    </row>
    <row r="461" spans="1:20" x14ac:dyDescent="0.25">
      <c r="A461">
        <v>100048</v>
      </c>
      <c r="B461" t="s">
        <v>0</v>
      </c>
      <c r="C461" cm="1">
        <f t="array" ref="C461">_xlfn.SWITCH(Sales[[#This Row],[Subscription Type]],"Basic",4,"Premium",3,"Business",2,"Enterprise",1,FALSE)</f>
        <v>3</v>
      </c>
      <c r="E461" s="1"/>
      <c r="F461" s="1"/>
      <c r="G461">
        <v>6</v>
      </c>
      <c r="H461">
        <f>MAX(0,Sales[[#This Row],[Number of Users]]-Sales[[#This Row],[Licenses Bought]])</f>
        <v>2</v>
      </c>
      <c r="I461" s="5">
        <v>10</v>
      </c>
      <c r="J461" s="5">
        <f>IF(Sales[[#This Row],[Sales Month]]=MAX(R461:R2680),Sales[[#This Row],[Upsell $ Non Paying Users]]*Sales[[#This Row],[Non Paying Users]],0)</f>
        <v>0</v>
      </c>
      <c r="K461" s="5" t="str" cm="1">
        <f t="array" ref="K461">_xlfn.IFS(Sales[[#This Row],[Current Upsell $]]=0,"",Sales[[#This Row],[Current Upsell $]]&gt;=400,"High",Sales[[#This Row],[Current Upsell $]]&gt;=100,"Medium",Sales[[#This Row],[Current Upsell $]]&lt;100,"Low")</f>
        <v/>
      </c>
      <c r="L461" s="5" t="str">
        <f>IF(Sales[[#This Row],[Current Upsell $]]&gt;0,_xlfn.CONCAT(Sales[[#This Row],[Subscription Type]]," ",Sales[[#This Row],[Upsell Priority]]," ",TEXT(Sales[[#This Row],[Current Upsell $]],"$#")),"")</f>
        <v/>
      </c>
      <c r="M461">
        <v>8</v>
      </c>
      <c r="N461" s="1">
        <v>43983</v>
      </c>
      <c r="O461" s="1">
        <v>44378</v>
      </c>
      <c r="P461">
        <v>13</v>
      </c>
      <c r="Q461">
        <v>0</v>
      </c>
      <c r="R461" s="1">
        <v>44228</v>
      </c>
      <c r="S461">
        <v>60</v>
      </c>
      <c r="T461" s="1"/>
    </row>
    <row r="462" spans="1:20" x14ac:dyDescent="0.25">
      <c r="A462">
        <v>100059</v>
      </c>
      <c r="B462" t="s">
        <v>0</v>
      </c>
      <c r="C462" cm="1">
        <f t="array" ref="C462">_xlfn.SWITCH(Sales[[#This Row],[Subscription Type]],"Basic",4,"Premium",3,"Business",2,"Enterprise",1,FALSE)</f>
        <v>3</v>
      </c>
      <c r="E462" s="1"/>
      <c r="F462" s="1"/>
      <c r="G462">
        <v>33</v>
      </c>
      <c r="H462">
        <f>MAX(0,Sales[[#This Row],[Number of Users]]-Sales[[#This Row],[Licenses Bought]])</f>
        <v>2</v>
      </c>
      <c r="I462" s="5">
        <v>10</v>
      </c>
      <c r="J462" s="5">
        <f>IF(Sales[[#This Row],[Sales Month]]=MAX(R462:R2681),Sales[[#This Row],[Upsell $ Non Paying Users]]*Sales[[#This Row],[Non Paying Users]],0)</f>
        <v>0</v>
      </c>
      <c r="K462" s="5" t="str" cm="1">
        <f t="array" ref="K462">_xlfn.IFS(Sales[[#This Row],[Current Upsell $]]=0,"",Sales[[#This Row],[Current Upsell $]]&gt;=400,"High",Sales[[#This Row],[Current Upsell $]]&gt;=100,"Medium",Sales[[#This Row],[Current Upsell $]]&lt;100,"Low")</f>
        <v/>
      </c>
      <c r="L462" s="5" t="str">
        <f>IF(Sales[[#This Row],[Current Upsell $]]&gt;0,_xlfn.CONCAT(Sales[[#This Row],[Subscription Type]]," ",Sales[[#This Row],[Upsell Priority]]," ",TEXT(Sales[[#This Row],[Current Upsell $]],"$#")),"")</f>
        <v/>
      </c>
      <c r="M462">
        <v>35</v>
      </c>
      <c r="N462" s="1">
        <v>44013</v>
      </c>
      <c r="O462" s="1">
        <v>44378</v>
      </c>
      <c r="P462">
        <v>12</v>
      </c>
      <c r="Q462">
        <v>0</v>
      </c>
      <c r="R462" s="1">
        <v>44105</v>
      </c>
      <c r="S462">
        <v>330</v>
      </c>
      <c r="T462" s="1"/>
    </row>
    <row r="463" spans="1:20" x14ac:dyDescent="0.25">
      <c r="A463">
        <v>100064</v>
      </c>
      <c r="B463" t="s">
        <v>0</v>
      </c>
      <c r="C463" cm="1">
        <f t="array" ref="C463">_xlfn.SWITCH(Sales[[#This Row],[Subscription Type]],"Basic",4,"Premium",3,"Business",2,"Enterprise",1,FALSE)</f>
        <v>3</v>
      </c>
      <c r="G463">
        <v>12</v>
      </c>
      <c r="H463">
        <f>MAX(0,Sales[[#This Row],[Number of Users]]-Sales[[#This Row],[Licenses Bought]])</f>
        <v>2</v>
      </c>
      <c r="I463" s="5">
        <v>10</v>
      </c>
      <c r="J463" s="5">
        <f>IF(Sales[[#This Row],[Sales Month]]=MAX(R463:R2682),Sales[[#This Row],[Upsell $ Non Paying Users]]*Sales[[#This Row],[Non Paying Users]],0)</f>
        <v>0</v>
      </c>
      <c r="K463" s="5" t="str" cm="1">
        <f t="array" ref="K463">_xlfn.IFS(Sales[[#This Row],[Current Upsell $]]=0,"",Sales[[#This Row],[Current Upsell $]]&gt;=400,"High",Sales[[#This Row],[Current Upsell $]]&gt;=100,"Medium",Sales[[#This Row],[Current Upsell $]]&lt;100,"Low")</f>
        <v/>
      </c>
      <c r="L463" s="5" t="str">
        <f>IF(Sales[[#This Row],[Current Upsell $]]&gt;0,_xlfn.CONCAT(Sales[[#This Row],[Subscription Type]]," ",Sales[[#This Row],[Upsell Priority]]," ",TEXT(Sales[[#This Row],[Current Upsell $]],"$#")),"")</f>
        <v/>
      </c>
      <c r="M463">
        <v>14</v>
      </c>
      <c r="N463" s="1">
        <v>44013</v>
      </c>
      <c r="O463" s="1">
        <v>44256</v>
      </c>
      <c r="P463">
        <v>8</v>
      </c>
      <c r="Q463">
        <v>3</v>
      </c>
      <c r="R463" s="1">
        <v>44136</v>
      </c>
      <c r="S463">
        <v>120</v>
      </c>
      <c r="T463" s="1"/>
    </row>
    <row r="464" spans="1:20" x14ac:dyDescent="0.25">
      <c r="A464">
        <v>100068</v>
      </c>
      <c r="B464" t="s">
        <v>0</v>
      </c>
      <c r="C464" cm="1">
        <f t="array" ref="C464">_xlfn.SWITCH(Sales[[#This Row],[Subscription Type]],"Basic",4,"Premium",3,"Business",2,"Enterprise",1,FALSE)</f>
        <v>3</v>
      </c>
      <c r="G464">
        <v>8</v>
      </c>
      <c r="H464">
        <f>MAX(0,Sales[[#This Row],[Number of Users]]-Sales[[#This Row],[Licenses Bought]])</f>
        <v>2</v>
      </c>
      <c r="I464" s="5">
        <v>10</v>
      </c>
      <c r="J464" s="5">
        <f>IF(Sales[[#This Row],[Sales Month]]=MAX(R464:R2683),Sales[[#This Row],[Upsell $ Non Paying Users]]*Sales[[#This Row],[Non Paying Users]],0)</f>
        <v>0</v>
      </c>
      <c r="K464" s="5" t="str" cm="1">
        <f t="array" ref="K464">_xlfn.IFS(Sales[[#This Row],[Current Upsell $]]=0,"",Sales[[#This Row],[Current Upsell $]]&gt;=400,"High",Sales[[#This Row],[Current Upsell $]]&gt;=100,"Medium",Sales[[#This Row],[Current Upsell $]]&lt;100,"Low")</f>
        <v/>
      </c>
      <c r="L464" s="5" t="str">
        <f>IF(Sales[[#This Row],[Current Upsell $]]&gt;0,_xlfn.CONCAT(Sales[[#This Row],[Subscription Type]]," ",Sales[[#This Row],[Upsell Priority]]," ",TEXT(Sales[[#This Row],[Current Upsell $]],"$#")),"")</f>
        <v/>
      </c>
      <c r="M464">
        <v>10</v>
      </c>
      <c r="N464" s="1">
        <v>44013</v>
      </c>
      <c r="O464" s="1">
        <v>44287</v>
      </c>
      <c r="P464">
        <v>9</v>
      </c>
      <c r="Q464">
        <v>2</v>
      </c>
      <c r="R464" s="1">
        <v>44228</v>
      </c>
      <c r="S464">
        <v>80</v>
      </c>
      <c r="T464" s="1"/>
    </row>
    <row r="465" spans="1:20" x14ac:dyDescent="0.25">
      <c r="A465">
        <v>100089</v>
      </c>
      <c r="B465" t="s">
        <v>0</v>
      </c>
      <c r="C465" cm="1">
        <f t="array" ref="C465">_xlfn.SWITCH(Sales[[#This Row],[Subscription Type]],"Basic",4,"Premium",3,"Business",2,"Enterprise",1,FALSE)</f>
        <v>3</v>
      </c>
      <c r="E465" s="1"/>
      <c r="F465" s="1"/>
      <c r="G465">
        <v>14</v>
      </c>
      <c r="H465">
        <f>MAX(0,Sales[[#This Row],[Number of Users]]-Sales[[#This Row],[Licenses Bought]])</f>
        <v>2</v>
      </c>
      <c r="I465" s="5">
        <v>10</v>
      </c>
      <c r="J465" s="5">
        <f>IF(Sales[[#This Row],[Sales Month]]=MAX(R465:R2684),Sales[[#This Row],[Upsell $ Non Paying Users]]*Sales[[#This Row],[Non Paying Users]],0)</f>
        <v>0</v>
      </c>
      <c r="K465" s="5" t="str" cm="1">
        <f t="array" ref="K465">_xlfn.IFS(Sales[[#This Row],[Current Upsell $]]=0,"",Sales[[#This Row],[Current Upsell $]]&gt;=400,"High",Sales[[#This Row],[Current Upsell $]]&gt;=100,"Medium",Sales[[#This Row],[Current Upsell $]]&lt;100,"Low")</f>
        <v/>
      </c>
      <c r="L465" s="5" t="str">
        <f>IF(Sales[[#This Row],[Current Upsell $]]&gt;0,_xlfn.CONCAT(Sales[[#This Row],[Subscription Type]]," ",Sales[[#This Row],[Upsell Priority]]," ",TEXT(Sales[[#This Row],[Current Upsell $]],"$#")),"")</f>
        <v/>
      </c>
      <c r="M465">
        <v>16</v>
      </c>
      <c r="N465" s="1">
        <v>44044</v>
      </c>
      <c r="O465" s="1">
        <v>44378</v>
      </c>
      <c r="P465">
        <v>11</v>
      </c>
      <c r="Q465">
        <v>0</v>
      </c>
      <c r="R465" s="1">
        <v>44136</v>
      </c>
      <c r="S465">
        <v>140</v>
      </c>
      <c r="T465" s="1"/>
    </row>
    <row r="466" spans="1:20" x14ac:dyDescent="0.25">
      <c r="A466">
        <v>100089</v>
      </c>
      <c r="B466" t="s">
        <v>0</v>
      </c>
      <c r="C466" cm="1">
        <f t="array" ref="C466">_xlfn.SWITCH(Sales[[#This Row],[Subscription Type]],"Basic",4,"Premium",3,"Business",2,"Enterprise",1,FALSE)</f>
        <v>3</v>
      </c>
      <c r="E466" s="1"/>
      <c r="F466" s="1"/>
      <c r="G466">
        <v>14</v>
      </c>
      <c r="H466">
        <f>MAX(0,Sales[[#This Row],[Number of Users]]-Sales[[#This Row],[Licenses Bought]])</f>
        <v>2</v>
      </c>
      <c r="I466" s="5">
        <v>10</v>
      </c>
      <c r="J466" s="5">
        <f>IF(Sales[[#This Row],[Sales Month]]=MAX(R466:R2685),Sales[[#This Row],[Upsell $ Non Paying Users]]*Sales[[#This Row],[Non Paying Users]],0)</f>
        <v>0</v>
      </c>
      <c r="K466" s="5" t="str" cm="1">
        <f t="array" ref="K466">_xlfn.IFS(Sales[[#This Row],[Current Upsell $]]=0,"",Sales[[#This Row],[Current Upsell $]]&gt;=400,"High",Sales[[#This Row],[Current Upsell $]]&gt;=100,"Medium",Sales[[#This Row],[Current Upsell $]]&lt;100,"Low")</f>
        <v/>
      </c>
      <c r="L466" s="5" t="str">
        <f>IF(Sales[[#This Row],[Current Upsell $]]&gt;0,_xlfn.CONCAT(Sales[[#This Row],[Subscription Type]]," ",Sales[[#This Row],[Upsell Priority]]," ",TEXT(Sales[[#This Row],[Current Upsell $]],"$#")),"")</f>
        <v/>
      </c>
      <c r="M466">
        <v>16</v>
      </c>
      <c r="N466" s="1">
        <v>44044</v>
      </c>
      <c r="O466" s="1">
        <v>44378</v>
      </c>
      <c r="P466">
        <v>11</v>
      </c>
      <c r="Q466">
        <v>0</v>
      </c>
      <c r="R466" s="1">
        <v>44166</v>
      </c>
      <c r="S466">
        <v>140</v>
      </c>
      <c r="T466" s="1"/>
    </row>
    <row r="467" spans="1:20" x14ac:dyDescent="0.25">
      <c r="A467">
        <v>100089</v>
      </c>
      <c r="B467" t="s">
        <v>0</v>
      </c>
      <c r="C467" cm="1">
        <f t="array" ref="C467">_xlfn.SWITCH(Sales[[#This Row],[Subscription Type]],"Basic",4,"Premium",3,"Business",2,"Enterprise",1,FALSE)</f>
        <v>3</v>
      </c>
      <c r="E467" s="1"/>
      <c r="F467" s="1"/>
      <c r="G467">
        <v>14</v>
      </c>
      <c r="H467">
        <f>MAX(0,Sales[[#This Row],[Number of Users]]-Sales[[#This Row],[Licenses Bought]])</f>
        <v>2</v>
      </c>
      <c r="I467" s="5">
        <v>10</v>
      </c>
      <c r="J467" s="5">
        <f>IF(Sales[[#This Row],[Sales Month]]=MAX(R467:R2686),Sales[[#This Row],[Upsell $ Non Paying Users]]*Sales[[#This Row],[Non Paying Users]],0)</f>
        <v>0</v>
      </c>
      <c r="K467" s="5" t="str" cm="1">
        <f t="array" ref="K467">_xlfn.IFS(Sales[[#This Row],[Current Upsell $]]=0,"",Sales[[#This Row],[Current Upsell $]]&gt;=400,"High",Sales[[#This Row],[Current Upsell $]]&gt;=100,"Medium",Sales[[#This Row],[Current Upsell $]]&lt;100,"Low")</f>
        <v/>
      </c>
      <c r="L467" s="5" t="str">
        <f>IF(Sales[[#This Row],[Current Upsell $]]&gt;0,_xlfn.CONCAT(Sales[[#This Row],[Subscription Type]]," ",Sales[[#This Row],[Upsell Priority]]," ",TEXT(Sales[[#This Row],[Current Upsell $]],"$#")),"")</f>
        <v/>
      </c>
      <c r="M467">
        <v>16</v>
      </c>
      <c r="N467" s="1">
        <v>44044</v>
      </c>
      <c r="O467" s="1">
        <v>44378</v>
      </c>
      <c r="P467">
        <v>11</v>
      </c>
      <c r="Q467">
        <v>0</v>
      </c>
      <c r="R467" s="1">
        <v>44256</v>
      </c>
      <c r="S467">
        <v>140</v>
      </c>
      <c r="T467" s="1"/>
    </row>
    <row r="468" spans="1:20" x14ac:dyDescent="0.25">
      <c r="A468">
        <v>100092</v>
      </c>
      <c r="B468" t="s">
        <v>0</v>
      </c>
      <c r="C468" cm="1">
        <f t="array" ref="C468">_xlfn.SWITCH(Sales[[#This Row],[Subscription Type]],"Basic",4,"Premium",3,"Business",2,"Enterprise",1,FALSE)</f>
        <v>3</v>
      </c>
      <c r="G468">
        <v>6</v>
      </c>
      <c r="H468">
        <f>MAX(0,Sales[[#This Row],[Number of Users]]-Sales[[#This Row],[Licenses Bought]])</f>
        <v>2</v>
      </c>
      <c r="I468" s="5">
        <v>10</v>
      </c>
      <c r="J468" s="5">
        <f>IF(Sales[[#This Row],[Sales Month]]=MAX(R468:R2687),Sales[[#This Row],[Upsell $ Non Paying Users]]*Sales[[#This Row],[Non Paying Users]],0)</f>
        <v>0</v>
      </c>
      <c r="K468" s="5" t="str" cm="1">
        <f t="array" ref="K468">_xlfn.IFS(Sales[[#This Row],[Current Upsell $]]=0,"",Sales[[#This Row],[Current Upsell $]]&gt;=400,"High",Sales[[#This Row],[Current Upsell $]]&gt;=100,"Medium",Sales[[#This Row],[Current Upsell $]]&lt;100,"Low")</f>
        <v/>
      </c>
      <c r="L468" s="5" t="str">
        <f>IF(Sales[[#This Row],[Current Upsell $]]&gt;0,_xlfn.CONCAT(Sales[[#This Row],[Subscription Type]]," ",Sales[[#This Row],[Upsell Priority]]," ",TEXT(Sales[[#This Row],[Current Upsell $]],"$#")),"")</f>
        <v/>
      </c>
      <c r="M468">
        <v>8</v>
      </c>
      <c r="N468" s="1">
        <v>44044</v>
      </c>
      <c r="O468" s="1">
        <v>44317</v>
      </c>
      <c r="P468">
        <v>9</v>
      </c>
      <c r="Q468">
        <v>1</v>
      </c>
      <c r="R468" s="1">
        <v>44075</v>
      </c>
      <c r="S468">
        <v>60</v>
      </c>
      <c r="T468" s="1"/>
    </row>
    <row r="469" spans="1:20" x14ac:dyDescent="0.25">
      <c r="A469">
        <v>100092</v>
      </c>
      <c r="B469" t="s">
        <v>0</v>
      </c>
      <c r="C469" cm="1">
        <f t="array" ref="C469">_xlfn.SWITCH(Sales[[#This Row],[Subscription Type]],"Basic",4,"Premium",3,"Business",2,"Enterprise",1,FALSE)</f>
        <v>3</v>
      </c>
      <c r="G469">
        <v>7</v>
      </c>
      <c r="H469">
        <f>MAX(0,Sales[[#This Row],[Number of Users]]-Sales[[#This Row],[Licenses Bought]])</f>
        <v>2</v>
      </c>
      <c r="I469" s="5">
        <v>10</v>
      </c>
      <c r="J469" s="5">
        <f>IF(Sales[[#This Row],[Sales Month]]=MAX(R469:R2688),Sales[[#This Row],[Upsell $ Non Paying Users]]*Sales[[#This Row],[Non Paying Users]],0)</f>
        <v>0</v>
      </c>
      <c r="K469" s="5" t="str" cm="1">
        <f t="array" ref="K469">_xlfn.IFS(Sales[[#This Row],[Current Upsell $]]=0,"",Sales[[#This Row],[Current Upsell $]]&gt;=400,"High",Sales[[#This Row],[Current Upsell $]]&gt;=100,"Medium",Sales[[#This Row],[Current Upsell $]]&lt;100,"Low")</f>
        <v/>
      </c>
      <c r="L469" s="5" t="str">
        <f>IF(Sales[[#This Row],[Current Upsell $]]&gt;0,_xlfn.CONCAT(Sales[[#This Row],[Subscription Type]]," ",Sales[[#This Row],[Upsell Priority]]," ",TEXT(Sales[[#This Row],[Current Upsell $]],"$#")),"")</f>
        <v/>
      </c>
      <c r="M469">
        <v>9</v>
      </c>
      <c r="N469" s="1">
        <v>44044</v>
      </c>
      <c r="O469" s="1">
        <v>44317</v>
      </c>
      <c r="P469">
        <v>9</v>
      </c>
      <c r="Q469">
        <v>1</v>
      </c>
      <c r="R469" s="1">
        <v>44105</v>
      </c>
      <c r="S469">
        <v>70</v>
      </c>
      <c r="T469" s="1"/>
    </row>
    <row r="470" spans="1:20" x14ac:dyDescent="0.25">
      <c r="A470">
        <v>100094</v>
      </c>
      <c r="B470" t="s">
        <v>0</v>
      </c>
      <c r="C470" cm="1">
        <f t="array" ref="C470">_xlfn.SWITCH(Sales[[#This Row],[Subscription Type]],"Basic",4,"Premium",3,"Business",2,"Enterprise",1,FALSE)</f>
        <v>3</v>
      </c>
      <c r="G470">
        <v>4</v>
      </c>
      <c r="H470">
        <f>MAX(0,Sales[[#This Row],[Number of Users]]-Sales[[#This Row],[Licenses Bought]])</f>
        <v>2</v>
      </c>
      <c r="I470" s="5">
        <v>10</v>
      </c>
      <c r="J470" s="5">
        <f>IF(Sales[[#This Row],[Sales Month]]=MAX(R470:R2689),Sales[[#This Row],[Upsell $ Non Paying Users]]*Sales[[#This Row],[Non Paying Users]],0)</f>
        <v>0</v>
      </c>
      <c r="K470" s="5" t="str" cm="1">
        <f t="array" ref="K470">_xlfn.IFS(Sales[[#This Row],[Current Upsell $]]=0,"",Sales[[#This Row],[Current Upsell $]]&gt;=400,"High",Sales[[#This Row],[Current Upsell $]]&gt;=100,"Medium",Sales[[#This Row],[Current Upsell $]]&lt;100,"Low")</f>
        <v/>
      </c>
      <c r="L470" s="5" t="str">
        <f>IF(Sales[[#This Row],[Current Upsell $]]&gt;0,_xlfn.CONCAT(Sales[[#This Row],[Subscription Type]]," ",Sales[[#This Row],[Upsell Priority]]," ",TEXT(Sales[[#This Row],[Current Upsell $]],"$#")),"")</f>
        <v/>
      </c>
      <c r="M470">
        <v>6</v>
      </c>
      <c r="N470" s="1">
        <v>44044</v>
      </c>
      <c r="O470" s="1">
        <v>44287</v>
      </c>
      <c r="P470">
        <v>8</v>
      </c>
      <c r="Q470">
        <v>2</v>
      </c>
      <c r="R470" s="1">
        <v>44136</v>
      </c>
      <c r="S470">
        <v>40</v>
      </c>
      <c r="T470" s="1"/>
    </row>
    <row r="471" spans="1:20" x14ac:dyDescent="0.25">
      <c r="A471">
        <v>100094</v>
      </c>
      <c r="B471" t="s">
        <v>0</v>
      </c>
      <c r="C471" cm="1">
        <f t="array" ref="C471">_xlfn.SWITCH(Sales[[#This Row],[Subscription Type]],"Basic",4,"Premium",3,"Business",2,"Enterprise",1,FALSE)</f>
        <v>3</v>
      </c>
      <c r="G471">
        <v>4</v>
      </c>
      <c r="H471">
        <f>MAX(0,Sales[[#This Row],[Number of Users]]-Sales[[#This Row],[Licenses Bought]])</f>
        <v>2</v>
      </c>
      <c r="I471" s="5">
        <v>10</v>
      </c>
      <c r="J471" s="5">
        <f>IF(Sales[[#This Row],[Sales Month]]=MAX(R471:R2690),Sales[[#This Row],[Upsell $ Non Paying Users]]*Sales[[#This Row],[Non Paying Users]],0)</f>
        <v>0</v>
      </c>
      <c r="K471" s="5" t="str" cm="1">
        <f t="array" ref="K471">_xlfn.IFS(Sales[[#This Row],[Current Upsell $]]=0,"",Sales[[#This Row],[Current Upsell $]]&gt;=400,"High",Sales[[#This Row],[Current Upsell $]]&gt;=100,"Medium",Sales[[#This Row],[Current Upsell $]]&lt;100,"Low")</f>
        <v/>
      </c>
      <c r="L471" s="5" t="str">
        <f>IF(Sales[[#This Row],[Current Upsell $]]&gt;0,_xlfn.CONCAT(Sales[[#This Row],[Subscription Type]]," ",Sales[[#This Row],[Upsell Priority]]," ",TEXT(Sales[[#This Row],[Current Upsell $]],"$#")),"")</f>
        <v/>
      </c>
      <c r="M471">
        <v>6</v>
      </c>
      <c r="N471" s="1">
        <v>44044</v>
      </c>
      <c r="O471" s="1">
        <v>44287</v>
      </c>
      <c r="P471">
        <v>8</v>
      </c>
      <c r="Q471">
        <v>2</v>
      </c>
      <c r="R471" s="1">
        <v>44166</v>
      </c>
      <c r="S471">
        <v>40</v>
      </c>
      <c r="T471" s="1"/>
    </row>
    <row r="472" spans="1:20" x14ac:dyDescent="0.25">
      <c r="A472">
        <v>100094</v>
      </c>
      <c r="B472" t="s">
        <v>0</v>
      </c>
      <c r="C472" cm="1">
        <f t="array" ref="C472">_xlfn.SWITCH(Sales[[#This Row],[Subscription Type]],"Basic",4,"Premium",3,"Business",2,"Enterprise",1,FALSE)</f>
        <v>3</v>
      </c>
      <c r="G472">
        <v>4</v>
      </c>
      <c r="H472">
        <f>MAX(0,Sales[[#This Row],[Number of Users]]-Sales[[#This Row],[Licenses Bought]])</f>
        <v>2</v>
      </c>
      <c r="I472" s="5">
        <v>10</v>
      </c>
      <c r="J472" s="5">
        <f>IF(Sales[[#This Row],[Sales Month]]=MAX(R472:R2691),Sales[[#This Row],[Upsell $ Non Paying Users]]*Sales[[#This Row],[Non Paying Users]],0)</f>
        <v>0</v>
      </c>
      <c r="K472" s="5" t="str" cm="1">
        <f t="array" ref="K472">_xlfn.IFS(Sales[[#This Row],[Current Upsell $]]=0,"",Sales[[#This Row],[Current Upsell $]]&gt;=400,"High",Sales[[#This Row],[Current Upsell $]]&gt;=100,"Medium",Sales[[#This Row],[Current Upsell $]]&lt;100,"Low")</f>
        <v/>
      </c>
      <c r="L472" s="5" t="str">
        <f>IF(Sales[[#This Row],[Current Upsell $]]&gt;0,_xlfn.CONCAT(Sales[[#This Row],[Subscription Type]]," ",Sales[[#This Row],[Upsell Priority]]," ",TEXT(Sales[[#This Row],[Current Upsell $]],"$#")),"")</f>
        <v/>
      </c>
      <c r="M472">
        <v>6</v>
      </c>
      <c r="N472" s="1">
        <v>44044</v>
      </c>
      <c r="O472" s="1">
        <v>44287</v>
      </c>
      <c r="P472">
        <v>8</v>
      </c>
      <c r="Q472">
        <v>2</v>
      </c>
      <c r="R472" s="1">
        <v>44197</v>
      </c>
      <c r="S472">
        <v>40</v>
      </c>
      <c r="T472" s="1"/>
    </row>
    <row r="473" spans="1:20" x14ac:dyDescent="0.25">
      <c r="A473">
        <v>100094</v>
      </c>
      <c r="B473" t="s">
        <v>0</v>
      </c>
      <c r="C473" cm="1">
        <f t="array" ref="C473">_xlfn.SWITCH(Sales[[#This Row],[Subscription Type]],"Basic",4,"Premium",3,"Business",2,"Enterprise",1,FALSE)</f>
        <v>3</v>
      </c>
      <c r="G473">
        <v>4</v>
      </c>
      <c r="H473">
        <f>MAX(0,Sales[[#This Row],[Number of Users]]-Sales[[#This Row],[Licenses Bought]])</f>
        <v>2</v>
      </c>
      <c r="I473" s="5">
        <v>10</v>
      </c>
      <c r="J473" s="5">
        <f>IF(Sales[[#This Row],[Sales Month]]=MAX(R473:R2692),Sales[[#This Row],[Upsell $ Non Paying Users]]*Sales[[#This Row],[Non Paying Users]],0)</f>
        <v>0</v>
      </c>
      <c r="K473" s="5" t="str" cm="1">
        <f t="array" ref="K473">_xlfn.IFS(Sales[[#This Row],[Current Upsell $]]=0,"",Sales[[#This Row],[Current Upsell $]]&gt;=400,"High",Sales[[#This Row],[Current Upsell $]]&gt;=100,"Medium",Sales[[#This Row],[Current Upsell $]]&lt;100,"Low")</f>
        <v/>
      </c>
      <c r="L473" s="5" t="str">
        <f>IF(Sales[[#This Row],[Current Upsell $]]&gt;0,_xlfn.CONCAT(Sales[[#This Row],[Subscription Type]]," ",Sales[[#This Row],[Upsell Priority]]," ",TEXT(Sales[[#This Row],[Current Upsell $]],"$#")),"")</f>
        <v/>
      </c>
      <c r="M473">
        <v>6</v>
      </c>
      <c r="N473" s="1">
        <v>44044</v>
      </c>
      <c r="O473" s="1">
        <v>44287</v>
      </c>
      <c r="P473">
        <v>8</v>
      </c>
      <c r="Q473">
        <v>2</v>
      </c>
      <c r="R473" s="1">
        <v>44228</v>
      </c>
      <c r="S473">
        <v>40</v>
      </c>
      <c r="T473" s="1"/>
    </row>
    <row r="474" spans="1:20" x14ac:dyDescent="0.25">
      <c r="A474">
        <v>100094</v>
      </c>
      <c r="B474" t="s">
        <v>0</v>
      </c>
      <c r="C474" cm="1">
        <f t="array" ref="C474">_xlfn.SWITCH(Sales[[#This Row],[Subscription Type]],"Basic",4,"Premium",3,"Business",2,"Enterprise",1,FALSE)</f>
        <v>3</v>
      </c>
      <c r="G474">
        <v>4</v>
      </c>
      <c r="H474">
        <f>MAX(0,Sales[[#This Row],[Number of Users]]-Sales[[#This Row],[Licenses Bought]])</f>
        <v>2</v>
      </c>
      <c r="I474" s="5">
        <v>10</v>
      </c>
      <c r="J474" s="5">
        <f>IF(Sales[[#This Row],[Sales Month]]=MAX(R474:R2693),Sales[[#This Row],[Upsell $ Non Paying Users]]*Sales[[#This Row],[Non Paying Users]],0)</f>
        <v>0</v>
      </c>
      <c r="K474" s="5" t="str" cm="1">
        <f t="array" ref="K474">_xlfn.IFS(Sales[[#This Row],[Current Upsell $]]=0,"",Sales[[#This Row],[Current Upsell $]]&gt;=400,"High",Sales[[#This Row],[Current Upsell $]]&gt;=100,"Medium",Sales[[#This Row],[Current Upsell $]]&lt;100,"Low")</f>
        <v/>
      </c>
      <c r="L474" s="5" t="str">
        <f>IF(Sales[[#This Row],[Current Upsell $]]&gt;0,_xlfn.CONCAT(Sales[[#This Row],[Subscription Type]]," ",Sales[[#This Row],[Upsell Priority]]," ",TEXT(Sales[[#This Row],[Current Upsell $]],"$#")),"")</f>
        <v/>
      </c>
      <c r="M474">
        <v>6</v>
      </c>
      <c r="N474" s="1">
        <v>44044</v>
      </c>
      <c r="O474" s="1">
        <v>44287</v>
      </c>
      <c r="P474">
        <v>8</v>
      </c>
      <c r="Q474">
        <v>2</v>
      </c>
      <c r="R474" s="1">
        <v>44256</v>
      </c>
      <c r="S474">
        <v>40</v>
      </c>
      <c r="T474" s="1"/>
    </row>
    <row r="475" spans="1:20" x14ac:dyDescent="0.25">
      <c r="A475">
        <v>100096</v>
      </c>
      <c r="B475" t="s">
        <v>0</v>
      </c>
      <c r="C475" cm="1">
        <f t="array" ref="C475">_xlfn.SWITCH(Sales[[#This Row],[Subscription Type]],"Basic",4,"Premium",3,"Business",2,"Enterprise",1,FALSE)</f>
        <v>3</v>
      </c>
      <c r="E475" s="1"/>
      <c r="F475" s="1"/>
      <c r="G475">
        <v>3</v>
      </c>
      <c r="H475">
        <f>MAX(0,Sales[[#This Row],[Number of Users]]-Sales[[#This Row],[Licenses Bought]])</f>
        <v>2</v>
      </c>
      <c r="I475" s="5">
        <v>10</v>
      </c>
      <c r="J475" s="5">
        <f>IF(Sales[[#This Row],[Sales Month]]=MAX(R475:R2694),Sales[[#This Row],[Upsell $ Non Paying Users]]*Sales[[#This Row],[Non Paying Users]],0)</f>
        <v>0</v>
      </c>
      <c r="K475" s="5" t="str" cm="1">
        <f t="array" ref="K475">_xlfn.IFS(Sales[[#This Row],[Current Upsell $]]=0,"",Sales[[#This Row],[Current Upsell $]]&gt;=400,"High",Sales[[#This Row],[Current Upsell $]]&gt;=100,"Medium",Sales[[#This Row],[Current Upsell $]]&lt;100,"Low")</f>
        <v/>
      </c>
      <c r="L475" s="5" t="str">
        <f>IF(Sales[[#This Row],[Current Upsell $]]&gt;0,_xlfn.CONCAT(Sales[[#This Row],[Subscription Type]]," ",Sales[[#This Row],[Upsell Priority]]," ",TEXT(Sales[[#This Row],[Current Upsell $]],"$#")),"")</f>
        <v/>
      </c>
      <c r="M475">
        <v>5</v>
      </c>
      <c r="N475" s="1">
        <v>44044</v>
      </c>
      <c r="O475" s="1">
        <v>44378</v>
      </c>
      <c r="P475">
        <v>11</v>
      </c>
      <c r="Q475">
        <v>0</v>
      </c>
      <c r="R475" s="1">
        <v>44105</v>
      </c>
      <c r="S475">
        <v>30</v>
      </c>
      <c r="T475" s="1"/>
    </row>
    <row r="476" spans="1:20" x14ac:dyDescent="0.25">
      <c r="A476">
        <v>100096</v>
      </c>
      <c r="B476" t="s">
        <v>0</v>
      </c>
      <c r="C476" cm="1">
        <f t="array" ref="C476">_xlfn.SWITCH(Sales[[#This Row],[Subscription Type]],"Basic",4,"Premium",3,"Business",2,"Enterprise",1,FALSE)</f>
        <v>3</v>
      </c>
      <c r="E476" s="1"/>
      <c r="F476" s="1"/>
      <c r="G476">
        <v>4</v>
      </c>
      <c r="H476">
        <f>MAX(0,Sales[[#This Row],[Number of Users]]-Sales[[#This Row],[Licenses Bought]])</f>
        <v>2</v>
      </c>
      <c r="I476" s="5">
        <v>10</v>
      </c>
      <c r="J476" s="5">
        <f>IF(Sales[[#This Row],[Sales Month]]=MAX(R476:R2695),Sales[[#This Row],[Upsell $ Non Paying Users]]*Sales[[#This Row],[Non Paying Users]],0)</f>
        <v>0</v>
      </c>
      <c r="K476" s="5" t="str" cm="1">
        <f t="array" ref="K476">_xlfn.IFS(Sales[[#This Row],[Current Upsell $]]=0,"",Sales[[#This Row],[Current Upsell $]]&gt;=400,"High",Sales[[#This Row],[Current Upsell $]]&gt;=100,"Medium",Sales[[#This Row],[Current Upsell $]]&lt;100,"Low")</f>
        <v/>
      </c>
      <c r="L476" s="5" t="str">
        <f>IF(Sales[[#This Row],[Current Upsell $]]&gt;0,_xlfn.CONCAT(Sales[[#This Row],[Subscription Type]]," ",Sales[[#This Row],[Upsell Priority]]," ",TEXT(Sales[[#This Row],[Current Upsell $]],"$#")),"")</f>
        <v/>
      </c>
      <c r="M476">
        <v>6</v>
      </c>
      <c r="N476" s="1">
        <v>44044</v>
      </c>
      <c r="O476" s="1">
        <v>44378</v>
      </c>
      <c r="P476">
        <v>11</v>
      </c>
      <c r="Q476">
        <v>0</v>
      </c>
      <c r="R476" s="1">
        <v>44197</v>
      </c>
      <c r="S476">
        <v>40</v>
      </c>
      <c r="T476" s="1"/>
    </row>
    <row r="477" spans="1:20" x14ac:dyDescent="0.25">
      <c r="A477">
        <v>100096</v>
      </c>
      <c r="B477" t="s">
        <v>0</v>
      </c>
      <c r="C477" cm="1">
        <f t="array" ref="C477">_xlfn.SWITCH(Sales[[#This Row],[Subscription Type]],"Basic",4,"Premium",3,"Business",2,"Enterprise",1,FALSE)</f>
        <v>3</v>
      </c>
      <c r="E477" s="1"/>
      <c r="F477" s="1"/>
      <c r="G477">
        <v>4</v>
      </c>
      <c r="H477">
        <f>MAX(0,Sales[[#This Row],[Number of Users]]-Sales[[#This Row],[Licenses Bought]])</f>
        <v>2</v>
      </c>
      <c r="I477" s="5">
        <v>10</v>
      </c>
      <c r="J477" s="5">
        <f>IF(Sales[[#This Row],[Sales Month]]=MAX(R477:R2696),Sales[[#This Row],[Upsell $ Non Paying Users]]*Sales[[#This Row],[Non Paying Users]],0)</f>
        <v>0</v>
      </c>
      <c r="K477" s="5" t="str" cm="1">
        <f t="array" ref="K477">_xlfn.IFS(Sales[[#This Row],[Current Upsell $]]=0,"",Sales[[#This Row],[Current Upsell $]]&gt;=400,"High",Sales[[#This Row],[Current Upsell $]]&gt;=100,"Medium",Sales[[#This Row],[Current Upsell $]]&lt;100,"Low")</f>
        <v/>
      </c>
      <c r="L477" s="5" t="str">
        <f>IF(Sales[[#This Row],[Current Upsell $]]&gt;0,_xlfn.CONCAT(Sales[[#This Row],[Subscription Type]]," ",Sales[[#This Row],[Upsell Priority]]," ",TEXT(Sales[[#This Row],[Current Upsell $]],"$#")),"")</f>
        <v/>
      </c>
      <c r="M477">
        <v>6</v>
      </c>
      <c r="N477" s="1">
        <v>44044</v>
      </c>
      <c r="O477" s="1">
        <v>44378</v>
      </c>
      <c r="P477">
        <v>11</v>
      </c>
      <c r="Q477">
        <v>0</v>
      </c>
      <c r="R477" s="1">
        <v>44256</v>
      </c>
      <c r="S477">
        <v>40</v>
      </c>
      <c r="T477" s="1"/>
    </row>
    <row r="478" spans="1:20" x14ac:dyDescent="0.25">
      <c r="A478">
        <v>100096</v>
      </c>
      <c r="B478" t="s">
        <v>0</v>
      </c>
      <c r="C478" cm="1">
        <f t="array" ref="C478">_xlfn.SWITCH(Sales[[#This Row],[Subscription Type]],"Basic",4,"Premium",3,"Business",2,"Enterprise",1,FALSE)</f>
        <v>3</v>
      </c>
      <c r="E478" s="1"/>
      <c r="F478" s="1"/>
      <c r="G478">
        <v>4</v>
      </c>
      <c r="H478">
        <f>MAX(0,Sales[[#This Row],[Number of Users]]-Sales[[#This Row],[Licenses Bought]])</f>
        <v>2</v>
      </c>
      <c r="I478" s="5">
        <v>10</v>
      </c>
      <c r="J478" s="5">
        <f>IF(Sales[[#This Row],[Sales Month]]=MAX(R478:R2697),Sales[[#This Row],[Upsell $ Non Paying Users]]*Sales[[#This Row],[Non Paying Users]],0)</f>
        <v>20</v>
      </c>
      <c r="K478" s="5" t="str" cm="1">
        <f t="array" ref="K478">_xlfn.IFS(Sales[[#This Row],[Current Upsell $]]=0,"",Sales[[#This Row],[Current Upsell $]]&gt;=400,"High",Sales[[#This Row],[Current Upsell $]]&gt;=100,"Medium",Sales[[#This Row],[Current Upsell $]]&lt;100,"Low")</f>
        <v>Low</v>
      </c>
      <c r="L478" s="5" t="str">
        <f>IF(Sales[[#This Row],[Current Upsell $]]&gt;0,_xlfn.CONCAT(Sales[[#This Row],[Subscription Type]]," ",Sales[[#This Row],[Upsell Priority]]," ",TEXT(Sales[[#This Row],[Current Upsell $]],"$#")),"")</f>
        <v>Premium Low $20</v>
      </c>
      <c r="M478">
        <v>6</v>
      </c>
      <c r="N478" s="1">
        <v>44044</v>
      </c>
      <c r="O478" s="1">
        <v>44378</v>
      </c>
      <c r="P478">
        <v>11</v>
      </c>
      <c r="Q478">
        <v>0</v>
      </c>
      <c r="R478" s="1">
        <v>44348</v>
      </c>
      <c r="S478">
        <v>40</v>
      </c>
      <c r="T478" s="1"/>
    </row>
    <row r="479" spans="1:20" x14ac:dyDescent="0.25">
      <c r="A479">
        <v>100110</v>
      </c>
      <c r="B479" t="s">
        <v>0</v>
      </c>
      <c r="C479" cm="1">
        <f t="array" ref="C479">_xlfn.SWITCH(Sales[[#This Row],[Subscription Type]],"Basic",4,"Premium",3,"Business",2,"Enterprise",1,FALSE)</f>
        <v>3</v>
      </c>
      <c r="E479" s="1"/>
      <c r="F479" s="1"/>
      <c r="G479">
        <v>62</v>
      </c>
      <c r="H479">
        <f>MAX(0,Sales[[#This Row],[Number of Users]]-Sales[[#This Row],[Licenses Bought]])</f>
        <v>2</v>
      </c>
      <c r="I479" s="5">
        <v>10</v>
      </c>
      <c r="J479" s="5">
        <f>IF(Sales[[#This Row],[Sales Month]]=MAX(R479:R2698),Sales[[#This Row],[Upsell $ Non Paying Users]]*Sales[[#This Row],[Non Paying Users]],0)</f>
        <v>0</v>
      </c>
      <c r="K479" s="5" t="str" cm="1">
        <f t="array" ref="K479">_xlfn.IFS(Sales[[#This Row],[Current Upsell $]]=0,"",Sales[[#This Row],[Current Upsell $]]&gt;=400,"High",Sales[[#This Row],[Current Upsell $]]&gt;=100,"Medium",Sales[[#This Row],[Current Upsell $]]&lt;100,"Low")</f>
        <v/>
      </c>
      <c r="L479" s="5" t="str">
        <f>IF(Sales[[#This Row],[Current Upsell $]]&gt;0,_xlfn.CONCAT(Sales[[#This Row],[Subscription Type]]," ",Sales[[#This Row],[Upsell Priority]]," ",TEXT(Sales[[#This Row],[Current Upsell $]],"$#")),"")</f>
        <v/>
      </c>
      <c r="M479">
        <v>64</v>
      </c>
      <c r="N479" s="1">
        <v>44075</v>
      </c>
      <c r="O479" s="1">
        <v>44378</v>
      </c>
      <c r="P479">
        <v>10</v>
      </c>
      <c r="Q479">
        <v>0</v>
      </c>
      <c r="R479" s="1">
        <v>44228</v>
      </c>
      <c r="S479">
        <v>620</v>
      </c>
      <c r="T479" s="1"/>
    </row>
    <row r="480" spans="1:20" x14ac:dyDescent="0.25">
      <c r="A480">
        <v>100118</v>
      </c>
      <c r="B480" t="s">
        <v>0</v>
      </c>
      <c r="C480" cm="1">
        <f t="array" ref="C480">_xlfn.SWITCH(Sales[[#This Row],[Subscription Type]],"Basic",4,"Premium",3,"Business",2,"Enterprise",1,FALSE)</f>
        <v>3</v>
      </c>
      <c r="E480" s="1"/>
      <c r="F480" s="1"/>
      <c r="G480">
        <v>31</v>
      </c>
      <c r="H480">
        <f>MAX(0,Sales[[#This Row],[Number of Users]]-Sales[[#This Row],[Licenses Bought]])</f>
        <v>2</v>
      </c>
      <c r="I480" s="5">
        <v>10</v>
      </c>
      <c r="J480" s="5">
        <f>IF(Sales[[#This Row],[Sales Month]]=MAX(R480:R2699),Sales[[#This Row],[Upsell $ Non Paying Users]]*Sales[[#This Row],[Non Paying Users]],0)</f>
        <v>0</v>
      </c>
      <c r="K480" s="5" t="str" cm="1">
        <f t="array" ref="K480">_xlfn.IFS(Sales[[#This Row],[Current Upsell $]]=0,"",Sales[[#This Row],[Current Upsell $]]&gt;=400,"High",Sales[[#This Row],[Current Upsell $]]&gt;=100,"Medium",Sales[[#This Row],[Current Upsell $]]&lt;100,"Low")</f>
        <v/>
      </c>
      <c r="L480" s="5" t="str">
        <f>IF(Sales[[#This Row],[Current Upsell $]]&gt;0,_xlfn.CONCAT(Sales[[#This Row],[Subscription Type]]," ",Sales[[#This Row],[Upsell Priority]]," ",TEXT(Sales[[#This Row],[Current Upsell $]],"$#")),"")</f>
        <v/>
      </c>
      <c r="M480">
        <v>33</v>
      </c>
      <c r="N480" s="1">
        <v>44075</v>
      </c>
      <c r="O480" s="1">
        <v>44378</v>
      </c>
      <c r="P480">
        <v>10</v>
      </c>
      <c r="Q480">
        <v>0</v>
      </c>
      <c r="R480" s="1">
        <v>44256</v>
      </c>
      <c r="S480">
        <v>310</v>
      </c>
      <c r="T480" s="1"/>
    </row>
    <row r="481" spans="1:20" x14ac:dyDescent="0.25">
      <c r="A481">
        <v>100122</v>
      </c>
      <c r="B481" t="s">
        <v>0</v>
      </c>
      <c r="C481" cm="1">
        <f t="array" ref="C481">_xlfn.SWITCH(Sales[[#This Row],[Subscription Type]],"Basic",4,"Premium",3,"Business",2,"Enterprise",1,FALSE)</f>
        <v>3</v>
      </c>
      <c r="E481" s="1"/>
      <c r="F481" s="1"/>
      <c r="G481">
        <v>14</v>
      </c>
      <c r="H481">
        <f>MAX(0,Sales[[#This Row],[Number of Users]]-Sales[[#This Row],[Licenses Bought]])</f>
        <v>2</v>
      </c>
      <c r="I481" s="5">
        <v>10</v>
      </c>
      <c r="J481" s="5">
        <f>IF(Sales[[#This Row],[Sales Month]]=MAX(R481:R2700),Sales[[#This Row],[Upsell $ Non Paying Users]]*Sales[[#This Row],[Non Paying Users]],0)</f>
        <v>0</v>
      </c>
      <c r="K481" s="5" t="str" cm="1">
        <f t="array" ref="K481">_xlfn.IFS(Sales[[#This Row],[Current Upsell $]]=0,"",Sales[[#This Row],[Current Upsell $]]&gt;=400,"High",Sales[[#This Row],[Current Upsell $]]&gt;=100,"Medium",Sales[[#This Row],[Current Upsell $]]&lt;100,"Low")</f>
        <v/>
      </c>
      <c r="L481" s="5" t="str">
        <f>IF(Sales[[#This Row],[Current Upsell $]]&gt;0,_xlfn.CONCAT(Sales[[#This Row],[Subscription Type]]," ",Sales[[#This Row],[Upsell Priority]]," ",TEXT(Sales[[#This Row],[Current Upsell $]],"$#")),"")</f>
        <v/>
      </c>
      <c r="M481">
        <v>16</v>
      </c>
      <c r="N481" s="1">
        <v>44075</v>
      </c>
      <c r="O481" s="1">
        <v>44378</v>
      </c>
      <c r="P481">
        <v>10</v>
      </c>
      <c r="Q481">
        <v>0</v>
      </c>
      <c r="R481" s="1">
        <v>44256</v>
      </c>
      <c r="S481">
        <v>140</v>
      </c>
      <c r="T481" s="1"/>
    </row>
    <row r="482" spans="1:20" x14ac:dyDescent="0.25">
      <c r="A482">
        <v>100122</v>
      </c>
      <c r="B482" t="s">
        <v>0</v>
      </c>
      <c r="C482" cm="1">
        <f t="array" ref="C482">_xlfn.SWITCH(Sales[[#This Row],[Subscription Type]],"Basic",4,"Premium",3,"Business",2,"Enterprise",1,FALSE)</f>
        <v>3</v>
      </c>
      <c r="E482" s="1"/>
      <c r="F482" s="1"/>
      <c r="G482">
        <v>14</v>
      </c>
      <c r="H482">
        <f>MAX(0,Sales[[#This Row],[Number of Users]]-Sales[[#This Row],[Licenses Bought]])</f>
        <v>2</v>
      </c>
      <c r="I482" s="5">
        <v>10</v>
      </c>
      <c r="J482" s="5">
        <f>IF(Sales[[#This Row],[Sales Month]]=MAX(R482:R2701),Sales[[#This Row],[Upsell $ Non Paying Users]]*Sales[[#This Row],[Non Paying Users]],0)</f>
        <v>0</v>
      </c>
      <c r="K482" s="5" t="str" cm="1">
        <f t="array" ref="K482">_xlfn.IFS(Sales[[#This Row],[Current Upsell $]]=0,"",Sales[[#This Row],[Current Upsell $]]&gt;=400,"High",Sales[[#This Row],[Current Upsell $]]&gt;=100,"Medium",Sales[[#This Row],[Current Upsell $]]&lt;100,"Low")</f>
        <v/>
      </c>
      <c r="L482" s="5" t="str">
        <f>IF(Sales[[#This Row],[Current Upsell $]]&gt;0,_xlfn.CONCAT(Sales[[#This Row],[Subscription Type]]," ",Sales[[#This Row],[Upsell Priority]]," ",TEXT(Sales[[#This Row],[Current Upsell $]],"$#")),"")</f>
        <v/>
      </c>
      <c r="M482">
        <v>16</v>
      </c>
      <c r="N482" s="1">
        <v>44075</v>
      </c>
      <c r="O482" s="1">
        <v>44378</v>
      </c>
      <c r="P482">
        <v>10</v>
      </c>
      <c r="Q482">
        <v>0</v>
      </c>
      <c r="R482" s="1">
        <v>44317</v>
      </c>
      <c r="S482">
        <v>140</v>
      </c>
      <c r="T482" s="1"/>
    </row>
    <row r="483" spans="1:20" x14ac:dyDescent="0.25">
      <c r="A483">
        <v>100126</v>
      </c>
      <c r="B483" t="s">
        <v>0</v>
      </c>
      <c r="C483" cm="1">
        <f t="array" ref="C483">_xlfn.SWITCH(Sales[[#This Row],[Subscription Type]],"Basic",4,"Premium",3,"Business",2,"Enterprise",1,FALSE)</f>
        <v>3</v>
      </c>
      <c r="E483" s="1"/>
      <c r="F483" s="1"/>
      <c r="G483">
        <v>11</v>
      </c>
      <c r="H483">
        <f>MAX(0,Sales[[#This Row],[Number of Users]]-Sales[[#This Row],[Licenses Bought]])</f>
        <v>2</v>
      </c>
      <c r="I483" s="5">
        <v>10</v>
      </c>
      <c r="J483" s="5">
        <f>IF(Sales[[#This Row],[Sales Month]]=MAX(R483:R2702),Sales[[#This Row],[Upsell $ Non Paying Users]]*Sales[[#This Row],[Non Paying Users]],0)</f>
        <v>0</v>
      </c>
      <c r="K483" s="5" t="str" cm="1">
        <f t="array" ref="K483">_xlfn.IFS(Sales[[#This Row],[Current Upsell $]]=0,"",Sales[[#This Row],[Current Upsell $]]&gt;=400,"High",Sales[[#This Row],[Current Upsell $]]&gt;=100,"Medium",Sales[[#This Row],[Current Upsell $]]&lt;100,"Low")</f>
        <v/>
      </c>
      <c r="L483" s="5" t="str">
        <f>IF(Sales[[#This Row],[Current Upsell $]]&gt;0,_xlfn.CONCAT(Sales[[#This Row],[Subscription Type]]," ",Sales[[#This Row],[Upsell Priority]]," ",TEXT(Sales[[#This Row],[Current Upsell $]],"$#")),"")</f>
        <v/>
      </c>
      <c r="M483">
        <v>13</v>
      </c>
      <c r="N483" s="1">
        <v>44075</v>
      </c>
      <c r="O483" s="1">
        <v>44378</v>
      </c>
      <c r="P483">
        <v>10</v>
      </c>
      <c r="Q483">
        <v>0</v>
      </c>
      <c r="R483" s="1">
        <v>44287</v>
      </c>
      <c r="S483">
        <v>110</v>
      </c>
      <c r="T483" s="1"/>
    </row>
    <row r="484" spans="1:20" x14ac:dyDescent="0.25">
      <c r="A484">
        <v>100126</v>
      </c>
      <c r="B484" t="s">
        <v>0</v>
      </c>
      <c r="C484" cm="1">
        <f t="array" ref="C484">_xlfn.SWITCH(Sales[[#This Row],[Subscription Type]],"Basic",4,"Premium",3,"Business",2,"Enterprise",1,FALSE)</f>
        <v>3</v>
      </c>
      <c r="E484" s="1"/>
      <c r="F484" s="1"/>
      <c r="G484">
        <v>11</v>
      </c>
      <c r="H484">
        <f>MAX(0,Sales[[#This Row],[Number of Users]]-Sales[[#This Row],[Licenses Bought]])</f>
        <v>2</v>
      </c>
      <c r="I484" s="5">
        <v>10</v>
      </c>
      <c r="J484" s="5">
        <f>IF(Sales[[#This Row],[Sales Month]]=MAX(R484:R2703),Sales[[#This Row],[Upsell $ Non Paying Users]]*Sales[[#This Row],[Non Paying Users]],0)</f>
        <v>0</v>
      </c>
      <c r="K484" s="5" t="str" cm="1">
        <f t="array" ref="K484">_xlfn.IFS(Sales[[#This Row],[Current Upsell $]]=0,"",Sales[[#This Row],[Current Upsell $]]&gt;=400,"High",Sales[[#This Row],[Current Upsell $]]&gt;=100,"Medium",Sales[[#This Row],[Current Upsell $]]&lt;100,"Low")</f>
        <v/>
      </c>
      <c r="L484" s="5" t="str">
        <f>IF(Sales[[#This Row],[Current Upsell $]]&gt;0,_xlfn.CONCAT(Sales[[#This Row],[Subscription Type]]," ",Sales[[#This Row],[Upsell Priority]]," ",TEXT(Sales[[#This Row],[Current Upsell $]],"$#")),"")</f>
        <v/>
      </c>
      <c r="M484">
        <v>13</v>
      </c>
      <c r="N484" s="1">
        <v>44075</v>
      </c>
      <c r="O484" s="1">
        <v>44378</v>
      </c>
      <c r="P484">
        <v>10</v>
      </c>
      <c r="Q484">
        <v>0</v>
      </c>
      <c r="R484" s="1">
        <v>44317</v>
      </c>
      <c r="S484">
        <v>110</v>
      </c>
      <c r="T484" s="1"/>
    </row>
    <row r="485" spans="1:20" x14ac:dyDescent="0.25">
      <c r="A485">
        <v>100126</v>
      </c>
      <c r="B485" t="s">
        <v>0</v>
      </c>
      <c r="C485" cm="1">
        <f t="array" ref="C485">_xlfn.SWITCH(Sales[[#This Row],[Subscription Type]],"Basic",4,"Premium",3,"Business",2,"Enterprise",1,FALSE)</f>
        <v>3</v>
      </c>
      <c r="E485" s="1"/>
      <c r="F485" s="1"/>
      <c r="G485">
        <v>11</v>
      </c>
      <c r="H485">
        <f>MAX(0,Sales[[#This Row],[Number of Users]]-Sales[[#This Row],[Licenses Bought]])</f>
        <v>2</v>
      </c>
      <c r="I485" s="5">
        <v>10</v>
      </c>
      <c r="J485" s="5">
        <f>IF(Sales[[#This Row],[Sales Month]]=MAX(R485:R2704),Sales[[#This Row],[Upsell $ Non Paying Users]]*Sales[[#This Row],[Non Paying Users]],0)</f>
        <v>20</v>
      </c>
      <c r="K485" s="5" t="str" cm="1">
        <f t="array" ref="K485">_xlfn.IFS(Sales[[#This Row],[Current Upsell $]]=0,"",Sales[[#This Row],[Current Upsell $]]&gt;=400,"High",Sales[[#This Row],[Current Upsell $]]&gt;=100,"Medium",Sales[[#This Row],[Current Upsell $]]&lt;100,"Low")</f>
        <v>Low</v>
      </c>
      <c r="L485" s="5" t="str">
        <f>IF(Sales[[#This Row],[Current Upsell $]]&gt;0,_xlfn.CONCAT(Sales[[#This Row],[Subscription Type]]," ",Sales[[#This Row],[Upsell Priority]]," ",TEXT(Sales[[#This Row],[Current Upsell $]],"$#")),"")</f>
        <v>Premium Low $20</v>
      </c>
      <c r="M485">
        <v>13</v>
      </c>
      <c r="N485" s="1">
        <v>44075</v>
      </c>
      <c r="O485" s="1">
        <v>44378</v>
      </c>
      <c r="P485">
        <v>10</v>
      </c>
      <c r="Q485">
        <v>0</v>
      </c>
      <c r="R485" s="1">
        <v>44348</v>
      </c>
      <c r="S485">
        <v>110</v>
      </c>
      <c r="T485" s="1"/>
    </row>
    <row r="486" spans="1:20" x14ac:dyDescent="0.25">
      <c r="A486">
        <v>100127</v>
      </c>
      <c r="B486" t="s">
        <v>0</v>
      </c>
      <c r="C486" cm="1">
        <f t="array" ref="C486">_xlfn.SWITCH(Sales[[#This Row],[Subscription Type]],"Basic",4,"Premium",3,"Business",2,"Enterprise",1,FALSE)</f>
        <v>3</v>
      </c>
      <c r="E486" s="1"/>
      <c r="F486" s="1"/>
      <c r="G486">
        <v>10</v>
      </c>
      <c r="H486">
        <f>MAX(0,Sales[[#This Row],[Number of Users]]-Sales[[#This Row],[Licenses Bought]])</f>
        <v>2</v>
      </c>
      <c r="I486" s="5">
        <v>10</v>
      </c>
      <c r="J486" s="5">
        <f>IF(Sales[[#This Row],[Sales Month]]=MAX(R486:R2705),Sales[[#This Row],[Upsell $ Non Paying Users]]*Sales[[#This Row],[Non Paying Users]],0)</f>
        <v>0</v>
      </c>
      <c r="K486" s="5" t="str" cm="1">
        <f t="array" ref="K486">_xlfn.IFS(Sales[[#This Row],[Current Upsell $]]=0,"",Sales[[#This Row],[Current Upsell $]]&gt;=400,"High",Sales[[#This Row],[Current Upsell $]]&gt;=100,"Medium",Sales[[#This Row],[Current Upsell $]]&lt;100,"Low")</f>
        <v/>
      </c>
      <c r="L486" s="5" t="str">
        <f>IF(Sales[[#This Row],[Current Upsell $]]&gt;0,_xlfn.CONCAT(Sales[[#This Row],[Subscription Type]]," ",Sales[[#This Row],[Upsell Priority]]," ",TEXT(Sales[[#This Row],[Current Upsell $]],"$#")),"")</f>
        <v/>
      </c>
      <c r="M486">
        <v>12</v>
      </c>
      <c r="N486" s="1">
        <v>44075</v>
      </c>
      <c r="O486" s="1">
        <v>44378</v>
      </c>
      <c r="P486">
        <v>10</v>
      </c>
      <c r="Q486">
        <v>0</v>
      </c>
      <c r="R486" s="1">
        <v>44256</v>
      </c>
      <c r="S486">
        <v>100</v>
      </c>
      <c r="T486" s="1"/>
    </row>
    <row r="487" spans="1:20" x14ac:dyDescent="0.25">
      <c r="A487">
        <v>100148</v>
      </c>
      <c r="B487" t="s">
        <v>0</v>
      </c>
      <c r="C487" cm="1">
        <f t="array" ref="C487">_xlfn.SWITCH(Sales[[#This Row],[Subscription Type]],"Basic",4,"Premium",3,"Business",2,"Enterprise",1,FALSE)</f>
        <v>3</v>
      </c>
      <c r="E487" s="1"/>
      <c r="F487" s="1"/>
      <c r="G487">
        <v>48</v>
      </c>
      <c r="H487">
        <f>MAX(0,Sales[[#This Row],[Number of Users]]-Sales[[#This Row],[Licenses Bought]])</f>
        <v>2</v>
      </c>
      <c r="I487" s="5">
        <v>10</v>
      </c>
      <c r="J487" s="5">
        <f>IF(Sales[[#This Row],[Sales Month]]=MAX(R487:R2706),Sales[[#This Row],[Upsell $ Non Paying Users]]*Sales[[#This Row],[Non Paying Users]],0)</f>
        <v>0</v>
      </c>
      <c r="K487" s="5" t="str" cm="1">
        <f t="array" ref="K487">_xlfn.IFS(Sales[[#This Row],[Current Upsell $]]=0,"",Sales[[#This Row],[Current Upsell $]]&gt;=400,"High",Sales[[#This Row],[Current Upsell $]]&gt;=100,"Medium",Sales[[#This Row],[Current Upsell $]]&lt;100,"Low")</f>
        <v/>
      </c>
      <c r="L487" s="5" t="str">
        <f>IF(Sales[[#This Row],[Current Upsell $]]&gt;0,_xlfn.CONCAT(Sales[[#This Row],[Subscription Type]]," ",Sales[[#This Row],[Upsell Priority]]," ",TEXT(Sales[[#This Row],[Current Upsell $]],"$#")),"")</f>
        <v/>
      </c>
      <c r="M487">
        <v>50</v>
      </c>
      <c r="N487" s="1">
        <v>44105</v>
      </c>
      <c r="O487" s="1">
        <v>44378</v>
      </c>
      <c r="P487">
        <v>9</v>
      </c>
      <c r="Q487">
        <v>0</v>
      </c>
      <c r="R487" s="1">
        <v>44256</v>
      </c>
      <c r="S487">
        <v>480</v>
      </c>
      <c r="T487" s="1"/>
    </row>
    <row r="488" spans="1:20" x14ac:dyDescent="0.25">
      <c r="A488">
        <v>100151</v>
      </c>
      <c r="B488" t="s">
        <v>0</v>
      </c>
      <c r="C488" cm="1">
        <f t="array" ref="C488">_xlfn.SWITCH(Sales[[#This Row],[Subscription Type]],"Basic",4,"Premium",3,"Business",2,"Enterprise",1,FALSE)</f>
        <v>3</v>
      </c>
      <c r="E488" s="1"/>
      <c r="F488" s="1"/>
      <c r="G488">
        <v>20</v>
      </c>
      <c r="H488">
        <f>MAX(0,Sales[[#This Row],[Number of Users]]-Sales[[#This Row],[Licenses Bought]])</f>
        <v>2</v>
      </c>
      <c r="I488" s="5">
        <v>10</v>
      </c>
      <c r="J488" s="5">
        <f>IF(Sales[[#This Row],[Sales Month]]=MAX(R488:R2707),Sales[[#This Row],[Upsell $ Non Paying Users]]*Sales[[#This Row],[Non Paying Users]],0)</f>
        <v>0</v>
      </c>
      <c r="K488" s="5" t="str" cm="1">
        <f t="array" ref="K488">_xlfn.IFS(Sales[[#This Row],[Current Upsell $]]=0,"",Sales[[#This Row],[Current Upsell $]]&gt;=400,"High",Sales[[#This Row],[Current Upsell $]]&gt;=100,"Medium",Sales[[#This Row],[Current Upsell $]]&lt;100,"Low")</f>
        <v/>
      </c>
      <c r="L488" s="5" t="str">
        <f>IF(Sales[[#This Row],[Current Upsell $]]&gt;0,_xlfn.CONCAT(Sales[[#This Row],[Subscription Type]]," ",Sales[[#This Row],[Upsell Priority]]," ",TEXT(Sales[[#This Row],[Current Upsell $]],"$#")),"")</f>
        <v/>
      </c>
      <c r="M488">
        <v>22</v>
      </c>
      <c r="N488" s="1">
        <v>44105</v>
      </c>
      <c r="O488" s="1">
        <v>44378</v>
      </c>
      <c r="P488">
        <v>9</v>
      </c>
      <c r="Q488">
        <v>0</v>
      </c>
      <c r="R488" s="1">
        <v>44166</v>
      </c>
      <c r="S488">
        <v>200</v>
      </c>
      <c r="T488" s="1"/>
    </row>
    <row r="489" spans="1:20" x14ac:dyDescent="0.25">
      <c r="A489">
        <v>100152</v>
      </c>
      <c r="B489" t="s">
        <v>0</v>
      </c>
      <c r="C489" cm="1">
        <f t="array" ref="C489">_xlfn.SWITCH(Sales[[#This Row],[Subscription Type]],"Basic",4,"Premium",3,"Business",2,"Enterprise",1,FALSE)</f>
        <v>3</v>
      </c>
      <c r="E489" s="1"/>
      <c r="F489" s="1"/>
      <c r="G489">
        <v>10</v>
      </c>
      <c r="H489">
        <f>MAX(0,Sales[[#This Row],[Number of Users]]-Sales[[#This Row],[Licenses Bought]])</f>
        <v>2</v>
      </c>
      <c r="I489" s="5">
        <v>10</v>
      </c>
      <c r="J489" s="5">
        <f>IF(Sales[[#This Row],[Sales Month]]=MAX(R489:R2708),Sales[[#This Row],[Upsell $ Non Paying Users]]*Sales[[#This Row],[Non Paying Users]],0)</f>
        <v>0</v>
      </c>
      <c r="K489" s="5" t="str" cm="1">
        <f t="array" ref="K489">_xlfn.IFS(Sales[[#This Row],[Current Upsell $]]=0,"",Sales[[#This Row],[Current Upsell $]]&gt;=400,"High",Sales[[#This Row],[Current Upsell $]]&gt;=100,"Medium",Sales[[#This Row],[Current Upsell $]]&lt;100,"Low")</f>
        <v/>
      </c>
      <c r="L489" s="5" t="str">
        <f>IF(Sales[[#This Row],[Current Upsell $]]&gt;0,_xlfn.CONCAT(Sales[[#This Row],[Subscription Type]]," ",Sales[[#This Row],[Upsell Priority]]," ",TEXT(Sales[[#This Row],[Current Upsell $]],"$#")),"")</f>
        <v/>
      </c>
      <c r="M489">
        <v>12</v>
      </c>
      <c r="N489" s="1">
        <v>44105</v>
      </c>
      <c r="O489" s="1">
        <v>44378</v>
      </c>
      <c r="P489">
        <v>9</v>
      </c>
      <c r="Q489">
        <v>0</v>
      </c>
      <c r="R489" s="1">
        <v>44256</v>
      </c>
      <c r="S489">
        <v>100</v>
      </c>
      <c r="T489" s="1"/>
    </row>
    <row r="490" spans="1:20" x14ac:dyDescent="0.25">
      <c r="A490">
        <v>100152</v>
      </c>
      <c r="B490" t="s">
        <v>0</v>
      </c>
      <c r="C490" cm="1">
        <f t="array" ref="C490">_xlfn.SWITCH(Sales[[#This Row],[Subscription Type]],"Basic",4,"Premium",3,"Business",2,"Enterprise",1,FALSE)</f>
        <v>3</v>
      </c>
      <c r="E490" s="1"/>
      <c r="F490" s="1"/>
      <c r="G490">
        <v>10</v>
      </c>
      <c r="H490">
        <f>MAX(0,Sales[[#This Row],[Number of Users]]-Sales[[#This Row],[Licenses Bought]])</f>
        <v>2</v>
      </c>
      <c r="I490" s="5">
        <v>10</v>
      </c>
      <c r="J490" s="5">
        <f>IF(Sales[[#This Row],[Sales Month]]=MAX(R490:R2709),Sales[[#This Row],[Upsell $ Non Paying Users]]*Sales[[#This Row],[Non Paying Users]],0)</f>
        <v>20</v>
      </c>
      <c r="K490" s="5" t="str" cm="1">
        <f t="array" ref="K490">_xlfn.IFS(Sales[[#This Row],[Current Upsell $]]=0,"",Sales[[#This Row],[Current Upsell $]]&gt;=400,"High",Sales[[#This Row],[Current Upsell $]]&gt;=100,"Medium",Sales[[#This Row],[Current Upsell $]]&lt;100,"Low")</f>
        <v>Low</v>
      </c>
      <c r="L490" s="5" t="str">
        <f>IF(Sales[[#This Row],[Current Upsell $]]&gt;0,_xlfn.CONCAT(Sales[[#This Row],[Subscription Type]]," ",Sales[[#This Row],[Upsell Priority]]," ",TEXT(Sales[[#This Row],[Current Upsell $]],"$#")),"")</f>
        <v>Premium Low $20</v>
      </c>
      <c r="M490">
        <v>12</v>
      </c>
      <c r="N490" s="1">
        <v>44105</v>
      </c>
      <c r="O490" s="1">
        <v>44378</v>
      </c>
      <c r="P490">
        <v>9</v>
      </c>
      <c r="Q490">
        <v>0</v>
      </c>
      <c r="R490" s="1">
        <v>44348</v>
      </c>
      <c r="S490">
        <v>100</v>
      </c>
      <c r="T490" s="1"/>
    </row>
    <row r="491" spans="1:20" x14ac:dyDescent="0.25">
      <c r="A491">
        <v>100154</v>
      </c>
      <c r="B491" t="s">
        <v>0</v>
      </c>
      <c r="C491" cm="1">
        <f t="array" ref="C491">_xlfn.SWITCH(Sales[[#This Row],[Subscription Type]],"Basic",4,"Premium",3,"Business",2,"Enterprise",1,FALSE)</f>
        <v>3</v>
      </c>
      <c r="E491" s="1"/>
      <c r="F491" s="1"/>
      <c r="G491">
        <v>6</v>
      </c>
      <c r="H491">
        <f>MAX(0,Sales[[#This Row],[Number of Users]]-Sales[[#This Row],[Licenses Bought]])</f>
        <v>2</v>
      </c>
      <c r="I491" s="5">
        <v>10</v>
      </c>
      <c r="J491" s="5">
        <f>IF(Sales[[#This Row],[Sales Month]]=MAX(R491:R2710),Sales[[#This Row],[Upsell $ Non Paying Users]]*Sales[[#This Row],[Non Paying Users]],0)</f>
        <v>0</v>
      </c>
      <c r="K491" s="5" t="str" cm="1">
        <f t="array" ref="K491">_xlfn.IFS(Sales[[#This Row],[Current Upsell $]]=0,"",Sales[[#This Row],[Current Upsell $]]&gt;=400,"High",Sales[[#This Row],[Current Upsell $]]&gt;=100,"Medium",Sales[[#This Row],[Current Upsell $]]&lt;100,"Low")</f>
        <v/>
      </c>
      <c r="L491" s="5" t="str">
        <f>IF(Sales[[#This Row],[Current Upsell $]]&gt;0,_xlfn.CONCAT(Sales[[#This Row],[Subscription Type]]," ",Sales[[#This Row],[Upsell Priority]]," ",TEXT(Sales[[#This Row],[Current Upsell $]],"$#")),"")</f>
        <v/>
      </c>
      <c r="M491">
        <v>8</v>
      </c>
      <c r="N491" s="1">
        <v>44105</v>
      </c>
      <c r="O491" s="1">
        <v>44378</v>
      </c>
      <c r="P491">
        <v>9</v>
      </c>
      <c r="Q491">
        <v>0</v>
      </c>
      <c r="R491" s="1">
        <v>44166</v>
      </c>
      <c r="S491">
        <v>60</v>
      </c>
      <c r="T491" s="1"/>
    </row>
    <row r="492" spans="1:20" x14ac:dyDescent="0.25">
      <c r="A492">
        <v>100154</v>
      </c>
      <c r="B492" t="s">
        <v>0</v>
      </c>
      <c r="C492" cm="1">
        <f t="array" ref="C492">_xlfn.SWITCH(Sales[[#This Row],[Subscription Type]],"Basic",4,"Premium",3,"Business",2,"Enterprise",1,FALSE)</f>
        <v>3</v>
      </c>
      <c r="E492" s="1"/>
      <c r="F492" s="1"/>
      <c r="G492">
        <v>6</v>
      </c>
      <c r="H492">
        <f>MAX(0,Sales[[#This Row],[Number of Users]]-Sales[[#This Row],[Licenses Bought]])</f>
        <v>2</v>
      </c>
      <c r="I492" s="5">
        <v>10</v>
      </c>
      <c r="J492" s="5">
        <f>IF(Sales[[#This Row],[Sales Month]]=MAX(R492:R2711),Sales[[#This Row],[Upsell $ Non Paying Users]]*Sales[[#This Row],[Non Paying Users]],0)</f>
        <v>0</v>
      </c>
      <c r="K492" s="5" t="str" cm="1">
        <f t="array" ref="K492">_xlfn.IFS(Sales[[#This Row],[Current Upsell $]]=0,"",Sales[[#This Row],[Current Upsell $]]&gt;=400,"High",Sales[[#This Row],[Current Upsell $]]&gt;=100,"Medium",Sales[[#This Row],[Current Upsell $]]&lt;100,"Low")</f>
        <v/>
      </c>
      <c r="L492" s="5" t="str">
        <f>IF(Sales[[#This Row],[Current Upsell $]]&gt;0,_xlfn.CONCAT(Sales[[#This Row],[Subscription Type]]," ",Sales[[#This Row],[Upsell Priority]]," ",TEXT(Sales[[#This Row],[Current Upsell $]],"$#")),"")</f>
        <v/>
      </c>
      <c r="M492">
        <v>8</v>
      </c>
      <c r="N492" s="1">
        <v>44105</v>
      </c>
      <c r="O492" s="1">
        <v>44378</v>
      </c>
      <c r="P492">
        <v>9</v>
      </c>
      <c r="Q492">
        <v>0</v>
      </c>
      <c r="R492" s="1">
        <v>44317</v>
      </c>
      <c r="S492">
        <v>60</v>
      </c>
      <c r="T492" s="1"/>
    </row>
    <row r="493" spans="1:20" x14ac:dyDescent="0.25">
      <c r="A493">
        <v>100154</v>
      </c>
      <c r="B493" t="s">
        <v>0</v>
      </c>
      <c r="C493" cm="1">
        <f t="array" ref="C493">_xlfn.SWITCH(Sales[[#This Row],[Subscription Type]],"Basic",4,"Premium",3,"Business",2,"Enterprise",1,FALSE)</f>
        <v>3</v>
      </c>
      <c r="E493" s="1"/>
      <c r="F493" s="1"/>
      <c r="G493">
        <v>6</v>
      </c>
      <c r="H493">
        <f>MAX(0,Sales[[#This Row],[Number of Users]]-Sales[[#This Row],[Licenses Bought]])</f>
        <v>2</v>
      </c>
      <c r="I493" s="5">
        <v>10</v>
      </c>
      <c r="J493" s="5">
        <f>IF(Sales[[#This Row],[Sales Month]]=MAX(R493:R2712),Sales[[#This Row],[Upsell $ Non Paying Users]]*Sales[[#This Row],[Non Paying Users]],0)</f>
        <v>20</v>
      </c>
      <c r="K493" s="5" t="str" cm="1">
        <f t="array" ref="K493">_xlfn.IFS(Sales[[#This Row],[Current Upsell $]]=0,"",Sales[[#This Row],[Current Upsell $]]&gt;=400,"High",Sales[[#This Row],[Current Upsell $]]&gt;=100,"Medium",Sales[[#This Row],[Current Upsell $]]&lt;100,"Low")</f>
        <v>Low</v>
      </c>
      <c r="L493" s="5" t="str">
        <f>IF(Sales[[#This Row],[Current Upsell $]]&gt;0,_xlfn.CONCAT(Sales[[#This Row],[Subscription Type]]," ",Sales[[#This Row],[Upsell Priority]]," ",TEXT(Sales[[#This Row],[Current Upsell $]],"$#")),"")</f>
        <v>Premium Low $20</v>
      </c>
      <c r="M493">
        <v>8</v>
      </c>
      <c r="N493" s="1">
        <v>44105</v>
      </c>
      <c r="O493" s="1">
        <v>44378</v>
      </c>
      <c r="P493">
        <v>9</v>
      </c>
      <c r="Q493">
        <v>0</v>
      </c>
      <c r="R493" s="1">
        <v>44348</v>
      </c>
      <c r="S493">
        <v>60</v>
      </c>
      <c r="T493" s="1"/>
    </row>
    <row r="494" spans="1:20" x14ac:dyDescent="0.25">
      <c r="A494">
        <v>100164</v>
      </c>
      <c r="B494" t="s">
        <v>0</v>
      </c>
      <c r="C494" cm="1">
        <f t="array" ref="C494">_xlfn.SWITCH(Sales[[#This Row],[Subscription Type]],"Basic",4,"Premium",3,"Business",2,"Enterprise",1,FALSE)</f>
        <v>3</v>
      </c>
      <c r="E494" s="1"/>
      <c r="F494" s="1"/>
      <c r="G494">
        <v>31</v>
      </c>
      <c r="H494">
        <f>MAX(0,Sales[[#This Row],[Number of Users]]-Sales[[#This Row],[Licenses Bought]])</f>
        <v>2</v>
      </c>
      <c r="I494" s="5">
        <v>10</v>
      </c>
      <c r="J494" s="5">
        <f>IF(Sales[[#This Row],[Sales Month]]=MAX(R494:R2713),Sales[[#This Row],[Upsell $ Non Paying Users]]*Sales[[#This Row],[Non Paying Users]],0)</f>
        <v>0</v>
      </c>
      <c r="K494" s="5" t="str" cm="1">
        <f t="array" ref="K494">_xlfn.IFS(Sales[[#This Row],[Current Upsell $]]=0,"",Sales[[#This Row],[Current Upsell $]]&gt;=400,"High",Sales[[#This Row],[Current Upsell $]]&gt;=100,"Medium",Sales[[#This Row],[Current Upsell $]]&lt;100,"Low")</f>
        <v/>
      </c>
      <c r="L494" s="5" t="str">
        <f>IF(Sales[[#This Row],[Current Upsell $]]&gt;0,_xlfn.CONCAT(Sales[[#This Row],[Subscription Type]]," ",Sales[[#This Row],[Upsell Priority]]," ",TEXT(Sales[[#This Row],[Current Upsell $]],"$#")),"")</f>
        <v/>
      </c>
      <c r="M494">
        <v>33</v>
      </c>
      <c r="N494" s="1">
        <v>44136</v>
      </c>
      <c r="O494" s="1">
        <v>44378</v>
      </c>
      <c r="P494">
        <v>8</v>
      </c>
      <c r="Q494">
        <v>0</v>
      </c>
      <c r="R494" s="1">
        <v>44256</v>
      </c>
      <c r="S494">
        <v>310</v>
      </c>
      <c r="T494" s="1"/>
    </row>
    <row r="495" spans="1:20" x14ac:dyDescent="0.25">
      <c r="A495">
        <v>100165</v>
      </c>
      <c r="B495" t="s">
        <v>0</v>
      </c>
      <c r="C495" cm="1">
        <f t="array" ref="C495">_xlfn.SWITCH(Sales[[#This Row],[Subscription Type]],"Basic",4,"Premium",3,"Business",2,"Enterprise",1,FALSE)</f>
        <v>3</v>
      </c>
      <c r="E495" s="1"/>
      <c r="F495" s="1"/>
      <c r="G495">
        <v>29</v>
      </c>
      <c r="H495">
        <f>MAX(0,Sales[[#This Row],[Number of Users]]-Sales[[#This Row],[Licenses Bought]])</f>
        <v>2</v>
      </c>
      <c r="I495" s="5">
        <v>10</v>
      </c>
      <c r="J495" s="5">
        <f>IF(Sales[[#This Row],[Sales Month]]=MAX(R495:R2714),Sales[[#This Row],[Upsell $ Non Paying Users]]*Sales[[#This Row],[Non Paying Users]],0)</f>
        <v>0</v>
      </c>
      <c r="K495" s="5" t="str" cm="1">
        <f t="array" ref="K495">_xlfn.IFS(Sales[[#This Row],[Current Upsell $]]=0,"",Sales[[#This Row],[Current Upsell $]]&gt;=400,"High",Sales[[#This Row],[Current Upsell $]]&gt;=100,"Medium",Sales[[#This Row],[Current Upsell $]]&lt;100,"Low")</f>
        <v/>
      </c>
      <c r="L495" s="5" t="str">
        <f>IF(Sales[[#This Row],[Current Upsell $]]&gt;0,_xlfn.CONCAT(Sales[[#This Row],[Subscription Type]]," ",Sales[[#This Row],[Upsell Priority]]," ",TEXT(Sales[[#This Row],[Current Upsell $]],"$#")),"")</f>
        <v/>
      </c>
      <c r="M495">
        <v>31</v>
      </c>
      <c r="N495" s="1">
        <v>44136</v>
      </c>
      <c r="O495" s="1">
        <v>44378</v>
      </c>
      <c r="P495">
        <v>8</v>
      </c>
      <c r="Q495">
        <v>0</v>
      </c>
      <c r="R495" s="1">
        <v>44287</v>
      </c>
      <c r="S495">
        <v>290</v>
      </c>
      <c r="T495" s="1"/>
    </row>
    <row r="496" spans="1:20" x14ac:dyDescent="0.25">
      <c r="A496">
        <v>100175</v>
      </c>
      <c r="B496" t="s">
        <v>0</v>
      </c>
      <c r="C496" cm="1">
        <f t="array" ref="C496">_xlfn.SWITCH(Sales[[#This Row],[Subscription Type]],"Basic",4,"Premium",3,"Business",2,"Enterprise",1,FALSE)</f>
        <v>3</v>
      </c>
      <c r="G496">
        <v>5</v>
      </c>
      <c r="H496">
        <f>MAX(0,Sales[[#This Row],[Number of Users]]-Sales[[#This Row],[Licenses Bought]])</f>
        <v>2</v>
      </c>
      <c r="I496" s="5">
        <v>10</v>
      </c>
      <c r="J496" s="5">
        <f>IF(Sales[[#This Row],[Sales Month]]=MAX(R496:R2715),Sales[[#This Row],[Upsell $ Non Paying Users]]*Sales[[#This Row],[Non Paying Users]],0)</f>
        <v>0</v>
      </c>
      <c r="K496" s="5" t="str" cm="1">
        <f t="array" ref="K496">_xlfn.IFS(Sales[[#This Row],[Current Upsell $]]=0,"",Sales[[#This Row],[Current Upsell $]]&gt;=400,"High",Sales[[#This Row],[Current Upsell $]]&gt;=100,"Medium",Sales[[#This Row],[Current Upsell $]]&lt;100,"Low")</f>
        <v/>
      </c>
      <c r="L496" s="5" t="str">
        <f>IF(Sales[[#This Row],[Current Upsell $]]&gt;0,_xlfn.CONCAT(Sales[[#This Row],[Subscription Type]]," ",Sales[[#This Row],[Upsell Priority]]," ",TEXT(Sales[[#This Row],[Current Upsell $]],"$#")),"")</f>
        <v/>
      </c>
      <c r="M496">
        <v>7</v>
      </c>
      <c r="N496" s="1">
        <v>44166</v>
      </c>
      <c r="O496" s="1">
        <v>44378</v>
      </c>
      <c r="P496">
        <v>7</v>
      </c>
      <c r="Q496">
        <v>0</v>
      </c>
      <c r="R496" s="1">
        <v>44256</v>
      </c>
      <c r="S496">
        <v>50</v>
      </c>
      <c r="T496" s="1"/>
    </row>
    <row r="497" spans="1:20" x14ac:dyDescent="0.25">
      <c r="A497">
        <v>100175</v>
      </c>
      <c r="B497" t="s">
        <v>0</v>
      </c>
      <c r="C497" cm="1">
        <f t="array" ref="C497">_xlfn.SWITCH(Sales[[#This Row],[Subscription Type]],"Basic",4,"Premium",3,"Business",2,"Enterprise",1,FALSE)</f>
        <v>3</v>
      </c>
      <c r="G497">
        <v>5</v>
      </c>
      <c r="H497">
        <f>MAX(0,Sales[[#This Row],[Number of Users]]-Sales[[#This Row],[Licenses Bought]])</f>
        <v>2</v>
      </c>
      <c r="I497" s="5">
        <v>10</v>
      </c>
      <c r="J497" s="5">
        <f>IF(Sales[[#This Row],[Sales Month]]=MAX(R497:R2716),Sales[[#This Row],[Upsell $ Non Paying Users]]*Sales[[#This Row],[Non Paying Users]],0)</f>
        <v>0</v>
      </c>
      <c r="K497" s="5" t="str" cm="1">
        <f t="array" ref="K497">_xlfn.IFS(Sales[[#This Row],[Current Upsell $]]=0,"",Sales[[#This Row],[Current Upsell $]]&gt;=400,"High",Sales[[#This Row],[Current Upsell $]]&gt;=100,"Medium",Sales[[#This Row],[Current Upsell $]]&lt;100,"Low")</f>
        <v/>
      </c>
      <c r="L497" s="5" t="str">
        <f>IF(Sales[[#This Row],[Current Upsell $]]&gt;0,_xlfn.CONCAT(Sales[[#This Row],[Subscription Type]]," ",Sales[[#This Row],[Upsell Priority]]," ",TEXT(Sales[[#This Row],[Current Upsell $]],"$#")),"")</f>
        <v/>
      </c>
      <c r="M497">
        <v>7</v>
      </c>
      <c r="N497" s="1">
        <v>44166</v>
      </c>
      <c r="O497" s="1">
        <v>44378</v>
      </c>
      <c r="P497">
        <v>7</v>
      </c>
      <c r="Q497">
        <v>0</v>
      </c>
      <c r="R497" s="1">
        <v>44287</v>
      </c>
      <c r="S497">
        <v>50</v>
      </c>
      <c r="T497" s="1"/>
    </row>
    <row r="498" spans="1:20" x14ac:dyDescent="0.25">
      <c r="A498">
        <v>100177</v>
      </c>
      <c r="B498" t="s">
        <v>0</v>
      </c>
      <c r="C498" cm="1">
        <f t="array" ref="C498">_xlfn.SWITCH(Sales[[#This Row],[Subscription Type]],"Basic",4,"Premium",3,"Business",2,"Enterprise",1,FALSE)</f>
        <v>3</v>
      </c>
      <c r="G498">
        <v>4</v>
      </c>
      <c r="H498">
        <f>MAX(0,Sales[[#This Row],[Number of Users]]-Sales[[#This Row],[Licenses Bought]])</f>
        <v>2</v>
      </c>
      <c r="I498" s="5">
        <v>10</v>
      </c>
      <c r="J498" s="5">
        <f>IF(Sales[[#This Row],[Sales Month]]=MAX(R498:R2717),Sales[[#This Row],[Upsell $ Non Paying Users]]*Sales[[#This Row],[Non Paying Users]],0)</f>
        <v>0</v>
      </c>
      <c r="K498" s="5" t="str" cm="1">
        <f t="array" ref="K498">_xlfn.IFS(Sales[[#This Row],[Current Upsell $]]=0,"",Sales[[#This Row],[Current Upsell $]]&gt;=400,"High",Sales[[#This Row],[Current Upsell $]]&gt;=100,"Medium",Sales[[#This Row],[Current Upsell $]]&lt;100,"Low")</f>
        <v/>
      </c>
      <c r="L498" s="5" t="str">
        <f>IF(Sales[[#This Row],[Current Upsell $]]&gt;0,_xlfn.CONCAT(Sales[[#This Row],[Subscription Type]]," ",Sales[[#This Row],[Upsell Priority]]," ",TEXT(Sales[[#This Row],[Current Upsell $]],"$#")),"")</f>
        <v/>
      </c>
      <c r="M498">
        <v>6</v>
      </c>
      <c r="N498" s="1">
        <v>44166</v>
      </c>
      <c r="O498" s="1">
        <v>44228</v>
      </c>
      <c r="P498">
        <v>2</v>
      </c>
      <c r="Q498">
        <v>4</v>
      </c>
      <c r="R498" s="1">
        <v>44228</v>
      </c>
      <c r="S498">
        <v>40</v>
      </c>
      <c r="T498" s="1"/>
    </row>
    <row r="499" spans="1:20" x14ac:dyDescent="0.25">
      <c r="A499">
        <v>100178</v>
      </c>
      <c r="B499" t="s">
        <v>0</v>
      </c>
      <c r="C499" cm="1">
        <f t="array" ref="C499">_xlfn.SWITCH(Sales[[#This Row],[Subscription Type]],"Basic",4,"Premium",3,"Business",2,"Enterprise",1,FALSE)</f>
        <v>3</v>
      </c>
      <c r="E499" s="1"/>
      <c r="F499" s="1"/>
      <c r="G499">
        <v>3</v>
      </c>
      <c r="H499">
        <f>MAX(0,Sales[[#This Row],[Number of Users]]-Sales[[#This Row],[Licenses Bought]])</f>
        <v>2</v>
      </c>
      <c r="I499" s="5">
        <v>10</v>
      </c>
      <c r="J499" s="5">
        <f>IF(Sales[[#This Row],[Sales Month]]=MAX(R499:R2718),Sales[[#This Row],[Upsell $ Non Paying Users]]*Sales[[#This Row],[Non Paying Users]],0)</f>
        <v>0</v>
      </c>
      <c r="K499" s="5" t="str" cm="1">
        <f t="array" ref="K499">_xlfn.IFS(Sales[[#This Row],[Current Upsell $]]=0,"",Sales[[#This Row],[Current Upsell $]]&gt;=400,"High",Sales[[#This Row],[Current Upsell $]]&gt;=100,"Medium",Sales[[#This Row],[Current Upsell $]]&lt;100,"Low")</f>
        <v/>
      </c>
      <c r="L499" s="5" t="str">
        <f>IF(Sales[[#This Row],[Current Upsell $]]&gt;0,_xlfn.CONCAT(Sales[[#This Row],[Subscription Type]]," ",Sales[[#This Row],[Upsell Priority]]," ",TEXT(Sales[[#This Row],[Current Upsell $]],"$#")),"")</f>
        <v/>
      </c>
      <c r="M499">
        <v>5</v>
      </c>
      <c r="N499" s="1">
        <v>44166</v>
      </c>
      <c r="O499" s="1">
        <v>44378</v>
      </c>
      <c r="P499">
        <v>7</v>
      </c>
      <c r="Q499">
        <v>0</v>
      </c>
      <c r="R499" s="1">
        <v>44228</v>
      </c>
      <c r="S499">
        <v>30</v>
      </c>
      <c r="T499" s="1"/>
    </row>
    <row r="500" spans="1:20" x14ac:dyDescent="0.25">
      <c r="A500">
        <v>100207</v>
      </c>
      <c r="B500" t="s">
        <v>0</v>
      </c>
      <c r="C500" cm="1">
        <f t="array" ref="C500">_xlfn.SWITCH(Sales[[#This Row],[Subscription Type]],"Basic",4,"Premium",3,"Business",2,"Enterprise",1,FALSE)</f>
        <v>3</v>
      </c>
      <c r="E500" s="1"/>
      <c r="F500" s="1"/>
      <c r="G500">
        <v>12</v>
      </c>
      <c r="H500">
        <f>MAX(0,Sales[[#This Row],[Number of Users]]-Sales[[#This Row],[Licenses Bought]])</f>
        <v>2</v>
      </c>
      <c r="I500" s="5">
        <v>10</v>
      </c>
      <c r="J500" s="5">
        <f>IF(Sales[[#This Row],[Sales Month]]=MAX(R500:R2719),Sales[[#This Row],[Upsell $ Non Paying Users]]*Sales[[#This Row],[Non Paying Users]],0)</f>
        <v>20</v>
      </c>
      <c r="K500" s="5" t="str" cm="1">
        <f t="array" ref="K500">_xlfn.IFS(Sales[[#This Row],[Current Upsell $]]=0,"",Sales[[#This Row],[Current Upsell $]]&gt;=400,"High",Sales[[#This Row],[Current Upsell $]]&gt;=100,"Medium",Sales[[#This Row],[Current Upsell $]]&lt;100,"Low")</f>
        <v>Low</v>
      </c>
      <c r="L500" s="5" t="str">
        <f>IF(Sales[[#This Row],[Current Upsell $]]&gt;0,_xlfn.CONCAT(Sales[[#This Row],[Subscription Type]]," ",Sales[[#This Row],[Upsell Priority]]," ",TEXT(Sales[[#This Row],[Current Upsell $]],"$#")),"")</f>
        <v>Premium Low $20</v>
      </c>
      <c r="M500">
        <v>14</v>
      </c>
      <c r="N500" s="1">
        <v>44228</v>
      </c>
      <c r="O500" s="1">
        <v>44378</v>
      </c>
      <c r="P500">
        <v>5</v>
      </c>
      <c r="Q500">
        <v>0</v>
      </c>
      <c r="R500" s="1">
        <v>44348</v>
      </c>
      <c r="S500">
        <v>120</v>
      </c>
      <c r="T500" s="1"/>
    </row>
    <row r="501" spans="1:20" x14ac:dyDescent="0.25">
      <c r="A501">
        <v>100214</v>
      </c>
      <c r="B501" t="s">
        <v>0</v>
      </c>
      <c r="C501" cm="1">
        <f t="array" ref="C501">_xlfn.SWITCH(Sales[[#This Row],[Subscription Type]],"Basic",4,"Premium",3,"Business",2,"Enterprise",1,FALSE)</f>
        <v>3</v>
      </c>
      <c r="E501" s="1"/>
      <c r="F501" s="1"/>
      <c r="G501">
        <v>1</v>
      </c>
      <c r="H501">
        <f>MAX(0,Sales[[#This Row],[Number of Users]]-Sales[[#This Row],[Licenses Bought]])</f>
        <v>2</v>
      </c>
      <c r="I501" s="5">
        <v>10</v>
      </c>
      <c r="J501" s="5">
        <f>IF(Sales[[#This Row],[Sales Month]]=MAX(R501:R2720),Sales[[#This Row],[Upsell $ Non Paying Users]]*Sales[[#This Row],[Non Paying Users]],0)</f>
        <v>0</v>
      </c>
      <c r="K501" s="5" t="str" cm="1">
        <f t="array" ref="K501">_xlfn.IFS(Sales[[#This Row],[Current Upsell $]]=0,"",Sales[[#This Row],[Current Upsell $]]&gt;=400,"High",Sales[[#This Row],[Current Upsell $]]&gt;=100,"Medium",Sales[[#This Row],[Current Upsell $]]&lt;100,"Low")</f>
        <v/>
      </c>
      <c r="L501" s="5" t="str">
        <f>IF(Sales[[#This Row],[Current Upsell $]]&gt;0,_xlfn.CONCAT(Sales[[#This Row],[Subscription Type]]," ",Sales[[#This Row],[Upsell Priority]]," ",TEXT(Sales[[#This Row],[Current Upsell $]],"$#")),"")</f>
        <v/>
      </c>
      <c r="M501">
        <v>3</v>
      </c>
      <c r="N501" s="1">
        <v>44228</v>
      </c>
      <c r="O501" s="1">
        <v>44378</v>
      </c>
      <c r="P501">
        <v>5</v>
      </c>
      <c r="Q501">
        <v>0</v>
      </c>
      <c r="R501" s="1">
        <v>44256</v>
      </c>
      <c r="S501">
        <v>10</v>
      </c>
      <c r="T501" s="1"/>
    </row>
    <row r="502" spans="1:20" x14ac:dyDescent="0.25">
      <c r="A502">
        <v>100226</v>
      </c>
      <c r="B502" t="s">
        <v>0</v>
      </c>
      <c r="C502" cm="1">
        <f t="array" ref="C502">_xlfn.SWITCH(Sales[[#This Row],[Subscription Type]],"Basic",4,"Premium",3,"Business",2,"Enterprise",1,FALSE)</f>
        <v>3</v>
      </c>
      <c r="E502" s="1"/>
      <c r="F502" s="1"/>
      <c r="G502">
        <v>21</v>
      </c>
      <c r="H502">
        <f>MAX(0,Sales[[#This Row],[Number of Users]]-Sales[[#This Row],[Licenses Bought]])</f>
        <v>2</v>
      </c>
      <c r="I502" s="5">
        <v>10</v>
      </c>
      <c r="J502" s="5">
        <f>IF(Sales[[#This Row],[Sales Month]]=MAX(R502:R2721),Sales[[#This Row],[Upsell $ Non Paying Users]]*Sales[[#This Row],[Non Paying Users]],0)</f>
        <v>20</v>
      </c>
      <c r="K502" s="5" t="str" cm="1">
        <f t="array" ref="K502">_xlfn.IFS(Sales[[#This Row],[Current Upsell $]]=0,"",Sales[[#This Row],[Current Upsell $]]&gt;=400,"High",Sales[[#This Row],[Current Upsell $]]&gt;=100,"Medium",Sales[[#This Row],[Current Upsell $]]&lt;100,"Low")</f>
        <v>Low</v>
      </c>
      <c r="L502" s="5" t="str">
        <f>IF(Sales[[#This Row],[Current Upsell $]]&gt;0,_xlfn.CONCAT(Sales[[#This Row],[Subscription Type]]," ",Sales[[#This Row],[Upsell Priority]]," ",TEXT(Sales[[#This Row],[Current Upsell $]],"$#")),"")</f>
        <v>Premium Low $20</v>
      </c>
      <c r="M502">
        <v>23</v>
      </c>
      <c r="N502" s="1">
        <v>44256</v>
      </c>
      <c r="O502" s="1">
        <v>44378</v>
      </c>
      <c r="P502">
        <v>4</v>
      </c>
      <c r="Q502">
        <v>0</v>
      </c>
      <c r="R502" s="1">
        <v>44348</v>
      </c>
      <c r="S502">
        <v>210</v>
      </c>
      <c r="T502" s="1"/>
    </row>
    <row r="503" spans="1:20" x14ac:dyDescent="0.25">
      <c r="A503">
        <v>100257</v>
      </c>
      <c r="B503" t="s">
        <v>0</v>
      </c>
      <c r="C503" cm="1">
        <f t="array" ref="C503">_xlfn.SWITCH(Sales[[#This Row],[Subscription Type]],"Basic",4,"Premium",3,"Business",2,"Enterprise",1,FALSE)</f>
        <v>3</v>
      </c>
      <c r="E503" s="1"/>
      <c r="F503" s="1"/>
      <c r="G503">
        <v>10</v>
      </c>
      <c r="H503">
        <f>MAX(0,Sales[[#This Row],[Number of Users]]-Sales[[#This Row],[Licenses Bought]])</f>
        <v>2</v>
      </c>
      <c r="I503" s="5">
        <v>10</v>
      </c>
      <c r="J503" s="5">
        <f>IF(Sales[[#This Row],[Sales Month]]=MAX(R503:R2722),Sales[[#This Row],[Upsell $ Non Paying Users]]*Sales[[#This Row],[Non Paying Users]],0)</f>
        <v>20</v>
      </c>
      <c r="K503" s="5" t="str" cm="1">
        <f t="array" ref="K503">_xlfn.IFS(Sales[[#This Row],[Current Upsell $]]=0,"",Sales[[#This Row],[Current Upsell $]]&gt;=400,"High",Sales[[#This Row],[Current Upsell $]]&gt;=100,"Medium",Sales[[#This Row],[Current Upsell $]]&lt;100,"Low")</f>
        <v>Low</v>
      </c>
      <c r="L503" s="5" t="str">
        <f>IF(Sales[[#This Row],[Current Upsell $]]&gt;0,_xlfn.CONCAT(Sales[[#This Row],[Subscription Type]]," ",Sales[[#This Row],[Upsell Priority]]," ",TEXT(Sales[[#This Row],[Current Upsell $]],"$#")),"")</f>
        <v>Premium Low $20</v>
      </c>
      <c r="M503">
        <v>12</v>
      </c>
      <c r="N503" s="1">
        <v>44287</v>
      </c>
      <c r="O503" s="1">
        <v>44378</v>
      </c>
      <c r="P503">
        <v>3</v>
      </c>
      <c r="Q503">
        <v>0</v>
      </c>
      <c r="R503" s="1">
        <v>44348</v>
      </c>
      <c r="S503">
        <v>100</v>
      </c>
      <c r="T503" s="1"/>
    </row>
    <row r="504" spans="1:20" x14ac:dyDescent="0.25">
      <c r="A504">
        <v>100261</v>
      </c>
      <c r="B504" t="s">
        <v>0</v>
      </c>
      <c r="C504" cm="1">
        <f t="array" ref="C504">_xlfn.SWITCH(Sales[[#This Row],[Subscription Type]],"Basic",4,"Premium",3,"Business",2,"Enterprise",1,FALSE)</f>
        <v>3</v>
      </c>
      <c r="E504" s="1"/>
      <c r="F504" s="1"/>
      <c r="G504">
        <v>2</v>
      </c>
      <c r="H504">
        <f>MAX(0,Sales[[#This Row],[Number of Users]]-Sales[[#This Row],[Licenses Bought]])</f>
        <v>2</v>
      </c>
      <c r="I504" s="5">
        <v>10</v>
      </c>
      <c r="J504" s="5">
        <f>IF(Sales[[#This Row],[Sales Month]]=MAX(R504:R2723),Sales[[#This Row],[Upsell $ Non Paying Users]]*Sales[[#This Row],[Non Paying Users]],0)</f>
        <v>0</v>
      </c>
      <c r="K504" s="5" t="str" cm="1">
        <f t="array" ref="K504">_xlfn.IFS(Sales[[#This Row],[Current Upsell $]]=0,"",Sales[[#This Row],[Current Upsell $]]&gt;=400,"High",Sales[[#This Row],[Current Upsell $]]&gt;=100,"Medium",Sales[[#This Row],[Current Upsell $]]&lt;100,"Low")</f>
        <v/>
      </c>
      <c r="L504" s="5" t="str">
        <f>IF(Sales[[#This Row],[Current Upsell $]]&gt;0,_xlfn.CONCAT(Sales[[#This Row],[Subscription Type]]," ",Sales[[#This Row],[Upsell Priority]]," ",TEXT(Sales[[#This Row],[Current Upsell $]],"$#")),"")</f>
        <v/>
      </c>
      <c r="M504">
        <v>4</v>
      </c>
      <c r="N504" s="1">
        <v>44287</v>
      </c>
      <c r="O504" s="1">
        <v>44378</v>
      </c>
      <c r="P504">
        <v>3</v>
      </c>
      <c r="Q504">
        <v>0</v>
      </c>
      <c r="R504" s="1">
        <v>44317</v>
      </c>
      <c r="S504">
        <v>20</v>
      </c>
      <c r="T504" s="1"/>
    </row>
    <row r="505" spans="1:20" x14ac:dyDescent="0.25">
      <c r="A505">
        <v>100261</v>
      </c>
      <c r="B505" t="s">
        <v>0</v>
      </c>
      <c r="C505" cm="1">
        <f t="array" ref="C505">_xlfn.SWITCH(Sales[[#This Row],[Subscription Type]],"Basic",4,"Premium",3,"Business",2,"Enterprise",1,FALSE)</f>
        <v>3</v>
      </c>
      <c r="E505" s="1"/>
      <c r="F505" s="1"/>
      <c r="G505">
        <v>3</v>
      </c>
      <c r="H505">
        <f>MAX(0,Sales[[#This Row],[Number of Users]]-Sales[[#This Row],[Licenses Bought]])</f>
        <v>2</v>
      </c>
      <c r="I505" s="5">
        <v>10</v>
      </c>
      <c r="J505" s="5">
        <f>IF(Sales[[#This Row],[Sales Month]]=MAX(R505:R2724),Sales[[#This Row],[Upsell $ Non Paying Users]]*Sales[[#This Row],[Non Paying Users]],0)</f>
        <v>20</v>
      </c>
      <c r="K505" s="5" t="str" cm="1">
        <f t="array" ref="K505">_xlfn.IFS(Sales[[#This Row],[Current Upsell $]]=0,"",Sales[[#This Row],[Current Upsell $]]&gt;=400,"High",Sales[[#This Row],[Current Upsell $]]&gt;=100,"Medium",Sales[[#This Row],[Current Upsell $]]&lt;100,"Low")</f>
        <v>Low</v>
      </c>
      <c r="L505" s="5" t="str">
        <f>IF(Sales[[#This Row],[Current Upsell $]]&gt;0,_xlfn.CONCAT(Sales[[#This Row],[Subscription Type]]," ",Sales[[#This Row],[Upsell Priority]]," ",TEXT(Sales[[#This Row],[Current Upsell $]],"$#")),"")</f>
        <v>Premium Low $20</v>
      </c>
      <c r="M505">
        <v>5</v>
      </c>
      <c r="N505" s="1">
        <v>44287</v>
      </c>
      <c r="O505" s="1">
        <v>44378</v>
      </c>
      <c r="P505">
        <v>3</v>
      </c>
      <c r="Q505">
        <v>0</v>
      </c>
      <c r="R505" s="1">
        <v>44348</v>
      </c>
      <c r="S505">
        <v>30</v>
      </c>
      <c r="T505" s="1"/>
    </row>
    <row r="506" spans="1:20" x14ac:dyDescent="0.25">
      <c r="A506">
        <v>100262</v>
      </c>
      <c r="B506" t="s">
        <v>0</v>
      </c>
      <c r="C506" cm="1">
        <f t="array" ref="C506">_xlfn.SWITCH(Sales[[#This Row],[Subscription Type]],"Basic",4,"Premium",3,"Business",2,"Enterprise",1,FALSE)</f>
        <v>3</v>
      </c>
      <c r="G506">
        <v>1</v>
      </c>
      <c r="H506">
        <f>MAX(0,Sales[[#This Row],[Number of Users]]-Sales[[#This Row],[Licenses Bought]])</f>
        <v>2</v>
      </c>
      <c r="I506" s="5">
        <v>10</v>
      </c>
      <c r="J506" s="5">
        <f>IF(Sales[[#This Row],[Sales Month]]=MAX(R506:R2725),Sales[[#This Row],[Upsell $ Non Paying Users]]*Sales[[#This Row],[Non Paying Users]],0)</f>
        <v>0</v>
      </c>
      <c r="K506" s="5" t="str" cm="1">
        <f t="array" ref="K506">_xlfn.IFS(Sales[[#This Row],[Current Upsell $]]=0,"",Sales[[#This Row],[Current Upsell $]]&gt;=400,"High",Sales[[#This Row],[Current Upsell $]]&gt;=100,"Medium",Sales[[#This Row],[Current Upsell $]]&lt;100,"Low")</f>
        <v/>
      </c>
      <c r="L506" s="5" t="str">
        <f>IF(Sales[[#This Row],[Current Upsell $]]&gt;0,_xlfn.CONCAT(Sales[[#This Row],[Subscription Type]]," ",Sales[[#This Row],[Upsell Priority]]," ",TEXT(Sales[[#This Row],[Current Upsell $]],"$#")),"")</f>
        <v/>
      </c>
      <c r="M506">
        <v>3</v>
      </c>
      <c r="N506" s="1">
        <v>44287</v>
      </c>
      <c r="O506" s="1">
        <v>44378</v>
      </c>
      <c r="P506">
        <v>3</v>
      </c>
      <c r="Q506">
        <v>0</v>
      </c>
      <c r="R506" s="1">
        <v>44317</v>
      </c>
      <c r="S506">
        <v>10</v>
      </c>
      <c r="T506" s="1"/>
    </row>
    <row r="507" spans="1:20" x14ac:dyDescent="0.25">
      <c r="A507">
        <v>100003</v>
      </c>
      <c r="B507" t="s">
        <v>0</v>
      </c>
      <c r="C507" cm="1">
        <f t="array" ref="C507">_xlfn.SWITCH(Sales[[#This Row],[Subscription Type]],"Basic",4,"Premium",3,"Business",2,"Enterprise",1,FALSE)</f>
        <v>3</v>
      </c>
      <c r="G507">
        <v>4</v>
      </c>
      <c r="H507">
        <f>MAX(0,Sales[[#This Row],[Number of Users]]-Sales[[#This Row],[Licenses Bought]])</f>
        <v>1</v>
      </c>
      <c r="I507" s="5">
        <v>10</v>
      </c>
      <c r="J507" s="5">
        <f>IF(Sales[[#This Row],[Sales Month]]=MAX(R507:R2726),Sales[[#This Row],[Upsell $ Non Paying Users]]*Sales[[#This Row],[Non Paying Users]],0)</f>
        <v>0</v>
      </c>
      <c r="K507" s="5" t="str" cm="1">
        <f t="array" ref="K507">_xlfn.IFS(Sales[[#This Row],[Current Upsell $]]=0,"",Sales[[#This Row],[Current Upsell $]]&gt;=400,"High",Sales[[#This Row],[Current Upsell $]]&gt;=100,"Medium",Sales[[#This Row],[Current Upsell $]]&lt;100,"Low")</f>
        <v/>
      </c>
      <c r="L507" s="5" t="str">
        <f>IF(Sales[[#This Row],[Current Upsell $]]&gt;0,_xlfn.CONCAT(Sales[[#This Row],[Subscription Type]]," ",Sales[[#This Row],[Upsell Priority]]," ",TEXT(Sales[[#This Row],[Current Upsell $]],"$#")),"")</f>
        <v/>
      </c>
      <c r="M507">
        <v>5</v>
      </c>
      <c r="N507" s="1">
        <v>43709</v>
      </c>
      <c r="O507" s="1">
        <v>43922</v>
      </c>
      <c r="P507">
        <v>7</v>
      </c>
      <c r="Q507">
        <v>14</v>
      </c>
      <c r="R507" s="1">
        <v>43770</v>
      </c>
      <c r="S507">
        <v>40</v>
      </c>
      <c r="T507" s="1"/>
    </row>
    <row r="508" spans="1:20" x14ac:dyDescent="0.25">
      <c r="A508">
        <v>100003</v>
      </c>
      <c r="B508" t="s">
        <v>0</v>
      </c>
      <c r="C508" cm="1">
        <f t="array" ref="C508">_xlfn.SWITCH(Sales[[#This Row],[Subscription Type]],"Basic",4,"Premium",3,"Business",2,"Enterprise",1,FALSE)</f>
        <v>3</v>
      </c>
      <c r="G508">
        <v>4</v>
      </c>
      <c r="H508">
        <f>MAX(0,Sales[[#This Row],[Number of Users]]-Sales[[#This Row],[Licenses Bought]])</f>
        <v>1</v>
      </c>
      <c r="I508" s="5">
        <v>10</v>
      </c>
      <c r="J508" s="5">
        <f>IF(Sales[[#This Row],[Sales Month]]=MAX(R508:R2727),Sales[[#This Row],[Upsell $ Non Paying Users]]*Sales[[#This Row],[Non Paying Users]],0)</f>
        <v>0</v>
      </c>
      <c r="K508" s="5" t="str" cm="1">
        <f t="array" ref="K508">_xlfn.IFS(Sales[[#This Row],[Current Upsell $]]=0,"",Sales[[#This Row],[Current Upsell $]]&gt;=400,"High",Sales[[#This Row],[Current Upsell $]]&gt;=100,"Medium",Sales[[#This Row],[Current Upsell $]]&lt;100,"Low")</f>
        <v/>
      </c>
      <c r="L508" s="5" t="str">
        <f>IF(Sales[[#This Row],[Current Upsell $]]&gt;0,_xlfn.CONCAT(Sales[[#This Row],[Subscription Type]]," ",Sales[[#This Row],[Upsell Priority]]," ",TEXT(Sales[[#This Row],[Current Upsell $]],"$#")),"")</f>
        <v/>
      </c>
      <c r="M508">
        <v>5</v>
      </c>
      <c r="N508" s="1">
        <v>43709</v>
      </c>
      <c r="O508" s="1">
        <v>43922</v>
      </c>
      <c r="P508">
        <v>7</v>
      </c>
      <c r="Q508">
        <v>14</v>
      </c>
      <c r="R508" s="1">
        <v>43800</v>
      </c>
      <c r="S508">
        <v>40</v>
      </c>
      <c r="T508" s="1"/>
    </row>
    <row r="509" spans="1:20" x14ac:dyDescent="0.25">
      <c r="A509">
        <v>100003</v>
      </c>
      <c r="B509" t="s">
        <v>0</v>
      </c>
      <c r="C509" cm="1">
        <f t="array" ref="C509">_xlfn.SWITCH(Sales[[#This Row],[Subscription Type]],"Basic",4,"Premium",3,"Business",2,"Enterprise",1,FALSE)</f>
        <v>3</v>
      </c>
      <c r="G509">
        <v>4</v>
      </c>
      <c r="H509">
        <f>MAX(0,Sales[[#This Row],[Number of Users]]-Sales[[#This Row],[Licenses Bought]])</f>
        <v>1</v>
      </c>
      <c r="I509" s="5">
        <v>10</v>
      </c>
      <c r="J509" s="5">
        <f>IF(Sales[[#This Row],[Sales Month]]=MAX(R509:R2728),Sales[[#This Row],[Upsell $ Non Paying Users]]*Sales[[#This Row],[Non Paying Users]],0)</f>
        <v>0</v>
      </c>
      <c r="K509" s="5" t="str" cm="1">
        <f t="array" ref="K509">_xlfn.IFS(Sales[[#This Row],[Current Upsell $]]=0,"",Sales[[#This Row],[Current Upsell $]]&gt;=400,"High",Sales[[#This Row],[Current Upsell $]]&gt;=100,"Medium",Sales[[#This Row],[Current Upsell $]]&lt;100,"Low")</f>
        <v/>
      </c>
      <c r="L509" s="5" t="str">
        <f>IF(Sales[[#This Row],[Current Upsell $]]&gt;0,_xlfn.CONCAT(Sales[[#This Row],[Subscription Type]]," ",Sales[[#This Row],[Upsell Priority]]," ",TEXT(Sales[[#This Row],[Current Upsell $]],"$#")),"")</f>
        <v/>
      </c>
      <c r="M509">
        <v>5</v>
      </c>
      <c r="N509" s="1">
        <v>43709</v>
      </c>
      <c r="O509" s="1">
        <v>43922</v>
      </c>
      <c r="P509">
        <v>7</v>
      </c>
      <c r="Q509">
        <v>14</v>
      </c>
      <c r="R509" s="1">
        <v>43862</v>
      </c>
      <c r="S509">
        <v>40</v>
      </c>
      <c r="T509" s="1"/>
    </row>
    <row r="510" spans="1:20" x14ac:dyDescent="0.25">
      <c r="A510">
        <v>100003</v>
      </c>
      <c r="B510" t="s">
        <v>0</v>
      </c>
      <c r="C510" cm="1">
        <f t="array" ref="C510">_xlfn.SWITCH(Sales[[#This Row],[Subscription Type]],"Basic",4,"Premium",3,"Business",2,"Enterprise",1,FALSE)</f>
        <v>3</v>
      </c>
      <c r="G510">
        <v>4</v>
      </c>
      <c r="H510">
        <f>MAX(0,Sales[[#This Row],[Number of Users]]-Sales[[#This Row],[Licenses Bought]])</f>
        <v>1</v>
      </c>
      <c r="I510" s="5">
        <v>10</v>
      </c>
      <c r="J510" s="5">
        <f>IF(Sales[[#This Row],[Sales Month]]=MAX(R510:R2729),Sales[[#This Row],[Upsell $ Non Paying Users]]*Sales[[#This Row],[Non Paying Users]],0)</f>
        <v>0</v>
      </c>
      <c r="K510" s="5" t="str" cm="1">
        <f t="array" ref="K510">_xlfn.IFS(Sales[[#This Row],[Current Upsell $]]=0,"",Sales[[#This Row],[Current Upsell $]]&gt;=400,"High",Sales[[#This Row],[Current Upsell $]]&gt;=100,"Medium",Sales[[#This Row],[Current Upsell $]]&lt;100,"Low")</f>
        <v/>
      </c>
      <c r="L510" s="5" t="str">
        <f>IF(Sales[[#This Row],[Current Upsell $]]&gt;0,_xlfn.CONCAT(Sales[[#This Row],[Subscription Type]]," ",Sales[[#This Row],[Upsell Priority]]," ",TEXT(Sales[[#This Row],[Current Upsell $]],"$#")),"")</f>
        <v/>
      </c>
      <c r="M510">
        <v>5</v>
      </c>
      <c r="N510" s="1">
        <v>43709</v>
      </c>
      <c r="O510" s="1">
        <v>43922</v>
      </c>
      <c r="P510">
        <v>7</v>
      </c>
      <c r="Q510">
        <v>14</v>
      </c>
      <c r="R510" s="1">
        <v>43922</v>
      </c>
      <c r="S510">
        <v>40</v>
      </c>
      <c r="T510" s="1"/>
    </row>
    <row r="511" spans="1:20" x14ac:dyDescent="0.25">
      <c r="A511">
        <v>100006</v>
      </c>
      <c r="B511" t="s">
        <v>0</v>
      </c>
      <c r="C511" cm="1">
        <f t="array" ref="C511">_xlfn.SWITCH(Sales[[#This Row],[Subscription Type]],"Basic",4,"Premium",3,"Business",2,"Enterprise",1,FALSE)</f>
        <v>3</v>
      </c>
      <c r="G511">
        <v>5</v>
      </c>
      <c r="H511">
        <f>MAX(0,Sales[[#This Row],[Number of Users]]-Sales[[#This Row],[Licenses Bought]])</f>
        <v>1</v>
      </c>
      <c r="I511" s="5">
        <v>10</v>
      </c>
      <c r="J511" s="5">
        <f>IF(Sales[[#This Row],[Sales Month]]=MAX(R511:R2730),Sales[[#This Row],[Upsell $ Non Paying Users]]*Sales[[#This Row],[Non Paying Users]],0)</f>
        <v>0</v>
      </c>
      <c r="K511" s="5" t="str" cm="1">
        <f t="array" ref="K511">_xlfn.IFS(Sales[[#This Row],[Current Upsell $]]=0,"",Sales[[#This Row],[Current Upsell $]]&gt;=400,"High",Sales[[#This Row],[Current Upsell $]]&gt;=100,"Medium",Sales[[#This Row],[Current Upsell $]]&lt;100,"Low")</f>
        <v/>
      </c>
      <c r="L511" s="5" t="str">
        <f>IF(Sales[[#This Row],[Current Upsell $]]&gt;0,_xlfn.CONCAT(Sales[[#This Row],[Subscription Type]]," ",Sales[[#This Row],[Upsell Priority]]," ",TEXT(Sales[[#This Row],[Current Upsell $]],"$#")),"")</f>
        <v/>
      </c>
      <c r="M511">
        <v>6</v>
      </c>
      <c r="N511" s="1">
        <v>43800</v>
      </c>
      <c r="O511" s="1">
        <v>44287</v>
      </c>
      <c r="P511">
        <v>16</v>
      </c>
      <c r="Q511">
        <v>2</v>
      </c>
      <c r="R511" s="1">
        <v>43862</v>
      </c>
      <c r="S511">
        <v>50</v>
      </c>
      <c r="T511" s="1"/>
    </row>
    <row r="512" spans="1:20" x14ac:dyDescent="0.25">
      <c r="A512">
        <v>100006</v>
      </c>
      <c r="B512" t="s">
        <v>0</v>
      </c>
      <c r="C512" cm="1">
        <f t="array" ref="C512">_xlfn.SWITCH(Sales[[#This Row],[Subscription Type]],"Basic",4,"Premium",3,"Business",2,"Enterprise",1,FALSE)</f>
        <v>3</v>
      </c>
      <c r="G512">
        <v>5</v>
      </c>
      <c r="H512">
        <f>MAX(0,Sales[[#This Row],[Number of Users]]-Sales[[#This Row],[Licenses Bought]])</f>
        <v>1</v>
      </c>
      <c r="I512" s="5">
        <v>10</v>
      </c>
      <c r="J512" s="5">
        <f>IF(Sales[[#This Row],[Sales Month]]=MAX(R512:R2731),Sales[[#This Row],[Upsell $ Non Paying Users]]*Sales[[#This Row],[Non Paying Users]],0)</f>
        <v>0</v>
      </c>
      <c r="K512" s="5" t="str" cm="1">
        <f t="array" ref="K512">_xlfn.IFS(Sales[[#This Row],[Current Upsell $]]=0,"",Sales[[#This Row],[Current Upsell $]]&gt;=400,"High",Sales[[#This Row],[Current Upsell $]]&gt;=100,"Medium",Sales[[#This Row],[Current Upsell $]]&lt;100,"Low")</f>
        <v/>
      </c>
      <c r="L512" s="5" t="str">
        <f>IF(Sales[[#This Row],[Current Upsell $]]&gt;0,_xlfn.CONCAT(Sales[[#This Row],[Subscription Type]]," ",Sales[[#This Row],[Upsell Priority]]," ",TEXT(Sales[[#This Row],[Current Upsell $]],"$#")),"")</f>
        <v/>
      </c>
      <c r="M512">
        <v>6</v>
      </c>
      <c r="N512" s="1">
        <v>43800</v>
      </c>
      <c r="O512" s="1">
        <v>44287</v>
      </c>
      <c r="P512">
        <v>16</v>
      </c>
      <c r="Q512">
        <v>2</v>
      </c>
      <c r="R512" s="1">
        <v>43983</v>
      </c>
      <c r="S512">
        <v>50</v>
      </c>
      <c r="T512" s="1"/>
    </row>
    <row r="513" spans="1:20" x14ac:dyDescent="0.25">
      <c r="A513">
        <v>100006</v>
      </c>
      <c r="B513" t="s">
        <v>0</v>
      </c>
      <c r="C513" cm="1">
        <f t="array" ref="C513">_xlfn.SWITCH(Sales[[#This Row],[Subscription Type]],"Basic",4,"Premium",3,"Business",2,"Enterprise",1,FALSE)</f>
        <v>3</v>
      </c>
      <c r="G513">
        <v>5</v>
      </c>
      <c r="H513">
        <f>MAX(0,Sales[[#This Row],[Number of Users]]-Sales[[#This Row],[Licenses Bought]])</f>
        <v>1</v>
      </c>
      <c r="I513" s="5">
        <v>10</v>
      </c>
      <c r="J513" s="5">
        <f>IF(Sales[[#This Row],[Sales Month]]=MAX(R513:R2732),Sales[[#This Row],[Upsell $ Non Paying Users]]*Sales[[#This Row],[Non Paying Users]],0)</f>
        <v>0</v>
      </c>
      <c r="K513" s="5" t="str" cm="1">
        <f t="array" ref="K513">_xlfn.IFS(Sales[[#This Row],[Current Upsell $]]=0,"",Sales[[#This Row],[Current Upsell $]]&gt;=400,"High",Sales[[#This Row],[Current Upsell $]]&gt;=100,"Medium",Sales[[#This Row],[Current Upsell $]]&lt;100,"Low")</f>
        <v/>
      </c>
      <c r="L513" s="5" t="str">
        <f>IF(Sales[[#This Row],[Current Upsell $]]&gt;0,_xlfn.CONCAT(Sales[[#This Row],[Subscription Type]]," ",Sales[[#This Row],[Upsell Priority]]," ",TEXT(Sales[[#This Row],[Current Upsell $]],"$#")),"")</f>
        <v/>
      </c>
      <c r="M513">
        <v>6</v>
      </c>
      <c r="N513" s="1">
        <v>43800</v>
      </c>
      <c r="O513" s="1">
        <v>44287</v>
      </c>
      <c r="P513">
        <v>16</v>
      </c>
      <c r="Q513">
        <v>2</v>
      </c>
      <c r="R513" s="1">
        <v>44075</v>
      </c>
      <c r="S513">
        <v>50</v>
      </c>
      <c r="T513" s="1"/>
    </row>
    <row r="514" spans="1:20" x14ac:dyDescent="0.25">
      <c r="A514">
        <v>100006</v>
      </c>
      <c r="B514" t="s">
        <v>0</v>
      </c>
      <c r="C514" cm="1">
        <f t="array" ref="C514">_xlfn.SWITCH(Sales[[#This Row],[Subscription Type]],"Basic",4,"Premium",3,"Business",2,"Enterprise",1,FALSE)</f>
        <v>3</v>
      </c>
      <c r="G514">
        <v>5</v>
      </c>
      <c r="H514">
        <f>MAX(0,Sales[[#This Row],[Number of Users]]-Sales[[#This Row],[Licenses Bought]])</f>
        <v>1</v>
      </c>
      <c r="I514" s="5">
        <v>10</v>
      </c>
      <c r="J514" s="5">
        <f>IF(Sales[[#This Row],[Sales Month]]=MAX(R514:R2733),Sales[[#This Row],[Upsell $ Non Paying Users]]*Sales[[#This Row],[Non Paying Users]],0)</f>
        <v>0</v>
      </c>
      <c r="K514" s="5" t="str" cm="1">
        <f t="array" ref="K514">_xlfn.IFS(Sales[[#This Row],[Current Upsell $]]=0,"",Sales[[#This Row],[Current Upsell $]]&gt;=400,"High",Sales[[#This Row],[Current Upsell $]]&gt;=100,"Medium",Sales[[#This Row],[Current Upsell $]]&lt;100,"Low")</f>
        <v/>
      </c>
      <c r="L514" s="5" t="str">
        <f>IF(Sales[[#This Row],[Current Upsell $]]&gt;0,_xlfn.CONCAT(Sales[[#This Row],[Subscription Type]]," ",Sales[[#This Row],[Upsell Priority]]," ",TEXT(Sales[[#This Row],[Current Upsell $]],"$#")),"")</f>
        <v/>
      </c>
      <c r="M514">
        <v>6</v>
      </c>
      <c r="N514" s="1">
        <v>43800</v>
      </c>
      <c r="O514" s="1">
        <v>44287</v>
      </c>
      <c r="P514">
        <v>16</v>
      </c>
      <c r="Q514">
        <v>2</v>
      </c>
      <c r="R514" s="1">
        <v>44166</v>
      </c>
      <c r="S514">
        <v>50</v>
      </c>
      <c r="T514" s="1"/>
    </row>
    <row r="515" spans="1:20" x14ac:dyDescent="0.25">
      <c r="A515">
        <v>100006</v>
      </c>
      <c r="B515" t="s">
        <v>0</v>
      </c>
      <c r="C515" cm="1">
        <f t="array" ref="C515">_xlfn.SWITCH(Sales[[#This Row],[Subscription Type]],"Basic",4,"Premium",3,"Business",2,"Enterprise",1,FALSE)</f>
        <v>3</v>
      </c>
      <c r="G515">
        <v>5</v>
      </c>
      <c r="H515">
        <f>MAX(0,Sales[[#This Row],[Number of Users]]-Sales[[#This Row],[Licenses Bought]])</f>
        <v>1</v>
      </c>
      <c r="I515" s="5">
        <v>10</v>
      </c>
      <c r="J515" s="5">
        <f>IF(Sales[[#This Row],[Sales Month]]=MAX(R515:R2734),Sales[[#This Row],[Upsell $ Non Paying Users]]*Sales[[#This Row],[Non Paying Users]],0)</f>
        <v>0</v>
      </c>
      <c r="K515" s="5" t="str" cm="1">
        <f t="array" ref="K515">_xlfn.IFS(Sales[[#This Row],[Current Upsell $]]=0,"",Sales[[#This Row],[Current Upsell $]]&gt;=400,"High",Sales[[#This Row],[Current Upsell $]]&gt;=100,"Medium",Sales[[#This Row],[Current Upsell $]]&lt;100,"Low")</f>
        <v/>
      </c>
      <c r="L515" s="5" t="str">
        <f>IF(Sales[[#This Row],[Current Upsell $]]&gt;0,_xlfn.CONCAT(Sales[[#This Row],[Subscription Type]]," ",Sales[[#This Row],[Upsell Priority]]," ",TEXT(Sales[[#This Row],[Current Upsell $]],"$#")),"")</f>
        <v/>
      </c>
      <c r="M515">
        <v>6</v>
      </c>
      <c r="N515" s="1">
        <v>43800</v>
      </c>
      <c r="O515" s="1">
        <v>44287</v>
      </c>
      <c r="P515">
        <v>16</v>
      </c>
      <c r="Q515">
        <v>2</v>
      </c>
      <c r="R515" s="1">
        <v>44228</v>
      </c>
      <c r="S515">
        <v>50</v>
      </c>
      <c r="T515" s="1"/>
    </row>
    <row r="516" spans="1:20" x14ac:dyDescent="0.25">
      <c r="A516">
        <v>100006</v>
      </c>
      <c r="B516" t="s">
        <v>0</v>
      </c>
      <c r="C516" cm="1">
        <f t="array" ref="C516">_xlfn.SWITCH(Sales[[#This Row],[Subscription Type]],"Basic",4,"Premium",3,"Business",2,"Enterprise",1,FALSE)</f>
        <v>3</v>
      </c>
      <c r="G516">
        <v>5</v>
      </c>
      <c r="H516">
        <f>MAX(0,Sales[[#This Row],[Number of Users]]-Sales[[#This Row],[Licenses Bought]])</f>
        <v>1</v>
      </c>
      <c r="I516" s="5">
        <v>10</v>
      </c>
      <c r="J516" s="5">
        <f>IF(Sales[[#This Row],[Sales Month]]=MAX(R516:R2735),Sales[[#This Row],[Upsell $ Non Paying Users]]*Sales[[#This Row],[Non Paying Users]],0)</f>
        <v>0</v>
      </c>
      <c r="K516" s="5" t="str" cm="1">
        <f t="array" ref="K516">_xlfn.IFS(Sales[[#This Row],[Current Upsell $]]=0,"",Sales[[#This Row],[Current Upsell $]]&gt;=400,"High",Sales[[#This Row],[Current Upsell $]]&gt;=100,"Medium",Sales[[#This Row],[Current Upsell $]]&lt;100,"Low")</f>
        <v/>
      </c>
      <c r="L516" s="5" t="str">
        <f>IF(Sales[[#This Row],[Current Upsell $]]&gt;0,_xlfn.CONCAT(Sales[[#This Row],[Subscription Type]]," ",Sales[[#This Row],[Upsell Priority]]," ",TEXT(Sales[[#This Row],[Current Upsell $]],"$#")),"")</f>
        <v/>
      </c>
      <c r="M516">
        <v>6</v>
      </c>
      <c r="N516" s="1">
        <v>43800</v>
      </c>
      <c r="O516" s="1">
        <v>44287</v>
      </c>
      <c r="P516">
        <v>16</v>
      </c>
      <c r="Q516">
        <v>2</v>
      </c>
      <c r="R516" s="1">
        <v>44256</v>
      </c>
      <c r="S516">
        <v>50</v>
      </c>
      <c r="T516" s="1"/>
    </row>
    <row r="517" spans="1:20" x14ac:dyDescent="0.25">
      <c r="A517">
        <v>100006</v>
      </c>
      <c r="B517" t="s">
        <v>0</v>
      </c>
      <c r="C517" cm="1">
        <f t="array" ref="C517">_xlfn.SWITCH(Sales[[#This Row],[Subscription Type]],"Basic",4,"Premium",3,"Business",2,"Enterprise",1,FALSE)</f>
        <v>3</v>
      </c>
      <c r="G517">
        <v>5</v>
      </c>
      <c r="H517">
        <f>MAX(0,Sales[[#This Row],[Number of Users]]-Sales[[#This Row],[Licenses Bought]])</f>
        <v>1</v>
      </c>
      <c r="I517" s="5">
        <v>10</v>
      </c>
      <c r="J517" s="5">
        <f>IF(Sales[[#This Row],[Sales Month]]=MAX(R517:R2736),Sales[[#This Row],[Upsell $ Non Paying Users]]*Sales[[#This Row],[Non Paying Users]],0)</f>
        <v>0</v>
      </c>
      <c r="K517" s="5" t="str" cm="1">
        <f t="array" ref="K517">_xlfn.IFS(Sales[[#This Row],[Current Upsell $]]=0,"",Sales[[#This Row],[Current Upsell $]]&gt;=400,"High",Sales[[#This Row],[Current Upsell $]]&gt;=100,"Medium",Sales[[#This Row],[Current Upsell $]]&lt;100,"Low")</f>
        <v/>
      </c>
      <c r="L517" s="5" t="str">
        <f>IF(Sales[[#This Row],[Current Upsell $]]&gt;0,_xlfn.CONCAT(Sales[[#This Row],[Subscription Type]]," ",Sales[[#This Row],[Upsell Priority]]," ",TEXT(Sales[[#This Row],[Current Upsell $]],"$#")),"")</f>
        <v/>
      </c>
      <c r="M517">
        <v>6</v>
      </c>
      <c r="N517" s="1">
        <v>43800</v>
      </c>
      <c r="O517" s="1">
        <v>44287</v>
      </c>
      <c r="P517">
        <v>16</v>
      </c>
      <c r="Q517">
        <v>2</v>
      </c>
      <c r="R517" s="1">
        <v>44287</v>
      </c>
      <c r="S517">
        <v>50</v>
      </c>
      <c r="T517" s="1"/>
    </row>
    <row r="518" spans="1:20" x14ac:dyDescent="0.25">
      <c r="A518">
        <v>100008</v>
      </c>
      <c r="B518" t="s">
        <v>0</v>
      </c>
      <c r="C518" cm="1">
        <f t="array" ref="C518">_xlfn.SWITCH(Sales[[#This Row],[Subscription Type]],"Basic",4,"Premium",3,"Business",2,"Enterprise",1,FALSE)</f>
        <v>3</v>
      </c>
      <c r="E518" s="1"/>
      <c r="F518" s="1"/>
      <c r="G518">
        <v>1</v>
      </c>
      <c r="H518">
        <f>MAX(0,Sales[[#This Row],[Number of Users]]-Sales[[#This Row],[Licenses Bought]])</f>
        <v>1</v>
      </c>
      <c r="I518" s="5">
        <v>10</v>
      </c>
      <c r="J518" s="5">
        <f>IF(Sales[[#This Row],[Sales Month]]=MAX(R518:R2737),Sales[[#This Row],[Upsell $ Non Paying Users]]*Sales[[#This Row],[Non Paying Users]],0)</f>
        <v>0</v>
      </c>
      <c r="K518" s="5" t="str" cm="1">
        <f t="array" ref="K518">_xlfn.IFS(Sales[[#This Row],[Current Upsell $]]=0,"",Sales[[#This Row],[Current Upsell $]]&gt;=400,"High",Sales[[#This Row],[Current Upsell $]]&gt;=100,"Medium",Sales[[#This Row],[Current Upsell $]]&lt;100,"Low")</f>
        <v/>
      </c>
      <c r="L518" s="5" t="str">
        <f>IF(Sales[[#This Row],[Current Upsell $]]&gt;0,_xlfn.CONCAT(Sales[[#This Row],[Subscription Type]]," ",Sales[[#This Row],[Upsell Priority]]," ",TEXT(Sales[[#This Row],[Current Upsell $]],"$#")),"")</f>
        <v/>
      </c>
      <c r="M518">
        <v>2</v>
      </c>
      <c r="N518" s="1">
        <v>43831</v>
      </c>
      <c r="O518" s="1">
        <v>44378</v>
      </c>
      <c r="P518">
        <v>18</v>
      </c>
      <c r="Q518">
        <v>0</v>
      </c>
      <c r="R518" s="1">
        <v>43862</v>
      </c>
      <c r="S518">
        <v>10</v>
      </c>
      <c r="T518" s="1"/>
    </row>
    <row r="519" spans="1:20" x14ac:dyDescent="0.25">
      <c r="A519">
        <v>100008</v>
      </c>
      <c r="B519" t="s">
        <v>0</v>
      </c>
      <c r="C519" cm="1">
        <f t="array" ref="C519">_xlfn.SWITCH(Sales[[#This Row],[Subscription Type]],"Basic",4,"Premium",3,"Business",2,"Enterprise",1,FALSE)</f>
        <v>3</v>
      </c>
      <c r="E519" s="1"/>
      <c r="F519" s="1"/>
      <c r="G519">
        <v>1</v>
      </c>
      <c r="H519">
        <f>MAX(0,Sales[[#This Row],[Number of Users]]-Sales[[#This Row],[Licenses Bought]])</f>
        <v>1</v>
      </c>
      <c r="I519" s="5">
        <v>10</v>
      </c>
      <c r="J519" s="5">
        <f>IF(Sales[[#This Row],[Sales Month]]=MAX(R519:R2738),Sales[[#This Row],[Upsell $ Non Paying Users]]*Sales[[#This Row],[Non Paying Users]],0)</f>
        <v>0</v>
      </c>
      <c r="K519" s="5" t="str" cm="1">
        <f t="array" ref="K519">_xlfn.IFS(Sales[[#This Row],[Current Upsell $]]=0,"",Sales[[#This Row],[Current Upsell $]]&gt;=400,"High",Sales[[#This Row],[Current Upsell $]]&gt;=100,"Medium",Sales[[#This Row],[Current Upsell $]]&lt;100,"Low")</f>
        <v/>
      </c>
      <c r="L519" s="5" t="str">
        <f>IF(Sales[[#This Row],[Current Upsell $]]&gt;0,_xlfn.CONCAT(Sales[[#This Row],[Subscription Type]]," ",Sales[[#This Row],[Upsell Priority]]," ",TEXT(Sales[[#This Row],[Current Upsell $]],"$#")),"")</f>
        <v/>
      </c>
      <c r="M519">
        <v>2</v>
      </c>
      <c r="N519" s="1">
        <v>43831</v>
      </c>
      <c r="O519" s="1">
        <v>44378</v>
      </c>
      <c r="P519">
        <v>18</v>
      </c>
      <c r="Q519">
        <v>0</v>
      </c>
      <c r="R519" s="1">
        <v>43891</v>
      </c>
      <c r="S519">
        <v>10</v>
      </c>
      <c r="T519" s="1"/>
    </row>
    <row r="520" spans="1:20" x14ac:dyDescent="0.25">
      <c r="A520">
        <v>100008</v>
      </c>
      <c r="B520" t="s">
        <v>0</v>
      </c>
      <c r="C520" cm="1">
        <f t="array" ref="C520">_xlfn.SWITCH(Sales[[#This Row],[Subscription Type]],"Basic",4,"Premium",3,"Business",2,"Enterprise",1,FALSE)</f>
        <v>3</v>
      </c>
      <c r="E520" s="1"/>
      <c r="F520" s="1"/>
      <c r="G520">
        <v>1</v>
      </c>
      <c r="H520">
        <f>MAX(0,Sales[[#This Row],[Number of Users]]-Sales[[#This Row],[Licenses Bought]])</f>
        <v>1</v>
      </c>
      <c r="I520" s="5">
        <v>10</v>
      </c>
      <c r="J520" s="5">
        <f>IF(Sales[[#This Row],[Sales Month]]=MAX(R520:R2739),Sales[[#This Row],[Upsell $ Non Paying Users]]*Sales[[#This Row],[Non Paying Users]],0)</f>
        <v>0</v>
      </c>
      <c r="K520" s="5" t="str" cm="1">
        <f t="array" ref="K520">_xlfn.IFS(Sales[[#This Row],[Current Upsell $]]=0,"",Sales[[#This Row],[Current Upsell $]]&gt;=400,"High",Sales[[#This Row],[Current Upsell $]]&gt;=100,"Medium",Sales[[#This Row],[Current Upsell $]]&lt;100,"Low")</f>
        <v/>
      </c>
      <c r="L520" s="5" t="str">
        <f>IF(Sales[[#This Row],[Current Upsell $]]&gt;0,_xlfn.CONCAT(Sales[[#This Row],[Subscription Type]]," ",Sales[[#This Row],[Upsell Priority]]," ",TEXT(Sales[[#This Row],[Current Upsell $]],"$#")),"")</f>
        <v/>
      </c>
      <c r="M520">
        <v>2</v>
      </c>
      <c r="N520" s="1">
        <v>43831</v>
      </c>
      <c r="O520" s="1">
        <v>44378</v>
      </c>
      <c r="P520">
        <v>18</v>
      </c>
      <c r="Q520">
        <v>0</v>
      </c>
      <c r="R520" s="1">
        <v>43922</v>
      </c>
      <c r="S520">
        <v>10</v>
      </c>
      <c r="T520" s="1"/>
    </row>
    <row r="521" spans="1:20" x14ac:dyDescent="0.25">
      <c r="A521">
        <v>100008</v>
      </c>
      <c r="B521" t="s">
        <v>0</v>
      </c>
      <c r="C521" cm="1">
        <f t="array" ref="C521">_xlfn.SWITCH(Sales[[#This Row],[Subscription Type]],"Basic",4,"Premium",3,"Business",2,"Enterprise",1,FALSE)</f>
        <v>3</v>
      </c>
      <c r="E521" s="1"/>
      <c r="F521" s="1"/>
      <c r="G521">
        <v>1</v>
      </c>
      <c r="H521">
        <f>MAX(0,Sales[[#This Row],[Number of Users]]-Sales[[#This Row],[Licenses Bought]])</f>
        <v>1</v>
      </c>
      <c r="I521" s="5">
        <v>10</v>
      </c>
      <c r="J521" s="5">
        <f>IF(Sales[[#This Row],[Sales Month]]=MAX(R521:R2740),Sales[[#This Row],[Upsell $ Non Paying Users]]*Sales[[#This Row],[Non Paying Users]],0)</f>
        <v>0</v>
      </c>
      <c r="K521" s="5" t="str" cm="1">
        <f t="array" ref="K521">_xlfn.IFS(Sales[[#This Row],[Current Upsell $]]=0,"",Sales[[#This Row],[Current Upsell $]]&gt;=400,"High",Sales[[#This Row],[Current Upsell $]]&gt;=100,"Medium",Sales[[#This Row],[Current Upsell $]]&lt;100,"Low")</f>
        <v/>
      </c>
      <c r="L521" s="5" t="str">
        <f>IF(Sales[[#This Row],[Current Upsell $]]&gt;0,_xlfn.CONCAT(Sales[[#This Row],[Subscription Type]]," ",Sales[[#This Row],[Upsell Priority]]," ",TEXT(Sales[[#This Row],[Current Upsell $]],"$#")),"")</f>
        <v/>
      </c>
      <c r="M521">
        <v>2</v>
      </c>
      <c r="N521" s="1">
        <v>43831</v>
      </c>
      <c r="O521" s="1">
        <v>44378</v>
      </c>
      <c r="P521">
        <v>18</v>
      </c>
      <c r="Q521">
        <v>0</v>
      </c>
      <c r="R521" s="1">
        <v>43952</v>
      </c>
      <c r="S521">
        <v>10</v>
      </c>
      <c r="T521" s="1"/>
    </row>
    <row r="522" spans="1:20" x14ac:dyDescent="0.25">
      <c r="A522">
        <v>100008</v>
      </c>
      <c r="B522" t="s">
        <v>0</v>
      </c>
      <c r="C522" cm="1">
        <f t="array" ref="C522">_xlfn.SWITCH(Sales[[#This Row],[Subscription Type]],"Basic",4,"Premium",3,"Business",2,"Enterprise",1,FALSE)</f>
        <v>3</v>
      </c>
      <c r="E522" s="1"/>
      <c r="F522" s="1"/>
      <c r="G522">
        <v>1</v>
      </c>
      <c r="H522">
        <f>MAX(0,Sales[[#This Row],[Number of Users]]-Sales[[#This Row],[Licenses Bought]])</f>
        <v>1</v>
      </c>
      <c r="I522" s="5">
        <v>10</v>
      </c>
      <c r="J522" s="5">
        <f>IF(Sales[[#This Row],[Sales Month]]=MAX(R522:R2741),Sales[[#This Row],[Upsell $ Non Paying Users]]*Sales[[#This Row],[Non Paying Users]],0)</f>
        <v>0</v>
      </c>
      <c r="K522" s="5" t="str" cm="1">
        <f t="array" ref="K522">_xlfn.IFS(Sales[[#This Row],[Current Upsell $]]=0,"",Sales[[#This Row],[Current Upsell $]]&gt;=400,"High",Sales[[#This Row],[Current Upsell $]]&gt;=100,"Medium",Sales[[#This Row],[Current Upsell $]]&lt;100,"Low")</f>
        <v/>
      </c>
      <c r="L522" s="5" t="str">
        <f>IF(Sales[[#This Row],[Current Upsell $]]&gt;0,_xlfn.CONCAT(Sales[[#This Row],[Subscription Type]]," ",Sales[[#This Row],[Upsell Priority]]," ",TEXT(Sales[[#This Row],[Current Upsell $]],"$#")),"")</f>
        <v/>
      </c>
      <c r="M522">
        <v>2</v>
      </c>
      <c r="N522" s="1">
        <v>43831</v>
      </c>
      <c r="O522" s="1">
        <v>44378</v>
      </c>
      <c r="P522">
        <v>18</v>
      </c>
      <c r="Q522">
        <v>0</v>
      </c>
      <c r="R522" s="1">
        <v>43983</v>
      </c>
      <c r="S522">
        <v>10</v>
      </c>
      <c r="T522" s="1"/>
    </row>
    <row r="523" spans="1:20" x14ac:dyDescent="0.25">
      <c r="A523">
        <v>100008</v>
      </c>
      <c r="B523" t="s">
        <v>0</v>
      </c>
      <c r="C523" cm="1">
        <f t="array" ref="C523">_xlfn.SWITCH(Sales[[#This Row],[Subscription Type]],"Basic",4,"Premium",3,"Business",2,"Enterprise",1,FALSE)</f>
        <v>3</v>
      </c>
      <c r="E523" s="1"/>
      <c r="F523" s="1"/>
      <c r="G523">
        <v>1</v>
      </c>
      <c r="H523">
        <f>MAX(0,Sales[[#This Row],[Number of Users]]-Sales[[#This Row],[Licenses Bought]])</f>
        <v>1</v>
      </c>
      <c r="I523" s="5">
        <v>10</v>
      </c>
      <c r="J523" s="5">
        <f>IF(Sales[[#This Row],[Sales Month]]=MAX(R523:R2742),Sales[[#This Row],[Upsell $ Non Paying Users]]*Sales[[#This Row],[Non Paying Users]],0)</f>
        <v>0</v>
      </c>
      <c r="K523" s="5" t="str" cm="1">
        <f t="array" ref="K523">_xlfn.IFS(Sales[[#This Row],[Current Upsell $]]=0,"",Sales[[#This Row],[Current Upsell $]]&gt;=400,"High",Sales[[#This Row],[Current Upsell $]]&gt;=100,"Medium",Sales[[#This Row],[Current Upsell $]]&lt;100,"Low")</f>
        <v/>
      </c>
      <c r="L523" s="5" t="str">
        <f>IF(Sales[[#This Row],[Current Upsell $]]&gt;0,_xlfn.CONCAT(Sales[[#This Row],[Subscription Type]]," ",Sales[[#This Row],[Upsell Priority]]," ",TEXT(Sales[[#This Row],[Current Upsell $]],"$#")),"")</f>
        <v/>
      </c>
      <c r="M523">
        <v>2</v>
      </c>
      <c r="N523" s="1">
        <v>43831</v>
      </c>
      <c r="O523" s="1">
        <v>44378</v>
      </c>
      <c r="P523">
        <v>18</v>
      </c>
      <c r="Q523">
        <v>0</v>
      </c>
      <c r="R523" s="1">
        <v>44013</v>
      </c>
      <c r="S523">
        <v>10</v>
      </c>
      <c r="T523" s="1"/>
    </row>
    <row r="524" spans="1:20" x14ac:dyDescent="0.25">
      <c r="A524">
        <v>100008</v>
      </c>
      <c r="B524" t="s">
        <v>0</v>
      </c>
      <c r="C524" cm="1">
        <f t="array" ref="C524">_xlfn.SWITCH(Sales[[#This Row],[Subscription Type]],"Basic",4,"Premium",3,"Business",2,"Enterprise",1,FALSE)</f>
        <v>3</v>
      </c>
      <c r="E524" s="1"/>
      <c r="F524" s="1"/>
      <c r="G524">
        <v>1</v>
      </c>
      <c r="H524">
        <f>MAX(0,Sales[[#This Row],[Number of Users]]-Sales[[#This Row],[Licenses Bought]])</f>
        <v>1</v>
      </c>
      <c r="I524" s="5">
        <v>10</v>
      </c>
      <c r="J524" s="5">
        <f>IF(Sales[[#This Row],[Sales Month]]=MAX(R524:R2743),Sales[[#This Row],[Upsell $ Non Paying Users]]*Sales[[#This Row],[Non Paying Users]],0)</f>
        <v>0</v>
      </c>
      <c r="K524" s="5" t="str" cm="1">
        <f t="array" ref="K524">_xlfn.IFS(Sales[[#This Row],[Current Upsell $]]=0,"",Sales[[#This Row],[Current Upsell $]]&gt;=400,"High",Sales[[#This Row],[Current Upsell $]]&gt;=100,"Medium",Sales[[#This Row],[Current Upsell $]]&lt;100,"Low")</f>
        <v/>
      </c>
      <c r="L524" s="5" t="str">
        <f>IF(Sales[[#This Row],[Current Upsell $]]&gt;0,_xlfn.CONCAT(Sales[[#This Row],[Subscription Type]]," ",Sales[[#This Row],[Upsell Priority]]," ",TEXT(Sales[[#This Row],[Current Upsell $]],"$#")),"")</f>
        <v/>
      </c>
      <c r="M524">
        <v>2</v>
      </c>
      <c r="N524" s="1">
        <v>43831</v>
      </c>
      <c r="O524" s="1">
        <v>44378</v>
      </c>
      <c r="P524">
        <v>18</v>
      </c>
      <c r="Q524">
        <v>0</v>
      </c>
      <c r="R524" s="1">
        <v>44044</v>
      </c>
      <c r="S524">
        <v>10</v>
      </c>
      <c r="T524" s="1"/>
    </row>
    <row r="525" spans="1:20" x14ac:dyDescent="0.25">
      <c r="A525">
        <v>100008</v>
      </c>
      <c r="B525" t="s">
        <v>0</v>
      </c>
      <c r="C525" cm="1">
        <f t="array" ref="C525">_xlfn.SWITCH(Sales[[#This Row],[Subscription Type]],"Basic",4,"Premium",3,"Business",2,"Enterprise",1,FALSE)</f>
        <v>3</v>
      </c>
      <c r="E525" s="1"/>
      <c r="F525" s="1"/>
      <c r="G525">
        <v>1</v>
      </c>
      <c r="H525">
        <f>MAX(0,Sales[[#This Row],[Number of Users]]-Sales[[#This Row],[Licenses Bought]])</f>
        <v>1</v>
      </c>
      <c r="I525" s="5">
        <v>10</v>
      </c>
      <c r="J525" s="5">
        <f>IF(Sales[[#This Row],[Sales Month]]=MAX(R525:R2744),Sales[[#This Row],[Upsell $ Non Paying Users]]*Sales[[#This Row],[Non Paying Users]],0)</f>
        <v>0</v>
      </c>
      <c r="K525" s="5" t="str" cm="1">
        <f t="array" ref="K525">_xlfn.IFS(Sales[[#This Row],[Current Upsell $]]=0,"",Sales[[#This Row],[Current Upsell $]]&gt;=400,"High",Sales[[#This Row],[Current Upsell $]]&gt;=100,"Medium",Sales[[#This Row],[Current Upsell $]]&lt;100,"Low")</f>
        <v/>
      </c>
      <c r="L525" s="5" t="str">
        <f>IF(Sales[[#This Row],[Current Upsell $]]&gt;0,_xlfn.CONCAT(Sales[[#This Row],[Subscription Type]]," ",Sales[[#This Row],[Upsell Priority]]," ",TEXT(Sales[[#This Row],[Current Upsell $]],"$#")),"")</f>
        <v/>
      </c>
      <c r="M525">
        <v>2</v>
      </c>
      <c r="N525" s="1">
        <v>43831</v>
      </c>
      <c r="O525" s="1">
        <v>44378</v>
      </c>
      <c r="P525">
        <v>18</v>
      </c>
      <c r="Q525">
        <v>0</v>
      </c>
      <c r="R525" s="1">
        <v>44075</v>
      </c>
      <c r="S525">
        <v>10</v>
      </c>
      <c r="T525" s="1"/>
    </row>
    <row r="526" spans="1:20" x14ac:dyDescent="0.25">
      <c r="A526">
        <v>100008</v>
      </c>
      <c r="B526" t="s">
        <v>0</v>
      </c>
      <c r="C526" cm="1">
        <f t="array" ref="C526">_xlfn.SWITCH(Sales[[#This Row],[Subscription Type]],"Basic",4,"Premium",3,"Business",2,"Enterprise",1,FALSE)</f>
        <v>3</v>
      </c>
      <c r="E526" s="1"/>
      <c r="F526" s="1"/>
      <c r="G526">
        <v>1</v>
      </c>
      <c r="H526">
        <f>MAX(0,Sales[[#This Row],[Number of Users]]-Sales[[#This Row],[Licenses Bought]])</f>
        <v>1</v>
      </c>
      <c r="I526" s="5">
        <v>10</v>
      </c>
      <c r="J526" s="5">
        <f>IF(Sales[[#This Row],[Sales Month]]=MAX(R526:R2745),Sales[[#This Row],[Upsell $ Non Paying Users]]*Sales[[#This Row],[Non Paying Users]],0)</f>
        <v>0</v>
      </c>
      <c r="K526" s="5" t="str" cm="1">
        <f t="array" ref="K526">_xlfn.IFS(Sales[[#This Row],[Current Upsell $]]=0,"",Sales[[#This Row],[Current Upsell $]]&gt;=400,"High",Sales[[#This Row],[Current Upsell $]]&gt;=100,"Medium",Sales[[#This Row],[Current Upsell $]]&lt;100,"Low")</f>
        <v/>
      </c>
      <c r="L526" s="5" t="str">
        <f>IF(Sales[[#This Row],[Current Upsell $]]&gt;0,_xlfn.CONCAT(Sales[[#This Row],[Subscription Type]]," ",Sales[[#This Row],[Upsell Priority]]," ",TEXT(Sales[[#This Row],[Current Upsell $]],"$#")),"")</f>
        <v/>
      </c>
      <c r="M526">
        <v>2</v>
      </c>
      <c r="N526" s="1">
        <v>43831</v>
      </c>
      <c r="O526" s="1">
        <v>44378</v>
      </c>
      <c r="P526">
        <v>18</v>
      </c>
      <c r="Q526">
        <v>0</v>
      </c>
      <c r="R526" s="1">
        <v>44136</v>
      </c>
      <c r="S526">
        <v>10</v>
      </c>
      <c r="T526" s="1"/>
    </row>
    <row r="527" spans="1:20" x14ac:dyDescent="0.25">
      <c r="A527">
        <v>100008</v>
      </c>
      <c r="B527" t="s">
        <v>0</v>
      </c>
      <c r="C527" cm="1">
        <f t="array" ref="C527">_xlfn.SWITCH(Sales[[#This Row],[Subscription Type]],"Basic",4,"Premium",3,"Business",2,"Enterprise",1,FALSE)</f>
        <v>3</v>
      </c>
      <c r="E527" s="1"/>
      <c r="F527" s="1"/>
      <c r="G527">
        <v>1</v>
      </c>
      <c r="H527">
        <f>MAX(0,Sales[[#This Row],[Number of Users]]-Sales[[#This Row],[Licenses Bought]])</f>
        <v>1</v>
      </c>
      <c r="I527" s="5">
        <v>10</v>
      </c>
      <c r="J527" s="5">
        <f>IF(Sales[[#This Row],[Sales Month]]=MAX(R527:R2746),Sales[[#This Row],[Upsell $ Non Paying Users]]*Sales[[#This Row],[Non Paying Users]],0)</f>
        <v>0</v>
      </c>
      <c r="K527" s="5" t="str" cm="1">
        <f t="array" ref="K527">_xlfn.IFS(Sales[[#This Row],[Current Upsell $]]=0,"",Sales[[#This Row],[Current Upsell $]]&gt;=400,"High",Sales[[#This Row],[Current Upsell $]]&gt;=100,"Medium",Sales[[#This Row],[Current Upsell $]]&lt;100,"Low")</f>
        <v/>
      </c>
      <c r="L527" s="5" t="str">
        <f>IF(Sales[[#This Row],[Current Upsell $]]&gt;0,_xlfn.CONCAT(Sales[[#This Row],[Subscription Type]]," ",Sales[[#This Row],[Upsell Priority]]," ",TEXT(Sales[[#This Row],[Current Upsell $]],"$#")),"")</f>
        <v/>
      </c>
      <c r="M527">
        <v>2</v>
      </c>
      <c r="N527" s="1">
        <v>43831</v>
      </c>
      <c r="O527" s="1">
        <v>44378</v>
      </c>
      <c r="P527">
        <v>18</v>
      </c>
      <c r="Q527">
        <v>0</v>
      </c>
      <c r="R527" s="1">
        <v>44166</v>
      </c>
      <c r="S527">
        <v>10</v>
      </c>
      <c r="T527" s="1"/>
    </row>
    <row r="528" spans="1:20" x14ac:dyDescent="0.25">
      <c r="A528">
        <v>100008</v>
      </c>
      <c r="B528" t="s">
        <v>0</v>
      </c>
      <c r="C528" cm="1">
        <f t="array" ref="C528">_xlfn.SWITCH(Sales[[#This Row],[Subscription Type]],"Basic",4,"Premium",3,"Business",2,"Enterprise",1,FALSE)</f>
        <v>3</v>
      </c>
      <c r="E528" s="1"/>
      <c r="F528" s="1"/>
      <c r="G528">
        <v>1</v>
      </c>
      <c r="H528">
        <f>MAX(0,Sales[[#This Row],[Number of Users]]-Sales[[#This Row],[Licenses Bought]])</f>
        <v>1</v>
      </c>
      <c r="I528" s="5">
        <v>10</v>
      </c>
      <c r="J528" s="5">
        <f>IF(Sales[[#This Row],[Sales Month]]=MAX(R528:R2747),Sales[[#This Row],[Upsell $ Non Paying Users]]*Sales[[#This Row],[Non Paying Users]],0)</f>
        <v>0</v>
      </c>
      <c r="K528" s="5" t="str" cm="1">
        <f t="array" ref="K528">_xlfn.IFS(Sales[[#This Row],[Current Upsell $]]=0,"",Sales[[#This Row],[Current Upsell $]]&gt;=400,"High",Sales[[#This Row],[Current Upsell $]]&gt;=100,"Medium",Sales[[#This Row],[Current Upsell $]]&lt;100,"Low")</f>
        <v/>
      </c>
      <c r="L528" s="5" t="str">
        <f>IF(Sales[[#This Row],[Current Upsell $]]&gt;0,_xlfn.CONCAT(Sales[[#This Row],[Subscription Type]]," ",Sales[[#This Row],[Upsell Priority]]," ",TEXT(Sales[[#This Row],[Current Upsell $]],"$#")),"")</f>
        <v/>
      </c>
      <c r="M528">
        <v>2</v>
      </c>
      <c r="N528" s="1">
        <v>43831</v>
      </c>
      <c r="O528" s="1">
        <v>44378</v>
      </c>
      <c r="P528">
        <v>18</v>
      </c>
      <c r="Q528">
        <v>0</v>
      </c>
      <c r="R528" s="1">
        <v>44256</v>
      </c>
      <c r="S528">
        <v>10</v>
      </c>
      <c r="T528" s="1"/>
    </row>
    <row r="529" spans="1:20" x14ac:dyDescent="0.25">
      <c r="A529">
        <v>100008</v>
      </c>
      <c r="B529" t="s">
        <v>0</v>
      </c>
      <c r="C529" cm="1">
        <f t="array" ref="C529">_xlfn.SWITCH(Sales[[#This Row],[Subscription Type]],"Basic",4,"Premium",3,"Business",2,"Enterprise",1,FALSE)</f>
        <v>3</v>
      </c>
      <c r="E529" s="1"/>
      <c r="F529" s="1"/>
      <c r="G529">
        <v>1</v>
      </c>
      <c r="H529">
        <f>MAX(0,Sales[[#This Row],[Number of Users]]-Sales[[#This Row],[Licenses Bought]])</f>
        <v>1</v>
      </c>
      <c r="I529" s="5">
        <v>10</v>
      </c>
      <c r="J529" s="5">
        <f>IF(Sales[[#This Row],[Sales Month]]=MAX(R529:R2748),Sales[[#This Row],[Upsell $ Non Paying Users]]*Sales[[#This Row],[Non Paying Users]],0)</f>
        <v>0</v>
      </c>
      <c r="K529" s="5" t="str" cm="1">
        <f t="array" ref="K529">_xlfn.IFS(Sales[[#This Row],[Current Upsell $]]=0,"",Sales[[#This Row],[Current Upsell $]]&gt;=400,"High",Sales[[#This Row],[Current Upsell $]]&gt;=100,"Medium",Sales[[#This Row],[Current Upsell $]]&lt;100,"Low")</f>
        <v/>
      </c>
      <c r="L529" s="5" t="str">
        <f>IF(Sales[[#This Row],[Current Upsell $]]&gt;0,_xlfn.CONCAT(Sales[[#This Row],[Subscription Type]]," ",Sales[[#This Row],[Upsell Priority]]," ",TEXT(Sales[[#This Row],[Current Upsell $]],"$#")),"")</f>
        <v/>
      </c>
      <c r="M529">
        <v>2</v>
      </c>
      <c r="N529" s="1">
        <v>43831</v>
      </c>
      <c r="O529" s="1">
        <v>44378</v>
      </c>
      <c r="P529">
        <v>18</v>
      </c>
      <c r="Q529">
        <v>0</v>
      </c>
      <c r="R529" s="1">
        <v>44287</v>
      </c>
      <c r="S529">
        <v>10</v>
      </c>
      <c r="T529" s="1"/>
    </row>
    <row r="530" spans="1:20" x14ac:dyDescent="0.25">
      <c r="A530">
        <v>100008</v>
      </c>
      <c r="B530" t="s">
        <v>0</v>
      </c>
      <c r="C530" cm="1">
        <f t="array" ref="C530">_xlfn.SWITCH(Sales[[#This Row],[Subscription Type]],"Basic",4,"Premium",3,"Business",2,"Enterprise",1,FALSE)</f>
        <v>3</v>
      </c>
      <c r="E530" s="1"/>
      <c r="F530" s="1"/>
      <c r="G530">
        <v>1</v>
      </c>
      <c r="H530">
        <f>MAX(0,Sales[[#This Row],[Number of Users]]-Sales[[#This Row],[Licenses Bought]])</f>
        <v>1</v>
      </c>
      <c r="I530" s="5">
        <v>10</v>
      </c>
      <c r="J530" s="5">
        <f>IF(Sales[[#This Row],[Sales Month]]=MAX(R530:R2749),Sales[[#This Row],[Upsell $ Non Paying Users]]*Sales[[#This Row],[Non Paying Users]],0)</f>
        <v>0</v>
      </c>
      <c r="K530" s="5" t="str" cm="1">
        <f t="array" ref="K530">_xlfn.IFS(Sales[[#This Row],[Current Upsell $]]=0,"",Sales[[#This Row],[Current Upsell $]]&gt;=400,"High",Sales[[#This Row],[Current Upsell $]]&gt;=100,"Medium",Sales[[#This Row],[Current Upsell $]]&lt;100,"Low")</f>
        <v/>
      </c>
      <c r="L530" s="5" t="str">
        <f>IF(Sales[[#This Row],[Current Upsell $]]&gt;0,_xlfn.CONCAT(Sales[[#This Row],[Subscription Type]]," ",Sales[[#This Row],[Upsell Priority]]," ",TEXT(Sales[[#This Row],[Current Upsell $]],"$#")),"")</f>
        <v/>
      </c>
      <c r="M530">
        <v>2</v>
      </c>
      <c r="N530" s="1">
        <v>43831</v>
      </c>
      <c r="O530" s="1">
        <v>44378</v>
      </c>
      <c r="P530">
        <v>18</v>
      </c>
      <c r="Q530">
        <v>0</v>
      </c>
      <c r="R530" s="1">
        <v>44317</v>
      </c>
      <c r="S530">
        <v>10</v>
      </c>
      <c r="T530" s="1"/>
    </row>
    <row r="531" spans="1:20" x14ac:dyDescent="0.25">
      <c r="A531">
        <v>100008</v>
      </c>
      <c r="B531" t="s">
        <v>0</v>
      </c>
      <c r="C531" cm="1">
        <f t="array" ref="C531">_xlfn.SWITCH(Sales[[#This Row],[Subscription Type]],"Basic",4,"Premium",3,"Business",2,"Enterprise",1,FALSE)</f>
        <v>3</v>
      </c>
      <c r="E531" s="1"/>
      <c r="F531" s="1"/>
      <c r="G531">
        <v>1</v>
      </c>
      <c r="H531">
        <f>MAX(0,Sales[[#This Row],[Number of Users]]-Sales[[#This Row],[Licenses Bought]])</f>
        <v>1</v>
      </c>
      <c r="I531" s="5">
        <v>10</v>
      </c>
      <c r="J531" s="5">
        <f>IF(Sales[[#This Row],[Sales Month]]=MAX(R531:R2750),Sales[[#This Row],[Upsell $ Non Paying Users]]*Sales[[#This Row],[Non Paying Users]],0)</f>
        <v>10</v>
      </c>
      <c r="K531" s="5" t="str" cm="1">
        <f t="array" ref="K531">_xlfn.IFS(Sales[[#This Row],[Current Upsell $]]=0,"",Sales[[#This Row],[Current Upsell $]]&gt;=400,"High",Sales[[#This Row],[Current Upsell $]]&gt;=100,"Medium",Sales[[#This Row],[Current Upsell $]]&lt;100,"Low")</f>
        <v>Low</v>
      </c>
      <c r="L531" s="5" t="str">
        <f>IF(Sales[[#This Row],[Current Upsell $]]&gt;0,_xlfn.CONCAT(Sales[[#This Row],[Subscription Type]]," ",Sales[[#This Row],[Upsell Priority]]," ",TEXT(Sales[[#This Row],[Current Upsell $]],"$#")),"")</f>
        <v>Premium Low $10</v>
      </c>
      <c r="M531">
        <v>2</v>
      </c>
      <c r="N531" s="1">
        <v>43831</v>
      </c>
      <c r="O531" s="1">
        <v>44378</v>
      </c>
      <c r="P531">
        <v>18</v>
      </c>
      <c r="Q531">
        <v>0</v>
      </c>
      <c r="R531" s="1">
        <v>44348</v>
      </c>
      <c r="S531">
        <v>10</v>
      </c>
      <c r="T531" s="1"/>
    </row>
    <row r="532" spans="1:20" x14ac:dyDescent="0.25">
      <c r="A532">
        <v>100012</v>
      </c>
      <c r="B532" t="s">
        <v>0</v>
      </c>
      <c r="C532" cm="1">
        <f t="array" ref="C532">_xlfn.SWITCH(Sales[[#This Row],[Subscription Type]],"Basic",4,"Premium",3,"Business",2,"Enterprise",1,FALSE)</f>
        <v>3</v>
      </c>
      <c r="E532" s="1"/>
      <c r="F532" s="1"/>
      <c r="G532">
        <v>32</v>
      </c>
      <c r="H532">
        <f>MAX(0,Sales[[#This Row],[Number of Users]]-Sales[[#This Row],[Licenses Bought]])</f>
        <v>1</v>
      </c>
      <c r="I532" s="5">
        <v>10</v>
      </c>
      <c r="J532" s="5">
        <f>IF(Sales[[#This Row],[Sales Month]]=MAX(R532:R2751),Sales[[#This Row],[Upsell $ Non Paying Users]]*Sales[[#This Row],[Non Paying Users]],0)</f>
        <v>0</v>
      </c>
      <c r="K532" s="5" t="str" cm="1">
        <f t="array" ref="K532">_xlfn.IFS(Sales[[#This Row],[Current Upsell $]]=0,"",Sales[[#This Row],[Current Upsell $]]&gt;=400,"High",Sales[[#This Row],[Current Upsell $]]&gt;=100,"Medium",Sales[[#This Row],[Current Upsell $]]&lt;100,"Low")</f>
        <v/>
      </c>
      <c r="L532" s="5" t="str">
        <f>IF(Sales[[#This Row],[Current Upsell $]]&gt;0,_xlfn.CONCAT(Sales[[#This Row],[Subscription Type]]," ",Sales[[#This Row],[Upsell Priority]]," ",TEXT(Sales[[#This Row],[Current Upsell $]],"$#")),"")</f>
        <v/>
      </c>
      <c r="M532">
        <v>33</v>
      </c>
      <c r="N532" s="1">
        <v>43891</v>
      </c>
      <c r="O532" s="1">
        <v>44378</v>
      </c>
      <c r="P532">
        <v>16</v>
      </c>
      <c r="Q532">
        <v>0</v>
      </c>
      <c r="R532" s="1">
        <v>44044</v>
      </c>
      <c r="S532">
        <v>320</v>
      </c>
      <c r="T532" s="1"/>
    </row>
    <row r="533" spans="1:20" x14ac:dyDescent="0.25">
      <c r="A533">
        <v>100013</v>
      </c>
      <c r="B533" t="s">
        <v>0</v>
      </c>
      <c r="C533" cm="1">
        <f t="array" ref="C533">_xlfn.SWITCH(Sales[[#This Row],[Subscription Type]],"Basic",4,"Premium",3,"Business",2,"Enterprise",1,FALSE)</f>
        <v>3</v>
      </c>
      <c r="G533">
        <v>11</v>
      </c>
      <c r="H533">
        <f>MAX(0,Sales[[#This Row],[Number of Users]]-Sales[[#This Row],[Licenses Bought]])</f>
        <v>1</v>
      </c>
      <c r="I533" s="5">
        <v>10</v>
      </c>
      <c r="J533" s="5">
        <f>IF(Sales[[#This Row],[Sales Month]]=MAX(R533:R2752),Sales[[#This Row],[Upsell $ Non Paying Users]]*Sales[[#This Row],[Non Paying Users]],0)</f>
        <v>0</v>
      </c>
      <c r="K533" s="5" t="str" cm="1">
        <f t="array" ref="K533">_xlfn.IFS(Sales[[#This Row],[Current Upsell $]]=0,"",Sales[[#This Row],[Current Upsell $]]&gt;=400,"High",Sales[[#This Row],[Current Upsell $]]&gt;=100,"Medium",Sales[[#This Row],[Current Upsell $]]&lt;100,"Low")</f>
        <v/>
      </c>
      <c r="L533" s="5" t="str">
        <f>IF(Sales[[#This Row],[Current Upsell $]]&gt;0,_xlfn.CONCAT(Sales[[#This Row],[Subscription Type]]," ",Sales[[#This Row],[Upsell Priority]]," ",TEXT(Sales[[#This Row],[Current Upsell $]],"$#")),"")</f>
        <v/>
      </c>
      <c r="M533">
        <v>12</v>
      </c>
      <c r="N533" s="1">
        <v>43891</v>
      </c>
      <c r="O533" s="1">
        <v>44256</v>
      </c>
      <c r="P533">
        <v>12</v>
      </c>
      <c r="Q533">
        <v>3</v>
      </c>
      <c r="R533" s="1">
        <v>44228</v>
      </c>
      <c r="S533">
        <v>110</v>
      </c>
      <c r="T533" s="1"/>
    </row>
    <row r="534" spans="1:20" x14ac:dyDescent="0.25">
      <c r="A534">
        <v>100014</v>
      </c>
      <c r="B534" t="s">
        <v>0</v>
      </c>
      <c r="C534" cm="1">
        <f t="array" ref="C534">_xlfn.SWITCH(Sales[[#This Row],[Subscription Type]],"Basic",4,"Premium",3,"Business",2,"Enterprise",1,FALSE)</f>
        <v>3</v>
      </c>
      <c r="G534">
        <v>3</v>
      </c>
      <c r="H534">
        <f>MAX(0,Sales[[#This Row],[Number of Users]]-Sales[[#This Row],[Licenses Bought]])</f>
        <v>1</v>
      </c>
      <c r="I534" s="5">
        <v>10</v>
      </c>
      <c r="J534" s="5">
        <f>IF(Sales[[#This Row],[Sales Month]]=MAX(R534:R2753),Sales[[#This Row],[Upsell $ Non Paying Users]]*Sales[[#This Row],[Non Paying Users]],0)</f>
        <v>0</v>
      </c>
      <c r="K534" s="5" t="str" cm="1">
        <f t="array" ref="K534">_xlfn.IFS(Sales[[#This Row],[Current Upsell $]]=0,"",Sales[[#This Row],[Current Upsell $]]&gt;=400,"High",Sales[[#This Row],[Current Upsell $]]&gt;=100,"Medium",Sales[[#This Row],[Current Upsell $]]&lt;100,"Low")</f>
        <v/>
      </c>
      <c r="L534" s="5" t="str">
        <f>IF(Sales[[#This Row],[Current Upsell $]]&gt;0,_xlfn.CONCAT(Sales[[#This Row],[Subscription Type]]," ",Sales[[#This Row],[Upsell Priority]]," ",TEXT(Sales[[#This Row],[Current Upsell $]],"$#")),"")</f>
        <v/>
      </c>
      <c r="M534">
        <v>4</v>
      </c>
      <c r="N534" s="1">
        <v>43891</v>
      </c>
      <c r="O534" s="1">
        <v>44166</v>
      </c>
      <c r="P534">
        <v>9</v>
      </c>
      <c r="Q534">
        <v>6</v>
      </c>
      <c r="R534" s="1">
        <v>43983</v>
      </c>
      <c r="S534">
        <v>30</v>
      </c>
      <c r="T534" s="1"/>
    </row>
    <row r="535" spans="1:20" x14ac:dyDescent="0.25">
      <c r="A535">
        <v>100014</v>
      </c>
      <c r="B535" t="s">
        <v>0</v>
      </c>
      <c r="C535" cm="1">
        <f t="array" ref="C535">_xlfn.SWITCH(Sales[[#This Row],[Subscription Type]],"Basic",4,"Premium",3,"Business",2,"Enterprise",1,FALSE)</f>
        <v>3</v>
      </c>
      <c r="G535">
        <v>3</v>
      </c>
      <c r="H535">
        <f>MAX(0,Sales[[#This Row],[Number of Users]]-Sales[[#This Row],[Licenses Bought]])</f>
        <v>1</v>
      </c>
      <c r="I535" s="5">
        <v>10</v>
      </c>
      <c r="J535" s="5">
        <f>IF(Sales[[#This Row],[Sales Month]]=MAX(R535:R2754),Sales[[#This Row],[Upsell $ Non Paying Users]]*Sales[[#This Row],[Non Paying Users]],0)</f>
        <v>0</v>
      </c>
      <c r="K535" s="5" t="str" cm="1">
        <f t="array" ref="K535">_xlfn.IFS(Sales[[#This Row],[Current Upsell $]]=0,"",Sales[[#This Row],[Current Upsell $]]&gt;=400,"High",Sales[[#This Row],[Current Upsell $]]&gt;=100,"Medium",Sales[[#This Row],[Current Upsell $]]&lt;100,"Low")</f>
        <v/>
      </c>
      <c r="L535" s="5" t="str">
        <f>IF(Sales[[#This Row],[Current Upsell $]]&gt;0,_xlfn.CONCAT(Sales[[#This Row],[Subscription Type]]," ",Sales[[#This Row],[Upsell Priority]]," ",TEXT(Sales[[#This Row],[Current Upsell $]],"$#")),"")</f>
        <v/>
      </c>
      <c r="M535">
        <v>4</v>
      </c>
      <c r="N535" s="1">
        <v>43891</v>
      </c>
      <c r="O535" s="1">
        <v>44166</v>
      </c>
      <c r="P535">
        <v>9</v>
      </c>
      <c r="Q535">
        <v>6</v>
      </c>
      <c r="R535" s="1">
        <v>44013</v>
      </c>
      <c r="S535">
        <v>30</v>
      </c>
      <c r="T535" s="1"/>
    </row>
    <row r="536" spans="1:20" x14ac:dyDescent="0.25">
      <c r="A536">
        <v>100014</v>
      </c>
      <c r="B536" t="s">
        <v>0</v>
      </c>
      <c r="C536" cm="1">
        <f t="array" ref="C536">_xlfn.SWITCH(Sales[[#This Row],[Subscription Type]],"Basic",4,"Premium",3,"Business",2,"Enterprise",1,FALSE)</f>
        <v>3</v>
      </c>
      <c r="G536">
        <v>3</v>
      </c>
      <c r="H536">
        <f>MAX(0,Sales[[#This Row],[Number of Users]]-Sales[[#This Row],[Licenses Bought]])</f>
        <v>1</v>
      </c>
      <c r="I536" s="5">
        <v>10</v>
      </c>
      <c r="J536" s="5">
        <f>IF(Sales[[#This Row],[Sales Month]]=MAX(R536:R2755),Sales[[#This Row],[Upsell $ Non Paying Users]]*Sales[[#This Row],[Non Paying Users]],0)</f>
        <v>0</v>
      </c>
      <c r="K536" s="5" t="str" cm="1">
        <f t="array" ref="K536">_xlfn.IFS(Sales[[#This Row],[Current Upsell $]]=0,"",Sales[[#This Row],[Current Upsell $]]&gt;=400,"High",Sales[[#This Row],[Current Upsell $]]&gt;=100,"Medium",Sales[[#This Row],[Current Upsell $]]&lt;100,"Low")</f>
        <v/>
      </c>
      <c r="L536" s="5" t="str">
        <f>IF(Sales[[#This Row],[Current Upsell $]]&gt;0,_xlfn.CONCAT(Sales[[#This Row],[Subscription Type]]," ",Sales[[#This Row],[Upsell Priority]]," ",TEXT(Sales[[#This Row],[Current Upsell $]],"$#")),"")</f>
        <v/>
      </c>
      <c r="M536">
        <v>4</v>
      </c>
      <c r="N536" s="1">
        <v>43891</v>
      </c>
      <c r="O536" s="1">
        <v>44166</v>
      </c>
      <c r="P536">
        <v>9</v>
      </c>
      <c r="Q536">
        <v>6</v>
      </c>
      <c r="R536" s="1">
        <v>44044</v>
      </c>
      <c r="S536">
        <v>30</v>
      </c>
      <c r="T536" s="1"/>
    </row>
    <row r="537" spans="1:20" x14ac:dyDescent="0.25">
      <c r="A537">
        <v>100014</v>
      </c>
      <c r="B537" t="s">
        <v>0</v>
      </c>
      <c r="C537" cm="1">
        <f t="array" ref="C537">_xlfn.SWITCH(Sales[[#This Row],[Subscription Type]],"Basic",4,"Premium",3,"Business",2,"Enterprise",1,FALSE)</f>
        <v>3</v>
      </c>
      <c r="G537">
        <v>3</v>
      </c>
      <c r="H537">
        <f>MAX(0,Sales[[#This Row],[Number of Users]]-Sales[[#This Row],[Licenses Bought]])</f>
        <v>1</v>
      </c>
      <c r="I537" s="5">
        <v>10</v>
      </c>
      <c r="J537" s="5">
        <f>IF(Sales[[#This Row],[Sales Month]]=MAX(R537:R2756),Sales[[#This Row],[Upsell $ Non Paying Users]]*Sales[[#This Row],[Non Paying Users]],0)</f>
        <v>0</v>
      </c>
      <c r="K537" s="5" t="str" cm="1">
        <f t="array" ref="K537">_xlfn.IFS(Sales[[#This Row],[Current Upsell $]]=0,"",Sales[[#This Row],[Current Upsell $]]&gt;=400,"High",Sales[[#This Row],[Current Upsell $]]&gt;=100,"Medium",Sales[[#This Row],[Current Upsell $]]&lt;100,"Low")</f>
        <v/>
      </c>
      <c r="L537" s="5" t="str">
        <f>IF(Sales[[#This Row],[Current Upsell $]]&gt;0,_xlfn.CONCAT(Sales[[#This Row],[Subscription Type]]," ",Sales[[#This Row],[Upsell Priority]]," ",TEXT(Sales[[#This Row],[Current Upsell $]],"$#")),"")</f>
        <v/>
      </c>
      <c r="M537">
        <v>4</v>
      </c>
      <c r="N537" s="1">
        <v>43891</v>
      </c>
      <c r="O537" s="1">
        <v>44166</v>
      </c>
      <c r="P537">
        <v>9</v>
      </c>
      <c r="Q537">
        <v>6</v>
      </c>
      <c r="R537" s="1">
        <v>44075</v>
      </c>
      <c r="S537">
        <v>30</v>
      </c>
      <c r="T537" s="1"/>
    </row>
    <row r="538" spans="1:20" x14ac:dyDescent="0.25">
      <c r="A538">
        <v>100014</v>
      </c>
      <c r="B538" t="s">
        <v>0</v>
      </c>
      <c r="C538" cm="1">
        <f t="array" ref="C538">_xlfn.SWITCH(Sales[[#This Row],[Subscription Type]],"Basic",4,"Premium",3,"Business",2,"Enterprise",1,FALSE)</f>
        <v>3</v>
      </c>
      <c r="G538">
        <v>3</v>
      </c>
      <c r="H538">
        <f>MAX(0,Sales[[#This Row],[Number of Users]]-Sales[[#This Row],[Licenses Bought]])</f>
        <v>1</v>
      </c>
      <c r="I538" s="5">
        <v>10</v>
      </c>
      <c r="J538" s="5">
        <f>IF(Sales[[#This Row],[Sales Month]]=MAX(R538:R2757),Sales[[#This Row],[Upsell $ Non Paying Users]]*Sales[[#This Row],[Non Paying Users]],0)</f>
        <v>0</v>
      </c>
      <c r="K538" s="5" t="str" cm="1">
        <f t="array" ref="K538">_xlfn.IFS(Sales[[#This Row],[Current Upsell $]]=0,"",Sales[[#This Row],[Current Upsell $]]&gt;=400,"High",Sales[[#This Row],[Current Upsell $]]&gt;=100,"Medium",Sales[[#This Row],[Current Upsell $]]&lt;100,"Low")</f>
        <v/>
      </c>
      <c r="L538" s="5" t="str">
        <f>IF(Sales[[#This Row],[Current Upsell $]]&gt;0,_xlfn.CONCAT(Sales[[#This Row],[Subscription Type]]," ",Sales[[#This Row],[Upsell Priority]]," ",TEXT(Sales[[#This Row],[Current Upsell $]],"$#")),"")</f>
        <v/>
      </c>
      <c r="M538">
        <v>4</v>
      </c>
      <c r="N538" s="1">
        <v>43891</v>
      </c>
      <c r="O538" s="1">
        <v>44166</v>
      </c>
      <c r="P538">
        <v>9</v>
      </c>
      <c r="Q538">
        <v>6</v>
      </c>
      <c r="R538" s="1">
        <v>44105</v>
      </c>
      <c r="S538">
        <v>30</v>
      </c>
      <c r="T538" s="1"/>
    </row>
    <row r="539" spans="1:20" x14ac:dyDescent="0.25">
      <c r="A539">
        <v>100014</v>
      </c>
      <c r="B539" t="s">
        <v>0</v>
      </c>
      <c r="C539" cm="1">
        <f t="array" ref="C539">_xlfn.SWITCH(Sales[[#This Row],[Subscription Type]],"Basic",4,"Premium",3,"Business",2,"Enterprise",1,FALSE)</f>
        <v>3</v>
      </c>
      <c r="G539">
        <v>3</v>
      </c>
      <c r="H539">
        <f>MAX(0,Sales[[#This Row],[Number of Users]]-Sales[[#This Row],[Licenses Bought]])</f>
        <v>1</v>
      </c>
      <c r="I539" s="5">
        <v>10</v>
      </c>
      <c r="J539" s="5">
        <f>IF(Sales[[#This Row],[Sales Month]]=MAX(R539:R2758),Sales[[#This Row],[Upsell $ Non Paying Users]]*Sales[[#This Row],[Non Paying Users]],0)</f>
        <v>0</v>
      </c>
      <c r="K539" s="5" t="str" cm="1">
        <f t="array" ref="K539">_xlfn.IFS(Sales[[#This Row],[Current Upsell $]]=0,"",Sales[[#This Row],[Current Upsell $]]&gt;=400,"High",Sales[[#This Row],[Current Upsell $]]&gt;=100,"Medium",Sales[[#This Row],[Current Upsell $]]&lt;100,"Low")</f>
        <v/>
      </c>
      <c r="L539" s="5" t="str">
        <f>IF(Sales[[#This Row],[Current Upsell $]]&gt;0,_xlfn.CONCAT(Sales[[#This Row],[Subscription Type]]," ",Sales[[#This Row],[Upsell Priority]]," ",TEXT(Sales[[#This Row],[Current Upsell $]],"$#")),"")</f>
        <v/>
      </c>
      <c r="M539">
        <v>4</v>
      </c>
      <c r="N539" s="1">
        <v>43891</v>
      </c>
      <c r="O539" s="1">
        <v>44166</v>
      </c>
      <c r="P539">
        <v>9</v>
      </c>
      <c r="Q539">
        <v>6</v>
      </c>
      <c r="R539" s="1">
        <v>44136</v>
      </c>
      <c r="S539">
        <v>30</v>
      </c>
      <c r="T539" s="1"/>
    </row>
    <row r="540" spans="1:20" x14ac:dyDescent="0.25">
      <c r="A540">
        <v>100024</v>
      </c>
      <c r="B540" t="s">
        <v>0</v>
      </c>
      <c r="C540" cm="1">
        <f t="array" ref="C540">_xlfn.SWITCH(Sales[[#This Row],[Subscription Type]],"Basic",4,"Premium",3,"Business",2,"Enterprise",1,FALSE)</f>
        <v>3</v>
      </c>
      <c r="G540">
        <v>1</v>
      </c>
      <c r="H540">
        <f>MAX(0,Sales[[#This Row],[Number of Users]]-Sales[[#This Row],[Licenses Bought]])</f>
        <v>1</v>
      </c>
      <c r="I540" s="5">
        <v>10</v>
      </c>
      <c r="J540" s="5">
        <f>IF(Sales[[#This Row],[Sales Month]]=MAX(R540:R2759),Sales[[#This Row],[Upsell $ Non Paying Users]]*Sales[[#This Row],[Non Paying Users]],0)</f>
        <v>0</v>
      </c>
      <c r="K540" s="5" t="str" cm="1">
        <f t="array" ref="K540">_xlfn.IFS(Sales[[#This Row],[Current Upsell $]]=0,"",Sales[[#This Row],[Current Upsell $]]&gt;=400,"High",Sales[[#This Row],[Current Upsell $]]&gt;=100,"Medium",Sales[[#This Row],[Current Upsell $]]&lt;100,"Low")</f>
        <v/>
      </c>
      <c r="L540" s="5" t="str">
        <f>IF(Sales[[#This Row],[Current Upsell $]]&gt;0,_xlfn.CONCAT(Sales[[#This Row],[Subscription Type]]," ",Sales[[#This Row],[Upsell Priority]]," ",TEXT(Sales[[#This Row],[Current Upsell $]],"$#")),"")</f>
        <v/>
      </c>
      <c r="M540">
        <v>2</v>
      </c>
      <c r="N540" s="1">
        <v>43922</v>
      </c>
      <c r="O540" s="1">
        <v>43983</v>
      </c>
      <c r="P540">
        <v>2</v>
      </c>
      <c r="Q540">
        <v>12</v>
      </c>
      <c r="R540" s="1">
        <v>43952</v>
      </c>
      <c r="S540">
        <v>10</v>
      </c>
      <c r="T540" s="1"/>
    </row>
    <row r="541" spans="1:20" x14ac:dyDescent="0.25">
      <c r="A541">
        <v>100024</v>
      </c>
      <c r="B541" t="s">
        <v>0</v>
      </c>
      <c r="C541" cm="1">
        <f t="array" ref="C541">_xlfn.SWITCH(Sales[[#This Row],[Subscription Type]],"Basic",4,"Premium",3,"Business",2,"Enterprise",1,FALSE)</f>
        <v>3</v>
      </c>
      <c r="G541">
        <v>1</v>
      </c>
      <c r="H541">
        <f>MAX(0,Sales[[#This Row],[Number of Users]]-Sales[[#This Row],[Licenses Bought]])</f>
        <v>1</v>
      </c>
      <c r="I541" s="5">
        <v>10</v>
      </c>
      <c r="J541" s="5">
        <f>IF(Sales[[#This Row],[Sales Month]]=MAX(R541:R2760),Sales[[#This Row],[Upsell $ Non Paying Users]]*Sales[[#This Row],[Non Paying Users]],0)</f>
        <v>0</v>
      </c>
      <c r="K541" s="5" t="str" cm="1">
        <f t="array" ref="K541">_xlfn.IFS(Sales[[#This Row],[Current Upsell $]]=0,"",Sales[[#This Row],[Current Upsell $]]&gt;=400,"High",Sales[[#This Row],[Current Upsell $]]&gt;=100,"Medium",Sales[[#This Row],[Current Upsell $]]&lt;100,"Low")</f>
        <v/>
      </c>
      <c r="L541" s="5" t="str">
        <f>IF(Sales[[#This Row],[Current Upsell $]]&gt;0,_xlfn.CONCAT(Sales[[#This Row],[Subscription Type]]," ",Sales[[#This Row],[Upsell Priority]]," ",TEXT(Sales[[#This Row],[Current Upsell $]],"$#")),"")</f>
        <v/>
      </c>
      <c r="M541">
        <v>2</v>
      </c>
      <c r="N541" s="1">
        <v>43922</v>
      </c>
      <c r="O541" s="1">
        <v>43983</v>
      </c>
      <c r="P541">
        <v>2</v>
      </c>
      <c r="Q541">
        <v>12</v>
      </c>
      <c r="R541" s="1">
        <v>43983</v>
      </c>
      <c r="S541">
        <v>10</v>
      </c>
      <c r="T541" s="1"/>
    </row>
    <row r="542" spans="1:20" x14ac:dyDescent="0.25">
      <c r="A542">
        <v>100026</v>
      </c>
      <c r="B542" t="s">
        <v>0</v>
      </c>
      <c r="C542" cm="1">
        <f t="array" ref="C542">_xlfn.SWITCH(Sales[[#This Row],[Subscription Type]],"Basic",4,"Premium",3,"Business",2,"Enterprise",1,FALSE)</f>
        <v>3</v>
      </c>
      <c r="E542" s="1"/>
      <c r="F542" s="1"/>
      <c r="G542">
        <v>27</v>
      </c>
      <c r="H542">
        <f>MAX(0,Sales[[#This Row],[Number of Users]]-Sales[[#This Row],[Licenses Bought]])</f>
        <v>1</v>
      </c>
      <c r="I542" s="5">
        <v>10</v>
      </c>
      <c r="J542" s="5">
        <f>IF(Sales[[#This Row],[Sales Month]]=MAX(R542:R2761),Sales[[#This Row],[Upsell $ Non Paying Users]]*Sales[[#This Row],[Non Paying Users]],0)</f>
        <v>0</v>
      </c>
      <c r="K542" s="5" t="str" cm="1">
        <f t="array" ref="K542">_xlfn.IFS(Sales[[#This Row],[Current Upsell $]]=0,"",Sales[[#This Row],[Current Upsell $]]&gt;=400,"High",Sales[[#This Row],[Current Upsell $]]&gt;=100,"Medium",Sales[[#This Row],[Current Upsell $]]&lt;100,"Low")</f>
        <v/>
      </c>
      <c r="L542" s="5" t="str">
        <f>IF(Sales[[#This Row],[Current Upsell $]]&gt;0,_xlfn.CONCAT(Sales[[#This Row],[Subscription Type]]," ",Sales[[#This Row],[Upsell Priority]]," ",TEXT(Sales[[#This Row],[Current Upsell $]],"$#")),"")</f>
        <v/>
      </c>
      <c r="M542">
        <v>28</v>
      </c>
      <c r="N542" s="1">
        <v>43952</v>
      </c>
      <c r="O542" s="1">
        <v>44378</v>
      </c>
      <c r="P542">
        <v>14</v>
      </c>
      <c r="Q542">
        <v>0</v>
      </c>
      <c r="R542" s="1">
        <v>44256</v>
      </c>
      <c r="S542">
        <v>270</v>
      </c>
      <c r="T542" s="1"/>
    </row>
    <row r="543" spans="1:20" x14ac:dyDescent="0.25">
      <c r="A543">
        <v>100036</v>
      </c>
      <c r="B543" t="s">
        <v>0</v>
      </c>
      <c r="C543" cm="1">
        <f t="array" ref="C543">_xlfn.SWITCH(Sales[[#This Row],[Subscription Type]],"Basic",4,"Premium",3,"Business",2,"Enterprise",1,FALSE)</f>
        <v>3</v>
      </c>
      <c r="E543" s="1"/>
      <c r="F543" s="1"/>
      <c r="G543">
        <v>1</v>
      </c>
      <c r="H543">
        <f>MAX(0,Sales[[#This Row],[Number of Users]]-Sales[[#This Row],[Licenses Bought]])</f>
        <v>1</v>
      </c>
      <c r="I543" s="5">
        <v>10</v>
      </c>
      <c r="J543" s="5">
        <f>IF(Sales[[#This Row],[Sales Month]]=MAX(R543:R2762),Sales[[#This Row],[Upsell $ Non Paying Users]]*Sales[[#This Row],[Non Paying Users]],0)</f>
        <v>0</v>
      </c>
      <c r="K543" s="5" t="str" cm="1">
        <f t="array" ref="K543">_xlfn.IFS(Sales[[#This Row],[Current Upsell $]]=0,"",Sales[[#This Row],[Current Upsell $]]&gt;=400,"High",Sales[[#This Row],[Current Upsell $]]&gt;=100,"Medium",Sales[[#This Row],[Current Upsell $]]&lt;100,"Low")</f>
        <v/>
      </c>
      <c r="L543" s="5" t="str">
        <f>IF(Sales[[#This Row],[Current Upsell $]]&gt;0,_xlfn.CONCAT(Sales[[#This Row],[Subscription Type]]," ",Sales[[#This Row],[Upsell Priority]]," ",TEXT(Sales[[#This Row],[Current Upsell $]],"$#")),"")</f>
        <v/>
      </c>
      <c r="M543">
        <v>2</v>
      </c>
      <c r="N543" s="1">
        <v>43952</v>
      </c>
      <c r="O543" s="1">
        <v>44378</v>
      </c>
      <c r="P543">
        <v>14</v>
      </c>
      <c r="Q543">
        <v>0</v>
      </c>
      <c r="R543" s="1">
        <v>43983</v>
      </c>
      <c r="S543">
        <v>10</v>
      </c>
      <c r="T543" s="1"/>
    </row>
    <row r="544" spans="1:20" x14ac:dyDescent="0.25">
      <c r="A544">
        <v>100036</v>
      </c>
      <c r="B544" t="s">
        <v>0</v>
      </c>
      <c r="C544" cm="1">
        <f t="array" ref="C544">_xlfn.SWITCH(Sales[[#This Row],[Subscription Type]],"Basic",4,"Premium",3,"Business",2,"Enterprise",1,FALSE)</f>
        <v>3</v>
      </c>
      <c r="E544" s="1"/>
      <c r="F544" s="1"/>
      <c r="G544">
        <v>1</v>
      </c>
      <c r="H544">
        <f>MAX(0,Sales[[#This Row],[Number of Users]]-Sales[[#This Row],[Licenses Bought]])</f>
        <v>1</v>
      </c>
      <c r="I544" s="5">
        <v>10</v>
      </c>
      <c r="J544" s="5">
        <f>IF(Sales[[#This Row],[Sales Month]]=MAX(R544:R2763),Sales[[#This Row],[Upsell $ Non Paying Users]]*Sales[[#This Row],[Non Paying Users]],0)</f>
        <v>0</v>
      </c>
      <c r="K544" s="5" t="str" cm="1">
        <f t="array" ref="K544">_xlfn.IFS(Sales[[#This Row],[Current Upsell $]]=0,"",Sales[[#This Row],[Current Upsell $]]&gt;=400,"High",Sales[[#This Row],[Current Upsell $]]&gt;=100,"Medium",Sales[[#This Row],[Current Upsell $]]&lt;100,"Low")</f>
        <v/>
      </c>
      <c r="L544" s="5" t="str">
        <f>IF(Sales[[#This Row],[Current Upsell $]]&gt;0,_xlfn.CONCAT(Sales[[#This Row],[Subscription Type]]," ",Sales[[#This Row],[Upsell Priority]]," ",TEXT(Sales[[#This Row],[Current Upsell $]],"$#")),"")</f>
        <v/>
      </c>
      <c r="M544">
        <v>2</v>
      </c>
      <c r="N544" s="1">
        <v>43952</v>
      </c>
      <c r="O544" s="1">
        <v>44378</v>
      </c>
      <c r="P544">
        <v>14</v>
      </c>
      <c r="Q544">
        <v>0</v>
      </c>
      <c r="R544" s="1">
        <v>44013</v>
      </c>
      <c r="S544">
        <v>10</v>
      </c>
      <c r="T544" s="1"/>
    </row>
    <row r="545" spans="1:20" x14ac:dyDescent="0.25">
      <c r="A545">
        <v>100036</v>
      </c>
      <c r="B545" t="s">
        <v>0</v>
      </c>
      <c r="C545" cm="1">
        <f t="array" ref="C545">_xlfn.SWITCH(Sales[[#This Row],[Subscription Type]],"Basic",4,"Premium",3,"Business",2,"Enterprise",1,FALSE)</f>
        <v>3</v>
      </c>
      <c r="E545" s="1"/>
      <c r="F545" s="1"/>
      <c r="G545">
        <v>1</v>
      </c>
      <c r="H545">
        <f>MAX(0,Sales[[#This Row],[Number of Users]]-Sales[[#This Row],[Licenses Bought]])</f>
        <v>1</v>
      </c>
      <c r="I545" s="5">
        <v>10</v>
      </c>
      <c r="J545" s="5">
        <f>IF(Sales[[#This Row],[Sales Month]]=MAX(R545:R2764),Sales[[#This Row],[Upsell $ Non Paying Users]]*Sales[[#This Row],[Non Paying Users]],0)</f>
        <v>0</v>
      </c>
      <c r="K545" s="5" t="str" cm="1">
        <f t="array" ref="K545">_xlfn.IFS(Sales[[#This Row],[Current Upsell $]]=0,"",Sales[[#This Row],[Current Upsell $]]&gt;=400,"High",Sales[[#This Row],[Current Upsell $]]&gt;=100,"Medium",Sales[[#This Row],[Current Upsell $]]&lt;100,"Low")</f>
        <v/>
      </c>
      <c r="L545" s="5" t="str">
        <f>IF(Sales[[#This Row],[Current Upsell $]]&gt;0,_xlfn.CONCAT(Sales[[#This Row],[Subscription Type]]," ",Sales[[#This Row],[Upsell Priority]]," ",TEXT(Sales[[#This Row],[Current Upsell $]],"$#")),"")</f>
        <v/>
      </c>
      <c r="M545">
        <v>2</v>
      </c>
      <c r="N545" s="1">
        <v>43952</v>
      </c>
      <c r="O545" s="1">
        <v>44378</v>
      </c>
      <c r="P545">
        <v>14</v>
      </c>
      <c r="Q545">
        <v>0</v>
      </c>
      <c r="R545" s="1">
        <v>44044</v>
      </c>
      <c r="S545">
        <v>10</v>
      </c>
      <c r="T545" s="1"/>
    </row>
    <row r="546" spans="1:20" x14ac:dyDescent="0.25">
      <c r="A546">
        <v>100036</v>
      </c>
      <c r="B546" t="s">
        <v>0</v>
      </c>
      <c r="C546" cm="1">
        <f t="array" ref="C546">_xlfn.SWITCH(Sales[[#This Row],[Subscription Type]],"Basic",4,"Premium",3,"Business",2,"Enterprise",1,FALSE)</f>
        <v>3</v>
      </c>
      <c r="E546" s="1"/>
      <c r="F546" s="1"/>
      <c r="G546">
        <v>1</v>
      </c>
      <c r="H546">
        <f>MAX(0,Sales[[#This Row],[Number of Users]]-Sales[[#This Row],[Licenses Bought]])</f>
        <v>1</v>
      </c>
      <c r="I546" s="5">
        <v>10</v>
      </c>
      <c r="J546" s="5">
        <f>IF(Sales[[#This Row],[Sales Month]]=MAX(R546:R2765),Sales[[#This Row],[Upsell $ Non Paying Users]]*Sales[[#This Row],[Non Paying Users]],0)</f>
        <v>0</v>
      </c>
      <c r="K546" s="5" t="str" cm="1">
        <f t="array" ref="K546">_xlfn.IFS(Sales[[#This Row],[Current Upsell $]]=0,"",Sales[[#This Row],[Current Upsell $]]&gt;=400,"High",Sales[[#This Row],[Current Upsell $]]&gt;=100,"Medium",Sales[[#This Row],[Current Upsell $]]&lt;100,"Low")</f>
        <v/>
      </c>
      <c r="L546" s="5" t="str">
        <f>IF(Sales[[#This Row],[Current Upsell $]]&gt;0,_xlfn.CONCAT(Sales[[#This Row],[Subscription Type]]," ",Sales[[#This Row],[Upsell Priority]]," ",TEXT(Sales[[#This Row],[Current Upsell $]],"$#")),"")</f>
        <v/>
      </c>
      <c r="M546">
        <v>2</v>
      </c>
      <c r="N546" s="1">
        <v>43952</v>
      </c>
      <c r="O546" s="1">
        <v>44378</v>
      </c>
      <c r="P546">
        <v>14</v>
      </c>
      <c r="Q546">
        <v>0</v>
      </c>
      <c r="R546" s="1">
        <v>44075</v>
      </c>
      <c r="S546">
        <v>10</v>
      </c>
      <c r="T546" s="1"/>
    </row>
    <row r="547" spans="1:20" x14ac:dyDescent="0.25">
      <c r="A547">
        <v>100036</v>
      </c>
      <c r="B547" t="s">
        <v>0</v>
      </c>
      <c r="C547" cm="1">
        <f t="array" ref="C547">_xlfn.SWITCH(Sales[[#This Row],[Subscription Type]],"Basic",4,"Premium",3,"Business",2,"Enterprise",1,FALSE)</f>
        <v>3</v>
      </c>
      <c r="E547" s="1"/>
      <c r="F547" s="1"/>
      <c r="G547">
        <v>1</v>
      </c>
      <c r="H547">
        <f>MAX(0,Sales[[#This Row],[Number of Users]]-Sales[[#This Row],[Licenses Bought]])</f>
        <v>1</v>
      </c>
      <c r="I547" s="5">
        <v>10</v>
      </c>
      <c r="J547" s="5">
        <f>IF(Sales[[#This Row],[Sales Month]]=MAX(R547:R2766),Sales[[#This Row],[Upsell $ Non Paying Users]]*Sales[[#This Row],[Non Paying Users]],0)</f>
        <v>0</v>
      </c>
      <c r="K547" s="5" t="str" cm="1">
        <f t="array" ref="K547">_xlfn.IFS(Sales[[#This Row],[Current Upsell $]]=0,"",Sales[[#This Row],[Current Upsell $]]&gt;=400,"High",Sales[[#This Row],[Current Upsell $]]&gt;=100,"Medium",Sales[[#This Row],[Current Upsell $]]&lt;100,"Low")</f>
        <v/>
      </c>
      <c r="L547" s="5" t="str">
        <f>IF(Sales[[#This Row],[Current Upsell $]]&gt;0,_xlfn.CONCAT(Sales[[#This Row],[Subscription Type]]," ",Sales[[#This Row],[Upsell Priority]]," ",TEXT(Sales[[#This Row],[Current Upsell $]],"$#")),"")</f>
        <v/>
      </c>
      <c r="M547">
        <v>2</v>
      </c>
      <c r="N547" s="1">
        <v>43952</v>
      </c>
      <c r="O547" s="1">
        <v>44378</v>
      </c>
      <c r="P547">
        <v>14</v>
      </c>
      <c r="Q547">
        <v>0</v>
      </c>
      <c r="R547" s="1">
        <v>44105</v>
      </c>
      <c r="S547">
        <v>10</v>
      </c>
      <c r="T547" s="1"/>
    </row>
    <row r="548" spans="1:20" x14ac:dyDescent="0.25">
      <c r="A548">
        <v>100036</v>
      </c>
      <c r="B548" t="s">
        <v>0</v>
      </c>
      <c r="C548" cm="1">
        <f t="array" ref="C548">_xlfn.SWITCH(Sales[[#This Row],[Subscription Type]],"Basic",4,"Premium",3,"Business",2,"Enterprise",1,FALSE)</f>
        <v>3</v>
      </c>
      <c r="E548" s="1"/>
      <c r="F548" s="1"/>
      <c r="G548">
        <v>1</v>
      </c>
      <c r="H548">
        <f>MAX(0,Sales[[#This Row],[Number of Users]]-Sales[[#This Row],[Licenses Bought]])</f>
        <v>1</v>
      </c>
      <c r="I548" s="5">
        <v>10</v>
      </c>
      <c r="J548" s="5">
        <f>IF(Sales[[#This Row],[Sales Month]]=MAX(R548:R2767),Sales[[#This Row],[Upsell $ Non Paying Users]]*Sales[[#This Row],[Non Paying Users]],0)</f>
        <v>0</v>
      </c>
      <c r="K548" s="5" t="str" cm="1">
        <f t="array" ref="K548">_xlfn.IFS(Sales[[#This Row],[Current Upsell $]]=0,"",Sales[[#This Row],[Current Upsell $]]&gt;=400,"High",Sales[[#This Row],[Current Upsell $]]&gt;=100,"Medium",Sales[[#This Row],[Current Upsell $]]&lt;100,"Low")</f>
        <v/>
      </c>
      <c r="L548" s="5" t="str">
        <f>IF(Sales[[#This Row],[Current Upsell $]]&gt;0,_xlfn.CONCAT(Sales[[#This Row],[Subscription Type]]," ",Sales[[#This Row],[Upsell Priority]]," ",TEXT(Sales[[#This Row],[Current Upsell $]],"$#")),"")</f>
        <v/>
      </c>
      <c r="M548">
        <v>2</v>
      </c>
      <c r="N548" s="1">
        <v>43952</v>
      </c>
      <c r="O548" s="1">
        <v>44378</v>
      </c>
      <c r="P548">
        <v>14</v>
      </c>
      <c r="Q548">
        <v>0</v>
      </c>
      <c r="R548" s="1">
        <v>44136</v>
      </c>
      <c r="S548">
        <v>10</v>
      </c>
      <c r="T548" s="1"/>
    </row>
    <row r="549" spans="1:20" x14ac:dyDescent="0.25">
      <c r="A549">
        <v>100036</v>
      </c>
      <c r="B549" t="s">
        <v>0</v>
      </c>
      <c r="C549" cm="1">
        <f t="array" ref="C549">_xlfn.SWITCH(Sales[[#This Row],[Subscription Type]],"Basic",4,"Premium",3,"Business",2,"Enterprise",1,FALSE)</f>
        <v>3</v>
      </c>
      <c r="E549" s="1"/>
      <c r="F549" s="1"/>
      <c r="G549">
        <v>1</v>
      </c>
      <c r="H549">
        <f>MAX(0,Sales[[#This Row],[Number of Users]]-Sales[[#This Row],[Licenses Bought]])</f>
        <v>1</v>
      </c>
      <c r="I549" s="5">
        <v>10</v>
      </c>
      <c r="J549" s="5">
        <f>IF(Sales[[#This Row],[Sales Month]]=MAX(R549:R2768),Sales[[#This Row],[Upsell $ Non Paying Users]]*Sales[[#This Row],[Non Paying Users]],0)</f>
        <v>0</v>
      </c>
      <c r="K549" s="5" t="str" cm="1">
        <f t="array" ref="K549">_xlfn.IFS(Sales[[#This Row],[Current Upsell $]]=0,"",Sales[[#This Row],[Current Upsell $]]&gt;=400,"High",Sales[[#This Row],[Current Upsell $]]&gt;=100,"Medium",Sales[[#This Row],[Current Upsell $]]&lt;100,"Low")</f>
        <v/>
      </c>
      <c r="L549" s="5" t="str">
        <f>IF(Sales[[#This Row],[Current Upsell $]]&gt;0,_xlfn.CONCAT(Sales[[#This Row],[Subscription Type]]," ",Sales[[#This Row],[Upsell Priority]]," ",TEXT(Sales[[#This Row],[Current Upsell $]],"$#")),"")</f>
        <v/>
      </c>
      <c r="M549">
        <v>2</v>
      </c>
      <c r="N549" s="1">
        <v>43952</v>
      </c>
      <c r="O549" s="1">
        <v>44378</v>
      </c>
      <c r="P549">
        <v>14</v>
      </c>
      <c r="Q549">
        <v>0</v>
      </c>
      <c r="R549" s="1">
        <v>44166</v>
      </c>
      <c r="S549">
        <v>10</v>
      </c>
      <c r="T549" s="1"/>
    </row>
    <row r="550" spans="1:20" x14ac:dyDescent="0.25">
      <c r="A550">
        <v>100036</v>
      </c>
      <c r="B550" t="s">
        <v>0</v>
      </c>
      <c r="C550" cm="1">
        <f t="array" ref="C550">_xlfn.SWITCH(Sales[[#This Row],[Subscription Type]],"Basic",4,"Premium",3,"Business",2,"Enterprise",1,FALSE)</f>
        <v>3</v>
      </c>
      <c r="E550" s="1"/>
      <c r="F550" s="1"/>
      <c r="G550">
        <v>1</v>
      </c>
      <c r="H550">
        <f>MAX(0,Sales[[#This Row],[Number of Users]]-Sales[[#This Row],[Licenses Bought]])</f>
        <v>1</v>
      </c>
      <c r="I550" s="5">
        <v>10</v>
      </c>
      <c r="J550" s="5">
        <f>IF(Sales[[#This Row],[Sales Month]]=MAX(R550:R2769),Sales[[#This Row],[Upsell $ Non Paying Users]]*Sales[[#This Row],[Non Paying Users]],0)</f>
        <v>0</v>
      </c>
      <c r="K550" s="5" t="str" cm="1">
        <f t="array" ref="K550">_xlfn.IFS(Sales[[#This Row],[Current Upsell $]]=0,"",Sales[[#This Row],[Current Upsell $]]&gt;=400,"High",Sales[[#This Row],[Current Upsell $]]&gt;=100,"Medium",Sales[[#This Row],[Current Upsell $]]&lt;100,"Low")</f>
        <v/>
      </c>
      <c r="L550" s="5" t="str">
        <f>IF(Sales[[#This Row],[Current Upsell $]]&gt;0,_xlfn.CONCAT(Sales[[#This Row],[Subscription Type]]," ",Sales[[#This Row],[Upsell Priority]]," ",TEXT(Sales[[#This Row],[Current Upsell $]],"$#")),"")</f>
        <v/>
      </c>
      <c r="M550">
        <v>2</v>
      </c>
      <c r="N550" s="1">
        <v>43952</v>
      </c>
      <c r="O550" s="1">
        <v>44378</v>
      </c>
      <c r="P550">
        <v>14</v>
      </c>
      <c r="Q550">
        <v>0</v>
      </c>
      <c r="R550" s="1">
        <v>44197</v>
      </c>
      <c r="S550">
        <v>10</v>
      </c>
      <c r="T550" s="1"/>
    </row>
    <row r="551" spans="1:20" x14ac:dyDescent="0.25">
      <c r="A551">
        <v>100036</v>
      </c>
      <c r="B551" t="s">
        <v>0</v>
      </c>
      <c r="C551" cm="1">
        <f t="array" ref="C551">_xlfn.SWITCH(Sales[[#This Row],[Subscription Type]],"Basic",4,"Premium",3,"Business",2,"Enterprise",1,FALSE)</f>
        <v>3</v>
      </c>
      <c r="E551" s="1"/>
      <c r="F551" s="1"/>
      <c r="G551">
        <v>1</v>
      </c>
      <c r="H551">
        <f>MAX(0,Sales[[#This Row],[Number of Users]]-Sales[[#This Row],[Licenses Bought]])</f>
        <v>1</v>
      </c>
      <c r="I551" s="5">
        <v>10</v>
      </c>
      <c r="J551" s="5">
        <f>IF(Sales[[#This Row],[Sales Month]]=MAX(R551:R2770),Sales[[#This Row],[Upsell $ Non Paying Users]]*Sales[[#This Row],[Non Paying Users]],0)</f>
        <v>0</v>
      </c>
      <c r="K551" s="5" t="str" cm="1">
        <f t="array" ref="K551">_xlfn.IFS(Sales[[#This Row],[Current Upsell $]]=0,"",Sales[[#This Row],[Current Upsell $]]&gt;=400,"High",Sales[[#This Row],[Current Upsell $]]&gt;=100,"Medium",Sales[[#This Row],[Current Upsell $]]&lt;100,"Low")</f>
        <v/>
      </c>
      <c r="L551" s="5" t="str">
        <f>IF(Sales[[#This Row],[Current Upsell $]]&gt;0,_xlfn.CONCAT(Sales[[#This Row],[Subscription Type]]," ",Sales[[#This Row],[Upsell Priority]]," ",TEXT(Sales[[#This Row],[Current Upsell $]],"$#")),"")</f>
        <v/>
      </c>
      <c r="M551">
        <v>2</v>
      </c>
      <c r="N551" s="1">
        <v>43952</v>
      </c>
      <c r="O551" s="1">
        <v>44378</v>
      </c>
      <c r="P551">
        <v>14</v>
      </c>
      <c r="Q551">
        <v>0</v>
      </c>
      <c r="R551" s="1">
        <v>44228</v>
      </c>
      <c r="S551">
        <v>10</v>
      </c>
      <c r="T551" s="1"/>
    </row>
    <row r="552" spans="1:20" x14ac:dyDescent="0.25">
      <c r="A552">
        <v>100036</v>
      </c>
      <c r="B552" t="s">
        <v>0</v>
      </c>
      <c r="C552" cm="1">
        <f t="array" ref="C552">_xlfn.SWITCH(Sales[[#This Row],[Subscription Type]],"Basic",4,"Premium",3,"Business",2,"Enterprise",1,FALSE)</f>
        <v>3</v>
      </c>
      <c r="E552" s="1"/>
      <c r="F552" s="1"/>
      <c r="G552">
        <v>1</v>
      </c>
      <c r="H552">
        <f>MAX(0,Sales[[#This Row],[Number of Users]]-Sales[[#This Row],[Licenses Bought]])</f>
        <v>1</v>
      </c>
      <c r="I552" s="5">
        <v>10</v>
      </c>
      <c r="J552" s="5">
        <f>IF(Sales[[#This Row],[Sales Month]]=MAX(R552:R2771),Sales[[#This Row],[Upsell $ Non Paying Users]]*Sales[[#This Row],[Non Paying Users]],0)</f>
        <v>0</v>
      </c>
      <c r="K552" s="5" t="str" cm="1">
        <f t="array" ref="K552">_xlfn.IFS(Sales[[#This Row],[Current Upsell $]]=0,"",Sales[[#This Row],[Current Upsell $]]&gt;=400,"High",Sales[[#This Row],[Current Upsell $]]&gt;=100,"Medium",Sales[[#This Row],[Current Upsell $]]&lt;100,"Low")</f>
        <v/>
      </c>
      <c r="L552" s="5" t="str">
        <f>IF(Sales[[#This Row],[Current Upsell $]]&gt;0,_xlfn.CONCAT(Sales[[#This Row],[Subscription Type]]," ",Sales[[#This Row],[Upsell Priority]]," ",TEXT(Sales[[#This Row],[Current Upsell $]],"$#")),"")</f>
        <v/>
      </c>
      <c r="M552">
        <v>2</v>
      </c>
      <c r="N552" s="1">
        <v>43952</v>
      </c>
      <c r="O552" s="1">
        <v>44378</v>
      </c>
      <c r="P552">
        <v>14</v>
      </c>
      <c r="Q552">
        <v>0</v>
      </c>
      <c r="R552" s="1">
        <v>44256</v>
      </c>
      <c r="S552">
        <v>10</v>
      </c>
      <c r="T552" s="1"/>
    </row>
    <row r="553" spans="1:20" x14ac:dyDescent="0.25">
      <c r="A553">
        <v>100036</v>
      </c>
      <c r="B553" t="s">
        <v>0</v>
      </c>
      <c r="C553" cm="1">
        <f t="array" ref="C553">_xlfn.SWITCH(Sales[[#This Row],[Subscription Type]],"Basic",4,"Premium",3,"Business",2,"Enterprise",1,FALSE)</f>
        <v>3</v>
      </c>
      <c r="E553" s="1"/>
      <c r="F553" s="1"/>
      <c r="G553">
        <v>1</v>
      </c>
      <c r="H553">
        <f>MAX(0,Sales[[#This Row],[Number of Users]]-Sales[[#This Row],[Licenses Bought]])</f>
        <v>1</v>
      </c>
      <c r="I553" s="5">
        <v>10</v>
      </c>
      <c r="J553" s="5">
        <f>IF(Sales[[#This Row],[Sales Month]]=MAX(R553:R2772),Sales[[#This Row],[Upsell $ Non Paying Users]]*Sales[[#This Row],[Non Paying Users]],0)</f>
        <v>0</v>
      </c>
      <c r="K553" s="5" t="str" cm="1">
        <f t="array" ref="K553">_xlfn.IFS(Sales[[#This Row],[Current Upsell $]]=0,"",Sales[[#This Row],[Current Upsell $]]&gt;=400,"High",Sales[[#This Row],[Current Upsell $]]&gt;=100,"Medium",Sales[[#This Row],[Current Upsell $]]&lt;100,"Low")</f>
        <v/>
      </c>
      <c r="L553" s="5" t="str">
        <f>IF(Sales[[#This Row],[Current Upsell $]]&gt;0,_xlfn.CONCAT(Sales[[#This Row],[Subscription Type]]," ",Sales[[#This Row],[Upsell Priority]]," ",TEXT(Sales[[#This Row],[Current Upsell $]],"$#")),"")</f>
        <v/>
      </c>
      <c r="M553">
        <v>2</v>
      </c>
      <c r="N553" s="1">
        <v>43952</v>
      </c>
      <c r="O553" s="1">
        <v>44378</v>
      </c>
      <c r="P553">
        <v>14</v>
      </c>
      <c r="Q553">
        <v>0</v>
      </c>
      <c r="R553" s="1">
        <v>44287</v>
      </c>
      <c r="S553">
        <v>10</v>
      </c>
      <c r="T553" s="1"/>
    </row>
    <row r="554" spans="1:20" x14ac:dyDescent="0.25">
      <c r="A554">
        <v>100036</v>
      </c>
      <c r="B554" t="s">
        <v>0</v>
      </c>
      <c r="C554" cm="1">
        <f t="array" ref="C554">_xlfn.SWITCH(Sales[[#This Row],[Subscription Type]],"Basic",4,"Premium",3,"Business",2,"Enterprise",1,FALSE)</f>
        <v>3</v>
      </c>
      <c r="E554" s="1"/>
      <c r="F554" s="1"/>
      <c r="G554">
        <v>1</v>
      </c>
      <c r="H554">
        <f>MAX(0,Sales[[#This Row],[Number of Users]]-Sales[[#This Row],[Licenses Bought]])</f>
        <v>1</v>
      </c>
      <c r="I554" s="5">
        <v>10</v>
      </c>
      <c r="J554" s="5">
        <f>IF(Sales[[#This Row],[Sales Month]]=MAX(R554:R2773),Sales[[#This Row],[Upsell $ Non Paying Users]]*Sales[[#This Row],[Non Paying Users]],0)</f>
        <v>10</v>
      </c>
      <c r="K554" s="5" t="str" cm="1">
        <f t="array" ref="K554">_xlfn.IFS(Sales[[#This Row],[Current Upsell $]]=0,"",Sales[[#This Row],[Current Upsell $]]&gt;=400,"High",Sales[[#This Row],[Current Upsell $]]&gt;=100,"Medium",Sales[[#This Row],[Current Upsell $]]&lt;100,"Low")</f>
        <v>Low</v>
      </c>
      <c r="L554" s="5" t="str">
        <f>IF(Sales[[#This Row],[Current Upsell $]]&gt;0,_xlfn.CONCAT(Sales[[#This Row],[Subscription Type]]," ",Sales[[#This Row],[Upsell Priority]]," ",TEXT(Sales[[#This Row],[Current Upsell $]],"$#")),"")</f>
        <v>Premium Low $10</v>
      </c>
      <c r="M554">
        <v>2</v>
      </c>
      <c r="N554" s="1">
        <v>43952</v>
      </c>
      <c r="O554" s="1">
        <v>44378</v>
      </c>
      <c r="P554">
        <v>14</v>
      </c>
      <c r="Q554">
        <v>0</v>
      </c>
      <c r="R554" s="1">
        <v>44348</v>
      </c>
      <c r="S554">
        <v>10</v>
      </c>
      <c r="T554" s="1"/>
    </row>
    <row r="555" spans="1:20" x14ac:dyDescent="0.25">
      <c r="A555">
        <v>100043</v>
      </c>
      <c r="B555" t="s">
        <v>0</v>
      </c>
      <c r="C555" cm="1">
        <f t="array" ref="C555">_xlfn.SWITCH(Sales[[#This Row],[Subscription Type]],"Basic",4,"Premium",3,"Business",2,"Enterprise",1,FALSE)</f>
        <v>3</v>
      </c>
      <c r="E555" s="1"/>
      <c r="F555" s="1"/>
      <c r="G555">
        <v>13</v>
      </c>
      <c r="H555">
        <f>MAX(0,Sales[[#This Row],[Number of Users]]-Sales[[#This Row],[Licenses Bought]])</f>
        <v>1</v>
      </c>
      <c r="I555" s="5">
        <v>10</v>
      </c>
      <c r="J555" s="5">
        <f>IF(Sales[[#This Row],[Sales Month]]=MAX(R555:R2774),Sales[[#This Row],[Upsell $ Non Paying Users]]*Sales[[#This Row],[Non Paying Users]],0)</f>
        <v>0</v>
      </c>
      <c r="K555" s="5" t="str" cm="1">
        <f t="array" ref="K555">_xlfn.IFS(Sales[[#This Row],[Current Upsell $]]=0,"",Sales[[#This Row],[Current Upsell $]]&gt;=400,"High",Sales[[#This Row],[Current Upsell $]]&gt;=100,"Medium",Sales[[#This Row],[Current Upsell $]]&lt;100,"Low")</f>
        <v/>
      </c>
      <c r="L555" s="5" t="str">
        <f>IF(Sales[[#This Row],[Current Upsell $]]&gt;0,_xlfn.CONCAT(Sales[[#This Row],[Subscription Type]]," ",Sales[[#This Row],[Upsell Priority]]," ",TEXT(Sales[[#This Row],[Current Upsell $]],"$#")),"")</f>
        <v/>
      </c>
      <c r="M555">
        <v>14</v>
      </c>
      <c r="N555" s="1">
        <v>43983</v>
      </c>
      <c r="O555" s="1">
        <v>44378</v>
      </c>
      <c r="P555">
        <v>13</v>
      </c>
      <c r="Q555">
        <v>0</v>
      </c>
      <c r="R555" s="1">
        <v>44136</v>
      </c>
      <c r="S555">
        <v>130</v>
      </c>
      <c r="T555" s="1"/>
    </row>
    <row r="556" spans="1:20" x14ac:dyDescent="0.25">
      <c r="A556">
        <v>100043</v>
      </c>
      <c r="B556" t="s">
        <v>0</v>
      </c>
      <c r="C556" cm="1">
        <f t="array" ref="C556">_xlfn.SWITCH(Sales[[#This Row],[Subscription Type]],"Basic",4,"Premium",3,"Business",2,"Enterprise",1,FALSE)</f>
        <v>3</v>
      </c>
      <c r="E556" s="1"/>
      <c r="F556" s="1"/>
      <c r="G556">
        <v>13</v>
      </c>
      <c r="H556">
        <f>MAX(0,Sales[[#This Row],[Number of Users]]-Sales[[#This Row],[Licenses Bought]])</f>
        <v>1</v>
      </c>
      <c r="I556" s="5">
        <v>10</v>
      </c>
      <c r="J556" s="5">
        <f>IF(Sales[[#This Row],[Sales Month]]=MAX(R556:R2775),Sales[[#This Row],[Upsell $ Non Paying Users]]*Sales[[#This Row],[Non Paying Users]],0)</f>
        <v>0</v>
      </c>
      <c r="K556" s="5" t="str" cm="1">
        <f t="array" ref="K556">_xlfn.IFS(Sales[[#This Row],[Current Upsell $]]=0,"",Sales[[#This Row],[Current Upsell $]]&gt;=400,"High",Sales[[#This Row],[Current Upsell $]]&gt;=100,"Medium",Sales[[#This Row],[Current Upsell $]]&lt;100,"Low")</f>
        <v/>
      </c>
      <c r="L556" s="5" t="str">
        <f>IF(Sales[[#This Row],[Current Upsell $]]&gt;0,_xlfn.CONCAT(Sales[[#This Row],[Subscription Type]]," ",Sales[[#This Row],[Upsell Priority]]," ",TEXT(Sales[[#This Row],[Current Upsell $]],"$#")),"")</f>
        <v/>
      </c>
      <c r="M556">
        <v>14</v>
      </c>
      <c r="N556" s="1">
        <v>43983</v>
      </c>
      <c r="O556" s="1">
        <v>44378</v>
      </c>
      <c r="P556">
        <v>13</v>
      </c>
      <c r="Q556">
        <v>0</v>
      </c>
      <c r="R556" s="1">
        <v>44287</v>
      </c>
      <c r="S556">
        <v>130</v>
      </c>
      <c r="T556" s="1"/>
    </row>
    <row r="557" spans="1:20" x14ac:dyDescent="0.25">
      <c r="A557">
        <v>100048</v>
      </c>
      <c r="B557" t="s">
        <v>0</v>
      </c>
      <c r="C557" cm="1">
        <f t="array" ref="C557">_xlfn.SWITCH(Sales[[#This Row],[Subscription Type]],"Basic",4,"Premium",3,"Business",2,"Enterprise",1,FALSE)</f>
        <v>3</v>
      </c>
      <c r="E557" s="1"/>
      <c r="F557" s="1"/>
      <c r="G557">
        <v>6</v>
      </c>
      <c r="H557">
        <f>MAX(0,Sales[[#This Row],[Number of Users]]-Sales[[#This Row],[Licenses Bought]])</f>
        <v>1</v>
      </c>
      <c r="I557" s="5">
        <v>10</v>
      </c>
      <c r="J557" s="5">
        <f>IF(Sales[[#This Row],[Sales Month]]=MAX(R557:R2776),Sales[[#This Row],[Upsell $ Non Paying Users]]*Sales[[#This Row],[Non Paying Users]],0)</f>
        <v>0</v>
      </c>
      <c r="K557" s="5" t="str" cm="1">
        <f t="array" ref="K557">_xlfn.IFS(Sales[[#This Row],[Current Upsell $]]=0,"",Sales[[#This Row],[Current Upsell $]]&gt;=400,"High",Sales[[#This Row],[Current Upsell $]]&gt;=100,"Medium",Sales[[#This Row],[Current Upsell $]]&lt;100,"Low")</f>
        <v/>
      </c>
      <c r="L557" s="5" t="str">
        <f>IF(Sales[[#This Row],[Current Upsell $]]&gt;0,_xlfn.CONCAT(Sales[[#This Row],[Subscription Type]]," ",Sales[[#This Row],[Upsell Priority]]," ",TEXT(Sales[[#This Row],[Current Upsell $]],"$#")),"")</f>
        <v/>
      </c>
      <c r="M557">
        <v>7</v>
      </c>
      <c r="N557" s="1">
        <v>43983</v>
      </c>
      <c r="O557" s="1">
        <v>44378</v>
      </c>
      <c r="P557">
        <v>13</v>
      </c>
      <c r="Q557">
        <v>0</v>
      </c>
      <c r="R557" s="1">
        <v>44166</v>
      </c>
      <c r="S557">
        <v>60</v>
      </c>
      <c r="T557" s="1"/>
    </row>
    <row r="558" spans="1:20" x14ac:dyDescent="0.25">
      <c r="A558">
        <v>100048</v>
      </c>
      <c r="B558" t="s">
        <v>0</v>
      </c>
      <c r="C558" cm="1">
        <f t="array" ref="C558">_xlfn.SWITCH(Sales[[#This Row],[Subscription Type]],"Basic",4,"Premium",3,"Business",2,"Enterprise",1,FALSE)</f>
        <v>3</v>
      </c>
      <c r="E558" s="1"/>
      <c r="F558" s="1"/>
      <c r="G558">
        <v>6</v>
      </c>
      <c r="H558">
        <f>MAX(0,Sales[[#This Row],[Number of Users]]-Sales[[#This Row],[Licenses Bought]])</f>
        <v>1</v>
      </c>
      <c r="I558" s="5">
        <v>10</v>
      </c>
      <c r="J558" s="5">
        <f>IF(Sales[[#This Row],[Sales Month]]=MAX(R558:R2777),Sales[[#This Row],[Upsell $ Non Paying Users]]*Sales[[#This Row],[Non Paying Users]],0)</f>
        <v>0</v>
      </c>
      <c r="K558" s="5" t="str" cm="1">
        <f t="array" ref="K558">_xlfn.IFS(Sales[[#This Row],[Current Upsell $]]=0,"",Sales[[#This Row],[Current Upsell $]]&gt;=400,"High",Sales[[#This Row],[Current Upsell $]]&gt;=100,"Medium",Sales[[#This Row],[Current Upsell $]]&lt;100,"Low")</f>
        <v/>
      </c>
      <c r="L558" s="5" t="str">
        <f>IF(Sales[[#This Row],[Current Upsell $]]&gt;0,_xlfn.CONCAT(Sales[[#This Row],[Subscription Type]]," ",Sales[[#This Row],[Upsell Priority]]," ",TEXT(Sales[[#This Row],[Current Upsell $]],"$#")),"")</f>
        <v/>
      </c>
      <c r="M558">
        <v>7</v>
      </c>
      <c r="N558" s="1">
        <v>43983</v>
      </c>
      <c r="O558" s="1">
        <v>44378</v>
      </c>
      <c r="P558">
        <v>13</v>
      </c>
      <c r="Q558">
        <v>0</v>
      </c>
      <c r="R558" s="1">
        <v>44317</v>
      </c>
      <c r="S558">
        <v>60</v>
      </c>
      <c r="T558" s="1"/>
    </row>
    <row r="559" spans="1:20" x14ac:dyDescent="0.25">
      <c r="A559">
        <v>100050</v>
      </c>
      <c r="B559" t="s">
        <v>0</v>
      </c>
      <c r="C559" cm="1">
        <f t="array" ref="C559">_xlfn.SWITCH(Sales[[#This Row],[Subscription Type]],"Basic",4,"Premium",3,"Business",2,"Enterprise",1,FALSE)</f>
        <v>3</v>
      </c>
      <c r="E559" s="1"/>
      <c r="F559" s="1"/>
      <c r="G559">
        <v>5</v>
      </c>
      <c r="H559">
        <f>MAX(0,Sales[[#This Row],[Number of Users]]-Sales[[#This Row],[Licenses Bought]])</f>
        <v>1</v>
      </c>
      <c r="I559" s="5">
        <v>10</v>
      </c>
      <c r="J559" s="5">
        <f>IF(Sales[[#This Row],[Sales Month]]=MAX(R559:R2778),Sales[[#This Row],[Upsell $ Non Paying Users]]*Sales[[#This Row],[Non Paying Users]],0)</f>
        <v>0</v>
      </c>
      <c r="K559" s="5" t="str" cm="1">
        <f t="array" ref="K559">_xlfn.IFS(Sales[[#This Row],[Current Upsell $]]=0,"",Sales[[#This Row],[Current Upsell $]]&gt;=400,"High",Sales[[#This Row],[Current Upsell $]]&gt;=100,"Medium",Sales[[#This Row],[Current Upsell $]]&lt;100,"Low")</f>
        <v/>
      </c>
      <c r="L559" s="5" t="str">
        <f>IF(Sales[[#This Row],[Current Upsell $]]&gt;0,_xlfn.CONCAT(Sales[[#This Row],[Subscription Type]]," ",Sales[[#This Row],[Upsell Priority]]," ",TEXT(Sales[[#This Row],[Current Upsell $]],"$#")),"")</f>
        <v/>
      </c>
      <c r="M559">
        <v>6</v>
      </c>
      <c r="N559" s="1">
        <v>43983</v>
      </c>
      <c r="O559" s="1">
        <v>44378</v>
      </c>
      <c r="P559">
        <v>13</v>
      </c>
      <c r="Q559">
        <v>0</v>
      </c>
      <c r="R559" s="1">
        <v>44105</v>
      </c>
      <c r="S559">
        <v>50</v>
      </c>
      <c r="T559" s="1"/>
    </row>
    <row r="560" spans="1:20" x14ac:dyDescent="0.25">
      <c r="A560">
        <v>100050</v>
      </c>
      <c r="B560" t="s">
        <v>0</v>
      </c>
      <c r="C560" cm="1">
        <f t="array" ref="C560">_xlfn.SWITCH(Sales[[#This Row],[Subscription Type]],"Basic",4,"Premium",3,"Business",2,"Enterprise",1,FALSE)</f>
        <v>3</v>
      </c>
      <c r="E560" s="1"/>
      <c r="F560" s="1"/>
      <c r="G560">
        <v>5</v>
      </c>
      <c r="H560">
        <f>MAX(0,Sales[[#This Row],[Number of Users]]-Sales[[#This Row],[Licenses Bought]])</f>
        <v>1</v>
      </c>
      <c r="I560" s="5">
        <v>10</v>
      </c>
      <c r="J560" s="5">
        <f>IF(Sales[[#This Row],[Sales Month]]=MAX(R560:R2779),Sales[[#This Row],[Upsell $ Non Paying Users]]*Sales[[#This Row],[Non Paying Users]],0)</f>
        <v>0</v>
      </c>
      <c r="K560" s="5" t="str" cm="1">
        <f t="array" ref="K560">_xlfn.IFS(Sales[[#This Row],[Current Upsell $]]=0,"",Sales[[#This Row],[Current Upsell $]]&gt;=400,"High",Sales[[#This Row],[Current Upsell $]]&gt;=100,"Medium",Sales[[#This Row],[Current Upsell $]]&lt;100,"Low")</f>
        <v/>
      </c>
      <c r="L560" s="5" t="str">
        <f>IF(Sales[[#This Row],[Current Upsell $]]&gt;0,_xlfn.CONCAT(Sales[[#This Row],[Subscription Type]]," ",Sales[[#This Row],[Upsell Priority]]," ",TEXT(Sales[[#This Row],[Current Upsell $]],"$#")),"")</f>
        <v/>
      </c>
      <c r="M560">
        <v>6</v>
      </c>
      <c r="N560" s="1">
        <v>43983</v>
      </c>
      <c r="O560" s="1">
        <v>44378</v>
      </c>
      <c r="P560">
        <v>13</v>
      </c>
      <c r="Q560">
        <v>0</v>
      </c>
      <c r="R560" s="1">
        <v>44136</v>
      </c>
      <c r="S560">
        <v>50</v>
      </c>
      <c r="T560" s="1"/>
    </row>
    <row r="561" spans="1:20" x14ac:dyDescent="0.25">
      <c r="A561">
        <v>100050</v>
      </c>
      <c r="B561" t="s">
        <v>0</v>
      </c>
      <c r="C561" cm="1">
        <f t="array" ref="C561">_xlfn.SWITCH(Sales[[#This Row],[Subscription Type]],"Basic",4,"Premium",3,"Business",2,"Enterprise",1,FALSE)</f>
        <v>3</v>
      </c>
      <c r="E561" s="1"/>
      <c r="F561" s="1"/>
      <c r="G561">
        <v>5</v>
      </c>
      <c r="H561">
        <f>MAX(0,Sales[[#This Row],[Number of Users]]-Sales[[#This Row],[Licenses Bought]])</f>
        <v>1</v>
      </c>
      <c r="I561" s="5">
        <v>10</v>
      </c>
      <c r="J561" s="5">
        <f>IF(Sales[[#This Row],[Sales Month]]=MAX(R561:R2780),Sales[[#This Row],[Upsell $ Non Paying Users]]*Sales[[#This Row],[Non Paying Users]],0)</f>
        <v>0</v>
      </c>
      <c r="K561" s="5" t="str" cm="1">
        <f t="array" ref="K561">_xlfn.IFS(Sales[[#This Row],[Current Upsell $]]=0,"",Sales[[#This Row],[Current Upsell $]]&gt;=400,"High",Sales[[#This Row],[Current Upsell $]]&gt;=100,"Medium",Sales[[#This Row],[Current Upsell $]]&lt;100,"Low")</f>
        <v/>
      </c>
      <c r="L561" s="5" t="str">
        <f>IF(Sales[[#This Row],[Current Upsell $]]&gt;0,_xlfn.CONCAT(Sales[[#This Row],[Subscription Type]]," ",Sales[[#This Row],[Upsell Priority]]," ",TEXT(Sales[[#This Row],[Current Upsell $]],"$#")),"")</f>
        <v/>
      </c>
      <c r="M561">
        <v>6</v>
      </c>
      <c r="N561" s="1">
        <v>43983</v>
      </c>
      <c r="O561" s="1">
        <v>44378</v>
      </c>
      <c r="P561">
        <v>13</v>
      </c>
      <c r="Q561">
        <v>0</v>
      </c>
      <c r="R561" s="1">
        <v>44166</v>
      </c>
      <c r="S561">
        <v>50</v>
      </c>
      <c r="T561" s="1"/>
    </row>
    <row r="562" spans="1:20" x14ac:dyDescent="0.25">
      <c r="A562">
        <v>100050</v>
      </c>
      <c r="B562" t="s">
        <v>0</v>
      </c>
      <c r="C562" cm="1">
        <f t="array" ref="C562">_xlfn.SWITCH(Sales[[#This Row],[Subscription Type]],"Basic",4,"Premium",3,"Business",2,"Enterprise",1,FALSE)</f>
        <v>3</v>
      </c>
      <c r="E562" s="1"/>
      <c r="F562" s="1"/>
      <c r="G562">
        <v>5</v>
      </c>
      <c r="H562">
        <f>MAX(0,Sales[[#This Row],[Number of Users]]-Sales[[#This Row],[Licenses Bought]])</f>
        <v>1</v>
      </c>
      <c r="I562" s="5">
        <v>10</v>
      </c>
      <c r="J562" s="5">
        <f>IF(Sales[[#This Row],[Sales Month]]=MAX(R562:R2781),Sales[[#This Row],[Upsell $ Non Paying Users]]*Sales[[#This Row],[Non Paying Users]],0)</f>
        <v>0</v>
      </c>
      <c r="K562" s="5" t="str" cm="1">
        <f t="array" ref="K562">_xlfn.IFS(Sales[[#This Row],[Current Upsell $]]=0,"",Sales[[#This Row],[Current Upsell $]]&gt;=400,"High",Sales[[#This Row],[Current Upsell $]]&gt;=100,"Medium",Sales[[#This Row],[Current Upsell $]]&lt;100,"Low")</f>
        <v/>
      </c>
      <c r="L562" s="5" t="str">
        <f>IF(Sales[[#This Row],[Current Upsell $]]&gt;0,_xlfn.CONCAT(Sales[[#This Row],[Subscription Type]]," ",Sales[[#This Row],[Upsell Priority]]," ",TEXT(Sales[[#This Row],[Current Upsell $]],"$#")),"")</f>
        <v/>
      </c>
      <c r="M562">
        <v>6</v>
      </c>
      <c r="N562" s="1">
        <v>43983</v>
      </c>
      <c r="O562" s="1">
        <v>44378</v>
      </c>
      <c r="P562">
        <v>13</v>
      </c>
      <c r="Q562">
        <v>0</v>
      </c>
      <c r="R562" s="1">
        <v>44197</v>
      </c>
      <c r="S562">
        <v>50</v>
      </c>
      <c r="T562" s="1"/>
    </row>
    <row r="563" spans="1:20" x14ac:dyDescent="0.25">
      <c r="A563">
        <v>100050</v>
      </c>
      <c r="B563" t="s">
        <v>0</v>
      </c>
      <c r="C563" cm="1">
        <f t="array" ref="C563">_xlfn.SWITCH(Sales[[#This Row],[Subscription Type]],"Basic",4,"Premium",3,"Business",2,"Enterprise",1,FALSE)</f>
        <v>3</v>
      </c>
      <c r="E563" s="1"/>
      <c r="F563" s="1"/>
      <c r="G563">
        <v>5</v>
      </c>
      <c r="H563">
        <f>MAX(0,Sales[[#This Row],[Number of Users]]-Sales[[#This Row],[Licenses Bought]])</f>
        <v>1</v>
      </c>
      <c r="I563" s="5">
        <v>10</v>
      </c>
      <c r="J563" s="5">
        <f>IF(Sales[[#This Row],[Sales Month]]=MAX(R563:R2782),Sales[[#This Row],[Upsell $ Non Paying Users]]*Sales[[#This Row],[Non Paying Users]],0)</f>
        <v>0</v>
      </c>
      <c r="K563" s="5" t="str" cm="1">
        <f t="array" ref="K563">_xlfn.IFS(Sales[[#This Row],[Current Upsell $]]=0,"",Sales[[#This Row],[Current Upsell $]]&gt;=400,"High",Sales[[#This Row],[Current Upsell $]]&gt;=100,"Medium",Sales[[#This Row],[Current Upsell $]]&lt;100,"Low")</f>
        <v/>
      </c>
      <c r="L563" s="5" t="str">
        <f>IF(Sales[[#This Row],[Current Upsell $]]&gt;0,_xlfn.CONCAT(Sales[[#This Row],[Subscription Type]]," ",Sales[[#This Row],[Upsell Priority]]," ",TEXT(Sales[[#This Row],[Current Upsell $]],"$#")),"")</f>
        <v/>
      </c>
      <c r="M563">
        <v>6</v>
      </c>
      <c r="N563" s="1">
        <v>43983</v>
      </c>
      <c r="O563" s="1">
        <v>44378</v>
      </c>
      <c r="P563">
        <v>13</v>
      </c>
      <c r="Q563">
        <v>0</v>
      </c>
      <c r="R563" s="1">
        <v>44228</v>
      </c>
      <c r="S563">
        <v>50</v>
      </c>
      <c r="T563" s="1"/>
    </row>
    <row r="564" spans="1:20" x14ac:dyDescent="0.25">
      <c r="A564">
        <v>100050</v>
      </c>
      <c r="B564" t="s">
        <v>0</v>
      </c>
      <c r="C564" cm="1">
        <f t="array" ref="C564">_xlfn.SWITCH(Sales[[#This Row],[Subscription Type]],"Basic",4,"Premium",3,"Business",2,"Enterprise",1,FALSE)</f>
        <v>3</v>
      </c>
      <c r="E564" s="1"/>
      <c r="F564" s="1"/>
      <c r="G564">
        <v>5</v>
      </c>
      <c r="H564">
        <f>MAX(0,Sales[[#This Row],[Number of Users]]-Sales[[#This Row],[Licenses Bought]])</f>
        <v>1</v>
      </c>
      <c r="I564" s="5">
        <v>10</v>
      </c>
      <c r="J564" s="5">
        <f>IF(Sales[[#This Row],[Sales Month]]=MAX(R564:R2783),Sales[[#This Row],[Upsell $ Non Paying Users]]*Sales[[#This Row],[Non Paying Users]],0)</f>
        <v>0</v>
      </c>
      <c r="K564" s="5" t="str" cm="1">
        <f t="array" ref="K564">_xlfn.IFS(Sales[[#This Row],[Current Upsell $]]=0,"",Sales[[#This Row],[Current Upsell $]]&gt;=400,"High",Sales[[#This Row],[Current Upsell $]]&gt;=100,"Medium",Sales[[#This Row],[Current Upsell $]]&lt;100,"Low")</f>
        <v/>
      </c>
      <c r="L564" s="5" t="str">
        <f>IF(Sales[[#This Row],[Current Upsell $]]&gt;0,_xlfn.CONCAT(Sales[[#This Row],[Subscription Type]]," ",Sales[[#This Row],[Upsell Priority]]," ",TEXT(Sales[[#This Row],[Current Upsell $]],"$#")),"")</f>
        <v/>
      </c>
      <c r="M564">
        <v>6</v>
      </c>
      <c r="N564" s="1">
        <v>43983</v>
      </c>
      <c r="O564" s="1">
        <v>44378</v>
      </c>
      <c r="P564">
        <v>13</v>
      </c>
      <c r="Q564">
        <v>0</v>
      </c>
      <c r="R564" s="1">
        <v>44256</v>
      </c>
      <c r="S564">
        <v>50</v>
      </c>
      <c r="T564" s="1"/>
    </row>
    <row r="565" spans="1:20" x14ac:dyDescent="0.25">
      <c r="A565">
        <v>100050</v>
      </c>
      <c r="B565" t="s">
        <v>0</v>
      </c>
      <c r="C565" cm="1">
        <f t="array" ref="C565">_xlfn.SWITCH(Sales[[#This Row],[Subscription Type]],"Basic",4,"Premium",3,"Business",2,"Enterprise",1,FALSE)</f>
        <v>3</v>
      </c>
      <c r="E565" s="1"/>
      <c r="F565" s="1"/>
      <c r="G565">
        <v>5</v>
      </c>
      <c r="H565">
        <f>MAX(0,Sales[[#This Row],[Number of Users]]-Sales[[#This Row],[Licenses Bought]])</f>
        <v>1</v>
      </c>
      <c r="I565" s="5">
        <v>10</v>
      </c>
      <c r="J565" s="5">
        <f>IF(Sales[[#This Row],[Sales Month]]=MAX(R565:R2784),Sales[[#This Row],[Upsell $ Non Paying Users]]*Sales[[#This Row],[Non Paying Users]],0)</f>
        <v>0</v>
      </c>
      <c r="K565" s="5" t="str" cm="1">
        <f t="array" ref="K565">_xlfn.IFS(Sales[[#This Row],[Current Upsell $]]=0,"",Sales[[#This Row],[Current Upsell $]]&gt;=400,"High",Sales[[#This Row],[Current Upsell $]]&gt;=100,"Medium",Sales[[#This Row],[Current Upsell $]]&lt;100,"Low")</f>
        <v/>
      </c>
      <c r="L565" s="5" t="str">
        <f>IF(Sales[[#This Row],[Current Upsell $]]&gt;0,_xlfn.CONCAT(Sales[[#This Row],[Subscription Type]]," ",Sales[[#This Row],[Upsell Priority]]," ",TEXT(Sales[[#This Row],[Current Upsell $]],"$#")),"")</f>
        <v/>
      </c>
      <c r="M565">
        <v>6</v>
      </c>
      <c r="N565" s="1">
        <v>43983</v>
      </c>
      <c r="O565" s="1">
        <v>44378</v>
      </c>
      <c r="P565">
        <v>13</v>
      </c>
      <c r="Q565">
        <v>0</v>
      </c>
      <c r="R565" s="1">
        <v>44317</v>
      </c>
      <c r="S565">
        <v>50</v>
      </c>
      <c r="T565" s="1"/>
    </row>
    <row r="566" spans="1:20" x14ac:dyDescent="0.25">
      <c r="A566">
        <v>100056</v>
      </c>
      <c r="B566" t="s">
        <v>0</v>
      </c>
      <c r="C566" cm="1">
        <f t="array" ref="C566">_xlfn.SWITCH(Sales[[#This Row],[Subscription Type]],"Basic",4,"Premium",3,"Business",2,"Enterprise",1,FALSE)</f>
        <v>3</v>
      </c>
      <c r="E566" s="1"/>
      <c r="F566" s="1"/>
      <c r="G566">
        <v>1</v>
      </c>
      <c r="H566">
        <f>MAX(0,Sales[[#This Row],[Number of Users]]-Sales[[#This Row],[Licenses Bought]])</f>
        <v>1</v>
      </c>
      <c r="I566" s="5">
        <v>10</v>
      </c>
      <c r="J566" s="5">
        <f>IF(Sales[[#This Row],[Sales Month]]=MAX(R566:R2785),Sales[[#This Row],[Upsell $ Non Paying Users]]*Sales[[#This Row],[Non Paying Users]],0)</f>
        <v>0</v>
      </c>
      <c r="K566" s="5" t="str" cm="1">
        <f t="array" ref="K566">_xlfn.IFS(Sales[[#This Row],[Current Upsell $]]=0,"",Sales[[#This Row],[Current Upsell $]]&gt;=400,"High",Sales[[#This Row],[Current Upsell $]]&gt;=100,"Medium",Sales[[#This Row],[Current Upsell $]]&lt;100,"Low")</f>
        <v/>
      </c>
      <c r="L566" s="5" t="str">
        <f>IF(Sales[[#This Row],[Current Upsell $]]&gt;0,_xlfn.CONCAT(Sales[[#This Row],[Subscription Type]]," ",Sales[[#This Row],[Upsell Priority]]," ",TEXT(Sales[[#This Row],[Current Upsell $]],"$#")),"")</f>
        <v/>
      </c>
      <c r="M566">
        <v>2</v>
      </c>
      <c r="N566" s="1">
        <v>43983</v>
      </c>
      <c r="O566" s="1">
        <v>44378</v>
      </c>
      <c r="P566">
        <v>13</v>
      </c>
      <c r="Q566">
        <v>0</v>
      </c>
      <c r="R566" s="1">
        <v>44013</v>
      </c>
      <c r="S566">
        <v>10</v>
      </c>
      <c r="T566" s="1"/>
    </row>
    <row r="567" spans="1:20" x14ac:dyDescent="0.25">
      <c r="A567">
        <v>100056</v>
      </c>
      <c r="B567" t="s">
        <v>0</v>
      </c>
      <c r="C567" cm="1">
        <f t="array" ref="C567">_xlfn.SWITCH(Sales[[#This Row],[Subscription Type]],"Basic",4,"Premium",3,"Business",2,"Enterprise",1,FALSE)</f>
        <v>3</v>
      </c>
      <c r="E567" s="1"/>
      <c r="F567" s="1"/>
      <c r="G567">
        <v>1</v>
      </c>
      <c r="H567">
        <f>MAX(0,Sales[[#This Row],[Number of Users]]-Sales[[#This Row],[Licenses Bought]])</f>
        <v>1</v>
      </c>
      <c r="I567" s="5">
        <v>10</v>
      </c>
      <c r="J567" s="5">
        <f>IF(Sales[[#This Row],[Sales Month]]=MAX(R567:R2786),Sales[[#This Row],[Upsell $ Non Paying Users]]*Sales[[#This Row],[Non Paying Users]],0)</f>
        <v>0</v>
      </c>
      <c r="K567" s="5" t="str" cm="1">
        <f t="array" ref="K567">_xlfn.IFS(Sales[[#This Row],[Current Upsell $]]=0,"",Sales[[#This Row],[Current Upsell $]]&gt;=400,"High",Sales[[#This Row],[Current Upsell $]]&gt;=100,"Medium",Sales[[#This Row],[Current Upsell $]]&lt;100,"Low")</f>
        <v/>
      </c>
      <c r="L567" s="5" t="str">
        <f>IF(Sales[[#This Row],[Current Upsell $]]&gt;0,_xlfn.CONCAT(Sales[[#This Row],[Subscription Type]]," ",Sales[[#This Row],[Upsell Priority]]," ",TEXT(Sales[[#This Row],[Current Upsell $]],"$#")),"")</f>
        <v/>
      </c>
      <c r="M567">
        <v>2</v>
      </c>
      <c r="N567" s="1">
        <v>43983</v>
      </c>
      <c r="O567" s="1">
        <v>44378</v>
      </c>
      <c r="P567">
        <v>13</v>
      </c>
      <c r="Q567">
        <v>0</v>
      </c>
      <c r="R567" s="1">
        <v>44044</v>
      </c>
      <c r="S567">
        <v>10</v>
      </c>
      <c r="T567" s="1"/>
    </row>
    <row r="568" spans="1:20" x14ac:dyDescent="0.25">
      <c r="A568">
        <v>100056</v>
      </c>
      <c r="B568" t="s">
        <v>0</v>
      </c>
      <c r="C568" cm="1">
        <f t="array" ref="C568">_xlfn.SWITCH(Sales[[#This Row],[Subscription Type]],"Basic",4,"Premium",3,"Business",2,"Enterprise",1,FALSE)</f>
        <v>3</v>
      </c>
      <c r="E568" s="1"/>
      <c r="F568" s="1"/>
      <c r="G568">
        <v>1</v>
      </c>
      <c r="H568">
        <f>MAX(0,Sales[[#This Row],[Number of Users]]-Sales[[#This Row],[Licenses Bought]])</f>
        <v>1</v>
      </c>
      <c r="I568" s="5">
        <v>10</v>
      </c>
      <c r="J568" s="5">
        <f>IF(Sales[[#This Row],[Sales Month]]=MAX(R568:R2787),Sales[[#This Row],[Upsell $ Non Paying Users]]*Sales[[#This Row],[Non Paying Users]],0)</f>
        <v>0</v>
      </c>
      <c r="K568" s="5" t="str" cm="1">
        <f t="array" ref="K568">_xlfn.IFS(Sales[[#This Row],[Current Upsell $]]=0,"",Sales[[#This Row],[Current Upsell $]]&gt;=400,"High",Sales[[#This Row],[Current Upsell $]]&gt;=100,"Medium",Sales[[#This Row],[Current Upsell $]]&lt;100,"Low")</f>
        <v/>
      </c>
      <c r="L568" s="5" t="str">
        <f>IF(Sales[[#This Row],[Current Upsell $]]&gt;0,_xlfn.CONCAT(Sales[[#This Row],[Subscription Type]]," ",Sales[[#This Row],[Upsell Priority]]," ",TEXT(Sales[[#This Row],[Current Upsell $]],"$#")),"")</f>
        <v/>
      </c>
      <c r="M568">
        <v>2</v>
      </c>
      <c r="N568" s="1">
        <v>43983</v>
      </c>
      <c r="O568" s="1">
        <v>44378</v>
      </c>
      <c r="P568">
        <v>13</v>
      </c>
      <c r="Q568">
        <v>0</v>
      </c>
      <c r="R568" s="1">
        <v>44075</v>
      </c>
      <c r="S568">
        <v>10</v>
      </c>
      <c r="T568" s="1"/>
    </row>
    <row r="569" spans="1:20" x14ac:dyDescent="0.25">
      <c r="A569">
        <v>100056</v>
      </c>
      <c r="B569" t="s">
        <v>0</v>
      </c>
      <c r="C569" cm="1">
        <f t="array" ref="C569">_xlfn.SWITCH(Sales[[#This Row],[Subscription Type]],"Basic",4,"Premium",3,"Business",2,"Enterprise",1,FALSE)</f>
        <v>3</v>
      </c>
      <c r="E569" s="1"/>
      <c r="F569" s="1"/>
      <c r="G569">
        <v>1</v>
      </c>
      <c r="H569">
        <f>MAX(0,Sales[[#This Row],[Number of Users]]-Sales[[#This Row],[Licenses Bought]])</f>
        <v>1</v>
      </c>
      <c r="I569" s="5">
        <v>10</v>
      </c>
      <c r="J569" s="5">
        <f>IF(Sales[[#This Row],[Sales Month]]=MAX(R569:R2788),Sales[[#This Row],[Upsell $ Non Paying Users]]*Sales[[#This Row],[Non Paying Users]],0)</f>
        <v>0</v>
      </c>
      <c r="K569" s="5" t="str" cm="1">
        <f t="array" ref="K569">_xlfn.IFS(Sales[[#This Row],[Current Upsell $]]=0,"",Sales[[#This Row],[Current Upsell $]]&gt;=400,"High",Sales[[#This Row],[Current Upsell $]]&gt;=100,"Medium",Sales[[#This Row],[Current Upsell $]]&lt;100,"Low")</f>
        <v/>
      </c>
      <c r="L569" s="5" t="str">
        <f>IF(Sales[[#This Row],[Current Upsell $]]&gt;0,_xlfn.CONCAT(Sales[[#This Row],[Subscription Type]]," ",Sales[[#This Row],[Upsell Priority]]," ",TEXT(Sales[[#This Row],[Current Upsell $]],"$#")),"")</f>
        <v/>
      </c>
      <c r="M569">
        <v>2</v>
      </c>
      <c r="N569" s="1">
        <v>43983</v>
      </c>
      <c r="O569" s="1">
        <v>44378</v>
      </c>
      <c r="P569">
        <v>13</v>
      </c>
      <c r="Q569">
        <v>0</v>
      </c>
      <c r="R569" s="1">
        <v>44105</v>
      </c>
      <c r="S569">
        <v>10</v>
      </c>
      <c r="T569" s="1"/>
    </row>
    <row r="570" spans="1:20" x14ac:dyDescent="0.25">
      <c r="A570">
        <v>100056</v>
      </c>
      <c r="B570" t="s">
        <v>0</v>
      </c>
      <c r="C570" cm="1">
        <f t="array" ref="C570">_xlfn.SWITCH(Sales[[#This Row],[Subscription Type]],"Basic",4,"Premium",3,"Business",2,"Enterprise",1,FALSE)</f>
        <v>3</v>
      </c>
      <c r="E570" s="1"/>
      <c r="F570" s="1"/>
      <c r="G570">
        <v>1</v>
      </c>
      <c r="H570">
        <f>MAX(0,Sales[[#This Row],[Number of Users]]-Sales[[#This Row],[Licenses Bought]])</f>
        <v>1</v>
      </c>
      <c r="I570" s="5">
        <v>10</v>
      </c>
      <c r="J570" s="5">
        <f>IF(Sales[[#This Row],[Sales Month]]=MAX(R570:R2789),Sales[[#This Row],[Upsell $ Non Paying Users]]*Sales[[#This Row],[Non Paying Users]],0)</f>
        <v>0</v>
      </c>
      <c r="K570" s="5" t="str" cm="1">
        <f t="array" ref="K570">_xlfn.IFS(Sales[[#This Row],[Current Upsell $]]=0,"",Sales[[#This Row],[Current Upsell $]]&gt;=400,"High",Sales[[#This Row],[Current Upsell $]]&gt;=100,"Medium",Sales[[#This Row],[Current Upsell $]]&lt;100,"Low")</f>
        <v/>
      </c>
      <c r="L570" s="5" t="str">
        <f>IF(Sales[[#This Row],[Current Upsell $]]&gt;0,_xlfn.CONCAT(Sales[[#This Row],[Subscription Type]]," ",Sales[[#This Row],[Upsell Priority]]," ",TEXT(Sales[[#This Row],[Current Upsell $]],"$#")),"")</f>
        <v/>
      </c>
      <c r="M570">
        <v>2</v>
      </c>
      <c r="N570" s="1">
        <v>43983</v>
      </c>
      <c r="O570" s="1">
        <v>44378</v>
      </c>
      <c r="P570">
        <v>13</v>
      </c>
      <c r="Q570">
        <v>0</v>
      </c>
      <c r="R570" s="1">
        <v>44136</v>
      </c>
      <c r="S570">
        <v>10</v>
      </c>
      <c r="T570" s="1"/>
    </row>
    <row r="571" spans="1:20" x14ac:dyDescent="0.25">
      <c r="A571">
        <v>100056</v>
      </c>
      <c r="B571" t="s">
        <v>0</v>
      </c>
      <c r="C571" cm="1">
        <f t="array" ref="C571">_xlfn.SWITCH(Sales[[#This Row],[Subscription Type]],"Basic",4,"Premium",3,"Business",2,"Enterprise",1,FALSE)</f>
        <v>3</v>
      </c>
      <c r="E571" s="1"/>
      <c r="F571" s="1"/>
      <c r="G571">
        <v>1</v>
      </c>
      <c r="H571">
        <f>MAX(0,Sales[[#This Row],[Number of Users]]-Sales[[#This Row],[Licenses Bought]])</f>
        <v>1</v>
      </c>
      <c r="I571" s="5">
        <v>10</v>
      </c>
      <c r="J571" s="5">
        <f>IF(Sales[[#This Row],[Sales Month]]=MAX(R571:R2790),Sales[[#This Row],[Upsell $ Non Paying Users]]*Sales[[#This Row],[Non Paying Users]],0)</f>
        <v>0</v>
      </c>
      <c r="K571" s="5" t="str" cm="1">
        <f t="array" ref="K571">_xlfn.IFS(Sales[[#This Row],[Current Upsell $]]=0,"",Sales[[#This Row],[Current Upsell $]]&gt;=400,"High",Sales[[#This Row],[Current Upsell $]]&gt;=100,"Medium",Sales[[#This Row],[Current Upsell $]]&lt;100,"Low")</f>
        <v/>
      </c>
      <c r="L571" s="5" t="str">
        <f>IF(Sales[[#This Row],[Current Upsell $]]&gt;0,_xlfn.CONCAT(Sales[[#This Row],[Subscription Type]]," ",Sales[[#This Row],[Upsell Priority]]," ",TEXT(Sales[[#This Row],[Current Upsell $]],"$#")),"")</f>
        <v/>
      </c>
      <c r="M571">
        <v>2</v>
      </c>
      <c r="N571" s="1">
        <v>43983</v>
      </c>
      <c r="O571" s="1">
        <v>44378</v>
      </c>
      <c r="P571">
        <v>13</v>
      </c>
      <c r="Q571">
        <v>0</v>
      </c>
      <c r="R571" s="1">
        <v>44166</v>
      </c>
      <c r="S571">
        <v>10</v>
      </c>
      <c r="T571" s="1"/>
    </row>
    <row r="572" spans="1:20" x14ac:dyDescent="0.25">
      <c r="A572">
        <v>100056</v>
      </c>
      <c r="B572" t="s">
        <v>0</v>
      </c>
      <c r="C572" cm="1">
        <f t="array" ref="C572">_xlfn.SWITCH(Sales[[#This Row],[Subscription Type]],"Basic",4,"Premium",3,"Business",2,"Enterprise",1,FALSE)</f>
        <v>3</v>
      </c>
      <c r="E572" s="1"/>
      <c r="F572" s="1"/>
      <c r="G572">
        <v>1</v>
      </c>
      <c r="H572">
        <f>MAX(0,Sales[[#This Row],[Number of Users]]-Sales[[#This Row],[Licenses Bought]])</f>
        <v>1</v>
      </c>
      <c r="I572" s="5">
        <v>10</v>
      </c>
      <c r="J572" s="5">
        <f>IF(Sales[[#This Row],[Sales Month]]=MAX(R572:R2791),Sales[[#This Row],[Upsell $ Non Paying Users]]*Sales[[#This Row],[Non Paying Users]],0)</f>
        <v>0</v>
      </c>
      <c r="K572" s="5" t="str" cm="1">
        <f t="array" ref="K572">_xlfn.IFS(Sales[[#This Row],[Current Upsell $]]=0,"",Sales[[#This Row],[Current Upsell $]]&gt;=400,"High",Sales[[#This Row],[Current Upsell $]]&gt;=100,"Medium",Sales[[#This Row],[Current Upsell $]]&lt;100,"Low")</f>
        <v/>
      </c>
      <c r="L572" s="5" t="str">
        <f>IF(Sales[[#This Row],[Current Upsell $]]&gt;0,_xlfn.CONCAT(Sales[[#This Row],[Subscription Type]]," ",Sales[[#This Row],[Upsell Priority]]," ",TEXT(Sales[[#This Row],[Current Upsell $]],"$#")),"")</f>
        <v/>
      </c>
      <c r="M572">
        <v>2</v>
      </c>
      <c r="N572" s="1">
        <v>43983</v>
      </c>
      <c r="O572" s="1">
        <v>44378</v>
      </c>
      <c r="P572">
        <v>13</v>
      </c>
      <c r="Q572">
        <v>0</v>
      </c>
      <c r="R572" s="1">
        <v>44228</v>
      </c>
      <c r="S572">
        <v>10</v>
      </c>
      <c r="T572" s="1"/>
    </row>
    <row r="573" spans="1:20" x14ac:dyDescent="0.25">
      <c r="A573">
        <v>100056</v>
      </c>
      <c r="B573" t="s">
        <v>0</v>
      </c>
      <c r="C573" cm="1">
        <f t="array" ref="C573">_xlfn.SWITCH(Sales[[#This Row],[Subscription Type]],"Basic",4,"Premium",3,"Business",2,"Enterprise",1,FALSE)</f>
        <v>3</v>
      </c>
      <c r="E573" s="1"/>
      <c r="F573" s="1"/>
      <c r="G573">
        <v>1</v>
      </c>
      <c r="H573">
        <f>MAX(0,Sales[[#This Row],[Number of Users]]-Sales[[#This Row],[Licenses Bought]])</f>
        <v>1</v>
      </c>
      <c r="I573" s="5">
        <v>10</v>
      </c>
      <c r="J573" s="5">
        <f>IF(Sales[[#This Row],[Sales Month]]=MAX(R573:R2792),Sales[[#This Row],[Upsell $ Non Paying Users]]*Sales[[#This Row],[Non Paying Users]],0)</f>
        <v>0</v>
      </c>
      <c r="K573" s="5" t="str" cm="1">
        <f t="array" ref="K573">_xlfn.IFS(Sales[[#This Row],[Current Upsell $]]=0,"",Sales[[#This Row],[Current Upsell $]]&gt;=400,"High",Sales[[#This Row],[Current Upsell $]]&gt;=100,"Medium",Sales[[#This Row],[Current Upsell $]]&lt;100,"Low")</f>
        <v/>
      </c>
      <c r="L573" s="5" t="str">
        <f>IF(Sales[[#This Row],[Current Upsell $]]&gt;0,_xlfn.CONCAT(Sales[[#This Row],[Subscription Type]]," ",Sales[[#This Row],[Upsell Priority]]," ",TEXT(Sales[[#This Row],[Current Upsell $]],"$#")),"")</f>
        <v/>
      </c>
      <c r="M573">
        <v>2</v>
      </c>
      <c r="N573" s="1">
        <v>43983</v>
      </c>
      <c r="O573" s="1">
        <v>44378</v>
      </c>
      <c r="P573">
        <v>13</v>
      </c>
      <c r="Q573">
        <v>0</v>
      </c>
      <c r="R573" s="1">
        <v>44287</v>
      </c>
      <c r="S573">
        <v>10</v>
      </c>
      <c r="T573" s="1"/>
    </row>
    <row r="574" spans="1:20" x14ac:dyDescent="0.25">
      <c r="A574">
        <v>100056</v>
      </c>
      <c r="B574" t="s">
        <v>0</v>
      </c>
      <c r="C574" cm="1">
        <f t="array" ref="C574">_xlfn.SWITCH(Sales[[#This Row],[Subscription Type]],"Basic",4,"Premium",3,"Business",2,"Enterprise",1,FALSE)</f>
        <v>3</v>
      </c>
      <c r="E574" s="1"/>
      <c r="F574" s="1"/>
      <c r="G574">
        <v>1</v>
      </c>
      <c r="H574">
        <f>MAX(0,Sales[[#This Row],[Number of Users]]-Sales[[#This Row],[Licenses Bought]])</f>
        <v>1</v>
      </c>
      <c r="I574" s="5">
        <v>10</v>
      </c>
      <c r="J574" s="5">
        <f>IF(Sales[[#This Row],[Sales Month]]=MAX(R574:R2793),Sales[[#This Row],[Upsell $ Non Paying Users]]*Sales[[#This Row],[Non Paying Users]],0)</f>
        <v>0</v>
      </c>
      <c r="K574" s="5" t="str" cm="1">
        <f t="array" ref="K574">_xlfn.IFS(Sales[[#This Row],[Current Upsell $]]=0,"",Sales[[#This Row],[Current Upsell $]]&gt;=400,"High",Sales[[#This Row],[Current Upsell $]]&gt;=100,"Medium",Sales[[#This Row],[Current Upsell $]]&lt;100,"Low")</f>
        <v/>
      </c>
      <c r="L574" s="5" t="str">
        <f>IF(Sales[[#This Row],[Current Upsell $]]&gt;0,_xlfn.CONCAT(Sales[[#This Row],[Subscription Type]]," ",Sales[[#This Row],[Upsell Priority]]," ",TEXT(Sales[[#This Row],[Current Upsell $]],"$#")),"")</f>
        <v/>
      </c>
      <c r="M574">
        <v>2</v>
      </c>
      <c r="N574" s="1">
        <v>43983</v>
      </c>
      <c r="O574" s="1">
        <v>44378</v>
      </c>
      <c r="P574">
        <v>13</v>
      </c>
      <c r="Q574">
        <v>0</v>
      </c>
      <c r="R574" s="1">
        <v>44317</v>
      </c>
      <c r="S574">
        <v>10</v>
      </c>
      <c r="T574" s="1"/>
    </row>
    <row r="575" spans="1:20" x14ac:dyDescent="0.25">
      <c r="A575">
        <v>100056</v>
      </c>
      <c r="B575" t="s">
        <v>0</v>
      </c>
      <c r="C575" cm="1">
        <f t="array" ref="C575">_xlfn.SWITCH(Sales[[#This Row],[Subscription Type]],"Basic",4,"Premium",3,"Business",2,"Enterprise",1,FALSE)</f>
        <v>3</v>
      </c>
      <c r="E575" s="1"/>
      <c r="F575" s="1"/>
      <c r="G575">
        <v>1</v>
      </c>
      <c r="H575">
        <f>MAX(0,Sales[[#This Row],[Number of Users]]-Sales[[#This Row],[Licenses Bought]])</f>
        <v>1</v>
      </c>
      <c r="I575" s="5">
        <v>10</v>
      </c>
      <c r="J575" s="5">
        <f>IF(Sales[[#This Row],[Sales Month]]=MAX(R575:R2794),Sales[[#This Row],[Upsell $ Non Paying Users]]*Sales[[#This Row],[Non Paying Users]],0)</f>
        <v>10</v>
      </c>
      <c r="K575" s="5" t="str" cm="1">
        <f t="array" ref="K575">_xlfn.IFS(Sales[[#This Row],[Current Upsell $]]=0,"",Sales[[#This Row],[Current Upsell $]]&gt;=400,"High",Sales[[#This Row],[Current Upsell $]]&gt;=100,"Medium",Sales[[#This Row],[Current Upsell $]]&lt;100,"Low")</f>
        <v>Low</v>
      </c>
      <c r="L575" s="5" t="str">
        <f>IF(Sales[[#This Row],[Current Upsell $]]&gt;0,_xlfn.CONCAT(Sales[[#This Row],[Subscription Type]]," ",Sales[[#This Row],[Upsell Priority]]," ",TEXT(Sales[[#This Row],[Current Upsell $]],"$#")),"")</f>
        <v>Premium Low $10</v>
      </c>
      <c r="M575">
        <v>2</v>
      </c>
      <c r="N575" s="1">
        <v>43983</v>
      </c>
      <c r="O575" s="1">
        <v>44378</v>
      </c>
      <c r="P575">
        <v>13</v>
      </c>
      <c r="Q575">
        <v>0</v>
      </c>
      <c r="R575" s="1">
        <v>44348</v>
      </c>
      <c r="S575">
        <v>10</v>
      </c>
      <c r="T575" s="1"/>
    </row>
    <row r="576" spans="1:20" x14ac:dyDescent="0.25">
      <c r="A576">
        <v>100059</v>
      </c>
      <c r="B576" t="s">
        <v>0</v>
      </c>
      <c r="C576" cm="1">
        <f t="array" ref="C576">_xlfn.SWITCH(Sales[[#This Row],[Subscription Type]],"Basic",4,"Premium",3,"Business",2,"Enterprise",1,FALSE)</f>
        <v>3</v>
      </c>
      <c r="E576" s="1"/>
      <c r="F576" s="1"/>
      <c r="G576">
        <v>33</v>
      </c>
      <c r="H576">
        <f>MAX(0,Sales[[#This Row],[Number of Users]]-Sales[[#This Row],[Licenses Bought]])</f>
        <v>1</v>
      </c>
      <c r="I576" s="5">
        <v>10</v>
      </c>
      <c r="J576" s="5">
        <f>IF(Sales[[#This Row],[Sales Month]]=MAX(R576:R2795),Sales[[#This Row],[Upsell $ Non Paying Users]]*Sales[[#This Row],[Non Paying Users]],0)</f>
        <v>10</v>
      </c>
      <c r="K576" s="5" t="str" cm="1">
        <f t="array" ref="K576">_xlfn.IFS(Sales[[#This Row],[Current Upsell $]]=0,"",Sales[[#This Row],[Current Upsell $]]&gt;=400,"High",Sales[[#This Row],[Current Upsell $]]&gt;=100,"Medium",Sales[[#This Row],[Current Upsell $]]&lt;100,"Low")</f>
        <v>Low</v>
      </c>
      <c r="L576" s="5" t="str">
        <f>IF(Sales[[#This Row],[Current Upsell $]]&gt;0,_xlfn.CONCAT(Sales[[#This Row],[Subscription Type]]," ",Sales[[#This Row],[Upsell Priority]]," ",TEXT(Sales[[#This Row],[Current Upsell $]],"$#")),"")</f>
        <v>Premium Low $10</v>
      </c>
      <c r="M576">
        <v>34</v>
      </c>
      <c r="N576" s="1">
        <v>44013</v>
      </c>
      <c r="O576" s="1">
        <v>44378</v>
      </c>
      <c r="P576">
        <v>12</v>
      </c>
      <c r="Q576">
        <v>0</v>
      </c>
      <c r="R576" s="1">
        <v>44348</v>
      </c>
      <c r="S576">
        <v>330</v>
      </c>
      <c r="T576" s="1"/>
    </row>
    <row r="577" spans="1:20" x14ac:dyDescent="0.25">
      <c r="A577">
        <v>100061</v>
      </c>
      <c r="B577" t="s">
        <v>0</v>
      </c>
      <c r="C577" cm="1">
        <f t="array" ref="C577">_xlfn.SWITCH(Sales[[#This Row],[Subscription Type]],"Basic",4,"Premium",3,"Business",2,"Enterprise",1,FALSE)</f>
        <v>3</v>
      </c>
      <c r="E577" s="1"/>
      <c r="F577" s="1"/>
      <c r="G577">
        <v>16</v>
      </c>
      <c r="H577">
        <f>MAX(0,Sales[[#This Row],[Number of Users]]-Sales[[#This Row],[Licenses Bought]])</f>
        <v>1</v>
      </c>
      <c r="I577" s="5">
        <v>10</v>
      </c>
      <c r="J577" s="5">
        <f>IF(Sales[[#This Row],[Sales Month]]=MAX(R577:R2796),Sales[[#This Row],[Upsell $ Non Paying Users]]*Sales[[#This Row],[Non Paying Users]],0)</f>
        <v>0</v>
      </c>
      <c r="K577" s="5" t="str" cm="1">
        <f t="array" ref="K577">_xlfn.IFS(Sales[[#This Row],[Current Upsell $]]=0,"",Sales[[#This Row],[Current Upsell $]]&gt;=400,"High",Sales[[#This Row],[Current Upsell $]]&gt;=100,"Medium",Sales[[#This Row],[Current Upsell $]]&lt;100,"Low")</f>
        <v/>
      </c>
      <c r="L577" s="5" t="str">
        <f>IF(Sales[[#This Row],[Current Upsell $]]&gt;0,_xlfn.CONCAT(Sales[[#This Row],[Subscription Type]]," ",Sales[[#This Row],[Upsell Priority]]," ",TEXT(Sales[[#This Row],[Current Upsell $]],"$#")),"")</f>
        <v/>
      </c>
      <c r="M577">
        <v>17</v>
      </c>
      <c r="N577" s="1">
        <v>44013</v>
      </c>
      <c r="O577" s="1">
        <v>44378</v>
      </c>
      <c r="P577">
        <v>12</v>
      </c>
      <c r="Q577">
        <v>0</v>
      </c>
      <c r="R577" s="1">
        <v>44197</v>
      </c>
      <c r="S577">
        <v>160</v>
      </c>
      <c r="T577" s="1"/>
    </row>
    <row r="578" spans="1:20" x14ac:dyDescent="0.25">
      <c r="A578">
        <v>100062</v>
      </c>
      <c r="B578" t="s">
        <v>0</v>
      </c>
      <c r="C578" cm="1">
        <f t="array" ref="C578">_xlfn.SWITCH(Sales[[#This Row],[Subscription Type]],"Basic",4,"Premium",3,"Business",2,"Enterprise",1,FALSE)</f>
        <v>3</v>
      </c>
      <c r="E578" s="1"/>
      <c r="F578" s="1"/>
      <c r="G578">
        <v>15</v>
      </c>
      <c r="H578">
        <f>MAX(0,Sales[[#This Row],[Number of Users]]-Sales[[#This Row],[Licenses Bought]])</f>
        <v>1</v>
      </c>
      <c r="I578" s="5">
        <v>10</v>
      </c>
      <c r="J578" s="5">
        <f>IF(Sales[[#This Row],[Sales Month]]=MAX(R578:R2797),Sales[[#This Row],[Upsell $ Non Paying Users]]*Sales[[#This Row],[Non Paying Users]],0)</f>
        <v>0</v>
      </c>
      <c r="K578" s="5" t="str" cm="1">
        <f t="array" ref="K578">_xlfn.IFS(Sales[[#This Row],[Current Upsell $]]=0,"",Sales[[#This Row],[Current Upsell $]]&gt;=400,"High",Sales[[#This Row],[Current Upsell $]]&gt;=100,"Medium",Sales[[#This Row],[Current Upsell $]]&lt;100,"Low")</f>
        <v/>
      </c>
      <c r="L578" s="5" t="str">
        <f>IF(Sales[[#This Row],[Current Upsell $]]&gt;0,_xlfn.CONCAT(Sales[[#This Row],[Subscription Type]]," ",Sales[[#This Row],[Upsell Priority]]," ",TEXT(Sales[[#This Row],[Current Upsell $]],"$#")),"")</f>
        <v/>
      </c>
      <c r="M578">
        <v>16</v>
      </c>
      <c r="N578" s="1">
        <v>44013</v>
      </c>
      <c r="O578" s="1">
        <v>44378</v>
      </c>
      <c r="P578">
        <v>12</v>
      </c>
      <c r="Q578">
        <v>0</v>
      </c>
      <c r="R578" s="1">
        <v>44228</v>
      </c>
      <c r="S578">
        <v>150</v>
      </c>
      <c r="T578" s="1"/>
    </row>
    <row r="579" spans="1:20" x14ac:dyDescent="0.25">
      <c r="A579">
        <v>100064</v>
      </c>
      <c r="B579" t="s">
        <v>0</v>
      </c>
      <c r="C579" cm="1">
        <f t="array" ref="C579">_xlfn.SWITCH(Sales[[#This Row],[Subscription Type]],"Basic",4,"Premium",3,"Business",2,"Enterprise",1,FALSE)</f>
        <v>3</v>
      </c>
      <c r="G579">
        <v>12</v>
      </c>
      <c r="H579">
        <f>MAX(0,Sales[[#This Row],[Number of Users]]-Sales[[#This Row],[Licenses Bought]])</f>
        <v>1</v>
      </c>
      <c r="I579" s="5">
        <v>10</v>
      </c>
      <c r="J579" s="5">
        <f>IF(Sales[[#This Row],[Sales Month]]=MAX(R579:R2798),Sales[[#This Row],[Upsell $ Non Paying Users]]*Sales[[#This Row],[Non Paying Users]],0)</f>
        <v>0</v>
      </c>
      <c r="K579" s="5" t="str" cm="1">
        <f t="array" ref="K579">_xlfn.IFS(Sales[[#This Row],[Current Upsell $]]=0,"",Sales[[#This Row],[Current Upsell $]]&gt;=400,"High",Sales[[#This Row],[Current Upsell $]]&gt;=100,"Medium",Sales[[#This Row],[Current Upsell $]]&lt;100,"Low")</f>
        <v/>
      </c>
      <c r="L579" s="5" t="str">
        <f>IF(Sales[[#This Row],[Current Upsell $]]&gt;0,_xlfn.CONCAT(Sales[[#This Row],[Subscription Type]]," ",Sales[[#This Row],[Upsell Priority]]," ",TEXT(Sales[[#This Row],[Current Upsell $]],"$#")),"")</f>
        <v/>
      </c>
      <c r="M579">
        <v>13</v>
      </c>
      <c r="N579" s="1">
        <v>44013</v>
      </c>
      <c r="O579" s="1">
        <v>44256</v>
      </c>
      <c r="P579">
        <v>8</v>
      </c>
      <c r="Q579">
        <v>3</v>
      </c>
      <c r="R579" s="1">
        <v>44228</v>
      </c>
      <c r="S579">
        <v>120</v>
      </c>
      <c r="T579" s="1"/>
    </row>
    <row r="580" spans="1:20" x14ac:dyDescent="0.25">
      <c r="A580">
        <v>100068</v>
      </c>
      <c r="B580" t="s">
        <v>0</v>
      </c>
      <c r="C580" cm="1">
        <f t="array" ref="C580">_xlfn.SWITCH(Sales[[#This Row],[Subscription Type]],"Basic",4,"Premium",3,"Business",2,"Enterprise",1,FALSE)</f>
        <v>3</v>
      </c>
      <c r="G580">
        <v>8</v>
      </c>
      <c r="H580">
        <f>MAX(0,Sales[[#This Row],[Number of Users]]-Sales[[#This Row],[Licenses Bought]])</f>
        <v>1</v>
      </c>
      <c r="I580" s="5">
        <v>10</v>
      </c>
      <c r="J580" s="5">
        <f>IF(Sales[[#This Row],[Sales Month]]=MAX(R580:R2799),Sales[[#This Row],[Upsell $ Non Paying Users]]*Sales[[#This Row],[Non Paying Users]],0)</f>
        <v>0</v>
      </c>
      <c r="K580" s="5" t="str" cm="1">
        <f t="array" ref="K580">_xlfn.IFS(Sales[[#This Row],[Current Upsell $]]=0,"",Sales[[#This Row],[Current Upsell $]]&gt;=400,"High",Sales[[#This Row],[Current Upsell $]]&gt;=100,"Medium",Sales[[#This Row],[Current Upsell $]]&lt;100,"Low")</f>
        <v/>
      </c>
      <c r="L580" s="5" t="str">
        <f>IF(Sales[[#This Row],[Current Upsell $]]&gt;0,_xlfn.CONCAT(Sales[[#This Row],[Subscription Type]]," ",Sales[[#This Row],[Upsell Priority]]," ",TEXT(Sales[[#This Row],[Current Upsell $]],"$#")),"")</f>
        <v/>
      </c>
      <c r="M580">
        <v>9</v>
      </c>
      <c r="N580" s="1">
        <v>44013</v>
      </c>
      <c r="O580" s="1">
        <v>44287</v>
      </c>
      <c r="P580">
        <v>9</v>
      </c>
      <c r="Q580">
        <v>2</v>
      </c>
      <c r="R580" s="1">
        <v>44105</v>
      </c>
      <c r="S580">
        <v>80</v>
      </c>
      <c r="T580" s="1"/>
    </row>
    <row r="581" spans="1:20" x14ac:dyDescent="0.25">
      <c r="A581">
        <v>100068</v>
      </c>
      <c r="B581" t="s">
        <v>0</v>
      </c>
      <c r="C581" cm="1">
        <f t="array" ref="C581">_xlfn.SWITCH(Sales[[#This Row],[Subscription Type]],"Basic",4,"Premium",3,"Business",2,"Enterprise",1,FALSE)</f>
        <v>3</v>
      </c>
      <c r="G581">
        <v>8</v>
      </c>
      <c r="H581">
        <f>MAX(0,Sales[[#This Row],[Number of Users]]-Sales[[#This Row],[Licenses Bought]])</f>
        <v>1</v>
      </c>
      <c r="I581" s="5">
        <v>10</v>
      </c>
      <c r="J581" s="5">
        <f>IF(Sales[[#This Row],[Sales Month]]=MAX(R581:R2800),Sales[[#This Row],[Upsell $ Non Paying Users]]*Sales[[#This Row],[Non Paying Users]],0)</f>
        <v>0</v>
      </c>
      <c r="K581" s="5" t="str" cm="1">
        <f t="array" ref="K581">_xlfn.IFS(Sales[[#This Row],[Current Upsell $]]=0,"",Sales[[#This Row],[Current Upsell $]]&gt;=400,"High",Sales[[#This Row],[Current Upsell $]]&gt;=100,"Medium",Sales[[#This Row],[Current Upsell $]]&lt;100,"Low")</f>
        <v/>
      </c>
      <c r="L581" s="5" t="str">
        <f>IF(Sales[[#This Row],[Current Upsell $]]&gt;0,_xlfn.CONCAT(Sales[[#This Row],[Subscription Type]]," ",Sales[[#This Row],[Upsell Priority]]," ",TEXT(Sales[[#This Row],[Current Upsell $]],"$#")),"")</f>
        <v/>
      </c>
      <c r="M581">
        <v>9</v>
      </c>
      <c r="N581" s="1">
        <v>44013</v>
      </c>
      <c r="O581" s="1">
        <v>44287</v>
      </c>
      <c r="P581">
        <v>9</v>
      </c>
      <c r="Q581">
        <v>2</v>
      </c>
      <c r="R581" s="1">
        <v>44136</v>
      </c>
      <c r="S581">
        <v>80</v>
      </c>
      <c r="T581" s="1"/>
    </row>
    <row r="582" spans="1:20" x14ac:dyDescent="0.25">
      <c r="A582">
        <v>100068</v>
      </c>
      <c r="B582" t="s">
        <v>0</v>
      </c>
      <c r="C582" cm="1">
        <f t="array" ref="C582">_xlfn.SWITCH(Sales[[#This Row],[Subscription Type]],"Basic",4,"Premium",3,"Business",2,"Enterprise",1,FALSE)</f>
        <v>3</v>
      </c>
      <c r="G582">
        <v>8</v>
      </c>
      <c r="H582">
        <f>MAX(0,Sales[[#This Row],[Number of Users]]-Sales[[#This Row],[Licenses Bought]])</f>
        <v>1</v>
      </c>
      <c r="I582" s="5">
        <v>10</v>
      </c>
      <c r="J582" s="5">
        <f>IF(Sales[[#This Row],[Sales Month]]=MAX(R582:R2801),Sales[[#This Row],[Upsell $ Non Paying Users]]*Sales[[#This Row],[Non Paying Users]],0)</f>
        <v>0</v>
      </c>
      <c r="K582" s="5" t="str" cm="1">
        <f t="array" ref="K582">_xlfn.IFS(Sales[[#This Row],[Current Upsell $]]=0,"",Sales[[#This Row],[Current Upsell $]]&gt;=400,"High",Sales[[#This Row],[Current Upsell $]]&gt;=100,"Medium",Sales[[#This Row],[Current Upsell $]]&lt;100,"Low")</f>
        <v/>
      </c>
      <c r="L582" s="5" t="str">
        <f>IF(Sales[[#This Row],[Current Upsell $]]&gt;0,_xlfn.CONCAT(Sales[[#This Row],[Subscription Type]]," ",Sales[[#This Row],[Upsell Priority]]," ",TEXT(Sales[[#This Row],[Current Upsell $]],"$#")),"")</f>
        <v/>
      </c>
      <c r="M582">
        <v>9</v>
      </c>
      <c r="N582" s="1">
        <v>44013</v>
      </c>
      <c r="O582" s="1">
        <v>44287</v>
      </c>
      <c r="P582">
        <v>9</v>
      </c>
      <c r="Q582">
        <v>2</v>
      </c>
      <c r="R582" s="1">
        <v>44166</v>
      </c>
      <c r="S582">
        <v>80</v>
      </c>
      <c r="T582" s="1"/>
    </row>
    <row r="583" spans="1:20" x14ac:dyDescent="0.25">
      <c r="A583">
        <v>100068</v>
      </c>
      <c r="B583" t="s">
        <v>0</v>
      </c>
      <c r="C583" cm="1">
        <f t="array" ref="C583">_xlfn.SWITCH(Sales[[#This Row],[Subscription Type]],"Basic",4,"Premium",3,"Business",2,"Enterprise",1,FALSE)</f>
        <v>3</v>
      </c>
      <c r="G583">
        <v>8</v>
      </c>
      <c r="H583">
        <f>MAX(0,Sales[[#This Row],[Number of Users]]-Sales[[#This Row],[Licenses Bought]])</f>
        <v>1</v>
      </c>
      <c r="I583" s="5">
        <v>10</v>
      </c>
      <c r="J583" s="5">
        <f>IF(Sales[[#This Row],[Sales Month]]=MAX(R583:R2802),Sales[[#This Row],[Upsell $ Non Paying Users]]*Sales[[#This Row],[Non Paying Users]],0)</f>
        <v>0</v>
      </c>
      <c r="K583" s="5" t="str" cm="1">
        <f t="array" ref="K583">_xlfn.IFS(Sales[[#This Row],[Current Upsell $]]=0,"",Sales[[#This Row],[Current Upsell $]]&gt;=400,"High",Sales[[#This Row],[Current Upsell $]]&gt;=100,"Medium",Sales[[#This Row],[Current Upsell $]]&lt;100,"Low")</f>
        <v/>
      </c>
      <c r="L583" s="5" t="str">
        <f>IF(Sales[[#This Row],[Current Upsell $]]&gt;0,_xlfn.CONCAT(Sales[[#This Row],[Subscription Type]]," ",Sales[[#This Row],[Upsell Priority]]," ",TEXT(Sales[[#This Row],[Current Upsell $]],"$#")),"")</f>
        <v/>
      </c>
      <c r="M583">
        <v>9</v>
      </c>
      <c r="N583" s="1">
        <v>44013</v>
      </c>
      <c r="O583" s="1">
        <v>44287</v>
      </c>
      <c r="P583">
        <v>9</v>
      </c>
      <c r="Q583">
        <v>2</v>
      </c>
      <c r="R583" s="1">
        <v>44287</v>
      </c>
      <c r="S583">
        <v>80</v>
      </c>
      <c r="T583" s="1"/>
    </row>
    <row r="584" spans="1:20" x14ac:dyDescent="0.25">
      <c r="A584">
        <v>100074</v>
      </c>
      <c r="B584" t="s">
        <v>0</v>
      </c>
      <c r="C584" cm="1">
        <f t="array" ref="C584">_xlfn.SWITCH(Sales[[#This Row],[Subscription Type]],"Basic",4,"Premium",3,"Business",2,"Enterprise",1,FALSE)</f>
        <v>3</v>
      </c>
      <c r="E584" s="1"/>
      <c r="F584" s="1"/>
      <c r="G584">
        <v>2</v>
      </c>
      <c r="H584">
        <f>MAX(0,Sales[[#This Row],[Number of Users]]-Sales[[#This Row],[Licenses Bought]])</f>
        <v>1</v>
      </c>
      <c r="I584" s="5">
        <v>10</v>
      </c>
      <c r="J584" s="5">
        <f>IF(Sales[[#This Row],[Sales Month]]=MAX(R584:R2803),Sales[[#This Row],[Upsell $ Non Paying Users]]*Sales[[#This Row],[Non Paying Users]],0)</f>
        <v>0</v>
      </c>
      <c r="K584" s="5" t="str" cm="1">
        <f t="array" ref="K584">_xlfn.IFS(Sales[[#This Row],[Current Upsell $]]=0,"",Sales[[#This Row],[Current Upsell $]]&gt;=400,"High",Sales[[#This Row],[Current Upsell $]]&gt;=100,"Medium",Sales[[#This Row],[Current Upsell $]]&lt;100,"Low")</f>
        <v/>
      </c>
      <c r="L584" s="5" t="str">
        <f>IF(Sales[[#This Row],[Current Upsell $]]&gt;0,_xlfn.CONCAT(Sales[[#This Row],[Subscription Type]]," ",Sales[[#This Row],[Upsell Priority]]," ",TEXT(Sales[[#This Row],[Current Upsell $]],"$#")),"")</f>
        <v/>
      </c>
      <c r="M584">
        <v>3</v>
      </c>
      <c r="N584" s="1">
        <v>44013</v>
      </c>
      <c r="O584" s="1">
        <v>44378</v>
      </c>
      <c r="P584">
        <v>12</v>
      </c>
      <c r="Q584">
        <v>0</v>
      </c>
      <c r="R584" s="1">
        <v>44044</v>
      </c>
      <c r="S584">
        <v>20</v>
      </c>
      <c r="T584" s="1"/>
    </row>
    <row r="585" spans="1:20" x14ac:dyDescent="0.25">
      <c r="A585">
        <v>100074</v>
      </c>
      <c r="B585" t="s">
        <v>0</v>
      </c>
      <c r="C585" cm="1">
        <f t="array" ref="C585">_xlfn.SWITCH(Sales[[#This Row],[Subscription Type]],"Basic",4,"Premium",3,"Business",2,"Enterprise",1,FALSE)</f>
        <v>3</v>
      </c>
      <c r="E585" s="1"/>
      <c r="F585" s="1"/>
      <c r="G585">
        <v>2</v>
      </c>
      <c r="H585">
        <f>MAX(0,Sales[[#This Row],[Number of Users]]-Sales[[#This Row],[Licenses Bought]])</f>
        <v>1</v>
      </c>
      <c r="I585" s="5">
        <v>10</v>
      </c>
      <c r="J585" s="5">
        <f>IF(Sales[[#This Row],[Sales Month]]=MAX(R585:R2804),Sales[[#This Row],[Upsell $ Non Paying Users]]*Sales[[#This Row],[Non Paying Users]],0)</f>
        <v>0</v>
      </c>
      <c r="K585" s="5" t="str" cm="1">
        <f t="array" ref="K585">_xlfn.IFS(Sales[[#This Row],[Current Upsell $]]=0,"",Sales[[#This Row],[Current Upsell $]]&gt;=400,"High",Sales[[#This Row],[Current Upsell $]]&gt;=100,"Medium",Sales[[#This Row],[Current Upsell $]]&lt;100,"Low")</f>
        <v/>
      </c>
      <c r="L585" s="5" t="str">
        <f>IF(Sales[[#This Row],[Current Upsell $]]&gt;0,_xlfn.CONCAT(Sales[[#This Row],[Subscription Type]]," ",Sales[[#This Row],[Upsell Priority]]," ",TEXT(Sales[[#This Row],[Current Upsell $]],"$#")),"")</f>
        <v/>
      </c>
      <c r="M585">
        <v>3</v>
      </c>
      <c r="N585" s="1">
        <v>44013</v>
      </c>
      <c r="O585" s="1">
        <v>44378</v>
      </c>
      <c r="P585">
        <v>12</v>
      </c>
      <c r="Q585">
        <v>0</v>
      </c>
      <c r="R585" s="1">
        <v>44075</v>
      </c>
      <c r="S585">
        <v>20</v>
      </c>
      <c r="T585" s="1"/>
    </row>
    <row r="586" spans="1:20" x14ac:dyDescent="0.25">
      <c r="A586">
        <v>100074</v>
      </c>
      <c r="B586" t="s">
        <v>0</v>
      </c>
      <c r="C586" cm="1">
        <f t="array" ref="C586">_xlfn.SWITCH(Sales[[#This Row],[Subscription Type]],"Basic",4,"Premium",3,"Business",2,"Enterprise",1,FALSE)</f>
        <v>3</v>
      </c>
      <c r="E586" s="1"/>
      <c r="F586" s="1"/>
      <c r="G586">
        <v>2</v>
      </c>
      <c r="H586">
        <f>MAX(0,Sales[[#This Row],[Number of Users]]-Sales[[#This Row],[Licenses Bought]])</f>
        <v>1</v>
      </c>
      <c r="I586" s="5">
        <v>10</v>
      </c>
      <c r="J586" s="5">
        <f>IF(Sales[[#This Row],[Sales Month]]=MAX(R586:R2805),Sales[[#This Row],[Upsell $ Non Paying Users]]*Sales[[#This Row],[Non Paying Users]],0)</f>
        <v>0</v>
      </c>
      <c r="K586" s="5" t="str" cm="1">
        <f t="array" ref="K586">_xlfn.IFS(Sales[[#This Row],[Current Upsell $]]=0,"",Sales[[#This Row],[Current Upsell $]]&gt;=400,"High",Sales[[#This Row],[Current Upsell $]]&gt;=100,"Medium",Sales[[#This Row],[Current Upsell $]]&lt;100,"Low")</f>
        <v/>
      </c>
      <c r="L586" s="5" t="str">
        <f>IF(Sales[[#This Row],[Current Upsell $]]&gt;0,_xlfn.CONCAT(Sales[[#This Row],[Subscription Type]]," ",Sales[[#This Row],[Upsell Priority]]," ",TEXT(Sales[[#This Row],[Current Upsell $]],"$#")),"")</f>
        <v/>
      </c>
      <c r="M586">
        <v>3</v>
      </c>
      <c r="N586" s="1">
        <v>44013</v>
      </c>
      <c r="O586" s="1">
        <v>44378</v>
      </c>
      <c r="P586">
        <v>12</v>
      </c>
      <c r="Q586">
        <v>0</v>
      </c>
      <c r="R586" s="1">
        <v>44136</v>
      </c>
      <c r="S586">
        <v>20</v>
      </c>
      <c r="T586" s="1"/>
    </row>
    <row r="587" spans="1:20" x14ac:dyDescent="0.25">
      <c r="A587">
        <v>100074</v>
      </c>
      <c r="B587" t="s">
        <v>0</v>
      </c>
      <c r="C587" cm="1">
        <f t="array" ref="C587">_xlfn.SWITCH(Sales[[#This Row],[Subscription Type]],"Basic",4,"Premium",3,"Business",2,"Enterprise",1,FALSE)</f>
        <v>3</v>
      </c>
      <c r="E587" s="1"/>
      <c r="F587" s="1"/>
      <c r="G587">
        <v>2</v>
      </c>
      <c r="H587">
        <f>MAX(0,Sales[[#This Row],[Number of Users]]-Sales[[#This Row],[Licenses Bought]])</f>
        <v>1</v>
      </c>
      <c r="I587" s="5">
        <v>10</v>
      </c>
      <c r="J587" s="5">
        <f>IF(Sales[[#This Row],[Sales Month]]=MAX(R587:R2806),Sales[[#This Row],[Upsell $ Non Paying Users]]*Sales[[#This Row],[Non Paying Users]],0)</f>
        <v>0</v>
      </c>
      <c r="K587" s="5" t="str" cm="1">
        <f t="array" ref="K587">_xlfn.IFS(Sales[[#This Row],[Current Upsell $]]=0,"",Sales[[#This Row],[Current Upsell $]]&gt;=400,"High",Sales[[#This Row],[Current Upsell $]]&gt;=100,"Medium",Sales[[#This Row],[Current Upsell $]]&lt;100,"Low")</f>
        <v/>
      </c>
      <c r="L587" s="5" t="str">
        <f>IF(Sales[[#This Row],[Current Upsell $]]&gt;0,_xlfn.CONCAT(Sales[[#This Row],[Subscription Type]]," ",Sales[[#This Row],[Upsell Priority]]," ",TEXT(Sales[[#This Row],[Current Upsell $]],"$#")),"")</f>
        <v/>
      </c>
      <c r="M587">
        <v>3</v>
      </c>
      <c r="N587" s="1">
        <v>44013</v>
      </c>
      <c r="O587" s="1">
        <v>44378</v>
      </c>
      <c r="P587">
        <v>12</v>
      </c>
      <c r="Q587">
        <v>0</v>
      </c>
      <c r="R587" s="1">
        <v>44166</v>
      </c>
      <c r="S587">
        <v>20</v>
      </c>
      <c r="T587" s="1"/>
    </row>
    <row r="588" spans="1:20" x14ac:dyDescent="0.25">
      <c r="A588">
        <v>100074</v>
      </c>
      <c r="B588" t="s">
        <v>0</v>
      </c>
      <c r="C588" cm="1">
        <f t="array" ref="C588">_xlfn.SWITCH(Sales[[#This Row],[Subscription Type]],"Basic",4,"Premium",3,"Business",2,"Enterprise",1,FALSE)</f>
        <v>3</v>
      </c>
      <c r="E588" s="1"/>
      <c r="F588" s="1"/>
      <c r="G588">
        <v>2</v>
      </c>
      <c r="H588">
        <f>MAX(0,Sales[[#This Row],[Number of Users]]-Sales[[#This Row],[Licenses Bought]])</f>
        <v>1</v>
      </c>
      <c r="I588" s="5">
        <v>10</v>
      </c>
      <c r="J588" s="5">
        <f>IF(Sales[[#This Row],[Sales Month]]=MAX(R588:R2807),Sales[[#This Row],[Upsell $ Non Paying Users]]*Sales[[#This Row],[Non Paying Users]],0)</f>
        <v>0</v>
      </c>
      <c r="K588" s="5" t="str" cm="1">
        <f t="array" ref="K588">_xlfn.IFS(Sales[[#This Row],[Current Upsell $]]=0,"",Sales[[#This Row],[Current Upsell $]]&gt;=400,"High",Sales[[#This Row],[Current Upsell $]]&gt;=100,"Medium",Sales[[#This Row],[Current Upsell $]]&lt;100,"Low")</f>
        <v/>
      </c>
      <c r="L588" s="5" t="str">
        <f>IF(Sales[[#This Row],[Current Upsell $]]&gt;0,_xlfn.CONCAT(Sales[[#This Row],[Subscription Type]]," ",Sales[[#This Row],[Upsell Priority]]," ",TEXT(Sales[[#This Row],[Current Upsell $]],"$#")),"")</f>
        <v/>
      </c>
      <c r="M588">
        <v>3</v>
      </c>
      <c r="N588" s="1">
        <v>44013</v>
      </c>
      <c r="O588" s="1">
        <v>44378</v>
      </c>
      <c r="P588">
        <v>12</v>
      </c>
      <c r="Q588">
        <v>0</v>
      </c>
      <c r="R588" s="1">
        <v>44197</v>
      </c>
      <c r="S588">
        <v>20</v>
      </c>
      <c r="T588" s="1"/>
    </row>
    <row r="589" spans="1:20" x14ac:dyDescent="0.25">
      <c r="A589">
        <v>100074</v>
      </c>
      <c r="B589" t="s">
        <v>0</v>
      </c>
      <c r="C589" cm="1">
        <f t="array" ref="C589">_xlfn.SWITCH(Sales[[#This Row],[Subscription Type]],"Basic",4,"Premium",3,"Business",2,"Enterprise",1,FALSE)</f>
        <v>3</v>
      </c>
      <c r="E589" s="1"/>
      <c r="F589" s="1"/>
      <c r="G589">
        <v>2</v>
      </c>
      <c r="H589">
        <f>MAX(0,Sales[[#This Row],[Number of Users]]-Sales[[#This Row],[Licenses Bought]])</f>
        <v>1</v>
      </c>
      <c r="I589" s="5">
        <v>10</v>
      </c>
      <c r="J589" s="5">
        <f>IF(Sales[[#This Row],[Sales Month]]=MAX(R589:R2808),Sales[[#This Row],[Upsell $ Non Paying Users]]*Sales[[#This Row],[Non Paying Users]],0)</f>
        <v>0</v>
      </c>
      <c r="K589" s="5" t="str" cm="1">
        <f t="array" ref="K589">_xlfn.IFS(Sales[[#This Row],[Current Upsell $]]=0,"",Sales[[#This Row],[Current Upsell $]]&gt;=400,"High",Sales[[#This Row],[Current Upsell $]]&gt;=100,"Medium",Sales[[#This Row],[Current Upsell $]]&lt;100,"Low")</f>
        <v/>
      </c>
      <c r="L589" s="5" t="str">
        <f>IF(Sales[[#This Row],[Current Upsell $]]&gt;0,_xlfn.CONCAT(Sales[[#This Row],[Subscription Type]]," ",Sales[[#This Row],[Upsell Priority]]," ",TEXT(Sales[[#This Row],[Current Upsell $]],"$#")),"")</f>
        <v/>
      </c>
      <c r="M589">
        <v>3</v>
      </c>
      <c r="N589" s="1">
        <v>44013</v>
      </c>
      <c r="O589" s="1">
        <v>44378</v>
      </c>
      <c r="P589">
        <v>12</v>
      </c>
      <c r="Q589">
        <v>0</v>
      </c>
      <c r="R589" s="1">
        <v>44228</v>
      </c>
      <c r="S589">
        <v>20</v>
      </c>
      <c r="T589" s="1"/>
    </row>
    <row r="590" spans="1:20" x14ac:dyDescent="0.25">
      <c r="A590">
        <v>100074</v>
      </c>
      <c r="B590" t="s">
        <v>0</v>
      </c>
      <c r="C590" cm="1">
        <f t="array" ref="C590">_xlfn.SWITCH(Sales[[#This Row],[Subscription Type]],"Basic",4,"Premium",3,"Business",2,"Enterprise",1,FALSE)</f>
        <v>3</v>
      </c>
      <c r="E590" s="1"/>
      <c r="F590" s="1"/>
      <c r="G590">
        <v>2</v>
      </c>
      <c r="H590">
        <f>MAX(0,Sales[[#This Row],[Number of Users]]-Sales[[#This Row],[Licenses Bought]])</f>
        <v>1</v>
      </c>
      <c r="I590" s="5">
        <v>10</v>
      </c>
      <c r="J590" s="5">
        <f>IF(Sales[[#This Row],[Sales Month]]=MAX(R590:R2809),Sales[[#This Row],[Upsell $ Non Paying Users]]*Sales[[#This Row],[Non Paying Users]],0)</f>
        <v>0</v>
      </c>
      <c r="K590" s="5" t="str" cm="1">
        <f t="array" ref="K590">_xlfn.IFS(Sales[[#This Row],[Current Upsell $]]=0,"",Sales[[#This Row],[Current Upsell $]]&gt;=400,"High",Sales[[#This Row],[Current Upsell $]]&gt;=100,"Medium",Sales[[#This Row],[Current Upsell $]]&lt;100,"Low")</f>
        <v/>
      </c>
      <c r="L590" s="5" t="str">
        <f>IF(Sales[[#This Row],[Current Upsell $]]&gt;0,_xlfn.CONCAT(Sales[[#This Row],[Subscription Type]]," ",Sales[[#This Row],[Upsell Priority]]," ",TEXT(Sales[[#This Row],[Current Upsell $]],"$#")),"")</f>
        <v/>
      </c>
      <c r="M590">
        <v>3</v>
      </c>
      <c r="N590" s="1">
        <v>44013</v>
      </c>
      <c r="O590" s="1">
        <v>44378</v>
      </c>
      <c r="P590">
        <v>12</v>
      </c>
      <c r="Q590">
        <v>0</v>
      </c>
      <c r="R590" s="1">
        <v>44256</v>
      </c>
      <c r="S590">
        <v>20</v>
      </c>
      <c r="T590" s="1"/>
    </row>
    <row r="591" spans="1:20" x14ac:dyDescent="0.25">
      <c r="A591">
        <v>100074</v>
      </c>
      <c r="B591" t="s">
        <v>0</v>
      </c>
      <c r="C591" cm="1">
        <f t="array" ref="C591">_xlfn.SWITCH(Sales[[#This Row],[Subscription Type]],"Basic",4,"Premium",3,"Business",2,"Enterprise",1,FALSE)</f>
        <v>3</v>
      </c>
      <c r="E591" s="1"/>
      <c r="F591" s="1"/>
      <c r="G591">
        <v>2</v>
      </c>
      <c r="H591">
        <f>MAX(0,Sales[[#This Row],[Number of Users]]-Sales[[#This Row],[Licenses Bought]])</f>
        <v>1</v>
      </c>
      <c r="I591" s="5">
        <v>10</v>
      </c>
      <c r="J591" s="5">
        <f>IF(Sales[[#This Row],[Sales Month]]=MAX(R591:R2810),Sales[[#This Row],[Upsell $ Non Paying Users]]*Sales[[#This Row],[Non Paying Users]],0)</f>
        <v>0</v>
      </c>
      <c r="K591" s="5" t="str" cm="1">
        <f t="array" ref="K591">_xlfn.IFS(Sales[[#This Row],[Current Upsell $]]=0,"",Sales[[#This Row],[Current Upsell $]]&gt;=400,"High",Sales[[#This Row],[Current Upsell $]]&gt;=100,"Medium",Sales[[#This Row],[Current Upsell $]]&lt;100,"Low")</f>
        <v/>
      </c>
      <c r="L591" s="5" t="str">
        <f>IF(Sales[[#This Row],[Current Upsell $]]&gt;0,_xlfn.CONCAT(Sales[[#This Row],[Subscription Type]]," ",Sales[[#This Row],[Upsell Priority]]," ",TEXT(Sales[[#This Row],[Current Upsell $]],"$#")),"")</f>
        <v/>
      </c>
      <c r="M591">
        <v>3</v>
      </c>
      <c r="N591" s="1">
        <v>44013</v>
      </c>
      <c r="O591" s="1">
        <v>44378</v>
      </c>
      <c r="P591">
        <v>12</v>
      </c>
      <c r="Q591">
        <v>0</v>
      </c>
      <c r="R591" s="1">
        <v>44287</v>
      </c>
      <c r="S591">
        <v>20</v>
      </c>
      <c r="T591" s="1"/>
    </row>
    <row r="592" spans="1:20" x14ac:dyDescent="0.25">
      <c r="A592">
        <v>100074</v>
      </c>
      <c r="B592" t="s">
        <v>0</v>
      </c>
      <c r="C592" cm="1">
        <f t="array" ref="C592">_xlfn.SWITCH(Sales[[#This Row],[Subscription Type]],"Basic",4,"Premium",3,"Business",2,"Enterprise",1,FALSE)</f>
        <v>3</v>
      </c>
      <c r="E592" s="1"/>
      <c r="F592" s="1"/>
      <c r="G592">
        <v>2</v>
      </c>
      <c r="H592">
        <f>MAX(0,Sales[[#This Row],[Number of Users]]-Sales[[#This Row],[Licenses Bought]])</f>
        <v>1</v>
      </c>
      <c r="I592" s="5">
        <v>10</v>
      </c>
      <c r="J592" s="5">
        <f>IF(Sales[[#This Row],[Sales Month]]=MAX(R592:R2811),Sales[[#This Row],[Upsell $ Non Paying Users]]*Sales[[#This Row],[Non Paying Users]],0)</f>
        <v>0</v>
      </c>
      <c r="K592" s="5" t="str" cm="1">
        <f t="array" ref="K592">_xlfn.IFS(Sales[[#This Row],[Current Upsell $]]=0,"",Sales[[#This Row],[Current Upsell $]]&gt;=400,"High",Sales[[#This Row],[Current Upsell $]]&gt;=100,"Medium",Sales[[#This Row],[Current Upsell $]]&lt;100,"Low")</f>
        <v/>
      </c>
      <c r="L592" s="5" t="str">
        <f>IF(Sales[[#This Row],[Current Upsell $]]&gt;0,_xlfn.CONCAT(Sales[[#This Row],[Subscription Type]]," ",Sales[[#This Row],[Upsell Priority]]," ",TEXT(Sales[[#This Row],[Current Upsell $]],"$#")),"")</f>
        <v/>
      </c>
      <c r="M592">
        <v>3</v>
      </c>
      <c r="N592" s="1">
        <v>44013</v>
      </c>
      <c r="O592" s="1">
        <v>44378</v>
      </c>
      <c r="P592">
        <v>12</v>
      </c>
      <c r="Q592">
        <v>0</v>
      </c>
      <c r="R592" s="1">
        <v>44317</v>
      </c>
      <c r="S592">
        <v>20</v>
      </c>
      <c r="T592" s="1"/>
    </row>
    <row r="593" spans="1:20" x14ac:dyDescent="0.25">
      <c r="A593">
        <v>100074</v>
      </c>
      <c r="B593" t="s">
        <v>0</v>
      </c>
      <c r="C593" cm="1">
        <f t="array" ref="C593">_xlfn.SWITCH(Sales[[#This Row],[Subscription Type]],"Basic",4,"Premium",3,"Business",2,"Enterprise",1,FALSE)</f>
        <v>3</v>
      </c>
      <c r="E593" s="1"/>
      <c r="F593" s="1"/>
      <c r="G593">
        <v>2</v>
      </c>
      <c r="H593">
        <f>MAX(0,Sales[[#This Row],[Number of Users]]-Sales[[#This Row],[Licenses Bought]])</f>
        <v>1</v>
      </c>
      <c r="I593" s="5">
        <v>10</v>
      </c>
      <c r="J593" s="5">
        <f>IF(Sales[[#This Row],[Sales Month]]=MAX(R593:R2812),Sales[[#This Row],[Upsell $ Non Paying Users]]*Sales[[#This Row],[Non Paying Users]],0)</f>
        <v>10</v>
      </c>
      <c r="K593" s="5" t="str" cm="1">
        <f t="array" ref="K593">_xlfn.IFS(Sales[[#This Row],[Current Upsell $]]=0,"",Sales[[#This Row],[Current Upsell $]]&gt;=400,"High",Sales[[#This Row],[Current Upsell $]]&gt;=100,"Medium",Sales[[#This Row],[Current Upsell $]]&lt;100,"Low")</f>
        <v>Low</v>
      </c>
      <c r="L593" s="5" t="str">
        <f>IF(Sales[[#This Row],[Current Upsell $]]&gt;0,_xlfn.CONCAT(Sales[[#This Row],[Subscription Type]]," ",Sales[[#This Row],[Upsell Priority]]," ",TEXT(Sales[[#This Row],[Current Upsell $]],"$#")),"")</f>
        <v>Premium Low $10</v>
      </c>
      <c r="M593">
        <v>3</v>
      </c>
      <c r="N593" s="1">
        <v>44013</v>
      </c>
      <c r="O593" s="1">
        <v>44378</v>
      </c>
      <c r="P593">
        <v>12</v>
      </c>
      <c r="Q593">
        <v>0</v>
      </c>
      <c r="R593" s="1">
        <v>44348</v>
      </c>
      <c r="S593">
        <v>20</v>
      </c>
      <c r="T593" s="1"/>
    </row>
    <row r="594" spans="1:20" x14ac:dyDescent="0.25">
      <c r="A594">
        <v>100075</v>
      </c>
      <c r="B594" t="s">
        <v>0</v>
      </c>
      <c r="C594" cm="1">
        <f t="array" ref="C594">_xlfn.SWITCH(Sales[[#This Row],[Subscription Type]],"Basic",4,"Premium",3,"Business",2,"Enterprise",1,FALSE)</f>
        <v>3</v>
      </c>
      <c r="G594">
        <v>1</v>
      </c>
      <c r="H594">
        <f>MAX(0,Sales[[#This Row],[Number of Users]]-Sales[[#This Row],[Licenses Bought]])</f>
        <v>1</v>
      </c>
      <c r="I594" s="5">
        <v>10</v>
      </c>
      <c r="J594" s="5">
        <f>IF(Sales[[#This Row],[Sales Month]]=MAX(R594:R2813),Sales[[#This Row],[Upsell $ Non Paying Users]]*Sales[[#This Row],[Non Paying Users]],0)</f>
        <v>0</v>
      </c>
      <c r="K594" s="5" t="str" cm="1">
        <f t="array" ref="K594">_xlfn.IFS(Sales[[#This Row],[Current Upsell $]]=0,"",Sales[[#This Row],[Current Upsell $]]&gt;=400,"High",Sales[[#This Row],[Current Upsell $]]&gt;=100,"Medium",Sales[[#This Row],[Current Upsell $]]&lt;100,"Low")</f>
        <v/>
      </c>
      <c r="L594" s="5" t="str">
        <f>IF(Sales[[#This Row],[Current Upsell $]]&gt;0,_xlfn.CONCAT(Sales[[#This Row],[Subscription Type]]," ",Sales[[#This Row],[Upsell Priority]]," ",TEXT(Sales[[#This Row],[Current Upsell $]],"$#")),"")</f>
        <v/>
      </c>
      <c r="M594">
        <v>2</v>
      </c>
      <c r="N594" s="1">
        <v>44013</v>
      </c>
      <c r="O594" s="1">
        <v>44105</v>
      </c>
      <c r="P594">
        <v>3</v>
      </c>
      <c r="Q594">
        <v>8</v>
      </c>
      <c r="R594" s="1">
        <v>44044</v>
      </c>
      <c r="S594">
        <v>10</v>
      </c>
      <c r="T594" s="1"/>
    </row>
    <row r="595" spans="1:20" x14ac:dyDescent="0.25">
      <c r="A595">
        <v>100075</v>
      </c>
      <c r="B595" t="s">
        <v>0</v>
      </c>
      <c r="C595" cm="1">
        <f t="array" ref="C595">_xlfn.SWITCH(Sales[[#This Row],[Subscription Type]],"Basic",4,"Premium",3,"Business",2,"Enterprise",1,FALSE)</f>
        <v>3</v>
      </c>
      <c r="G595">
        <v>1</v>
      </c>
      <c r="H595">
        <f>MAX(0,Sales[[#This Row],[Number of Users]]-Sales[[#This Row],[Licenses Bought]])</f>
        <v>1</v>
      </c>
      <c r="I595" s="5">
        <v>10</v>
      </c>
      <c r="J595" s="5">
        <f>IF(Sales[[#This Row],[Sales Month]]=MAX(R595:R2814),Sales[[#This Row],[Upsell $ Non Paying Users]]*Sales[[#This Row],[Non Paying Users]],0)</f>
        <v>0</v>
      </c>
      <c r="K595" s="5" t="str" cm="1">
        <f t="array" ref="K595">_xlfn.IFS(Sales[[#This Row],[Current Upsell $]]=0,"",Sales[[#This Row],[Current Upsell $]]&gt;=400,"High",Sales[[#This Row],[Current Upsell $]]&gt;=100,"Medium",Sales[[#This Row],[Current Upsell $]]&lt;100,"Low")</f>
        <v/>
      </c>
      <c r="L595" s="5" t="str">
        <f>IF(Sales[[#This Row],[Current Upsell $]]&gt;0,_xlfn.CONCAT(Sales[[#This Row],[Subscription Type]]," ",Sales[[#This Row],[Upsell Priority]]," ",TEXT(Sales[[#This Row],[Current Upsell $]],"$#")),"")</f>
        <v/>
      </c>
      <c r="M595">
        <v>2</v>
      </c>
      <c r="N595" s="1">
        <v>44013</v>
      </c>
      <c r="O595" s="1">
        <v>44105</v>
      </c>
      <c r="P595">
        <v>3</v>
      </c>
      <c r="Q595">
        <v>8</v>
      </c>
      <c r="R595" s="1">
        <v>44075</v>
      </c>
      <c r="S595">
        <v>10</v>
      </c>
      <c r="T595" s="1"/>
    </row>
    <row r="596" spans="1:20" x14ac:dyDescent="0.25">
      <c r="A596">
        <v>100079</v>
      </c>
      <c r="B596" t="s">
        <v>0</v>
      </c>
      <c r="C596" cm="1">
        <f t="array" ref="C596">_xlfn.SWITCH(Sales[[#This Row],[Subscription Type]],"Basic",4,"Premium",3,"Business",2,"Enterprise",1,FALSE)</f>
        <v>3</v>
      </c>
      <c r="E596" s="1"/>
      <c r="F596" s="1"/>
      <c r="G596">
        <v>1</v>
      </c>
      <c r="H596">
        <f>MAX(0,Sales[[#This Row],[Number of Users]]-Sales[[#This Row],[Licenses Bought]])</f>
        <v>1</v>
      </c>
      <c r="I596" s="5">
        <v>10</v>
      </c>
      <c r="J596" s="5">
        <f>IF(Sales[[#This Row],[Sales Month]]=MAX(R596:R2815),Sales[[#This Row],[Upsell $ Non Paying Users]]*Sales[[#This Row],[Non Paying Users]],0)</f>
        <v>0</v>
      </c>
      <c r="K596" s="5" t="str" cm="1">
        <f t="array" ref="K596">_xlfn.IFS(Sales[[#This Row],[Current Upsell $]]=0,"",Sales[[#This Row],[Current Upsell $]]&gt;=400,"High",Sales[[#This Row],[Current Upsell $]]&gt;=100,"Medium",Sales[[#This Row],[Current Upsell $]]&lt;100,"Low")</f>
        <v/>
      </c>
      <c r="L596" s="5" t="str">
        <f>IF(Sales[[#This Row],[Current Upsell $]]&gt;0,_xlfn.CONCAT(Sales[[#This Row],[Subscription Type]]," ",Sales[[#This Row],[Upsell Priority]]," ",TEXT(Sales[[#This Row],[Current Upsell $]],"$#")),"")</f>
        <v/>
      </c>
      <c r="M596">
        <v>2</v>
      </c>
      <c r="N596" s="1">
        <v>44013</v>
      </c>
      <c r="O596" s="1">
        <v>44378</v>
      </c>
      <c r="P596">
        <v>12</v>
      </c>
      <c r="Q596">
        <v>0</v>
      </c>
      <c r="R596" s="1">
        <v>44044</v>
      </c>
      <c r="S596">
        <v>10</v>
      </c>
      <c r="T596" s="1"/>
    </row>
    <row r="597" spans="1:20" x14ac:dyDescent="0.25">
      <c r="A597">
        <v>100079</v>
      </c>
      <c r="B597" t="s">
        <v>0</v>
      </c>
      <c r="C597" cm="1">
        <f t="array" ref="C597">_xlfn.SWITCH(Sales[[#This Row],[Subscription Type]],"Basic",4,"Premium",3,"Business",2,"Enterprise",1,FALSE)</f>
        <v>3</v>
      </c>
      <c r="E597" s="1"/>
      <c r="F597" s="1"/>
      <c r="G597">
        <v>1</v>
      </c>
      <c r="H597">
        <f>MAX(0,Sales[[#This Row],[Number of Users]]-Sales[[#This Row],[Licenses Bought]])</f>
        <v>1</v>
      </c>
      <c r="I597" s="5">
        <v>10</v>
      </c>
      <c r="J597" s="5">
        <f>IF(Sales[[#This Row],[Sales Month]]=MAX(R597:R2816),Sales[[#This Row],[Upsell $ Non Paying Users]]*Sales[[#This Row],[Non Paying Users]],0)</f>
        <v>0</v>
      </c>
      <c r="K597" s="5" t="str" cm="1">
        <f t="array" ref="K597">_xlfn.IFS(Sales[[#This Row],[Current Upsell $]]=0,"",Sales[[#This Row],[Current Upsell $]]&gt;=400,"High",Sales[[#This Row],[Current Upsell $]]&gt;=100,"Medium",Sales[[#This Row],[Current Upsell $]]&lt;100,"Low")</f>
        <v/>
      </c>
      <c r="L597" s="5" t="str">
        <f>IF(Sales[[#This Row],[Current Upsell $]]&gt;0,_xlfn.CONCAT(Sales[[#This Row],[Subscription Type]]," ",Sales[[#This Row],[Upsell Priority]]," ",TEXT(Sales[[#This Row],[Current Upsell $]],"$#")),"")</f>
        <v/>
      </c>
      <c r="M597">
        <v>2</v>
      </c>
      <c r="N597" s="1">
        <v>44013</v>
      </c>
      <c r="O597" s="1">
        <v>44378</v>
      </c>
      <c r="P597">
        <v>12</v>
      </c>
      <c r="Q597">
        <v>0</v>
      </c>
      <c r="R597" s="1">
        <v>44075</v>
      </c>
      <c r="S597">
        <v>10</v>
      </c>
      <c r="T597" s="1"/>
    </row>
    <row r="598" spans="1:20" x14ac:dyDescent="0.25">
      <c r="A598">
        <v>100079</v>
      </c>
      <c r="B598" t="s">
        <v>0</v>
      </c>
      <c r="C598" cm="1">
        <f t="array" ref="C598">_xlfn.SWITCH(Sales[[#This Row],[Subscription Type]],"Basic",4,"Premium",3,"Business",2,"Enterprise",1,FALSE)</f>
        <v>3</v>
      </c>
      <c r="E598" s="1"/>
      <c r="F598" s="1"/>
      <c r="G598">
        <v>1</v>
      </c>
      <c r="H598">
        <f>MAX(0,Sales[[#This Row],[Number of Users]]-Sales[[#This Row],[Licenses Bought]])</f>
        <v>1</v>
      </c>
      <c r="I598" s="5">
        <v>10</v>
      </c>
      <c r="J598" s="5">
        <f>IF(Sales[[#This Row],[Sales Month]]=MAX(R598:R2817),Sales[[#This Row],[Upsell $ Non Paying Users]]*Sales[[#This Row],[Non Paying Users]],0)</f>
        <v>0</v>
      </c>
      <c r="K598" s="5" t="str" cm="1">
        <f t="array" ref="K598">_xlfn.IFS(Sales[[#This Row],[Current Upsell $]]=0,"",Sales[[#This Row],[Current Upsell $]]&gt;=400,"High",Sales[[#This Row],[Current Upsell $]]&gt;=100,"Medium",Sales[[#This Row],[Current Upsell $]]&lt;100,"Low")</f>
        <v/>
      </c>
      <c r="L598" s="5" t="str">
        <f>IF(Sales[[#This Row],[Current Upsell $]]&gt;0,_xlfn.CONCAT(Sales[[#This Row],[Subscription Type]]," ",Sales[[#This Row],[Upsell Priority]]," ",TEXT(Sales[[#This Row],[Current Upsell $]],"$#")),"")</f>
        <v/>
      </c>
      <c r="M598">
        <v>2</v>
      </c>
      <c r="N598" s="1">
        <v>44013</v>
      </c>
      <c r="O598" s="1">
        <v>44378</v>
      </c>
      <c r="P598">
        <v>12</v>
      </c>
      <c r="Q598">
        <v>0</v>
      </c>
      <c r="R598" s="1">
        <v>44105</v>
      </c>
      <c r="S598">
        <v>10</v>
      </c>
      <c r="T598" s="1"/>
    </row>
    <row r="599" spans="1:20" x14ac:dyDescent="0.25">
      <c r="A599">
        <v>100079</v>
      </c>
      <c r="B599" t="s">
        <v>0</v>
      </c>
      <c r="C599" cm="1">
        <f t="array" ref="C599">_xlfn.SWITCH(Sales[[#This Row],[Subscription Type]],"Basic",4,"Premium",3,"Business",2,"Enterprise",1,FALSE)</f>
        <v>3</v>
      </c>
      <c r="E599" s="1"/>
      <c r="F599" s="1"/>
      <c r="G599">
        <v>1</v>
      </c>
      <c r="H599">
        <f>MAX(0,Sales[[#This Row],[Number of Users]]-Sales[[#This Row],[Licenses Bought]])</f>
        <v>1</v>
      </c>
      <c r="I599" s="5">
        <v>10</v>
      </c>
      <c r="J599" s="5">
        <f>IF(Sales[[#This Row],[Sales Month]]=MAX(R599:R2818),Sales[[#This Row],[Upsell $ Non Paying Users]]*Sales[[#This Row],[Non Paying Users]],0)</f>
        <v>0</v>
      </c>
      <c r="K599" s="5" t="str" cm="1">
        <f t="array" ref="K599">_xlfn.IFS(Sales[[#This Row],[Current Upsell $]]=0,"",Sales[[#This Row],[Current Upsell $]]&gt;=400,"High",Sales[[#This Row],[Current Upsell $]]&gt;=100,"Medium",Sales[[#This Row],[Current Upsell $]]&lt;100,"Low")</f>
        <v/>
      </c>
      <c r="L599" s="5" t="str">
        <f>IF(Sales[[#This Row],[Current Upsell $]]&gt;0,_xlfn.CONCAT(Sales[[#This Row],[Subscription Type]]," ",Sales[[#This Row],[Upsell Priority]]," ",TEXT(Sales[[#This Row],[Current Upsell $]],"$#")),"")</f>
        <v/>
      </c>
      <c r="M599">
        <v>2</v>
      </c>
      <c r="N599" s="1">
        <v>44013</v>
      </c>
      <c r="O599" s="1">
        <v>44378</v>
      </c>
      <c r="P599">
        <v>12</v>
      </c>
      <c r="Q599">
        <v>0</v>
      </c>
      <c r="R599" s="1">
        <v>44136</v>
      </c>
      <c r="S599">
        <v>10</v>
      </c>
      <c r="T599" s="1"/>
    </row>
    <row r="600" spans="1:20" x14ac:dyDescent="0.25">
      <c r="A600">
        <v>100079</v>
      </c>
      <c r="B600" t="s">
        <v>0</v>
      </c>
      <c r="C600" cm="1">
        <f t="array" ref="C600">_xlfn.SWITCH(Sales[[#This Row],[Subscription Type]],"Basic",4,"Premium",3,"Business",2,"Enterprise",1,FALSE)</f>
        <v>3</v>
      </c>
      <c r="E600" s="1"/>
      <c r="F600" s="1"/>
      <c r="G600">
        <v>1</v>
      </c>
      <c r="H600">
        <f>MAX(0,Sales[[#This Row],[Number of Users]]-Sales[[#This Row],[Licenses Bought]])</f>
        <v>1</v>
      </c>
      <c r="I600" s="5">
        <v>10</v>
      </c>
      <c r="J600" s="5">
        <f>IF(Sales[[#This Row],[Sales Month]]=MAX(R600:R2819),Sales[[#This Row],[Upsell $ Non Paying Users]]*Sales[[#This Row],[Non Paying Users]],0)</f>
        <v>0</v>
      </c>
      <c r="K600" s="5" t="str" cm="1">
        <f t="array" ref="K600">_xlfn.IFS(Sales[[#This Row],[Current Upsell $]]=0,"",Sales[[#This Row],[Current Upsell $]]&gt;=400,"High",Sales[[#This Row],[Current Upsell $]]&gt;=100,"Medium",Sales[[#This Row],[Current Upsell $]]&lt;100,"Low")</f>
        <v/>
      </c>
      <c r="L600" s="5" t="str">
        <f>IF(Sales[[#This Row],[Current Upsell $]]&gt;0,_xlfn.CONCAT(Sales[[#This Row],[Subscription Type]]," ",Sales[[#This Row],[Upsell Priority]]," ",TEXT(Sales[[#This Row],[Current Upsell $]],"$#")),"")</f>
        <v/>
      </c>
      <c r="M600">
        <v>2</v>
      </c>
      <c r="N600" s="1">
        <v>44013</v>
      </c>
      <c r="O600" s="1">
        <v>44378</v>
      </c>
      <c r="P600">
        <v>12</v>
      </c>
      <c r="Q600">
        <v>0</v>
      </c>
      <c r="R600" s="1">
        <v>44166</v>
      </c>
      <c r="S600">
        <v>10</v>
      </c>
      <c r="T600" s="1"/>
    </row>
    <row r="601" spans="1:20" x14ac:dyDescent="0.25">
      <c r="A601">
        <v>100079</v>
      </c>
      <c r="B601" t="s">
        <v>0</v>
      </c>
      <c r="C601" cm="1">
        <f t="array" ref="C601">_xlfn.SWITCH(Sales[[#This Row],[Subscription Type]],"Basic",4,"Premium",3,"Business",2,"Enterprise",1,FALSE)</f>
        <v>3</v>
      </c>
      <c r="E601" s="1"/>
      <c r="F601" s="1"/>
      <c r="G601">
        <v>1</v>
      </c>
      <c r="H601">
        <f>MAX(0,Sales[[#This Row],[Number of Users]]-Sales[[#This Row],[Licenses Bought]])</f>
        <v>1</v>
      </c>
      <c r="I601" s="5">
        <v>10</v>
      </c>
      <c r="J601" s="5">
        <f>IF(Sales[[#This Row],[Sales Month]]=MAX(R601:R2820),Sales[[#This Row],[Upsell $ Non Paying Users]]*Sales[[#This Row],[Non Paying Users]],0)</f>
        <v>0</v>
      </c>
      <c r="K601" s="5" t="str" cm="1">
        <f t="array" ref="K601">_xlfn.IFS(Sales[[#This Row],[Current Upsell $]]=0,"",Sales[[#This Row],[Current Upsell $]]&gt;=400,"High",Sales[[#This Row],[Current Upsell $]]&gt;=100,"Medium",Sales[[#This Row],[Current Upsell $]]&lt;100,"Low")</f>
        <v/>
      </c>
      <c r="L601" s="5" t="str">
        <f>IF(Sales[[#This Row],[Current Upsell $]]&gt;0,_xlfn.CONCAT(Sales[[#This Row],[Subscription Type]]," ",Sales[[#This Row],[Upsell Priority]]," ",TEXT(Sales[[#This Row],[Current Upsell $]],"$#")),"")</f>
        <v/>
      </c>
      <c r="M601">
        <v>2</v>
      </c>
      <c r="N601" s="1">
        <v>44013</v>
      </c>
      <c r="O601" s="1">
        <v>44378</v>
      </c>
      <c r="P601">
        <v>12</v>
      </c>
      <c r="Q601">
        <v>0</v>
      </c>
      <c r="R601" s="1">
        <v>44197</v>
      </c>
      <c r="S601">
        <v>10</v>
      </c>
      <c r="T601" s="1"/>
    </row>
    <row r="602" spans="1:20" x14ac:dyDescent="0.25">
      <c r="A602">
        <v>100079</v>
      </c>
      <c r="B602" t="s">
        <v>0</v>
      </c>
      <c r="C602" cm="1">
        <f t="array" ref="C602">_xlfn.SWITCH(Sales[[#This Row],[Subscription Type]],"Basic",4,"Premium",3,"Business",2,"Enterprise",1,FALSE)</f>
        <v>3</v>
      </c>
      <c r="E602" s="1"/>
      <c r="F602" s="1"/>
      <c r="G602">
        <v>1</v>
      </c>
      <c r="H602">
        <f>MAX(0,Sales[[#This Row],[Number of Users]]-Sales[[#This Row],[Licenses Bought]])</f>
        <v>1</v>
      </c>
      <c r="I602" s="5">
        <v>10</v>
      </c>
      <c r="J602" s="5">
        <f>IF(Sales[[#This Row],[Sales Month]]=MAX(R602:R2821),Sales[[#This Row],[Upsell $ Non Paying Users]]*Sales[[#This Row],[Non Paying Users]],0)</f>
        <v>0</v>
      </c>
      <c r="K602" s="5" t="str" cm="1">
        <f t="array" ref="K602">_xlfn.IFS(Sales[[#This Row],[Current Upsell $]]=0,"",Sales[[#This Row],[Current Upsell $]]&gt;=400,"High",Sales[[#This Row],[Current Upsell $]]&gt;=100,"Medium",Sales[[#This Row],[Current Upsell $]]&lt;100,"Low")</f>
        <v/>
      </c>
      <c r="L602" s="5" t="str">
        <f>IF(Sales[[#This Row],[Current Upsell $]]&gt;0,_xlfn.CONCAT(Sales[[#This Row],[Subscription Type]]," ",Sales[[#This Row],[Upsell Priority]]," ",TEXT(Sales[[#This Row],[Current Upsell $]],"$#")),"")</f>
        <v/>
      </c>
      <c r="M602">
        <v>2</v>
      </c>
      <c r="N602" s="1">
        <v>44013</v>
      </c>
      <c r="O602" s="1">
        <v>44378</v>
      </c>
      <c r="P602">
        <v>12</v>
      </c>
      <c r="Q602">
        <v>0</v>
      </c>
      <c r="R602" s="1">
        <v>44256</v>
      </c>
      <c r="S602">
        <v>10</v>
      </c>
      <c r="T602" s="1"/>
    </row>
    <row r="603" spans="1:20" x14ac:dyDescent="0.25">
      <c r="A603">
        <v>100079</v>
      </c>
      <c r="B603" t="s">
        <v>0</v>
      </c>
      <c r="C603" cm="1">
        <f t="array" ref="C603">_xlfn.SWITCH(Sales[[#This Row],[Subscription Type]],"Basic",4,"Premium",3,"Business",2,"Enterprise",1,FALSE)</f>
        <v>3</v>
      </c>
      <c r="E603" s="1"/>
      <c r="F603" s="1"/>
      <c r="G603">
        <v>1</v>
      </c>
      <c r="H603">
        <f>MAX(0,Sales[[#This Row],[Number of Users]]-Sales[[#This Row],[Licenses Bought]])</f>
        <v>1</v>
      </c>
      <c r="I603" s="5">
        <v>10</v>
      </c>
      <c r="J603" s="5">
        <f>IF(Sales[[#This Row],[Sales Month]]=MAX(R603:R2822),Sales[[#This Row],[Upsell $ Non Paying Users]]*Sales[[#This Row],[Non Paying Users]],0)</f>
        <v>0</v>
      </c>
      <c r="K603" s="5" t="str" cm="1">
        <f t="array" ref="K603">_xlfn.IFS(Sales[[#This Row],[Current Upsell $]]=0,"",Sales[[#This Row],[Current Upsell $]]&gt;=400,"High",Sales[[#This Row],[Current Upsell $]]&gt;=100,"Medium",Sales[[#This Row],[Current Upsell $]]&lt;100,"Low")</f>
        <v/>
      </c>
      <c r="L603" s="5" t="str">
        <f>IF(Sales[[#This Row],[Current Upsell $]]&gt;0,_xlfn.CONCAT(Sales[[#This Row],[Subscription Type]]," ",Sales[[#This Row],[Upsell Priority]]," ",TEXT(Sales[[#This Row],[Current Upsell $]],"$#")),"")</f>
        <v/>
      </c>
      <c r="M603">
        <v>2</v>
      </c>
      <c r="N603" s="1">
        <v>44013</v>
      </c>
      <c r="O603" s="1">
        <v>44378</v>
      </c>
      <c r="P603">
        <v>12</v>
      </c>
      <c r="Q603">
        <v>0</v>
      </c>
      <c r="R603" s="1">
        <v>44287</v>
      </c>
      <c r="S603">
        <v>10</v>
      </c>
      <c r="T603" s="1"/>
    </row>
    <row r="604" spans="1:20" x14ac:dyDescent="0.25">
      <c r="A604">
        <v>100079</v>
      </c>
      <c r="B604" t="s">
        <v>0</v>
      </c>
      <c r="C604" cm="1">
        <f t="array" ref="C604">_xlfn.SWITCH(Sales[[#This Row],[Subscription Type]],"Basic",4,"Premium",3,"Business",2,"Enterprise",1,FALSE)</f>
        <v>3</v>
      </c>
      <c r="E604" s="1"/>
      <c r="F604" s="1"/>
      <c r="G604">
        <v>1</v>
      </c>
      <c r="H604">
        <f>MAX(0,Sales[[#This Row],[Number of Users]]-Sales[[#This Row],[Licenses Bought]])</f>
        <v>1</v>
      </c>
      <c r="I604" s="5">
        <v>10</v>
      </c>
      <c r="J604" s="5">
        <f>IF(Sales[[#This Row],[Sales Month]]=MAX(R604:R2823),Sales[[#This Row],[Upsell $ Non Paying Users]]*Sales[[#This Row],[Non Paying Users]],0)</f>
        <v>0</v>
      </c>
      <c r="K604" s="5" t="str" cm="1">
        <f t="array" ref="K604">_xlfn.IFS(Sales[[#This Row],[Current Upsell $]]=0,"",Sales[[#This Row],[Current Upsell $]]&gt;=400,"High",Sales[[#This Row],[Current Upsell $]]&gt;=100,"Medium",Sales[[#This Row],[Current Upsell $]]&lt;100,"Low")</f>
        <v/>
      </c>
      <c r="L604" s="5" t="str">
        <f>IF(Sales[[#This Row],[Current Upsell $]]&gt;0,_xlfn.CONCAT(Sales[[#This Row],[Subscription Type]]," ",Sales[[#This Row],[Upsell Priority]]," ",TEXT(Sales[[#This Row],[Current Upsell $]],"$#")),"")</f>
        <v/>
      </c>
      <c r="M604">
        <v>2</v>
      </c>
      <c r="N604" s="1">
        <v>44013</v>
      </c>
      <c r="O604" s="1">
        <v>44378</v>
      </c>
      <c r="P604">
        <v>12</v>
      </c>
      <c r="Q604">
        <v>0</v>
      </c>
      <c r="R604" s="1">
        <v>44317</v>
      </c>
      <c r="S604">
        <v>10</v>
      </c>
      <c r="T604" s="1"/>
    </row>
    <row r="605" spans="1:20" x14ac:dyDescent="0.25">
      <c r="A605">
        <v>100079</v>
      </c>
      <c r="B605" t="s">
        <v>0</v>
      </c>
      <c r="C605" cm="1">
        <f t="array" ref="C605">_xlfn.SWITCH(Sales[[#This Row],[Subscription Type]],"Basic",4,"Premium",3,"Business",2,"Enterprise",1,FALSE)</f>
        <v>3</v>
      </c>
      <c r="E605" s="1"/>
      <c r="F605" s="1"/>
      <c r="G605">
        <v>1</v>
      </c>
      <c r="H605">
        <f>MAX(0,Sales[[#This Row],[Number of Users]]-Sales[[#This Row],[Licenses Bought]])</f>
        <v>1</v>
      </c>
      <c r="I605" s="5">
        <v>10</v>
      </c>
      <c r="J605" s="5">
        <f>IF(Sales[[#This Row],[Sales Month]]=MAX(R605:R2824),Sales[[#This Row],[Upsell $ Non Paying Users]]*Sales[[#This Row],[Non Paying Users]],0)</f>
        <v>10</v>
      </c>
      <c r="K605" s="5" t="str" cm="1">
        <f t="array" ref="K605">_xlfn.IFS(Sales[[#This Row],[Current Upsell $]]=0,"",Sales[[#This Row],[Current Upsell $]]&gt;=400,"High",Sales[[#This Row],[Current Upsell $]]&gt;=100,"Medium",Sales[[#This Row],[Current Upsell $]]&lt;100,"Low")</f>
        <v>Low</v>
      </c>
      <c r="L605" s="5" t="str">
        <f>IF(Sales[[#This Row],[Current Upsell $]]&gt;0,_xlfn.CONCAT(Sales[[#This Row],[Subscription Type]]," ",Sales[[#This Row],[Upsell Priority]]," ",TEXT(Sales[[#This Row],[Current Upsell $]],"$#")),"")</f>
        <v>Premium Low $10</v>
      </c>
      <c r="M605">
        <v>2</v>
      </c>
      <c r="N605" s="1">
        <v>44013</v>
      </c>
      <c r="O605" s="1">
        <v>44378</v>
      </c>
      <c r="P605">
        <v>12</v>
      </c>
      <c r="Q605">
        <v>0</v>
      </c>
      <c r="R605" s="1">
        <v>44348</v>
      </c>
      <c r="S605">
        <v>10</v>
      </c>
      <c r="T605" s="1"/>
    </row>
    <row r="606" spans="1:20" x14ac:dyDescent="0.25">
      <c r="A606">
        <v>100080</v>
      </c>
      <c r="B606" t="s">
        <v>0</v>
      </c>
      <c r="C606" cm="1">
        <f t="array" ref="C606">_xlfn.SWITCH(Sales[[#This Row],[Subscription Type]],"Basic",4,"Premium",3,"Business",2,"Enterprise",1,FALSE)</f>
        <v>3</v>
      </c>
      <c r="E606" s="1"/>
      <c r="F606" s="1"/>
      <c r="G606">
        <v>1</v>
      </c>
      <c r="H606">
        <f>MAX(0,Sales[[#This Row],[Number of Users]]-Sales[[#This Row],[Licenses Bought]])</f>
        <v>1</v>
      </c>
      <c r="I606" s="5">
        <v>10</v>
      </c>
      <c r="J606" s="5">
        <f>IF(Sales[[#This Row],[Sales Month]]=MAX(R606:R2825),Sales[[#This Row],[Upsell $ Non Paying Users]]*Sales[[#This Row],[Non Paying Users]],0)</f>
        <v>0</v>
      </c>
      <c r="K606" s="5" t="str" cm="1">
        <f t="array" ref="K606">_xlfn.IFS(Sales[[#This Row],[Current Upsell $]]=0,"",Sales[[#This Row],[Current Upsell $]]&gt;=400,"High",Sales[[#This Row],[Current Upsell $]]&gt;=100,"Medium",Sales[[#This Row],[Current Upsell $]]&lt;100,"Low")</f>
        <v/>
      </c>
      <c r="L606" s="5" t="str">
        <f>IF(Sales[[#This Row],[Current Upsell $]]&gt;0,_xlfn.CONCAT(Sales[[#This Row],[Subscription Type]]," ",Sales[[#This Row],[Upsell Priority]]," ",TEXT(Sales[[#This Row],[Current Upsell $]],"$#")),"")</f>
        <v/>
      </c>
      <c r="M606">
        <v>2</v>
      </c>
      <c r="N606" s="1">
        <v>44013</v>
      </c>
      <c r="O606" s="1">
        <v>44378</v>
      </c>
      <c r="P606">
        <v>12</v>
      </c>
      <c r="Q606">
        <v>0</v>
      </c>
      <c r="R606" s="1">
        <v>44044</v>
      </c>
      <c r="S606">
        <v>10</v>
      </c>
      <c r="T606" s="1"/>
    </row>
    <row r="607" spans="1:20" x14ac:dyDescent="0.25">
      <c r="A607">
        <v>100080</v>
      </c>
      <c r="B607" t="s">
        <v>0</v>
      </c>
      <c r="C607" cm="1">
        <f t="array" ref="C607">_xlfn.SWITCH(Sales[[#This Row],[Subscription Type]],"Basic",4,"Premium",3,"Business",2,"Enterprise",1,FALSE)</f>
        <v>3</v>
      </c>
      <c r="E607" s="1"/>
      <c r="F607" s="1"/>
      <c r="G607">
        <v>1</v>
      </c>
      <c r="H607">
        <f>MAX(0,Sales[[#This Row],[Number of Users]]-Sales[[#This Row],[Licenses Bought]])</f>
        <v>1</v>
      </c>
      <c r="I607" s="5">
        <v>10</v>
      </c>
      <c r="J607" s="5">
        <f>IF(Sales[[#This Row],[Sales Month]]=MAX(R607:R2826),Sales[[#This Row],[Upsell $ Non Paying Users]]*Sales[[#This Row],[Non Paying Users]],0)</f>
        <v>0</v>
      </c>
      <c r="K607" s="5" t="str" cm="1">
        <f t="array" ref="K607">_xlfn.IFS(Sales[[#This Row],[Current Upsell $]]=0,"",Sales[[#This Row],[Current Upsell $]]&gt;=400,"High",Sales[[#This Row],[Current Upsell $]]&gt;=100,"Medium",Sales[[#This Row],[Current Upsell $]]&lt;100,"Low")</f>
        <v/>
      </c>
      <c r="L607" s="5" t="str">
        <f>IF(Sales[[#This Row],[Current Upsell $]]&gt;0,_xlfn.CONCAT(Sales[[#This Row],[Subscription Type]]," ",Sales[[#This Row],[Upsell Priority]]," ",TEXT(Sales[[#This Row],[Current Upsell $]],"$#")),"")</f>
        <v/>
      </c>
      <c r="M607">
        <v>2</v>
      </c>
      <c r="N607" s="1">
        <v>44013</v>
      </c>
      <c r="O607" s="1">
        <v>44378</v>
      </c>
      <c r="P607">
        <v>12</v>
      </c>
      <c r="Q607">
        <v>0</v>
      </c>
      <c r="R607" s="1">
        <v>44075</v>
      </c>
      <c r="S607">
        <v>10</v>
      </c>
      <c r="T607" s="1"/>
    </row>
    <row r="608" spans="1:20" x14ac:dyDescent="0.25">
      <c r="A608">
        <v>100080</v>
      </c>
      <c r="B608" t="s">
        <v>0</v>
      </c>
      <c r="C608" cm="1">
        <f t="array" ref="C608">_xlfn.SWITCH(Sales[[#This Row],[Subscription Type]],"Basic",4,"Premium",3,"Business",2,"Enterprise",1,FALSE)</f>
        <v>3</v>
      </c>
      <c r="E608" s="1"/>
      <c r="F608" s="1"/>
      <c r="G608">
        <v>1</v>
      </c>
      <c r="H608">
        <f>MAX(0,Sales[[#This Row],[Number of Users]]-Sales[[#This Row],[Licenses Bought]])</f>
        <v>1</v>
      </c>
      <c r="I608" s="5">
        <v>10</v>
      </c>
      <c r="J608" s="5">
        <f>IF(Sales[[#This Row],[Sales Month]]=MAX(R608:R2827),Sales[[#This Row],[Upsell $ Non Paying Users]]*Sales[[#This Row],[Non Paying Users]],0)</f>
        <v>0</v>
      </c>
      <c r="K608" s="5" t="str" cm="1">
        <f t="array" ref="K608">_xlfn.IFS(Sales[[#This Row],[Current Upsell $]]=0,"",Sales[[#This Row],[Current Upsell $]]&gt;=400,"High",Sales[[#This Row],[Current Upsell $]]&gt;=100,"Medium",Sales[[#This Row],[Current Upsell $]]&lt;100,"Low")</f>
        <v/>
      </c>
      <c r="L608" s="5" t="str">
        <f>IF(Sales[[#This Row],[Current Upsell $]]&gt;0,_xlfn.CONCAT(Sales[[#This Row],[Subscription Type]]," ",Sales[[#This Row],[Upsell Priority]]," ",TEXT(Sales[[#This Row],[Current Upsell $]],"$#")),"")</f>
        <v/>
      </c>
      <c r="M608">
        <v>2</v>
      </c>
      <c r="N608" s="1">
        <v>44013</v>
      </c>
      <c r="O608" s="1">
        <v>44378</v>
      </c>
      <c r="P608">
        <v>12</v>
      </c>
      <c r="Q608">
        <v>0</v>
      </c>
      <c r="R608" s="1">
        <v>44105</v>
      </c>
      <c r="S608">
        <v>10</v>
      </c>
      <c r="T608" s="1"/>
    </row>
    <row r="609" spans="1:20" x14ac:dyDescent="0.25">
      <c r="A609">
        <v>100080</v>
      </c>
      <c r="B609" t="s">
        <v>0</v>
      </c>
      <c r="C609" cm="1">
        <f t="array" ref="C609">_xlfn.SWITCH(Sales[[#This Row],[Subscription Type]],"Basic",4,"Premium",3,"Business",2,"Enterprise",1,FALSE)</f>
        <v>3</v>
      </c>
      <c r="E609" s="1"/>
      <c r="F609" s="1"/>
      <c r="G609">
        <v>1</v>
      </c>
      <c r="H609">
        <f>MAX(0,Sales[[#This Row],[Number of Users]]-Sales[[#This Row],[Licenses Bought]])</f>
        <v>1</v>
      </c>
      <c r="I609" s="5">
        <v>10</v>
      </c>
      <c r="J609" s="5">
        <f>IF(Sales[[#This Row],[Sales Month]]=MAX(R609:R2828),Sales[[#This Row],[Upsell $ Non Paying Users]]*Sales[[#This Row],[Non Paying Users]],0)</f>
        <v>0</v>
      </c>
      <c r="K609" s="5" t="str" cm="1">
        <f t="array" ref="K609">_xlfn.IFS(Sales[[#This Row],[Current Upsell $]]=0,"",Sales[[#This Row],[Current Upsell $]]&gt;=400,"High",Sales[[#This Row],[Current Upsell $]]&gt;=100,"Medium",Sales[[#This Row],[Current Upsell $]]&lt;100,"Low")</f>
        <v/>
      </c>
      <c r="L609" s="5" t="str">
        <f>IF(Sales[[#This Row],[Current Upsell $]]&gt;0,_xlfn.CONCAT(Sales[[#This Row],[Subscription Type]]," ",Sales[[#This Row],[Upsell Priority]]," ",TEXT(Sales[[#This Row],[Current Upsell $]],"$#")),"")</f>
        <v/>
      </c>
      <c r="M609">
        <v>2</v>
      </c>
      <c r="N609" s="1">
        <v>44013</v>
      </c>
      <c r="O609" s="1">
        <v>44378</v>
      </c>
      <c r="P609">
        <v>12</v>
      </c>
      <c r="Q609">
        <v>0</v>
      </c>
      <c r="R609" s="1">
        <v>44136</v>
      </c>
      <c r="S609">
        <v>10</v>
      </c>
      <c r="T609" s="1"/>
    </row>
    <row r="610" spans="1:20" x14ac:dyDescent="0.25">
      <c r="A610">
        <v>100080</v>
      </c>
      <c r="B610" t="s">
        <v>0</v>
      </c>
      <c r="C610" cm="1">
        <f t="array" ref="C610">_xlfn.SWITCH(Sales[[#This Row],[Subscription Type]],"Basic",4,"Premium",3,"Business",2,"Enterprise",1,FALSE)</f>
        <v>3</v>
      </c>
      <c r="E610" s="1"/>
      <c r="F610" s="1"/>
      <c r="G610">
        <v>1</v>
      </c>
      <c r="H610">
        <f>MAX(0,Sales[[#This Row],[Number of Users]]-Sales[[#This Row],[Licenses Bought]])</f>
        <v>1</v>
      </c>
      <c r="I610" s="5">
        <v>10</v>
      </c>
      <c r="J610" s="5">
        <f>IF(Sales[[#This Row],[Sales Month]]=MAX(R610:R2829),Sales[[#This Row],[Upsell $ Non Paying Users]]*Sales[[#This Row],[Non Paying Users]],0)</f>
        <v>0</v>
      </c>
      <c r="K610" s="5" t="str" cm="1">
        <f t="array" ref="K610">_xlfn.IFS(Sales[[#This Row],[Current Upsell $]]=0,"",Sales[[#This Row],[Current Upsell $]]&gt;=400,"High",Sales[[#This Row],[Current Upsell $]]&gt;=100,"Medium",Sales[[#This Row],[Current Upsell $]]&lt;100,"Low")</f>
        <v/>
      </c>
      <c r="L610" s="5" t="str">
        <f>IF(Sales[[#This Row],[Current Upsell $]]&gt;0,_xlfn.CONCAT(Sales[[#This Row],[Subscription Type]]," ",Sales[[#This Row],[Upsell Priority]]," ",TEXT(Sales[[#This Row],[Current Upsell $]],"$#")),"")</f>
        <v/>
      </c>
      <c r="M610">
        <v>2</v>
      </c>
      <c r="N610" s="1">
        <v>44013</v>
      </c>
      <c r="O610" s="1">
        <v>44378</v>
      </c>
      <c r="P610">
        <v>12</v>
      </c>
      <c r="Q610">
        <v>0</v>
      </c>
      <c r="R610" s="1">
        <v>44166</v>
      </c>
      <c r="S610">
        <v>10</v>
      </c>
      <c r="T610" s="1"/>
    </row>
    <row r="611" spans="1:20" x14ac:dyDescent="0.25">
      <c r="A611">
        <v>100080</v>
      </c>
      <c r="B611" t="s">
        <v>0</v>
      </c>
      <c r="C611" cm="1">
        <f t="array" ref="C611">_xlfn.SWITCH(Sales[[#This Row],[Subscription Type]],"Basic",4,"Premium",3,"Business",2,"Enterprise",1,FALSE)</f>
        <v>3</v>
      </c>
      <c r="E611" s="1"/>
      <c r="F611" s="1"/>
      <c r="G611">
        <v>1</v>
      </c>
      <c r="H611">
        <f>MAX(0,Sales[[#This Row],[Number of Users]]-Sales[[#This Row],[Licenses Bought]])</f>
        <v>1</v>
      </c>
      <c r="I611" s="5">
        <v>10</v>
      </c>
      <c r="J611" s="5">
        <f>IF(Sales[[#This Row],[Sales Month]]=MAX(R611:R2830),Sales[[#This Row],[Upsell $ Non Paying Users]]*Sales[[#This Row],[Non Paying Users]],0)</f>
        <v>0</v>
      </c>
      <c r="K611" s="5" t="str" cm="1">
        <f t="array" ref="K611">_xlfn.IFS(Sales[[#This Row],[Current Upsell $]]=0,"",Sales[[#This Row],[Current Upsell $]]&gt;=400,"High",Sales[[#This Row],[Current Upsell $]]&gt;=100,"Medium",Sales[[#This Row],[Current Upsell $]]&lt;100,"Low")</f>
        <v/>
      </c>
      <c r="L611" s="5" t="str">
        <f>IF(Sales[[#This Row],[Current Upsell $]]&gt;0,_xlfn.CONCAT(Sales[[#This Row],[Subscription Type]]," ",Sales[[#This Row],[Upsell Priority]]," ",TEXT(Sales[[#This Row],[Current Upsell $]],"$#")),"")</f>
        <v/>
      </c>
      <c r="M611">
        <v>2</v>
      </c>
      <c r="N611" s="1">
        <v>44013</v>
      </c>
      <c r="O611" s="1">
        <v>44378</v>
      </c>
      <c r="P611">
        <v>12</v>
      </c>
      <c r="Q611">
        <v>0</v>
      </c>
      <c r="R611" s="1">
        <v>44228</v>
      </c>
      <c r="S611">
        <v>10</v>
      </c>
      <c r="T611" s="1"/>
    </row>
    <row r="612" spans="1:20" x14ac:dyDescent="0.25">
      <c r="A612">
        <v>100080</v>
      </c>
      <c r="B612" t="s">
        <v>0</v>
      </c>
      <c r="C612" cm="1">
        <f t="array" ref="C612">_xlfn.SWITCH(Sales[[#This Row],[Subscription Type]],"Basic",4,"Premium",3,"Business",2,"Enterprise",1,FALSE)</f>
        <v>3</v>
      </c>
      <c r="E612" s="1"/>
      <c r="F612" s="1"/>
      <c r="G612">
        <v>1</v>
      </c>
      <c r="H612">
        <f>MAX(0,Sales[[#This Row],[Number of Users]]-Sales[[#This Row],[Licenses Bought]])</f>
        <v>1</v>
      </c>
      <c r="I612" s="5">
        <v>10</v>
      </c>
      <c r="J612" s="5">
        <f>IF(Sales[[#This Row],[Sales Month]]=MAX(R612:R2831),Sales[[#This Row],[Upsell $ Non Paying Users]]*Sales[[#This Row],[Non Paying Users]],0)</f>
        <v>0</v>
      </c>
      <c r="K612" s="5" t="str" cm="1">
        <f t="array" ref="K612">_xlfn.IFS(Sales[[#This Row],[Current Upsell $]]=0,"",Sales[[#This Row],[Current Upsell $]]&gt;=400,"High",Sales[[#This Row],[Current Upsell $]]&gt;=100,"Medium",Sales[[#This Row],[Current Upsell $]]&lt;100,"Low")</f>
        <v/>
      </c>
      <c r="L612" s="5" t="str">
        <f>IF(Sales[[#This Row],[Current Upsell $]]&gt;0,_xlfn.CONCAT(Sales[[#This Row],[Subscription Type]]," ",Sales[[#This Row],[Upsell Priority]]," ",TEXT(Sales[[#This Row],[Current Upsell $]],"$#")),"")</f>
        <v/>
      </c>
      <c r="M612">
        <v>2</v>
      </c>
      <c r="N612" s="1">
        <v>44013</v>
      </c>
      <c r="O612" s="1">
        <v>44378</v>
      </c>
      <c r="P612">
        <v>12</v>
      </c>
      <c r="Q612">
        <v>0</v>
      </c>
      <c r="R612" s="1">
        <v>44256</v>
      </c>
      <c r="S612">
        <v>10</v>
      </c>
      <c r="T612" s="1"/>
    </row>
    <row r="613" spans="1:20" x14ac:dyDescent="0.25">
      <c r="A613">
        <v>100080</v>
      </c>
      <c r="B613" t="s">
        <v>0</v>
      </c>
      <c r="C613" cm="1">
        <f t="array" ref="C613">_xlfn.SWITCH(Sales[[#This Row],[Subscription Type]],"Basic",4,"Premium",3,"Business",2,"Enterprise",1,FALSE)</f>
        <v>3</v>
      </c>
      <c r="E613" s="1"/>
      <c r="F613" s="1"/>
      <c r="G613">
        <v>1</v>
      </c>
      <c r="H613">
        <f>MAX(0,Sales[[#This Row],[Number of Users]]-Sales[[#This Row],[Licenses Bought]])</f>
        <v>1</v>
      </c>
      <c r="I613" s="5">
        <v>10</v>
      </c>
      <c r="J613" s="5">
        <f>IF(Sales[[#This Row],[Sales Month]]=MAX(R613:R2832),Sales[[#This Row],[Upsell $ Non Paying Users]]*Sales[[#This Row],[Non Paying Users]],0)</f>
        <v>0</v>
      </c>
      <c r="K613" s="5" t="str" cm="1">
        <f t="array" ref="K613">_xlfn.IFS(Sales[[#This Row],[Current Upsell $]]=0,"",Sales[[#This Row],[Current Upsell $]]&gt;=400,"High",Sales[[#This Row],[Current Upsell $]]&gt;=100,"Medium",Sales[[#This Row],[Current Upsell $]]&lt;100,"Low")</f>
        <v/>
      </c>
      <c r="L613" s="5" t="str">
        <f>IF(Sales[[#This Row],[Current Upsell $]]&gt;0,_xlfn.CONCAT(Sales[[#This Row],[Subscription Type]]," ",Sales[[#This Row],[Upsell Priority]]," ",TEXT(Sales[[#This Row],[Current Upsell $]],"$#")),"")</f>
        <v/>
      </c>
      <c r="M613">
        <v>2</v>
      </c>
      <c r="N613" s="1">
        <v>44013</v>
      </c>
      <c r="O613" s="1">
        <v>44378</v>
      </c>
      <c r="P613">
        <v>12</v>
      </c>
      <c r="Q613">
        <v>0</v>
      </c>
      <c r="R613" s="1">
        <v>44317</v>
      </c>
      <c r="S613">
        <v>10</v>
      </c>
      <c r="T613" s="1"/>
    </row>
    <row r="614" spans="1:20" x14ac:dyDescent="0.25">
      <c r="A614">
        <v>100081</v>
      </c>
      <c r="B614" t="s">
        <v>0</v>
      </c>
      <c r="C614" cm="1">
        <f t="array" ref="C614">_xlfn.SWITCH(Sales[[#This Row],[Subscription Type]],"Basic",4,"Premium",3,"Business",2,"Enterprise",1,FALSE)</f>
        <v>3</v>
      </c>
      <c r="E614" s="1"/>
      <c r="F614" s="1"/>
      <c r="G614">
        <v>36</v>
      </c>
      <c r="H614">
        <f>MAX(0,Sales[[#This Row],[Number of Users]]-Sales[[#This Row],[Licenses Bought]])</f>
        <v>1</v>
      </c>
      <c r="I614" s="5">
        <v>10</v>
      </c>
      <c r="J614" s="5">
        <f>IF(Sales[[#This Row],[Sales Month]]=MAX(R614:R2833),Sales[[#This Row],[Upsell $ Non Paying Users]]*Sales[[#This Row],[Non Paying Users]],0)</f>
        <v>0</v>
      </c>
      <c r="K614" s="5" t="str" cm="1">
        <f t="array" ref="K614">_xlfn.IFS(Sales[[#This Row],[Current Upsell $]]=0,"",Sales[[#This Row],[Current Upsell $]]&gt;=400,"High",Sales[[#This Row],[Current Upsell $]]&gt;=100,"Medium",Sales[[#This Row],[Current Upsell $]]&lt;100,"Low")</f>
        <v/>
      </c>
      <c r="L614" s="5" t="str">
        <f>IF(Sales[[#This Row],[Current Upsell $]]&gt;0,_xlfn.CONCAT(Sales[[#This Row],[Subscription Type]]," ",Sales[[#This Row],[Upsell Priority]]," ",TEXT(Sales[[#This Row],[Current Upsell $]],"$#")),"")</f>
        <v/>
      </c>
      <c r="M614">
        <v>37</v>
      </c>
      <c r="N614" s="1">
        <v>44044</v>
      </c>
      <c r="O614" s="1">
        <v>44378</v>
      </c>
      <c r="P614">
        <v>11</v>
      </c>
      <c r="Q614">
        <v>0</v>
      </c>
      <c r="R614" s="1">
        <v>44166</v>
      </c>
      <c r="S614">
        <v>360</v>
      </c>
      <c r="T614" s="1"/>
    </row>
    <row r="615" spans="1:20" x14ac:dyDescent="0.25">
      <c r="A615">
        <v>100084</v>
      </c>
      <c r="B615" t="s">
        <v>0</v>
      </c>
      <c r="C615" cm="1">
        <f t="array" ref="C615">_xlfn.SWITCH(Sales[[#This Row],[Subscription Type]],"Basic",4,"Premium",3,"Business",2,"Enterprise",1,FALSE)</f>
        <v>3</v>
      </c>
      <c r="E615" s="1"/>
      <c r="F615" s="1"/>
      <c r="G615">
        <v>22</v>
      </c>
      <c r="H615">
        <f>MAX(0,Sales[[#This Row],[Number of Users]]-Sales[[#This Row],[Licenses Bought]])</f>
        <v>1</v>
      </c>
      <c r="I615" s="5">
        <v>10</v>
      </c>
      <c r="J615" s="5">
        <f>IF(Sales[[#This Row],[Sales Month]]=MAX(R615:R2834),Sales[[#This Row],[Upsell $ Non Paying Users]]*Sales[[#This Row],[Non Paying Users]],0)</f>
        <v>0</v>
      </c>
      <c r="K615" s="5" t="str" cm="1">
        <f t="array" ref="K615">_xlfn.IFS(Sales[[#This Row],[Current Upsell $]]=0,"",Sales[[#This Row],[Current Upsell $]]&gt;=400,"High",Sales[[#This Row],[Current Upsell $]]&gt;=100,"Medium",Sales[[#This Row],[Current Upsell $]]&lt;100,"Low")</f>
        <v/>
      </c>
      <c r="L615" s="5" t="str">
        <f>IF(Sales[[#This Row],[Current Upsell $]]&gt;0,_xlfn.CONCAT(Sales[[#This Row],[Subscription Type]]," ",Sales[[#This Row],[Upsell Priority]]," ",TEXT(Sales[[#This Row],[Current Upsell $]],"$#")),"")</f>
        <v/>
      </c>
      <c r="M615">
        <v>23</v>
      </c>
      <c r="N615" s="1">
        <v>44044</v>
      </c>
      <c r="O615" s="1">
        <v>44378</v>
      </c>
      <c r="P615">
        <v>11</v>
      </c>
      <c r="Q615">
        <v>0</v>
      </c>
      <c r="R615" s="1">
        <v>44166</v>
      </c>
      <c r="S615">
        <v>220</v>
      </c>
      <c r="T615" s="1"/>
    </row>
    <row r="616" spans="1:20" x14ac:dyDescent="0.25">
      <c r="A616">
        <v>100084</v>
      </c>
      <c r="B616" t="s">
        <v>0</v>
      </c>
      <c r="C616" cm="1">
        <f t="array" ref="C616">_xlfn.SWITCH(Sales[[#This Row],[Subscription Type]],"Basic",4,"Premium",3,"Business",2,"Enterprise",1,FALSE)</f>
        <v>3</v>
      </c>
      <c r="E616" s="1"/>
      <c r="F616" s="1"/>
      <c r="G616">
        <v>22</v>
      </c>
      <c r="H616">
        <f>MAX(0,Sales[[#This Row],[Number of Users]]-Sales[[#This Row],[Licenses Bought]])</f>
        <v>1</v>
      </c>
      <c r="I616" s="5">
        <v>10</v>
      </c>
      <c r="J616" s="5">
        <f>IF(Sales[[#This Row],[Sales Month]]=MAX(R616:R2835),Sales[[#This Row],[Upsell $ Non Paying Users]]*Sales[[#This Row],[Non Paying Users]],0)</f>
        <v>0</v>
      </c>
      <c r="K616" s="5" t="str" cm="1">
        <f t="array" ref="K616">_xlfn.IFS(Sales[[#This Row],[Current Upsell $]]=0,"",Sales[[#This Row],[Current Upsell $]]&gt;=400,"High",Sales[[#This Row],[Current Upsell $]]&gt;=100,"Medium",Sales[[#This Row],[Current Upsell $]]&lt;100,"Low")</f>
        <v/>
      </c>
      <c r="L616" s="5" t="str">
        <f>IF(Sales[[#This Row],[Current Upsell $]]&gt;0,_xlfn.CONCAT(Sales[[#This Row],[Subscription Type]]," ",Sales[[#This Row],[Upsell Priority]]," ",TEXT(Sales[[#This Row],[Current Upsell $]],"$#")),"")</f>
        <v/>
      </c>
      <c r="M616">
        <v>23</v>
      </c>
      <c r="N616" s="1">
        <v>44044</v>
      </c>
      <c r="O616" s="1">
        <v>44378</v>
      </c>
      <c r="P616">
        <v>11</v>
      </c>
      <c r="Q616">
        <v>0</v>
      </c>
      <c r="R616" s="1">
        <v>44317</v>
      </c>
      <c r="S616">
        <v>220</v>
      </c>
      <c r="T616" s="1"/>
    </row>
    <row r="617" spans="1:20" x14ac:dyDescent="0.25">
      <c r="A617">
        <v>100089</v>
      </c>
      <c r="B617" t="s">
        <v>0</v>
      </c>
      <c r="C617" cm="1">
        <f t="array" ref="C617">_xlfn.SWITCH(Sales[[#This Row],[Subscription Type]],"Basic",4,"Premium",3,"Business",2,"Enterprise",1,FALSE)</f>
        <v>3</v>
      </c>
      <c r="E617" s="1"/>
      <c r="F617" s="1"/>
      <c r="G617">
        <v>14</v>
      </c>
      <c r="H617">
        <f>MAX(0,Sales[[#This Row],[Number of Users]]-Sales[[#This Row],[Licenses Bought]])</f>
        <v>1</v>
      </c>
      <c r="I617" s="5">
        <v>10</v>
      </c>
      <c r="J617" s="5">
        <f>IF(Sales[[#This Row],[Sales Month]]=MAX(R617:R2836),Sales[[#This Row],[Upsell $ Non Paying Users]]*Sales[[#This Row],[Non Paying Users]],0)</f>
        <v>0</v>
      </c>
      <c r="K617" s="5" t="str" cm="1">
        <f t="array" ref="K617">_xlfn.IFS(Sales[[#This Row],[Current Upsell $]]=0,"",Sales[[#This Row],[Current Upsell $]]&gt;=400,"High",Sales[[#This Row],[Current Upsell $]]&gt;=100,"Medium",Sales[[#This Row],[Current Upsell $]]&lt;100,"Low")</f>
        <v/>
      </c>
      <c r="L617" s="5" t="str">
        <f>IF(Sales[[#This Row],[Current Upsell $]]&gt;0,_xlfn.CONCAT(Sales[[#This Row],[Subscription Type]]," ",Sales[[#This Row],[Upsell Priority]]," ",TEXT(Sales[[#This Row],[Current Upsell $]],"$#")),"")</f>
        <v/>
      </c>
      <c r="M617">
        <v>15</v>
      </c>
      <c r="N617" s="1">
        <v>44044</v>
      </c>
      <c r="O617" s="1">
        <v>44378</v>
      </c>
      <c r="P617">
        <v>11</v>
      </c>
      <c r="Q617">
        <v>0</v>
      </c>
      <c r="R617" s="1">
        <v>44197</v>
      </c>
      <c r="S617">
        <v>140</v>
      </c>
      <c r="T617" s="1"/>
    </row>
    <row r="618" spans="1:20" x14ac:dyDescent="0.25">
      <c r="A618">
        <v>100092</v>
      </c>
      <c r="B618" t="s">
        <v>0</v>
      </c>
      <c r="C618" cm="1">
        <f t="array" ref="C618">_xlfn.SWITCH(Sales[[#This Row],[Subscription Type]],"Basic",4,"Premium",3,"Business",2,"Enterprise",1,FALSE)</f>
        <v>3</v>
      </c>
      <c r="G618">
        <v>7</v>
      </c>
      <c r="H618">
        <f>MAX(0,Sales[[#This Row],[Number of Users]]-Sales[[#This Row],[Licenses Bought]])</f>
        <v>1</v>
      </c>
      <c r="I618" s="5">
        <v>10</v>
      </c>
      <c r="J618" s="5">
        <f>IF(Sales[[#This Row],[Sales Month]]=MAX(R618:R2837),Sales[[#This Row],[Upsell $ Non Paying Users]]*Sales[[#This Row],[Non Paying Users]],0)</f>
        <v>0</v>
      </c>
      <c r="K618" s="5" t="str" cm="1">
        <f t="array" ref="K618">_xlfn.IFS(Sales[[#This Row],[Current Upsell $]]=0,"",Sales[[#This Row],[Current Upsell $]]&gt;=400,"High",Sales[[#This Row],[Current Upsell $]]&gt;=100,"Medium",Sales[[#This Row],[Current Upsell $]]&lt;100,"Low")</f>
        <v/>
      </c>
      <c r="L618" s="5" t="str">
        <f>IF(Sales[[#This Row],[Current Upsell $]]&gt;0,_xlfn.CONCAT(Sales[[#This Row],[Subscription Type]]," ",Sales[[#This Row],[Upsell Priority]]," ",TEXT(Sales[[#This Row],[Current Upsell $]],"$#")),"")</f>
        <v/>
      </c>
      <c r="M618">
        <v>8</v>
      </c>
      <c r="N618" s="1">
        <v>44044</v>
      </c>
      <c r="O618" s="1">
        <v>44317</v>
      </c>
      <c r="P618">
        <v>9</v>
      </c>
      <c r="Q618">
        <v>1</v>
      </c>
      <c r="R618" s="1">
        <v>44166</v>
      </c>
      <c r="S618">
        <v>70</v>
      </c>
      <c r="T618" s="1"/>
    </row>
    <row r="619" spans="1:20" x14ac:dyDescent="0.25">
      <c r="A619">
        <v>100094</v>
      </c>
      <c r="B619" t="s">
        <v>0</v>
      </c>
      <c r="C619" cm="1">
        <f t="array" ref="C619">_xlfn.SWITCH(Sales[[#This Row],[Subscription Type]],"Basic",4,"Premium",3,"Business",2,"Enterprise",1,FALSE)</f>
        <v>3</v>
      </c>
      <c r="G619">
        <v>4</v>
      </c>
      <c r="H619">
        <f>MAX(0,Sales[[#This Row],[Number of Users]]-Sales[[#This Row],[Licenses Bought]])</f>
        <v>1</v>
      </c>
      <c r="I619" s="5">
        <v>10</v>
      </c>
      <c r="J619" s="5">
        <f>IF(Sales[[#This Row],[Sales Month]]=MAX(R619:R2838),Sales[[#This Row],[Upsell $ Non Paying Users]]*Sales[[#This Row],[Non Paying Users]],0)</f>
        <v>0</v>
      </c>
      <c r="K619" s="5" t="str" cm="1">
        <f t="array" ref="K619">_xlfn.IFS(Sales[[#This Row],[Current Upsell $]]=0,"",Sales[[#This Row],[Current Upsell $]]&gt;=400,"High",Sales[[#This Row],[Current Upsell $]]&gt;=100,"Medium",Sales[[#This Row],[Current Upsell $]]&lt;100,"Low")</f>
        <v/>
      </c>
      <c r="L619" s="5" t="str">
        <f>IF(Sales[[#This Row],[Current Upsell $]]&gt;0,_xlfn.CONCAT(Sales[[#This Row],[Subscription Type]]," ",Sales[[#This Row],[Upsell Priority]]," ",TEXT(Sales[[#This Row],[Current Upsell $]],"$#")),"")</f>
        <v/>
      </c>
      <c r="M619">
        <v>5</v>
      </c>
      <c r="N619" s="1">
        <v>44044</v>
      </c>
      <c r="O619" s="1">
        <v>44287</v>
      </c>
      <c r="P619">
        <v>8</v>
      </c>
      <c r="Q619">
        <v>2</v>
      </c>
      <c r="R619" s="1">
        <v>44287</v>
      </c>
      <c r="S619">
        <v>40</v>
      </c>
      <c r="T619" s="1"/>
    </row>
    <row r="620" spans="1:20" x14ac:dyDescent="0.25">
      <c r="A620">
        <v>100096</v>
      </c>
      <c r="B620" t="s">
        <v>0</v>
      </c>
      <c r="C620" cm="1">
        <f t="array" ref="C620">_xlfn.SWITCH(Sales[[#This Row],[Subscription Type]],"Basic",4,"Premium",3,"Business",2,"Enterprise",1,FALSE)</f>
        <v>3</v>
      </c>
      <c r="E620" s="1"/>
      <c r="F620" s="1"/>
      <c r="G620">
        <v>4</v>
      </c>
      <c r="H620">
        <f>MAX(0,Sales[[#This Row],[Number of Users]]-Sales[[#This Row],[Licenses Bought]])</f>
        <v>1</v>
      </c>
      <c r="I620" s="5">
        <v>10</v>
      </c>
      <c r="J620" s="5">
        <f>IF(Sales[[#This Row],[Sales Month]]=MAX(R620:R2839),Sales[[#This Row],[Upsell $ Non Paying Users]]*Sales[[#This Row],[Non Paying Users]],0)</f>
        <v>0</v>
      </c>
      <c r="K620" s="5" t="str" cm="1">
        <f t="array" ref="K620">_xlfn.IFS(Sales[[#This Row],[Current Upsell $]]=0,"",Sales[[#This Row],[Current Upsell $]]&gt;=400,"High",Sales[[#This Row],[Current Upsell $]]&gt;=100,"Medium",Sales[[#This Row],[Current Upsell $]]&lt;100,"Low")</f>
        <v/>
      </c>
      <c r="L620" s="5" t="str">
        <f>IF(Sales[[#This Row],[Current Upsell $]]&gt;0,_xlfn.CONCAT(Sales[[#This Row],[Subscription Type]]," ",Sales[[#This Row],[Upsell Priority]]," ",TEXT(Sales[[#This Row],[Current Upsell $]],"$#")),"")</f>
        <v/>
      </c>
      <c r="M620">
        <v>5</v>
      </c>
      <c r="N620" s="1">
        <v>44044</v>
      </c>
      <c r="O620" s="1">
        <v>44378</v>
      </c>
      <c r="P620">
        <v>11</v>
      </c>
      <c r="Q620">
        <v>0</v>
      </c>
      <c r="R620" s="1">
        <v>44136</v>
      </c>
      <c r="S620">
        <v>40</v>
      </c>
      <c r="T620" s="1"/>
    </row>
    <row r="621" spans="1:20" x14ac:dyDescent="0.25">
      <c r="A621">
        <v>100096</v>
      </c>
      <c r="B621" t="s">
        <v>0</v>
      </c>
      <c r="C621" cm="1">
        <f t="array" ref="C621">_xlfn.SWITCH(Sales[[#This Row],[Subscription Type]],"Basic",4,"Premium",3,"Business",2,"Enterprise",1,FALSE)</f>
        <v>3</v>
      </c>
      <c r="E621" s="1"/>
      <c r="F621" s="1"/>
      <c r="G621">
        <v>4</v>
      </c>
      <c r="H621">
        <f>MAX(0,Sales[[#This Row],[Number of Users]]-Sales[[#This Row],[Licenses Bought]])</f>
        <v>1</v>
      </c>
      <c r="I621" s="5">
        <v>10</v>
      </c>
      <c r="J621" s="5">
        <f>IF(Sales[[#This Row],[Sales Month]]=MAX(R621:R2840),Sales[[#This Row],[Upsell $ Non Paying Users]]*Sales[[#This Row],[Non Paying Users]],0)</f>
        <v>0</v>
      </c>
      <c r="K621" s="5" t="str" cm="1">
        <f t="array" ref="K621">_xlfn.IFS(Sales[[#This Row],[Current Upsell $]]=0,"",Sales[[#This Row],[Current Upsell $]]&gt;=400,"High",Sales[[#This Row],[Current Upsell $]]&gt;=100,"Medium",Sales[[#This Row],[Current Upsell $]]&lt;100,"Low")</f>
        <v/>
      </c>
      <c r="L621" s="5" t="str">
        <f>IF(Sales[[#This Row],[Current Upsell $]]&gt;0,_xlfn.CONCAT(Sales[[#This Row],[Subscription Type]]," ",Sales[[#This Row],[Upsell Priority]]," ",TEXT(Sales[[#This Row],[Current Upsell $]],"$#")),"")</f>
        <v/>
      </c>
      <c r="M621">
        <v>5</v>
      </c>
      <c r="N621" s="1">
        <v>44044</v>
      </c>
      <c r="O621" s="1">
        <v>44378</v>
      </c>
      <c r="P621">
        <v>11</v>
      </c>
      <c r="Q621">
        <v>0</v>
      </c>
      <c r="R621" s="1">
        <v>44166</v>
      </c>
      <c r="S621">
        <v>40</v>
      </c>
      <c r="T621" s="1"/>
    </row>
    <row r="622" spans="1:20" x14ac:dyDescent="0.25">
      <c r="A622">
        <v>100096</v>
      </c>
      <c r="B622" t="s">
        <v>0</v>
      </c>
      <c r="C622" cm="1">
        <f t="array" ref="C622">_xlfn.SWITCH(Sales[[#This Row],[Subscription Type]],"Basic",4,"Premium",3,"Business",2,"Enterprise",1,FALSE)</f>
        <v>3</v>
      </c>
      <c r="E622" s="1"/>
      <c r="F622" s="1"/>
      <c r="G622">
        <v>4</v>
      </c>
      <c r="H622">
        <f>MAX(0,Sales[[#This Row],[Number of Users]]-Sales[[#This Row],[Licenses Bought]])</f>
        <v>1</v>
      </c>
      <c r="I622" s="5">
        <v>10</v>
      </c>
      <c r="J622" s="5">
        <f>IF(Sales[[#This Row],[Sales Month]]=MAX(R622:R2841),Sales[[#This Row],[Upsell $ Non Paying Users]]*Sales[[#This Row],[Non Paying Users]],0)</f>
        <v>0</v>
      </c>
      <c r="K622" s="5" t="str" cm="1">
        <f t="array" ref="K622">_xlfn.IFS(Sales[[#This Row],[Current Upsell $]]=0,"",Sales[[#This Row],[Current Upsell $]]&gt;=400,"High",Sales[[#This Row],[Current Upsell $]]&gt;=100,"Medium",Sales[[#This Row],[Current Upsell $]]&lt;100,"Low")</f>
        <v/>
      </c>
      <c r="L622" s="5" t="str">
        <f>IF(Sales[[#This Row],[Current Upsell $]]&gt;0,_xlfn.CONCAT(Sales[[#This Row],[Subscription Type]]," ",Sales[[#This Row],[Upsell Priority]]," ",TEXT(Sales[[#This Row],[Current Upsell $]],"$#")),"")</f>
        <v/>
      </c>
      <c r="M622">
        <v>5</v>
      </c>
      <c r="N622" s="1">
        <v>44044</v>
      </c>
      <c r="O622" s="1">
        <v>44378</v>
      </c>
      <c r="P622">
        <v>11</v>
      </c>
      <c r="Q622">
        <v>0</v>
      </c>
      <c r="R622" s="1">
        <v>44287</v>
      </c>
      <c r="S622">
        <v>40</v>
      </c>
      <c r="T622" s="1"/>
    </row>
    <row r="623" spans="1:20" x14ac:dyDescent="0.25">
      <c r="A623">
        <v>100096</v>
      </c>
      <c r="B623" t="s">
        <v>0</v>
      </c>
      <c r="C623" cm="1">
        <f t="array" ref="C623">_xlfn.SWITCH(Sales[[#This Row],[Subscription Type]],"Basic",4,"Premium",3,"Business",2,"Enterprise",1,FALSE)</f>
        <v>3</v>
      </c>
      <c r="E623" s="1"/>
      <c r="F623" s="1"/>
      <c r="G623">
        <v>4</v>
      </c>
      <c r="H623">
        <f>MAX(0,Sales[[#This Row],[Number of Users]]-Sales[[#This Row],[Licenses Bought]])</f>
        <v>1</v>
      </c>
      <c r="I623" s="5">
        <v>10</v>
      </c>
      <c r="J623" s="5">
        <f>IF(Sales[[#This Row],[Sales Month]]=MAX(R623:R2842),Sales[[#This Row],[Upsell $ Non Paying Users]]*Sales[[#This Row],[Non Paying Users]],0)</f>
        <v>0</v>
      </c>
      <c r="K623" s="5" t="str" cm="1">
        <f t="array" ref="K623">_xlfn.IFS(Sales[[#This Row],[Current Upsell $]]=0,"",Sales[[#This Row],[Current Upsell $]]&gt;=400,"High",Sales[[#This Row],[Current Upsell $]]&gt;=100,"Medium",Sales[[#This Row],[Current Upsell $]]&lt;100,"Low")</f>
        <v/>
      </c>
      <c r="L623" s="5" t="str">
        <f>IF(Sales[[#This Row],[Current Upsell $]]&gt;0,_xlfn.CONCAT(Sales[[#This Row],[Subscription Type]]," ",Sales[[#This Row],[Upsell Priority]]," ",TEXT(Sales[[#This Row],[Current Upsell $]],"$#")),"")</f>
        <v/>
      </c>
      <c r="M623">
        <v>5</v>
      </c>
      <c r="N623" s="1">
        <v>44044</v>
      </c>
      <c r="O623" s="1">
        <v>44378</v>
      </c>
      <c r="P623">
        <v>11</v>
      </c>
      <c r="Q623">
        <v>0</v>
      </c>
      <c r="R623" s="1">
        <v>44317</v>
      </c>
      <c r="S623">
        <v>40</v>
      </c>
      <c r="T623" s="1"/>
    </row>
    <row r="624" spans="1:20" x14ac:dyDescent="0.25">
      <c r="A624">
        <v>100108</v>
      </c>
      <c r="B624" t="s">
        <v>0</v>
      </c>
      <c r="C624" cm="1">
        <f t="array" ref="C624">_xlfn.SWITCH(Sales[[#This Row],[Subscription Type]],"Basic",4,"Premium",3,"Business",2,"Enterprise",1,FALSE)</f>
        <v>3</v>
      </c>
      <c r="E624" s="1"/>
      <c r="F624" s="1"/>
      <c r="G624">
        <v>1</v>
      </c>
      <c r="H624">
        <f>MAX(0,Sales[[#This Row],[Number of Users]]-Sales[[#This Row],[Licenses Bought]])</f>
        <v>1</v>
      </c>
      <c r="I624" s="5">
        <v>10</v>
      </c>
      <c r="J624" s="5">
        <f>IF(Sales[[#This Row],[Sales Month]]=MAX(R624:R2843),Sales[[#This Row],[Upsell $ Non Paying Users]]*Sales[[#This Row],[Non Paying Users]],0)</f>
        <v>0</v>
      </c>
      <c r="K624" s="5" t="str" cm="1">
        <f t="array" ref="K624">_xlfn.IFS(Sales[[#This Row],[Current Upsell $]]=0,"",Sales[[#This Row],[Current Upsell $]]&gt;=400,"High",Sales[[#This Row],[Current Upsell $]]&gt;=100,"Medium",Sales[[#This Row],[Current Upsell $]]&lt;100,"Low")</f>
        <v/>
      </c>
      <c r="L624" s="5" t="str">
        <f>IF(Sales[[#This Row],[Current Upsell $]]&gt;0,_xlfn.CONCAT(Sales[[#This Row],[Subscription Type]]," ",Sales[[#This Row],[Upsell Priority]]," ",TEXT(Sales[[#This Row],[Current Upsell $]],"$#")),"")</f>
        <v/>
      </c>
      <c r="M624">
        <v>2</v>
      </c>
      <c r="N624" s="1">
        <v>44044</v>
      </c>
      <c r="O624" s="1">
        <v>44378</v>
      </c>
      <c r="P624">
        <v>11</v>
      </c>
      <c r="Q624">
        <v>0</v>
      </c>
      <c r="R624" s="1">
        <v>44075</v>
      </c>
      <c r="S624">
        <v>10</v>
      </c>
      <c r="T624" s="1"/>
    </row>
    <row r="625" spans="1:20" x14ac:dyDescent="0.25">
      <c r="A625">
        <v>100108</v>
      </c>
      <c r="B625" t="s">
        <v>0</v>
      </c>
      <c r="C625" cm="1">
        <f t="array" ref="C625">_xlfn.SWITCH(Sales[[#This Row],[Subscription Type]],"Basic",4,"Premium",3,"Business",2,"Enterprise",1,FALSE)</f>
        <v>3</v>
      </c>
      <c r="E625" s="1"/>
      <c r="F625" s="1"/>
      <c r="G625">
        <v>1</v>
      </c>
      <c r="H625">
        <f>MAX(0,Sales[[#This Row],[Number of Users]]-Sales[[#This Row],[Licenses Bought]])</f>
        <v>1</v>
      </c>
      <c r="I625" s="5">
        <v>10</v>
      </c>
      <c r="J625" s="5">
        <f>IF(Sales[[#This Row],[Sales Month]]=MAX(R625:R2844),Sales[[#This Row],[Upsell $ Non Paying Users]]*Sales[[#This Row],[Non Paying Users]],0)</f>
        <v>0</v>
      </c>
      <c r="K625" s="5" t="str" cm="1">
        <f t="array" ref="K625">_xlfn.IFS(Sales[[#This Row],[Current Upsell $]]=0,"",Sales[[#This Row],[Current Upsell $]]&gt;=400,"High",Sales[[#This Row],[Current Upsell $]]&gt;=100,"Medium",Sales[[#This Row],[Current Upsell $]]&lt;100,"Low")</f>
        <v/>
      </c>
      <c r="L625" s="5" t="str">
        <f>IF(Sales[[#This Row],[Current Upsell $]]&gt;0,_xlfn.CONCAT(Sales[[#This Row],[Subscription Type]]," ",Sales[[#This Row],[Upsell Priority]]," ",TEXT(Sales[[#This Row],[Current Upsell $]],"$#")),"")</f>
        <v/>
      </c>
      <c r="M625">
        <v>2</v>
      </c>
      <c r="N625" s="1">
        <v>44044</v>
      </c>
      <c r="O625" s="1">
        <v>44378</v>
      </c>
      <c r="P625">
        <v>11</v>
      </c>
      <c r="Q625">
        <v>0</v>
      </c>
      <c r="R625" s="1">
        <v>44105</v>
      </c>
      <c r="S625">
        <v>10</v>
      </c>
      <c r="T625" s="1"/>
    </row>
    <row r="626" spans="1:20" x14ac:dyDescent="0.25">
      <c r="A626">
        <v>100108</v>
      </c>
      <c r="B626" t="s">
        <v>0</v>
      </c>
      <c r="C626" cm="1">
        <f t="array" ref="C626">_xlfn.SWITCH(Sales[[#This Row],[Subscription Type]],"Basic",4,"Premium",3,"Business",2,"Enterprise",1,FALSE)</f>
        <v>3</v>
      </c>
      <c r="E626" s="1"/>
      <c r="F626" s="1"/>
      <c r="G626">
        <v>1</v>
      </c>
      <c r="H626">
        <f>MAX(0,Sales[[#This Row],[Number of Users]]-Sales[[#This Row],[Licenses Bought]])</f>
        <v>1</v>
      </c>
      <c r="I626" s="5">
        <v>10</v>
      </c>
      <c r="J626" s="5">
        <f>IF(Sales[[#This Row],[Sales Month]]=MAX(R626:R2845),Sales[[#This Row],[Upsell $ Non Paying Users]]*Sales[[#This Row],[Non Paying Users]],0)</f>
        <v>0</v>
      </c>
      <c r="K626" s="5" t="str" cm="1">
        <f t="array" ref="K626">_xlfn.IFS(Sales[[#This Row],[Current Upsell $]]=0,"",Sales[[#This Row],[Current Upsell $]]&gt;=400,"High",Sales[[#This Row],[Current Upsell $]]&gt;=100,"Medium",Sales[[#This Row],[Current Upsell $]]&lt;100,"Low")</f>
        <v/>
      </c>
      <c r="L626" s="5" t="str">
        <f>IF(Sales[[#This Row],[Current Upsell $]]&gt;0,_xlfn.CONCAT(Sales[[#This Row],[Subscription Type]]," ",Sales[[#This Row],[Upsell Priority]]," ",TEXT(Sales[[#This Row],[Current Upsell $]],"$#")),"")</f>
        <v/>
      </c>
      <c r="M626">
        <v>2</v>
      </c>
      <c r="N626" s="1">
        <v>44044</v>
      </c>
      <c r="O626" s="1">
        <v>44378</v>
      </c>
      <c r="P626">
        <v>11</v>
      </c>
      <c r="Q626">
        <v>0</v>
      </c>
      <c r="R626" s="1">
        <v>44136</v>
      </c>
      <c r="S626">
        <v>10</v>
      </c>
      <c r="T626" s="1"/>
    </row>
    <row r="627" spans="1:20" x14ac:dyDescent="0.25">
      <c r="A627">
        <v>100108</v>
      </c>
      <c r="B627" t="s">
        <v>0</v>
      </c>
      <c r="C627" cm="1">
        <f t="array" ref="C627">_xlfn.SWITCH(Sales[[#This Row],[Subscription Type]],"Basic",4,"Premium",3,"Business",2,"Enterprise",1,FALSE)</f>
        <v>3</v>
      </c>
      <c r="E627" s="1"/>
      <c r="F627" s="1"/>
      <c r="G627">
        <v>1</v>
      </c>
      <c r="H627">
        <f>MAX(0,Sales[[#This Row],[Number of Users]]-Sales[[#This Row],[Licenses Bought]])</f>
        <v>1</v>
      </c>
      <c r="I627" s="5">
        <v>10</v>
      </c>
      <c r="J627" s="5">
        <f>IF(Sales[[#This Row],[Sales Month]]=MAX(R627:R2846),Sales[[#This Row],[Upsell $ Non Paying Users]]*Sales[[#This Row],[Non Paying Users]],0)</f>
        <v>0</v>
      </c>
      <c r="K627" s="5" t="str" cm="1">
        <f t="array" ref="K627">_xlfn.IFS(Sales[[#This Row],[Current Upsell $]]=0,"",Sales[[#This Row],[Current Upsell $]]&gt;=400,"High",Sales[[#This Row],[Current Upsell $]]&gt;=100,"Medium",Sales[[#This Row],[Current Upsell $]]&lt;100,"Low")</f>
        <v/>
      </c>
      <c r="L627" s="5" t="str">
        <f>IF(Sales[[#This Row],[Current Upsell $]]&gt;0,_xlfn.CONCAT(Sales[[#This Row],[Subscription Type]]," ",Sales[[#This Row],[Upsell Priority]]," ",TEXT(Sales[[#This Row],[Current Upsell $]],"$#")),"")</f>
        <v/>
      </c>
      <c r="M627">
        <v>2</v>
      </c>
      <c r="N627" s="1">
        <v>44044</v>
      </c>
      <c r="O627" s="1">
        <v>44378</v>
      </c>
      <c r="P627">
        <v>11</v>
      </c>
      <c r="Q627">
        <v>0</v>
      </c>
      <c r="R627" s="1">
        <v>44166</v>
      </c>
      <c r="S627">
        <v>10</v>
      </c>
      <c r="T627" s="1"/>
    </row>
    <row r="628" spans="1:20" x14ac:dyDescent="0.25">
      <c r="A628">
        <v>100108</v>
      </c>
      <c r="B628" t="s">
        <v>0</v>
      </c>
      <c r="C628" cm="1">
        <f t="array" ref="C628">_xlfn.SWITCH(Sales[[#This Row],[Subscription Type]],"Basic",4,"Premium",3,"Business",2,"Enterprise",1,FALSE)</f>
        <v>3</v>
      </c>
      <c r="E628" s="1"/>
      <c r="F628" s="1"/>
      <c r="G628">
        <v>1</v>
      </c>
      <c r="H628">
        <f>MAX(0,Sales[[#This Row],[Number of Users]]-Sales[[#This Row],[Licenses Bought]])</f>
        <v>1</v>
      </c>
      <c r="I628" s="5">
        <v>10</v>
      </c>
      <c r="J628" s="5">
        <f>IF(Sales[[#This Row],[Sales Month]]=MAX(R628:R2847),Sales[[#This Row],[Upsell $ Non Paying Users]]*Sales[[#This Row],[Non Paying Users]],0)</f>
        <v>0</v>
      </c>
      <c r="K628" s="5" t="str" cm="1">
        <f t="array" ref="K628">_xlfn.IFS(Sales[[#This Row],[Current Upsell $]]=0,"",Sales[[#This Row],[Current Upsell $]]&gt;=400,"High",Sales[[#This Row],[Current Upsell $]]&gt;=100,"Medium",Sales[[#This Row],[Current Upsell $]]&lt;100,"Low")</f>
        <v/>
      </c>
      <c r="L628" s="5" t="str">
        <f>IF(Sales[[#This Row],[Current Upsell $]]&gt;0,_xlfn.CONCAT(Sales[[#This Row],[Subscription Type]]," ",Sales[[#This Row],[Upsell Priority]]," ",TEXT(Sales[[#This Row],[Current Upsell $]],"$#")),"")</f>
        <v/>
      </c>
      <c r="M628">
        <v>2</v>
      </c>
      <c r="N628" s="1">
        <v>44044</v>
      </c>
      <c r="O628" s="1">
        <v>44378</v>
      </c>
      <c r="P628">
        <v>11</v>
      </c>
      <c r="Q628">
        <v>0</v>
      </c>
      <c r="R628" s="1">
        <v>44197</v>
      </c>
      <c r="S628">
        <v>10</v>
      </c>
      <c r="T628" s="1"/>
    </row>
    <row r="629" spans="1:20" x14ac:dyDescent="0.25">
      <c r="A629">
        <v>100108</v>
      </c>
      <c r="B629" t="s">
        <v>0</v>
      </c>
      <c r="C629" cm="1">
        <f t="array" ref="C629">_xlfn.SWITCH(Sales[[#This Row],[Subscription Type]],"Basic",4,"Premium",3,"Business",2,"Enterprise",1,FALSE)</f>
        <v>3</v>
      </c>
      <c r="E629" s="1"/>
      <c r="F629" s="1"/>
      <c r="G629">
        <v>1</v>
      </c>
      <c r="H629">
        <f>MAX(0,Sales[[#This Row],[Number of Users]]-Sales[[#This Row],[Licenses Bought]])</f>
        <v>1</v>
      </c>
      <c r="I629" s="5">
        <v>10</v>
      </c>
      <c r="J629" s="5">
        <f>IF(Sales[[#This Row],[Sales Month]]=MAX(R629:R2848),Sales[[#This Row],[Upsell $ Non Paying Users]]*Sales[[#This Row],[Non Paying Users]],0)</f>
        <v>0</v>
      </c>
      <c r="K629" s="5" t="str" cm="1">
        <f t="array" ref="K629">_xlfn.IFS(Sales[[#This Row],[Current Upsell $]]=0,"",Sales[[#This Row],[Current Upsell $]]&gt;=400,"High",Sales[[#This Row],[Current Upsell $]]&gt;=100,"Medium",Sales[[#This Row],[Current Upsell $]]&lt;100,"Low")</f>
        <v/>
      </c>
      <c r="L629" s="5" t="str">
        <f>IF(Sales[[#This Row],[Current Upsell $]]&gt;0,_xlfn.CONCAT(Sales[[#This Row],[Subscription Type]]," ",Sales[[#This Row],[Upsell Priority]]," ",TEXT(Sales[[#This Row],[Current Upsell $]],"$#")),"")</f>
        <v/>
      </c>
      <c r="M629">
        <v>2</v>
      </c>
      <c r="N629" s="1">
        <v>44044</v>
      </c>
      <c r="O629" s="1">
        <v>44378</v>
      </c>
      <c r="P629">
        <v>11</v>
      </c>
      <c r="Q629">
        <v>0</v>
      </c>
      <c r="R629" s="1">
        <v>44228</v>
      </c>
      <c r="S629">
        <v>10</v>
      </c>
      <c r="T629" s="1"/>
    </row>
    <row r="630" spans="1:20" x14ac:dyDescent="0.25">
      <c r="A630">
        <v>100108</v>
      </c>
      <c r="B630" t="s">
        <v>0</v>
      </c>
      <c r="C630" cm="1">
        <f t="array" ref="C630">_xlfn.SWITCH(Sales[[#This Row],[Subscription Type]],"Basic",4,"Premium",3,"Business",2,"Enterprise",1,FALSE)</f>
        <v>3</v>
      </c>
      <c r="E630" s="1"/>
      <c r="F630" s="1"/>
      <c r="G630">
        <v>1</v>
      </c>
      <c r="H630">
        <f>MAX(0,Sales[[#This Row],[Number of Users]]-Sales[[#This Row],[Licenses Bought]])</f>
        <v>1</v>
      </c>
      <c r="I630" s="5">
        <v>10</v>
      </c>
      <c r="J630" s="5">
        <f>IF(Sales[[#This Row],[Sales Month]]=MAX(R630:R2849),Sales[[#This Row],[Upsell $ Non Paying Users]]*Sales[[#This Row],[Non Paying Users]],0)</f>
        <v>0</v>
      </c>
      <c r="K630" s="5" t="str" cm="1">
        <f t="array" ref="K630">_xlfn.IFS(Sales[[#This Row],[Current Upsell $]]=0,"",Sales[[#This Row],[Current Upsell $]]&gt;=400,"High",Sales[[#This Row],[Current Upsell $]]&gt;=100,"Medium",Sales[[#This Row],[Current Upsell $]]&lt;100,"Low")</f>
        <v/>
      </c>
      <c r="L630" s="5" t="str">
        <f>IF(Sales[[#This Row],[Current Upsell $]]&gt;0,_xlfn.CONCAT(Sales[[#This Row],[Subscription Type]]," ",Sales[[#This Row],[Upsell Priority]]," ",TEXT(Sales[[#This Row],[Current Upsell $]],"$#")),"")</f>
        <v/>
      </c>
      <c r="M630">
        <v>2</v>
      </c>
      <c r="N630" s="1">
        <v>44044</v>
      </c>
      <c r="O630" s="1">
        <v>44378</v>
      </c>
      <c r="P630">
        <v>11</v>
      </c>
      <c r="Q630">
        <v>0</v>
      </c>
      <c r="R630" s="1">
        <v>44256</v>
      </c>
      <c r="S630">
        <v>10</v>
      </c>
      <c r="T630" s="1"/>
    </row>
    <row r="631" spans="1:20" x14ac:dyDescent="0.25">
      <c r="A631">
        <v>100108</v>
      </c>
      <c r="B631" t="s">
        <v>0</v>
      </c>
      <c r="C631" cm="1">
        <f t="array" ref="C631">_xlfn.SWITCH(Sales[[#This Row],[Subscription Type]],"Basic",4,"Premium",3,"Business",2,"Enterprise",1,FALSE)</f>
        <v>3</v>
      </c>
      <c r="E631" s="1"/>
      <c r="F631" s="1"/>
      <c r="G631">
        <v>1</v>
      </c>
      <c r="H631">
        <f>MAX(0,Sales[[#This Row],[Number of Users]]-Sales[[#This Row],[Licenses Bought]])</f>
        <v>1</v>
      </c>
      <c r="I631" s="5">
        <v>10</v>
      </c>
      <c r="J631" s="5">
        <f>IF(Sales[[#This Row],[Sales Month]]=MAX(R631:R2850),Sales[[#This Row],[Upsell $ Non Paying Users]]*Sales[[#This Row],[Non Paying Users]],0)</f>
        <v>0</v>
      </c>
      <c r="K631" s="5" t="str" cm="1">
        <f t="array" ref="K631">_xlfn.IFS(Sales[[#This Row],[Current Upsell $]]=0,"",Sales[[#This Row],[Current Upsell $]]&gt;=400,"High",Sales[[#This Row],[Current Upsell $]]&gt;=100,"Medium",Sales[[#This Row],[Current Upsell $]]&lt;100,"Low")</f>
        <v/>
      </c>
      <c r="L631" s="5" t="str">
        <f>IF(Sales[[#This Row],[Current Upsell $]]&gt;0,_xlfn.CONCAT(Sales[[#This Row],[Subscription Type]]," ",Sales[[#This Row],[Upsell Priority]]," ",TEXT(Sales[[#This Row],[Current Upsell $]],"$#")),"")</f>
        <v/>
      </c>
      <c r="M631">
        <v>2</v>
      </c>
      <c r="N631" s="1">
        <v>44044</v>
      </c>
      <c r="O631" s="1">
        <v>44378</v>
      </c>
      <c r="P631">
        <v>11</v>
      </c>
      <c r="Q631">
        <v>0</v>
      </c>
      <c r="R631" s="1">
        <v>44287</v>
      </c>
      <c r="S631">
        <v>10</v>
      </c>
      <c r="T631" s="1"/>
    </row>
    <row r="632" spans="1:20" x14ac:dyDescent="0.25">
      <c r="A632">
        <v>100108</v>
      </c>
      <c r="B632" t="s">
        <v>0</v>
      </c>
      <c r="C632" cm="1">
        <f t="array" ref="C632">_xlfn.SWITCH(Sales[[#This Row],[Subscription Type]],"Basic",4,"Premium",3,"Business",2,"Enterprise",1,FALSE)</f>
        <v>3</v>
      </c>
      <c r="E632" s="1"/>
      <c r="F632" s="1"/>
      <c r="G632">
        <v>1</v>
      </c>
      <c r="H632">
        <f>MAX(0,Sales[[#This Row],[Number of Users]]-Sales[[#This Row],[Licenses Bought]])</f>
        <v>1</v>
      </c>
      <c r="I632" s="5">
        <v>10</v>
      </c>
      <c r="J632" s="5">
        <f>IF(Sales[[#This Row],[Sales Month]]=MAX(R632:R2851),Sales[[#This Row],[Upsell $ Non Paying Users]]*Sales[[#This Row],[Non Paying Users]],0)</f>
        <v>0</v>
      </c>
      <c r="K632" s="5" t="str" cm="1">
        <f t="array" ref="K632">_xlfn.IFS(Sales[[#This Row],[Current Upsell $]]=0,"",Sales[[#This Row],[Current Upsell $]]&gt;=400,"High",Sales[[#This Row],[Current Upsell $]]&gt;=100,"Medium",Sales[[#This Row],[Current Upsell $]]&lt;100,"Low")</f>
        <v/>
      </c>
      <c r="L632" s="5" t="str">
        <f>IF(Sales[[#This Row],[Current Upsell $]]&gt;0,_xlfn.CONCAT(Sales[[#This Row],[Subscription Type]]," ",Sales[[#This Row],[Upsell Priority]]," ",TEXT(Sales[[#This Row],[Current Upsell $]],"$#")),"")</f>
        <v/>
      </c>
      <c r="M632">
        <v>2</v>
      </c>
      <c r="N632" s="1">
        <v>44044</v>
      </c>
      <c r="O632" s="1">
        <v>44378</v>
      </c>
      <c r="P632">
        <v>11</v>
      </c>
      <c r="Q632">
        <v>0</v>
      </c>
      <c r="R632" s="1">
        <v>44317</v>
      </c>
      <c r="S632">
        <v>10</v>
      </c>
      <c r="T632" s="1"/>
    </row>
    <row r="633" spans="1:20" x14ac:dyDescent="0.25">
      <c r="A633">
        <v>100108</v>
      </c>
      <c r="B633" t="s">
        <v>0</v>
      </c>
      <c r="C633" cm="1">
        <f t="array" ref="C633">_xlfn.SWITCH(Sales[[#This Row],[Subscription Type]],"Basic",4,"Premium",3,"Business",2,"Enterprise",1,FALSE)</f>
        <v>3</v>
      </c>
      <c r="E633" s="1"/>
      <c r="F633" s="1"/>
      <c r="G633">
        <v>1</v>
      </c>
      <c r="H633">
        <f>MAX(0,Sales[[#This Row],[Number of Users]]-Sales[[#This Row],[Licenses Bought]])</f>
        <v>1</v>
      </c>
      <c r="I633" s="5">
        <v>10</v>
      </c>
      <c r="J633" s="5">
        <f>IF(Sales[[#This Row],[Sales Month]]=MAX(R633:R2852),Sales[[#This Row],[Upsell $ Non Paying Users]]*Sales[[#This Row],[Non Paying Users]],0)</f>
        <v>10</v>
      </c>
      <c r="K633" s="5" t="str" cm="1">
        <f t="array" ref="K633">_xlfn.IFS(Sales[[#This Row],[Current Upsell $]]=0,"",Sales[[#This Row],[Current Upsell $]]&gt;=400,"High",Sales[[#This Row],[Current Upsell $]]&gt;=100,"Medium",Sales[[#This Row],[Current Upsell $]]&lt;100,"Low")</f>
        <v>Low</v>
      </c>
      <c r="L633" s="5" t="str">
        <f>IF(Sales[[#This Row],[Current Upsell $]]&gt;0,_xlfn.CONCAT(Sales[[#This Row],[Subscription Type]]," ",Sales[[#This Row],[Upsell Priority]]," ",TEXT(Sales[[#This Row],[Current Upsell $]],"$#")),"")</f>
        <v>Premium Low $10</v>
      </c>
      <c r="M633">
        <v>2</v>
      </c>
      <c r="N633" s="1">
        <v>44044</v>
      </c>
      <c r="O633" s="1">
        <v>44378</v>
      </c>
      <c r="P633">
        <v>11</v>
      </c>
      <c r="Q633">
        <v>0</v>
      </c>
      <c r="R633" s="1">
        <v>44348</v>
      </c>
      <c r="S633">
        <v>10</v>
      </c>
      <c r="T633" s="1"/>
    </row>
    <row r="634" spans="1:20" x14ac:dyDescent="0.25">
      <c r="A634">
        <v>100109</v>
      </c>
      <c r="B634" t="s">
        <v>0</v>
      </c>
      <c r="C634" cm="1">
        <f t="array" ref="C634">_xlfn.SWITCH(Sales[[#This Row],[Subscription Type]],"Basic",4,"Premium",3,"Business",2,"Enterprise",1,FALSE)</f>
        <v>3</v>
      </c>
      <c r="E634" s="1"/>
      <c r="F634" s="1"/>
      <c r="G634">
        <v>1</v>
      </c>
      <c r="H634">
        <f>MAX(0,Sales[[#This Row],[Number of Users]]-Sales[[#This Row],[Licenses Bought]])</f>
        <v>1</v>
      </c>
      <c r="I634" s="5">
        <v>10</v>
      </c>
      <c r="J634" s="5">
        <f>IF(Sales[[#This Row],[Sales Month]]=MAX(R634:R2853),Sales[[#This Row],[Upsell $ Non Paying Users]]*Sales[[#This Row],[Non Paying Users]],0)</f>
        <v>0</v>
      </c>
      <c r="K634" s="5" t="str" cm="1">
        <f t="array" ref="K634">_xlfn.IFS(Sales[[#This Row],[Current Upsell $]]=0,"",Sales[[#This Row],[Current Upsell $]]&gt;=400,"High",Sales[[#This Row],[Current Upsell $]]&gt;=100,"Medium",Sales[[#This Row],[Current Upsell $]]&lt;100,"Low")</f>
        <v/>
      </c>
      <c r="L634" s="5" t="str">
        <f>IF(Sales[[#This Row],[Current Upsell $]]&gt;0,_xlfn.CONCAT(Sales[[#This Row],[Subscription Type]]," ",Sales[[#This Row],[Upsell Priority]]," ",TEXT(Sales[[#This Row],[Current Upsell $]],"$#")),"")</f>
        <v/>
      </c>
      <c r="M634">
        <v>2</v>
      </c>
      <c r="N634" s="1">
        <v>44044</v>
      </c>
      <c r="O634" s="1">
        <v>44378</v>
      </c>
      <c r="P634">
        <v>11</v>
      </c>
      <c r="Q634">
        <v>0</v>
      </c>
      <c r="R634" s="1">
        <v>44075</v>
      </c>
      <c r="S634">
        <v>10</v>
      </c>
      <c r="T634" s="1"/>
    </row>
    <row r="635" spans="1:20" x14ac:dyDescent="0.25">
      <c r="A635">
        <v>100109</v>
      </c>
      <c r="B635" t="s">
        <v>0</v>
      </c>
      <c r="C635" cm="1">
        <f t="array" ref="C635">_xlfn.SWITCH(Sales[[#This Row],[Subscription Type]],"Basic",4,"Premium",3,"Business",2,"Enterprise",1,FALSE)</f>
        <v>3</v>
      </c>
      <c r="E635" s="1"/>
      <c r="F635" s="1"/>
      <c r="G635">
        <v>1</v>
      </c>
      <c r="H635">
        <f>MAX(0,Sales[[#This Row],[Number of Users]]-Sales[[#This Row],[Licenses Bought]])</f>
        <v>1</v>
      </c>
      <c r="I635" s="5">
        <v>10</v>
      </c>
      <c r="J635" s="5">
        <f>IF(Sales[[#This Row],[Sales Month]]=MAX(R635:R2854),Sales[[#This Row],[Upsell $ Non Paying Users]]*Sales[[#This Row],[Non Paying Users]],0)</f>
        <v>0</v>
      </c>
      <c r="K635" s="5" t="str" cm="1">
        <f t="array" ref="K635">_xlfn.IFS(Sales[[#This Row],[Current Upsell $]]=0,"",Sales[[#This Row],[Current Upsell $]]&gt;=400,"High",Sales[[#This Row],[Current Upsell $]]&gt;=100,"Medium",Sales[[#This Row],[Current Upsell $]]&lt;100,"Low")</f>
        <v/>
      </c>
      <c r="L635" s="5" t="str">
        <f>IF(Sales[[#This Row],[Current Upsell $]]&gt;0,_xlfn.CONCAT(Sales[[#This Row],[Subscription Type]]," ",Sales[[#This Row],[Upsell Priority]]," ",TEXT(Sales[[#This Row],[Current Upsell $]],"$#")),"")</f>
        <v/>
      </c>
      <c r="M635">
        <v>2</v>
      </c>
      <c r="N635" s="1">
        <v>44044</v>
      </c>
      <c r="O635" s="1">
        <v>44378</v>
      </c>
      <c r="P635">
        <v>11</v>
      </c>
      <c r="Q635">
        <v>0</v>
      </c>
      <c r="R635" s="1">
        <v>44105</v>
      </c>
      <c r="S635">
        <v>10</v>
      </c>
      <c r="T635" s="1"/>
    </row>
    <row r="636" spans="1:20" x14ac:dyDescent="0.25">
      <c r="A636">
        <v>100109</v>
      </c>
      <c r="B636" t="s">
        <v>0</v>
      </c>
      <c r="C636" cm="1">
        <f t="array" ref="C636">_xlfn.SWITCH(Sales[[#This Row],[Subscription Type]],"Basic",4,"Premium",3,"Business",2,"Enterprise",1,FALSE)</f>
        <v>3</v>
      </c>
      <c r="E636" s="1"/>
      <c r="F636" s="1"/>
      <c r="G636">
        <v>1</v>
      </c>
      <c r="H636">
        <f>MAX(0,Sales[[#This Row],[Number of Users]]-Sales[[#This Row],[Licenses Bought]])</f>
        <v>1</v>
      </c>
      <c r="I636" s="5">
        <v>10</v>
      </c>
      <c r="J636" s="5">
        <f>IF(Sales[[#This Row],[Sales Month]]=MAX(R636:R2855),Sales[[#This Row],[Upsell $ Non Paying Users]]*Sales[[#This Row],[Non Paying Users]],0)</f>
        <v>0</v>
      </c>
      <c r="K636" s="5" t="str" cm="1">
        <f t="array" ref="K636">_xlfn.IFS(Sales[[#This Row],[Current Upsell $]]=0,"",Sales[[#This Row],[Current Upsell $]]&gt;=400,"High",Sales[[#This Row],[Current Upsell $]]&gt;=100,"Medium",Sales[[#This Row],[Current Upsell $]]&lt;100,"Low")</f>
        <v/>
      </c>
      <c r="L636" s="5" t="str">
        <f>IF(Sales[[#This Row],[Current Upsell $]]&gt;0,_xlfn.CONCAT(Sales[[#This Row],[Subscription Type]]," ",Sales[[#This Row],[Upsell Priority]]," ",TEXT(Sales[[#This Row],[Current Upsell $]],"$#")),"")</f>
        <v/>
      </c>
      <c r="M636">
        <v>2</v>
      </c>
      <c r="N636" s="1">
        <v>44044</v>
      </c>
      <c r="O636" s="1">
        <v>44378</v>
      </c>
      <c r="P636">
        <v>11</v>
      </c>
      <c r="Q636">
        <v>0</v>
      </c>
      <c r="R636" s="1">
        <v>44136</v>
      </c>
      <c r="S636">
        <v>10</v>
      </c>
      <c r="T636" s="1"/>
    </row>
    <row r="637" spans="1:20" x14ac:dyDescent="0.25">
      <c r="A637">
        <v>100109</v>
      </c>
      <c r="B637" t="s">
        <v>0</v>
      </c>
      <c r="C637" cm="1">
        <f t="array" ref="C637">_xlfn.SWITCH(Sales[[#This Row],[Subscription Type]],"Basic",4,"Premium",3,"Business",2,"Enterprise",1,FALSE)</f>
        <v>3</v>
      </c>
      <c r="E637" s="1"/>
      <c r="F637" s="1"/>
      <c r="G637">
        <v>1</v>
      </c>
      <c r="H637">
        <f>MAX(0,Sales[[#This Row],[Number of Users]]-Sales[[#This Row],[Licenses Bought]])</f>
        <v>1</v>
      </c>
      <c r="I637" s="5">
        <v>10</v>
      </c>
      <c r="J637" s="5">
        <f>IF(Sales[[#This Row],[Sales Month]]=MAX(R637:R2856),Sales[[#This Row],[Upsell $ Non Paying Users]]*Sales[[#This Row],[Non Paying Users]],0)</f>
        <v>0</v>
      </c>
      <c r="K637" s="5" t="str" cm="1">
        <f t="array" ref="K637">_xlfn.IFS(Sales[[#This Row],[Current Upsell $]]=0,"",Sales[[#This Row],[Current Upsell $]]&gt;=400,"High",Sales[[#This Row],[Current Upsell $]]&gt;=100,"Medium",Sales[[#This Row],[Current Upsell $]]&lt;100,"Low")</f>
        <v/>
      </c>
      <c r="L637" s="5" t="str">
        <f>IF(Sales[[#This Row],[Current Upsell $]]&gt;0,_xlfn.CONCAT(Sales[[#This Row],[Subscription Type]]," ",Sales[[#This Row],[Upsell Priority]]," ",TEXT(Sales[[#This Row],[Current Upsell $]],"$#")),"")</f>
        <v/>
      </c>
      <c r="M637">
        <v>2</v>
      </c>
      <c r="N637" s="1">
        <v>44044</v>
      </c>
      <c r="O637" s="1">
        <v>44378</v>
      </c>
      <c r="P637">
        <v>11</v>
      </c>
      <c r="Q637">
        <v>0</v>
      </c>
      <c r="R637" s="1">
        <v>44166</v>
      </c>
      <c r="S637">
        <v>10</v>
      </c>
      <c r="T637" s="1"/>
    </row>
    <row r="638" spans="1:20" x14ac:dyDescent="0.25">
      <c r="A638">
        <v>100109</v>
      </c>
      <c r="B638" t="s">
        <v>0</v>
      </c>
      <c r="C638" cm="1">
        <f t="array" ref="C638">_xlfn.SWITCH(Sales[[#This Row],[Subscription Type]],"Basic",4,"Premium",3,"Business",2,"Enterprise",1,FALSE)</f>
        <v>3</v>
      </c>
      <c r="E638" s="1"/>
      <c r="F638" s="1"/>
      <c r="G638">
        <v>1</v>
      </c>
      <c r="H638">
        <f>MAX(0,Sales[[#This Row],[Number of Users]]-Sales[[#This Row],[Licenses Bought]])</f>
        <v>1</v>
      </c>
      <c r="I638" s="5">
        <v>10</v>
      </c>
      <c r="J638" s="5">
        <f>IF(Sales[[#This Row],[Sales Month]]=MAX(R638:R2857),Sales[[#This Row],[Upsell $ Non Paying Users]]*Sales[[#This Row],[Non Paying Users]],0)</f>
        <v>0</v>
      </c>
      <c r="K638" s="5" t="str" cm="1">
        <f t="array" ref="K638">_xlfn.IFS(Sales[[#This Row],[Current Upsell $]]=0,"",Sales[[#This Row],[Current Upsell $]]&gt;=400,"High",Sales[[#This Row],[Current Upsell $]]&gt;=100,"Medium",Sales[[#This Row],[Current Upsell $]]&lt;100,"Low")</f>
        <v/>
      </c>
      <c r="L638" s="5" t="str">
        <f>IF(Sales[[#This Row],[Current Upsell $]]&gt;0,_xlfn.CONCAT(Sales[[#This Row],[Subscription Type]]," ",Sales[[#This Row],[Upsell Priority]]," ",TEXT(Sales[[#This Row],[Current Upsell $]],"$#")),"")</f>
        <v/>
      </c>
      <c r="M638">
        <v>2</v>
      </c>
      <c r="N638" s="1">
        <v>44044</v>
      </c>
      <c r="O638" s="1">
        <v>44378</v>
      </c>
      <c r="P638">
        <v>11</v>
      </c>
      <c r="Q638">
        <v>0</v>
      </c>
      <c r="R638" s="1">
        <v>44197</v>
      </c>
      <c r="S638">
        <v>10</v>
      </c>
      <c r="T638" s="1"/>
    </row>
    <row r="639" spans="1:20" x14ac:dyDescent="0.25">
      <c r="A639">
        <v>100109</v>
      </c>
      <c r="B639" t="s">
        <v>0</v>
      </c>
      <c r="C639" cm="1">
        <f t="array" ref="C639">_xlfn.SWITCH(Sales[[#This Row],[Subscription Type]],"Basic",4,"Premium",3,"Business",2,"Enterprise",1,FALSE)</f>
        <v>3</v>
      </c>
      <c r="E639" s="1"/>
      <c r="F639" s="1"/>
      <c r="G639">
        <v>1</v>
      </c>
      <c r="H639">
        <f>MAX(0,Sales[[#This Row],[Number of Users]]-Sales[[#This Row],[Licenses Bought]])</f>
        <v>1</v>
      </c>
      <c r="I639" s="5">
        <v>10</v>
      </c>
      <c r="J639" s="5">
        <f>IF(Sales[[#This Row],[Sales Month]]=MAX(R639:R2858),Sales[[#This Row],[Upsell $ Non Paying Users]]*Sales[[#This Row],[Non Paying Users]],0)</f>
        <v>0</v>
      </c>
      <c r="K639" s="5" t="str" cm="1">
        <f t="array" ref="K639">_xlfn.IFS(Sales[[#This Row],[Current Upsell $]]=0,"",Sales[[#This Row],[Current Upsell $]]&gt;=400,"High",Sales[[#This Row],[Current Upsell $]]&gt;=100,"Medium",Sales[[#This Row],[Current Upsell $]]&lt;100,"Low")</f>
        <v/>
      </c>
      <c r="L639" s="5" t="str">
        <f>IF(Sales[[#This Row],[Current Upsell $]]&gt;0,_xlfn.CONCAT(Sales[[#This Row],[Subscription Type]]," ",Sales[[#This Row],[Upsell Priority]]," ",TEXT(Sales[[#This Row],[Current Upsell $]],"$#")),"")</f>
        <v/>
      </c>
      <c r="M639">
        <v>2</v>
      </c>
      <c r="N639" s="1">
        <v>44044</v>
      </c>
      <c r="O639" s="1">
        <v>44378</v>
      </c>
      <c r="P639">
        <v>11</v>
      </c>
      <c r="Q639">
        <v>0</v>
      </c>
      <c r="R639" s="1">
        <v>44256</v>
      </c>
      <c r="S639">
        <v>10</v>
      </c>
      <c r="T639" s="1"/>
    </row>
    <row r="640" spans="1:20" x14ac:dyDescent="0.25">
      <c r="A640">
        <v>100109</v>
      </c>
      <c r="B640" t="s">
        <v>0</v>
      </c>
      <c r="C640" cm="1">
        <f t="array" ref="C640">_xlfn.SWITCH(Sales[[#This Row],[Subscription Type]],"Basic",4,"Premium",3,"Business",2,"Enterprise",1,FALSE)</f>
        <v>3</v>
      </c>
      <c r="E640" s="1"/>
      <c r="F640" s="1"/>
      <c r="G640">
        <v>1</v>
      </c>
      <c r="H640">
        <f>MAX(0,Sales[[#This Row],[Number of Users]]-Sales[[#This Row],[Licenses Bought]])</f>
        <v>1</v>
      </c>
      <c r="I640" s="5">
        <v>10</v>
      </c>
      <c r="J640" s="5">
        <f>IF(Sales[[#This Row],[Sales Month]]=MAX(R640:R2859),Sales[[#This Row],[Upsell $ Non Paying Users]]*Sales[[#This Row],[Non Paying Users]],0)</f>
        <v>0</v>
      </c>
      <c r="K640" s="5" t="str" cm="1">
        <f t="array" ref="K640">_xlfn.IFS(Sales[[#This Row],[Current Upsell $]]=0,"",Sales[[#This Row],[Current Upsell $]]&gt;=400,"High",Sales[[#This Row],[Current Upsell $]]&gt;=100,"Medium",Sales[[#This Row],[Current Upsell $]]&lt;100,"Low")</f>
        <v/>
      </c>
      <c r="L640" s="5" t="str">
        <f>IF(Sales[[#This Row],[Current Upsell $]]&gt;0,_xlfn.CONCAT(Sales[[#This Row],[Subscription Type]]," ",Sales[[#This Row],[Upsell Priority]]," ",TEXT(Sales[[#This Row],[Current Upsell $]],"$#")),"")</f>
        <v/>
      </c>
      <c r="M640">
        <v>2</v>
      </c>
      <c r="N640" s="1">
        <v>44044</v>
      </c>
      <c r="O640" s="1">
        <v>44378</v>
      </c>
      <c r="P640">
        <v>11</v>
      </c>
      <c r="Q640">
        <v>0</v>
      </c>
      <c r="R640" s="1">
        <v>44287</v>
      </c>
      <c r="S640">
        <v>10</v>
      </c>
      <c r="T640" s="1"/>
    </row>
    <row r="641" spans="1:20" x14ac:dyDescent="0.25">
      <c r="A641">
        <v>100109</v>
      </c>
      <c r="B641" t="s">
        <v>0</v>
      </c>
      <c r="C641" cm="1">
        <f t="array" ref="C641">_xlfn.SWITCH(Sales[[#This Row],[Subscription Type]],"Basic",4,"Premium",3,"Business",2,"Enterprise",1,FALSE)</f>
        <v>3</v>
      </c>
      <c r="E641" s="1"/>
      <c r="F641" s="1"/>
      <c r="G641">
        <v>1</v>
      </c>
      <c r="H641">
        <f>MAX(0,Sales[[#This Row],[Number of Users]]-Sales[[#This Row],[Licenses Bought]])</f>
        <v>1</v>
      </c>
      <c r="I641" s="5">
        <v>10</v>
      </c>
      <c r="J641" s="5">
        <f>IF(Sales[[#This Row],[Sales Month]]=MAX(R641:R2860),Sales[[#This Row],[Upsell $ Non Paying Users]]*Sales[[#This Row],[Non Paying Users]],0)</f>
        <v>0</v>
      </c>
      <c r="K641" s="5" t="str" cm="1">
        <f t="array" ref="K641">_xlfn.IFS(Sales[[#This Row],[Current Upsell $]]=0,"",Sales[[#This Row],[Current Upsell $]]&gt;=400,"High",Sales[[#This Row],[Current Upsell $]]&gt;=100,"Medium",Sales[[#This Row],[Current Upsell $]]&lt;100,"Low")</f>
        <v/>
      </c>
      <c r="L641" s="5" t="str">
        <f>IF(Sales[[#This Row],[Current Upsell $]]&gt;0,_xlfn.CONCAT(Sales[[#This Row],[Subscription Type]]," ",Sales[[#This Row],[Upsell Priority]]," ",TEXT(Sales[[#This Row],[Current Upsell $]],"$#")),"")</f>
        <v/>
      </c>
      <c r="M641">
        <v>2</v>
      </c>
      <c r="N641" s="1">
        <v>44044</v>
      </c>
      <c r="O641" s="1">
        <v>44378</v>
      </c>
      <c r="P641">
        <v>11</v>
      </c>
      <c r="Q641">
        <v>0</v>
      </c>
      <c r="R641" s="1">
        <v>44317</v>
      </c>
      <c r="S641">
        <v>10</v>
      </c>
      <c r="T641" s="1"/>
    </row>
    <row r="642" spans="1:20" x14ac:dyDescent="0.25">
      <c r="A642">
        <v>100109</v>
      </c>
      <c r="B642" t="s">
        <v>0</v>
      </c>
      <c r="C642" cm="1">
        <f t="array" ref="C642">_xlfn.SWITCH(Sales[[#This Row],[Subscription Type]],"Basic",4,"Premium",3,"Business",2,"Enterprise",1,FALSE)</f>
        <v>3</v>
      </c>
      <c r="E642" s="1"/>
      <c r="F642" s="1"/>
      <c r="G642">
        <v>1</v>
      </c>
      <c r="H642">
        <f>MAX(0,Sales[[#This Row],[Number of Users]]-Sales[[#This Row],[Licenses Bought]])</f>
        <v>1</v>
      </c>
      <c r="I642" s="5">
        <v>10</v>
      </c>
      <c r="J642" s="5">
        <f>IF(Sales[[#This Row],[Sales Month]]=MAX(R642:R2861),Sales[[#This Row],[Upsell $ Non Paying Users]]*Sales[[#This Row],[Non Paying Users]],0)</f>
        <v>10</v>
      </c>
      <c r="K642" s="5" t="str" cm="1">
        <f t="array" ref="K642">_xlfn.IFS(Sales[[#This Row],[Current Upsell $]]=0,"",Sales[[#This Row],[Current Upsell $]]&gt;=400,"High",Sales[[#This Row],[Current Upsell $]]&gt;=100,"Medium",Sales[[#This Row],[Current Upsell $]]&lt;100,"Low")</f>
        <v>Low</v>
      </c>
      <c r="L642" s="5" t="str">
        <f>IF(Sales[[#This Row],[Current Upsell $]]&gt;0,_xlfn.CONCAT(Sales[[#This Row],[Subscription Type]]," ",Sales[[#This Row],[Upsell Priority]]," ",TEXT(Sales[[#This Row],[Current Upsell $]],"$#")),"")</f>
        <v>Premium Low $10</v>
      </c>
      <c r="M642">
        <v>2</v>
      </c>
      <c r="N642" s="1">
        <v>44044</v>
      </c>
      <c r="O642" s="1">
        <v>44378</v>
      </c>
      <c r="P642">
        <v>11</v>
      </c>
      <c r="Q642">
        <v>0</v>
      </c>
      <c r="R642" s="1">
        <v>44348</v>
      </c>
      <c r="S642">
        <v>10</v>
      </c>
      <c r="T642" s="1"/>
    </row>
    <row r="643" spans="1:20" x14ac:dyDescent="0.25">
      <c r="A643">
        <v>100127</v>
      </c>
      <c r="B643" t="s">
        <v>0</v>
      </c>
      <c r="C643" cm="1">
        <f t="array" ref="C643">_xlfn.SWITCH(Sales[[#This Row],[Subscription Type]],"Basic",4,"Premium",3,"Business",2,"Enterprise",1,FALSE)</f>
        <v>3</v>
      </c>
      <c r="E643" s="1"/>
      <c r="F643" s="1"/>
      <c r="G643">
        <v>10</v>
      </c>
      <c r="H643">
        <f>MAX(0,Sales[[#This Row],[Number of Users]]-Sales[[#This Row],[Licenses Bought]])</f>
        <v>1</v>
      </c>
      <c r="I643" s="5">
        <v>10</v>
      </c>
      <c r="J643" s="5">
        <f>IF(Sales[[#This Row],[Sales Month]]=MAX(R643:R2862),Sales[[#This Row],[Upsell $ Non Paying Users]]*Sales[[#This Row],[Non Paying Users]],0)</f>
        <v>0</v>
      </c>
      <c r="K643" s="5" t="str" cm="1">
        <f t="array" ref="K643">_xlfn.IFS(Sales[[#This Row],[Current Upsell $]]=0,"",Sales[[#This Row],[Current Upsell $]]&gt;=400,"High",Sales[[#This Row],[Current Upsell $]]&gt;=100,"Medium",Sales[[#This Row],[Current Upsell $]]&lt;100,"Low")</f>
        <v/>
      </c>
      <c r="L643" s="5" t="str">
        <f>IF(Sales[[#This Row],[Current Upsell $]]&gt;0,_xlfn.CONCAT(Sales[[#This Row],[Subscription Type]]," ",Sales[[#This Row],[Upsell Priority]]," ",TEXT(Sales[[#This Row],[Current Upsell $]],"$#")),"")</f>
        <v/>
      </c>
      <c r="M643">
        <v>11</v>
      </c>
      <c r="N643" s="1">
        <v>44075</v>
      </c>
      <c r="O643" s="1">
        <v>44378</v>
      </c>
      <c r="P643">
        <v>10</v>
      </c>
      <c r="Q643">
        <v>0</v>
      </c>
      <c r="R643" s="1">
        <v>44197</v>
      </c>
      <c r="S643">
        <v>100</v>
      </c>
      <c r="T643" s="1"/>
    </row>
    <row r="644" spans="1:20" x14ac:dyDescent="0.25">
      <c r="A644">
        <v>100134</v>
      </c>
      <c r="B644" t="s">
        <v>0</v>
      </c>
      <c r="C644" cm="1">
        <f t="array" ref="C644">_xlfn.SWITCH(Sales[[#This Row],[Subscription Type]],"Basic",4,"Premium",3,"Business",2,"Enterprise",1,FALSE)</f>
        <v>3</v>
      </c>
      <c r="G644">
        <v>1</v>
      </c>
      <c r="H644">
        <f>MAX(0,Sales[[#This Row],[Number of Users]]-Sales[[#This Row],[Licenses Bought]])</f>
        <v>1</v>
      </c>
      <c r="I644" s="5">
        <v>10</v>
      </c>
      <c r="J644" s="5">
        <f>IF(Sales[[#This Row],[Sales Month]]=MAX(R644:R2863),Sales[[#This Row],[Upsell $ Non Paying Users]]*Sales[[#This Row],[Non Paying Users]],0)</f>
        <v>0</v>
      </c>
      <c r="K644" s="5" t="str" cm="1">
        <f t="array" ref="K644">_xlfn.IFS(Sales[[#This Row],[Current Upsell $]]=0,"",Sales[[#This Row],[Current Upsell $]]&gt;=400,"High",Sales[[#This Row],[Current Upsell $]]&gt;=100,"Medium",Sales[[#This Row],[Current Upsell $]]&lt;100,"Low")</f>
        <v/>
      </c>
      <c r="L644" s="5" t="str">
        <f>IF(Sales[[#This Row],[Current Upsell $]]&gt;0,_xlfn.CONCAT(Sales[[#This Row],[Subscription Type]]," ",Sales[[#This Row],[Upsell Priority]]," ",TEXT(Sales[[#This Row],[Current Upsell $]],"$#")),"")</f>
        <v/>
      </c>
      <c r="M644">
        <v>2</v>
      </c>
      <c r="N644" s="1">
        <v>44075</v>
      </c>
      <c r="O644" s="1">
        <v>44348</v>
      </c>
      <c r="P644">
        <v>9</v>
      </c>
      <c r="Q644">
        <v>0</v>
      </c>
      <c r="R644" s="1">
        <v>44105</v>
      </c>
      <c r="S644">
        <v>10</v>
      </c>
      <c r="T644" s="1"/>
    </row>
    <row r="645" spans="1:20" x14ac:dyDescent="0.25">
      <c r="A645">
        <v>100134</v>
      </c>
      <c r="B645" t="s">
        <v>0</v>
      </c>
      <c r="C645" cm="1">
        <f t="array" ref="C645">_xlfn.SWITCH(Sales[[#This Row],[Subscription Type]],"Basic",4,"Premium",3,"Business",2,"Enterprise",1,FALSE)</f>
        <v>3</v>
      </c>
      <c r="G645">
        <v>1</v>
      </c>
      <c r="H645">
        <f>MAX(0,Sales[[#This Row],[Number of Users]]-Sales[[#This Row],[Licenses Bought]])</f>
        <v>1</v>
      </c>
      <c r="I645" s="5">
        <v>10</v>
      </c>
      <c r="J645" s="5">
        <f>IF(Sales[[#This Row],[Sales Month]]=MAX(R645:R2864),Sales[[#This Row],[Upsell $ Non Paying Users]]*Sales[[#This Row],[Non Paying Users]],0)</f>
        <v>0</v>
      </c>
      <c r="K645" s="5" t="str" cm="1">
        <f t="array" ref="K645">_xlfn.IFS(Sales[[#This Row],[Current Upsell $]]=0,"",Sales[[#This Row],[Current Upsell $]]&gt;=400,"High",Sales[[#This Row],[Current Upsell $]]&gt;=100,"Medium",Sales[[#This Row],[Current Upsell $]]&lt;100,"Low")</f>
        <v/>
      </c>
      <c r="L645" s="5" t="str">
        <f>IF(Sales[[#This Row],[Current Upsell $]]&gt;0,_xlfn.CONCAT(Sales[[#This Row],[Subscription Type]]," ",Sales[[#This Row],[Upsell Priority]]," ",TEXT(Sales[[#This Row],[Current Upsell $]],"$#")),"")</f>
        <v/>
      </c>
      <c r="M645">
        <v>2</v>
      </c>
      <c r="N645" s="1">
        <v>44075</v>
      </c>
      <c r="O645" s="1">
        <v>44348</v>
      </c>
      <c r="P645">
        <v>9</v>
      </c>
      <c r="Q645">
        <v>0</v>
      </c>
      <c r="R645" s="1">
        <v>44136</v>
      </c>
      <c r="S645">
        <v>10</v>
      </c>
      <c r="T645" s="1"/>
    </row>
    <row r="646" spans="1:20" x14ac:dyDescent="0.25">
      <c r="A646">
        <v>100134</v>
      </c>
      <c r="B646" t="s">
        <v>0</v>
      </c>
      <c r="C646" cm="1">
        <f t="array" ref="C646">_xlfn.SWITCH(Sales[[#This Row],[Subscription Type]],"Basic",4,"Premium",3,"Business",2,"Enterprise",1,FALSE)</f>
        <v>3</v>
      </c>
      <c r="G646">
        <v>1</v>
      </c>
      <c r="H646">
        <f>MAX(0,Sales[[#This Row],[Number of Users]]-Sales[[#This Row],[Licenses Bought]])</f>
        <v>1</v>
      </c>
      <c r="I646" s="5">
        <v>10</v>
      </c>
      <c r="J646" s="5">
        <f>IF(Sales[[#This Row],[Sales Month]]=MAX(R646:R2865),Sales[[#This Row],[Upsell $ Non Paying Users]]*Sales[[#This Row],[Non Paying Users]],0)</f>
        <v>0</v>
      </c>
      <c r="K646" s="5" t="str" cm="1">
        <f t="array" ref="K646">_xlfn.IFS(Sales[[#This Row],[Current Upsell $]]=0,"",Sales[[#This Row],[Current Upsell $]]&gt;=400,"High",Sales[[#This Row],[Current Upsell $]]&gt;=100,"Medium",Sales[[#This Row],[Current Upsell $]]&lt;100,"Low")</f>
        <v/>
      </c>
      <c r="L646" s="5" t="str">
        <f>IF(Sales[[#This Row],[Current Upsell $]]&gt;0,_xlfn.CONCAT(Sales[[#This Row],[Subscription Type]]," ",Sales[[#This Row],[Upsell Priority]]," ",TEXT(Sales[[#This Row],[Current Upsell $]],"$#")),"")</f>
        <v/>
      </c>
      <c r="M646">
        <v>2</v>
      </c>
      <c r="N646" s="1">
        <v>44075</v>
      </c>
      <c r="O646" s="1">
        <v>44348</v>
      </c>
      <c r="P646">
        <v>9</v>
      </c>
      <c r="Q646">
        <v>0</v>
      </c>
      <c r="R646" s="1">
        <v>44166</v>
      </c>
      <c r="S646">
        <v>10</v>
      </c>
      <c r="T646" s="1"/>
    </row>
    <row r="647" spans="1:20" x14ac:dyDescent="0.25">
      <c r="A647">
        <v>100134</v>
      </c>
      <c r="B647" t="s">
        <v>0</v>
      </c>
      <c r="C647" cm="1">
        <f t="array" ref="C647">_xlfn.SWITCH(Sales[[#This Row],[Subscription Type]],"Basic",4,"Premium",3,"Business",2,"Enterprise",1,FALSE)</f>
        <v>3</v>
      </c>
      <c r="G647">
        <v>1</v>
      </c>
      <c r="H647">
        <f>MAX(0,Sales[[#This Row],[Number of Users]]-Sales[[#This Row],[Licenses Bought]])</f>
        <v>1</v>
      </c>
      <c r="I647" s="5">
        <v>10</v>
      </c>
      <c r="J647" s="5">
        <f>IF(Sales[[#This Row],[Sales Month]]=MAX(R647:R2866),Sales[[#This Row],[Upsell $ Non Paying Users]]*Sales[[#This Row],[Non Paying Users]],0)</f>
        <v>0</v>
      </c>
      <c r="K647" s="5" t="str" cm="1">
        <f t="array" ref="K647">_xlfn.IFS(Sales[[#This Row],[Current Upsell $]]=0,"",Sales[[#This Row],[Current Upsell $]]&gt;=400,"High",Sales[[#This Row],[Current Upsell $]]&gt;=100,"Medium",Sales[[#This Row],[Current Upsell $]]&lt;100,"Low")</f>
        <v/>
      </c>
      <c r="L647" s="5" t="str">
        <f>IF(Sales[[#This Row],[Current Upsell $]]&gt;0,_xlfn.CONCAT(Sales[[#This Row],[Subscription Type]]," ",Sales[[#This Row],[Upsell Priority]]," ",TEXT(Sales[[#This Row],[Current Upsell $]],"$#")),"")</f>
        <v/>
      </c>
      <c r="M647">
        <v>2</v>
      </c>
      <c r="N647" s="1">
        <v>44075</v>
      </c>
      <c r="O647" s="1">
        <v>44348</v>
      </c>
      <c r="P647">
        <v>9</v>
      </c>
      <c r="Q647">
        <v>0</v>
      </c>
      <c r="R647" s="1">
        <v>44197</v>
      </c>
      <c r="S647">
        <v>10</v>
      </c>
      <c r="T647" s="1"/>
    </row>
    <row r="648" spans="1:20" x14ac:dyDescent="0.25">
      <c r="A648">
        <v>100134</v>
      </c>
      <c r="B648" t="s">
        <v>0</v>
      </c>
      <c r="C648" cm="1">
        <f t="array" ref="C648">_xlfn.SWITCH(Sales[[#This Row],[Subscription Type]],"Basic",4,"Premium",3,"Business",2,"Enterprise",1,FALSE)</f>
        <v>3</v>
      </c>
      <c r="G648">
        <v>1</v>
      </c>
      <c r="H648">
        <f>MAX(0,Sales[[#This Row],[Number of Users]]-Sales[[#This Row],[Licenses Bought]])</f>
        <v>1</v>
      </c>
      <c r="I648" s="5">
        <v>10</v>
      </c>
      <c r="J648" s="5">
        <f>IF(Sales[[#This Row],[Sales Month]]=MAX(R648:R2867),Sales[[#This Row],[Upsell $ Non Paying Users]]*Sales[[#This Row],[Non Paying Users]],0)</f>
        <v>0</v>
      </c>
      <c r="K648" s="5" t="str" cm="1">
        <f t="array" ref="K648">_xlfn.IFS(Sales[[#This Row],[Current Upsell $]]=0,"",Sales[[#This Row],[Current Upsell $]]&gt;=400,"High",Sales[[#This Row],[Current Upsell $]]&gt;=100,"Medium",Sales[[#This Row],[Current Upsell $]]&lt;100,"Low")</f>
        <v/>
      </c>
      <c r="L648" s="5" t="str">
        <f>IF(Sales[[#This Row],[Current Upsell $]]&gt;0,_xlfn.CONCAT(Sales[[#This Row],[Subscription Type]]," ",Sales[[#This Row],[Upsell Priority]]," ",TEXT(Sales[[#This Row],[Current Upsell $]],"$#")),"")</f>
        <v/>
      </c>
      <c r="M648">
        <v>2</v>
      </c>
      <c r="N648" s="1">
        <v>44075</v>
      </c>
      <c r="O648" s="1">
        <v>44348</v>
      </c>
      <c r="P648">
        <v>9</v>
      </c>
      <c r="Q648">
        <v>0</v>
      </c>
      <c r="R648" s="1">
        <v>44256</v>
      </c>
      <c r="S648">
        <v>10</v>
      </c>
      <c r="T648" s="1"/>
    </row>
    <row r="649" spans="1:20" x14ac:dyDescent="0.25">
      <c r="A649">
        <v>100134</v>
      </c>
      <c r="B649" t="s">
        <v>0</v>
      </c>
      <c r="C649" cm="1">
        <f t="array" ref="C649">_xlfn.SWITCH(Sales[[#This Row],[Subscription Type]],"Basic",4,"Premium",3,"Business",2,"Enterprise",1,FALSE)</f>
        <v>3</v>
      </c>
      <c r="G649">
        <v>1</v>
      </c>
      <c r="H649">
        <f>MAX(0,Sales[[#This Row],[Number of Users]]-Sales[[#This Row],[Licenses Bought]])</f>
        <v>1</v>
      </c>
      <c r="I649" s="5">
        <v>10</v>
      </c>
      <c r="J649" s="5">
        <f>IF(Sales[[#This Row],[Sales Month]]=MAX(R649:R2868),Sales[[#This Row],[Upsell $ Non Paying Users]]*Sales[[#This Row],[Non Paying Users]],0)</f>
        <v>0</v>
      </c>
      <c r="K649" s="5" t="str" cm="1">
        <f t="array" ref="K649">_xlfn.IFS(Sales[[#This Row],[Current Upsell $]]=0,"",Sales[[#This Row],[Current Upsell $]]&gt;=400,"High",Sales[[#This Row],[Current Upsell $]]&gt;=100,"Medium",Sales[[#This Row],[Current Upsell $]]&lt;100,"Low")</f>
        <v/>
      </c>
      <c r="L649" s="5" t="str">
        <f>IF(Sales[[#This Row],[Current Upsell $]]&gt;0,_xlfn.CONCAT(Sales[[#This Row],[Subscription Type]]," ",Sales[[#This Row],[Upsell Priority]]," ",TEXT(Sales[[#This Row],[Current Upsell $]],"$#")),"")</f>
        <v/>
      </c>
      <c r="M649">
        <v>2</v>
      </c>
      <c r="N649" s="1">
        <v>44075</v>
      </c>
      <c r="O649" s="1">
        <v>44348</v>
      </c>
      <c r="P649">
        <v>9</v>
      </c>
      <c r="Q649">
        <v>0</v>
      </c>
      <c r="R649" s="1">
        <v>44287</v>
      </c>
      <c r="S649">
        <v>10</v>
      </c>
      <c r="T649" s="1"/>
    </row>
    <row r="650" spans="1:20" x14ac:dyDescent="0.25">
      <c r="A650">
        <v>100134</v>
      </c>
      <c r="B650" t="s">
        <v>0</v>
      </c>
      <c r="C650" cm="1">
        <f t="array" ref="C650">_xlfn.SWITCH(Sales[[#This Row],[Subscription Type]],"Basic",4,"Premium",3,"Business",2,"Enterprise",1,FALSE)</f>
        <v>3</v>
      </c>
      <c r="G650">
        <v>1</v>
      </c>
      <c r="H650">
        <f>MAX(0,Sales[[#This Row],[Number of Users]]-Sales[[#This Row],[Licenses Bought]])</f>
        <v>1</v>
      </c>
      <c r="I650" s="5">
        <v>10</v>
      </c>
      <c r="J650" s="5">
        <f>IF(Sales[[#This Row],[Sales Month]]=MAX(R650:R2869),Sales[[#This Row],[Upsell $ Non Paying Users]]*Sales[[#This Row],[Non Paying Users]],0)</f>
        <v>0</v>
      </c>
      <c r="K650" s="5" t="str" cm="1">
        <f t="array" ref="K650">_xlfn.IFS(Sales[[#This Row],[Current Upsell $]]=0,"",Sales[[#This Row],[Current Upsell $]]&gt;=400,"High",Sales[[#This Row],[Current Upsell $]]&gt;=100,"Medium",Sales[[#This Row],[Current Upsell $]]&lt;100,"Low")</f>
        <v/>
      </c>
      <c r="L650" s="5" t="str">
        <f>IF(Sales[[#This Row],[Current Upsell $]]&gt;0,_xlfn.CONCAT(Sales[[#This Row],[Subscription Type]]," ",Sales[[#This Row],[Upsell Priority]]," ",TEXT(Sales[[#This Row],[Current Upsell $]],"$#")),"")</f>
        <v/>
      </c>
      <c r="M650">
        <v>2</v>
      </c>
      <c r="N650" s="1">
        <v>44075</v>
      </c>
      <c r="O650" s="1">
        <v>44348</v>
      </c>
      <c r="P650">
        <v>9</v>
      </c>
      <c r="Q650">
        <v>0</v>
      </c>
      <c r="R650" s="1">
        <v>44317</v>
      </c>
      <c r="S650">
        <v>10</v>
      </c>
      <c r="T650" s="1"/>
    </row>
    <row r="651" spans="1:20" x14ac:dyDescent="0.25">
      <c r="A651">
        <v>100134</v>
      </c>
      <c r="B651" t="s">
        <v>0</v>
      </c>
      <c r="C651" cm="1">
        <f t="array" ref="C651">_xlfn.SWITCH(Sales[[#This Row],[Subscription Type]],"Basic",4,"Premium",3,"Business",2,"Enterprise",1,FALSE)</f>
        <v>3</v>
      </c>
      <c r="G651">
        <v>1</v>
      </c>
      <c r="H651">
        <f>MAX(0,Sales[[#This Row],[Number of Users]]-Sales[[#This Row],[Licenses Bought]])</f>
        <v>1</v>
      </c>
      <c r="I651" s="5">
        <v>10</v>
      </c>
      <c r="J651" s="5">
        <f>IF(Sales[[#This Row],[Sales Month]]=MAX(R651:R2870),Sales[[#This Row],[Upsell $ Non Paying Users]]*Sales[[#This Row],[Non Paying Users]],0)</f>
        <v>10</v>
      </c>
      <c r="K651" s="5" t="str" cm="1">
        <f t="array" ref="K651">_xlfn.IFS(Sales[[#This Row],[Current Upsell $]]=0,"",Sales[[#This Row],[Current Upsell $]]&gt;=400,"High",Sales[[#This Row],[Current Upsell $]]&gt;=100,"Medium",Sales[[#This Row],[Current Upsell $]]&lt;100,"Low")</f>
        <v>Low</v>
      </c>
      <c r="L651" s="5" t="str">
        <f>IF(Sales[[#This Row],[Current Upsell $]]&gt;0,_xlfn.CONCAT(Sales[[#This Row],[Subscription Type]]," ",Sales[[#This Row],[Upsell Priority]]," ",TEXT(Sales[[#This Row],[Current Upsell $]],"$#")),"")</f>
        <v>Premium Low $10</v>
      </c>
      <c r="M651">
        <v>2</v>
      </c>
      <c r="N651" s="1">
        <v>44075</v>
      </c>
      <c r="O651" s="1">
        <v>44348</v>
      </c>
      <c r="P651">
        <v>9</v>
      </c>
      <c r="Q651">
        <v>0</v>
      </c>
      <c r="R651" s="1">
        <v>44348</v>
      </c>
      <c r="S651">
        <v>10</v>
      </c>
      <c r="T651" s="1"/>
    </row>
    <row r="652" spans="1:20" x14ac:dyDescent="0.25">
      <c r="A652">
        <v>100138</v>
      </c>
      <c r="B652" t="s">
        <v>0</v>
      </c>
      <c r="C652" cm="1">
        <f t="array" ref="C652">_xlfn.SWITCH(Sales[[#This Row],[Subscription Type]],"Basic",4,"Premium",3,"Business",2,"Enterprise",1,FALSE)</f>
        <v>3</v>
      </c>
      <c r="G652">
        <v>1</v>
      </c>
      <c r="H652">
        <f>MAX(0,Sales[[#This Row],[Number of Users]]-Sales[[#This Row],[Licenses Bought]])</f>
        <v>1</v>
      </c>
      <c r="I652" s="5">
        <v>10</v>
      </c>
      <c r="J652" s="5">
        <f>IF(Sales[[#This Row],[Sales Month]]=MAX(R652:R2871),Sales[[#This Row],[Upsell $ Non Paying Users]]*Sales[[#This Row],[Non Paying Users]],0)</f>
        <v>0</v>
      </c>
      <c r="K652" s="5" t="str" cm="1">
        <f t="array" ref="K652">_xlfn.IFS(Sales[[#This Row],[Current Upsell $]]=0,"",Sales[[#This Row],[Current Upsell $]]&gt;=400,"High",Sales[[#This Row],[Current Upsell $]]&gt;=100,"Medium",Sales[[#This Row],[Current Upsell $]]&lt;100,"Low")</f>
        <v/>
      </c>
      <c r="L652" s="5" t="str">
        <f>IF(Sales[[#This Row],[Current Upsell $]]&gt;0,_xlfn.CONCAT(Sales[[#This Row],[Subscription Type]]," ",Sales[[#This Row],[Upsell Priority]]," ",TEXT(Sales[[#This Row],[Current Upsell $]],"$#")),"")</f>
        <v/>
      </c>
      <c r="M652">
        <v>2</v>
      </c>
      <c r="N652" s="1">
        <v>44075</v>
      </c>
      <c r="O652" s="1">
        <v>44378</v>
      </c>
      <c r="P652">
        <v>10</v>
      </c>
      <c r="Q652">
        <v>0</v>
      </c>
      <c r="R652" s="1">
        <v>44105</v>
      </c>
      <c r="S652">
        <v>10</v>
      </c>
      <c r="T652" s="1"/>
    </row>
    <row r="653" spans="1:20" x14ac:dyDescent="0.25">
      <c r="A653">
        <v>100138</v>
      </c>
      <c r="B653" t="s">
        <v>0</v>
      </c>
      <c r="C653" cm="1">
        <f t="array" ref="C653">_xlfn.SWITCH(Sales[[#This Row],[Subscription Type]],"Basic",4,"Premium",3,"Business",2,"Enterprise",1,FALSE)</f>
        <v>3</v>
      </c>
      <c r="G653">
        <v>1</v>
      </c>
      <c r="H653">
        <f>MAX(0,Sales[[#This Row],[Number of Users]]-Sales[[#This Row],[Licenses Bought]])</f>
        <v>1</v>
      </c>
      <c r="I653" s="5">
        <v>10</v>
      </c>
      <c r="J653" s="5">
        <f>IF(Sales[[#This Row],[Sales Month]]=MAX(R653:R2872),Sales[[#This Row],[Upsell $ Non Paying Users]]*Sales[[#This Row],[Non Paying Users]],0)</f>
        <v>0</v>
      </c>
      <c r="K653" s="5" t="str" cm="1">
        <f t="array" ref="K653">_xlfn.IFS(Sales[[#This Row],[Current Upsell $]]=0,"",Sales[[#This Row],[Current Upsell $]]&gt;=400,"High",Sales[[#This Row],[Current Upsell $]]&gt;=100,"Medium",Sales[[#This Row],[Current Upsell $]]&lt;100,"Low")</f>
        <v/>
      </c>
      <c r="L653" s="5" t="str">
        <f>IF(Sales[[#This Row],[Current Upsell $]]&gt;0,_xlfn.CONCAT(Sales[[#This Row],[Subscription Type]]," ",Sales[[#This Row],[Upsell Priority]]," ",TEXT(Sales[[#This Row],[Current Upsell $]],"$#")),"")</f>
        <v/>
      </c>
      <c r="M653">
        <v>2</v>
      </c>
      <c r="N653" s="1">
        <v>44075</v>
      </c>
      <c r="O653" s="1">
        <v>44378</v>
      </c>
      <c r="P653">
        <v>10</v>
      </c>
      <c r="Q653">
        <v>0</v>
      </c>
      <c r="R653" s="1">
        <v>44136</v>
      </c>
      <c r="S653">
        <v>10</v>
      </c>
      <c r="T653" s="1"/>
    </row>
    <row r="654" spans="1:20" x14ac:dyDescent="0.25">
      <c r="A654">
        <v>100138</v>
      </c>
      <c r="B654" t="s">
        <v>0</v>
      </c>
      <c r="C654" cm="1">
        <f t="array" ref="C654">_xlfn.SWITCH(Sales[[#This Row],[Subscription Type]],"Basic",4,"Premium",3,"Business",2,"Enterprise",1,FALSE)</f>
        <v>3</v>
      </c>
      <c r="G654">
        <v>1</v>
      </c>
      <c r="H654">
        <f>MAX(0,Sales[[#This Row],[Number of Users]]-Sales[[#This Row],[Licenses Bought]])</f>
        <v>1</v>
      </c>
      <c r="I654" s="5">
        <v>10</v>
      </c>
      <c r="J654" s="5">
        <f>IF(Sales[[#This Row],[Sales Month]]=MAX(R654:R2873),Sales[[#This Row],[Upsell $ Non Paying Users]]*Sales[[#This Row],[Non Paying Users]],0)</f>
        <v>0</v>
      </c>
      <c r="K654" s="5" t="str" cm="1">
        <f t="array" ref="K654">_xlfn.IFS(Sales[[#This Row],[Current Upsell $]]=0,"",Sales[[#This Row],[Current Upsell $]]&gt;=400,"High",Sales[[#This Row],[Current Upsell $]]&gt;=100,"Medium",Sales[[#This Row],[Current Upsell $]]&lt;100,"Low")</f>
        <v/>
      </c>
      <c r="L654" s="5" t="str">
        <f>IF(Sales[[#This Row],[Current Upsell $]]&gt;0,_xlfn.CONCAT(Sales[[#This Row],[Subscription Type]]," ",Sales[[#This Row],[Upsell Priority]]," ",TEXT(Sales[[#This Row],[Current Upsell $]],"$#")),"")</f>
        <v/>
      </c>
      <c r="M654">
        <v>2</v>
      </c>
      <c r="N654" s="1">
        <v>44075</v>
      </c>
      <c r="O654" s="1">
        <v>44378</v>
      </c>
      <c r="P654">
        <v>10</v>
      </c>
      <c r="Q654">
        <v>0</v>
      </c>
      <c r="R654" s="1">
        <v>44166</v>
      </c>
      <c r="S654">
        <v>10</v>
      </c>
      <c r="T654" s="1"/>
    </row>
    <row r="655" spans="1:20" x14ac:dyDescent="0.25">
      <c r="A655">
        <v>100138</v>
      </c>
      <c r="B655" t="s">
        <v>0</v>
      </c>
      <c r="C655" cm="1">
        <f t="array" ref="C655">_xlfn.SWITCH(Sales[[#This Row],[Subscription Type]],"Basic",4,"Premium",3,"Business",2,"Enterprise",1,FALSE)</f>
        <v>3</v>
      </c>
      <c r="G655">
        <v>1</v>
      </c>
      <c r="H655">
        <f>MAX(0,Sales[[#This Row],[Number of Users]]-Sales[[#This Row],[Licenses Bought]])</f>
        <v>1</v>
      </c>
      <c r="I655" s="5">
        <v>10</v>
      </c>
      <c r="J655" s="5">
        <f>IF(Sales[[#This Row],[Sales Month]]=MAX(R655:R2874),Sales[[#This Row],[Upsell $ Non Paying Users]]*Sales[[#This Row],[Non Paying Users]],0)</f>
        <v>0</v>
      </c>
      <c r="K655" s="5" t="str" cm="1">
        <f t="array" ref="K655">_xlfn.IFS(Sales[[#This Row],[Current Upsell $]]=0,"",Sales[[#This Row],[Current Upsell $]]&gt;=400,"High",Sales[[#This Row],[Current Upsell $]]&gt;=100,"Medium",Sales[[#This Row],[Current Upsell $]]&lt;100,"Low")</f>
        <v/>
      </c>
      <c r="L655" s="5" t="str">
        <f>IF(Sales[[#This Row],[Current Upsell $]]&gt;0,_xlfn.CONCAT(Sales[[#This Row],[Subscription Type]]," ",Sales[[#This Row],[Upsell Priority]]," ",TEXT(Sales[[#This Row],[Current Upsell $]],"$#")),"")</f>
        <v/>
      </c>
      <c r="M655">
        <v>2</v>
      </c>
      <c r="N655" s="1">
        <v>44075</v>
      </c>
      <c r="O655" s="1">
        <v>44378</v>
      </c>
      <c r="P655">
        <v>10</v>
      </c>
      <c r="Q655">
        <v>0</v>
      </c>
      <c r="R655" s="1">
        <v>44197</v>
      </c>
      <c r="S655">
        <v>10</v>
      </c>
      <c r="T655" s="1"/>
    </row>
    <row r="656" spans="1:20" x14ac:dyDescent="0.25">
      <c r="A656">
        <v>100138</v>
      </c>
      <c r="B656" t="s">
        <v>0</v>
      </c>
      <c r="C656" cm="1">
        <f t="array" ref="C656">_xlfn.SWITCH(Sales[[#This Row],[Subscription Type]],"Basic",4,"Premium",3,"Business",2,"Enterprise",1,FALSE)</f>
        <v>3</v>
      </c>
      <c r="G656">
        <v>1</v>
      </c>
      <c r="H656">
        <f>MAX(0,Sales[[#This Row],[Number of Users]]-Sales[[#This Row],[Licenses Bought]])</f>
        <v>1</v>
      </c>
      <c r="I656" s="5">
        <v>10</v>
      </c>
      <c r="J656" s="5">
        <f>IF(Sales[[#This Row],[Sales Month]]=MAX(R656:R2875),Sales[[#This Row],[Upsell $ Non Paying Users]]*Sales[[#This Row],[Non Paying Users]],0)</f>
        <v>0</v>
      </c>
      <c r="K656" s="5" t="str" cm="1">
        <f t="array" ref="K656">_xlfn.IFS(Sales[[#This Row],[Current Upsell $]]=0,"",Sales[[#This Row],[Current Upsell $]]&gt;=400,"High",Sales[[#This Row],[Current Upsell $]]&gt;=100,"Medium",Sales[[#This Row],[Current Upsell $]]&lt;100,"Low")</f>
        <v/>
      </c>
      <c r="L656" s="5" t="str">
        <f>IF(Sales[[#This Row],[Current Upsell $]]&gt;0,_xlfn.CONCAT(Sales[[#This Row],[Subscription Type]]," ",Sales[[#This Row],[Upsell Priority]]," ",TEXT(Sales[[#This Row],[Current Upsell $]],"$#")),"")</f>
        <v/>
      </c>
      <c r="M656">
        <v>2</v>
      </c>
      <c r="N656" s="1">
        <v>44075</v>
      </c>
      <c r="O656" s="1">
        <v>44378</v>
      </c>
      <c r="P656">
        <v>10</v>
      </c>
      <c r="Q656">
        <v>0</v>
      </c>
      <c r="R656" s="1">
        <v>44228</v>
      </c>
      <c r="S656">
        <v>10</v>
      </c>
      <c r="T656" s="1"/>
    </row>
    <row r="657" spans="1:20" x14ac:dyDescent="0.25">
      <c r="A657">
        <v>100138</v>
      </c>
      <c r="B657" t="s">
        <v>0</v>
      </c>
      <c r="C657" cm="1">
        <f t="array" ref="C657">_xlfn.SWITCH(Sales[[#This Row],[Subscription Type]],"Basic",4,"Premium",3,"Business",2,"Enterprise",1,FALSE)</f>
        <v>3</v>
      </c>
      <c r="G657">
        <v>1</v>
      </c>
      <c r="H657">
        <f>MAX(0,Sales[[#This Row],[Number of Users]]-Sales[[#This Row],[Licenses Bought]])</f>
        <v>1</v>
      </c>
      <c r="I657" s="5">
        <v>10</v>
      </c>
      <c r="J657" s="5">
        <f>IF(Sales[[#This Row],[Sales Month]]=MAX(R657:R2876),Sales[[#This Row],[Upsell $ Non Paying Users]]*Sales[[#This Row],[Non Paying Users]],0)</f>
        <v>0</v>
      </c>
      <c r="K657" s="5" t="str" cm="1">
        <f t="array" ref="K657">_xlfn.IFS(Sales[[#This Row],[Current Upsell $]]=0,"",Sales[[#This Row],[Current Upsell $]]&gt;=400,"High",Sales[[#This Row],[Current Upsell $]]&gt;=100,"Medium",Sales[[#This Row],[Current Upsell $]]&lt;100,"Low")</f>
        <v/>
      </c>
      <c r="L657" s="5" t="str">
        <f>IF(Sales[[#This Row],[Current Upsell $]]&gt;0,_xlfn.CONCAT(Sales[[#This Row],[Subscription Type]]," ",Sales[[#This Row],[Upsell Priority]]," ",TEXT(Sales[[#This Row],[Current Upsell $]],"$#")),"")</f>
        <v/>
      </c>
      <c r="M657">
        <v>2</v>
      </c>
      <c r="N657" s="1">
        <v>44075</v>
      </c>
      <c r="O657" s="1">
        <v>44378</v>
      </c>
      <c r="P657">
        <v>10</v>
      </c>
      <c r="Q657">
        <v>0</v>
      </c>
      <c r="R657" s="1">
        <v>44256</v>
      </c>
      <c r="S657">
        <v>10</v>
      </c>
      <c r="T657" s="1"/>
    </row>
    <row r="658" spans="1:20" x14ac:dyDescent="0.25">
      <c r="A658">
        <v>100138</v>
      </c>
      <c r="B658" t="s">
        <v>0</v>
      </c>
      <c r="C658" cm="1">
        <f t="array" ref="C658">_xlfn.SWITCH(Sales[[#This Row],[Subscription Type]],"Basic",4,"Premium",3,"Business",2,"Enterprise",1,FALSE)</f>
        <v>3</v>
      </c>
      <c r="G658">
        <v>1</v>
      </c>
      <c r="H658">
        <f>MAX(0,Sales[[#This Row],[Number of Users]]-Sales[[#This Row],[Licenses Bought]])</f>
        <v>1</v>
      </c>
      <c r="I658" s="5">
        <v>10</v>
      </c>
      <c r="J658" s="5">
        <f>IF(Sales[[#This Row],[Sales Month]]=MAX(R658:R2877),Sales[[#This Row],[Upsell $ Non Paying Users]]*Sales[[#This Row],[Non Paying Users]],0)</f>
        <v>0</v>
      </c>
      <c r="K658" s="5" t="str" cm="1">
        <f t="array" ref="K658">_xlfn.IFS(Sales[[#This Row],[Current Upsell $]]=0,"",Sales[[#This Row],[Current Upsell $]]&gt;=400,"High",Sales[[#This Row],[Current Upsell $]]&gt;=100,"Medium",Sales[[#This Row],[Current Upsell $]]&lt;100,"Low")</f>
        <v/>
      </c>
      <c r="L658" s="5" t="str">
        <f>IF(Sales[[#This Row],[Current Upsell $]]&gt;0,_xlfn.CONCAT(Sales[[#This Row],[Subscription Type]]," ",Sales[[#This Row],[Upsell Priority]]," ",TEXT(Sales[[#This Row],[Current Upsell $]],"$#")),"")</f>
        <v/>
      </c>
      <c r="M658">
        <v>2</v>
      </c>
      <c r="N658" s="1">
        <v>44075</v>
      </c>
      <c r="O658" s="1">
        <v>44378</v>
      </c>
      <c r="P658">
        <v>10</v>
      </c>
      <c r="Q658">
        <v>0</v>
      </c>
      <c r="R658" s="1">
        <v>44287</v>
      </c>
      <c r="S658">
        <v>10</v>
      </c>
      <c r="T658" s="1"/>
    </row>
    <row r="659" spans="1:20" x14ac:dyDescent="0.25">
      <c r="A659">
        <v>100138</v>
      </c>
      <c r="B659" t="s">
        <v>0</v>
      </c>
      <c r="C659" cm="1">
        <f t="array" ref="C659">_xlfn.SWITCH(Sales[[#This Row],[Subscription Type]],"Basic",4,"Premium",3,"Business",2,"Enterprise",1,FALSE)</f>
        <v>3</v>
      </c>
      <c r="G659">
        <v>1</v>
      </c>
      <c r="H659">
        <f>MAX(0,Sales[[#This Row],[Number of Users]]-Sales[[#This Row],[Licenses Bought]])</f>
        <v>1</v>
      </c>
      <c r="I659" s="5">
        <v>10</v>
      </c>
      <c r="J659" s="5">
        <f>IF(Sales[[#This Row],[Sales Month]]=MAX(R659:R2878),Sales[[#This Row],[Upsell $ Non Paying Users]]*Sales[[#This Row],[Non Paying Users]],0)</f>
        <v>0</v>
      </c>
      <c r="K659" s="5" t="str" cm="1">
        <f t="array" ref="K659">_xlfn.IFS(Sales[[#This Row],[Current Upsell $]]=0,"",Sales[[#This Row],[Current Upsell $]]&gt;=400,"High",Sales[[#This Row],[Current Upsell $]]&gt;=100,"Medium",Sales[[#This Row],[Current Upsell $]]&lt;100,"Low")</f>
        <v/>
      </c>
      <c r="L659" s="5" t="str">
        <f>IF(Sales[[#This Row],[Current Upsell $]]&gt;0,_xlfn.CONCAT(Sales[[#This Row],[Subscription Type]]," ",Sales[[#This Row],[Upsell Priority]]," ",TEXT(Sales[[#This Row],[Current Upsell $]],"$#")),"")</f>
        <v/>
      </c>
      <c r="M659">
        <v>2</v>
      </c>
      <c r="N659" s="1">
        <v>44075</v>
      </c>
      <c r="O659" s="1">
        <v>44378</v>
      </c>
      <c r="P659">
        <v>10</v>
      </c>
      <c r="Q659">
        <v>0</v>
      </c>
      <c r="R659" s="1">
        <v>44317</v>
      </c>
      <c r="S659">
        <v>10</v>
      </c>
      <c r="T659" s="1"/>
    </row>
    <row r="660" spans="1:20" x14ac:dyDescent="0.25">
      <c r="A660">
        <v>100138</v>
      </c>
      <c r="B660" t="s">
        <v>0</v>
      </c>
      <c r="C660" cm="1">
        <f t="array" ref="C660">_xlfn.SWITCH(Sales[[#This Row],[Subscription Type]],"Basic",4,"Premium",3,"Business",2,"Enterprise",1,FALSE)</f>
        <v>3</v>
      </c>
      <c r="G660">
        <v>1</v>
      </c>
      <c r="H660">
        <f>MAX(0,Sales[[#This Row],[Number of Users]]-Sales[[#This Row],[Licenses Bought]])</f>
        <v>1</v>
      </c>
      <c r="I660" s="5">
        <v>10</v>
      </c>
      <c r="J660" s="5">
        <f>IF(Sales[[#This Row],[Sales Month]]=MAX(R660:R2879),Sales[[#This Row],[Upsell $ Non Paying Users]]*Sales[[#This Row],[Non Paying Users]],0)</f>
        <v>10</v>
      </c>
      <c r="K660" s="5" t="str" cm="1">
        <f t="array" ref="K660">_xlfn.IFS(Sales[[#This Row],[Current Upsell $]]=0,"",Sales[[#This Row],[Current Upsell $]]&gt;=400,"High",Sales[[#This Row],[Current Upsell $]]&gt;=100,"Medium",Sales[[#This Row],[Current Upsell $]]&lt;100,"Low")</f>
        <v>Low</v>
      </c>
      <c r="L660" s="5" t="str">
        <f>IF(Sales[[#This Row],[Current Upsell $]]&gt;0,_xlfn.CONCAT(Sales[[#This Row],[Subscription Type]]," ",Sales[[#This Row],[Upsell Priority]]," ",TEXT(Sales[[#This Row],[Current Upsell $]],"$#")),"")</f>
        <v>Premium Low $10</v>
      </c>
      <c r="M660">
        <v>2</v>
      </c>
      <c r="N660" s="1">
        <v>44075</v>
      </c>
      <c r="O660" s="1">
        <v>44378</v>
      </c>
      <c r="P660">
        <v>10</v>
      </c>
      <c r="Q660">
        <v>0</v>
      </c>
      <c r="R660" s="1">
        <v>44348</v>
      </c>
      <c r="S660">
        <v>10</v>
      </c>
      <c r="T660" s="1"/>
    </row>
    <row r="661" spans="1:20" x14ac:dyDescent="0.25">
      <c r="A661">
        <v>100141</v>
      </c>
      <c r="B661" t="s">
        <v>0</v>
      </c>
      <c r="C661" cm="1">
        <f t="array" ref="C661">_xlfn.SWITCH(Sales[[#This Row],[Subscription Type]],"Basic",4,"Premium",3,"Business",2,"Enterprise",1,FALSE)</f>
        <v>3</v>
      </c>
      <c r="E661" s="1"/>
      <c r="F661" s="1"/>
      <c r="G661">
        <v>1</v>
      </c>
      <c r="H661">
        <f>MAX(0,Sales[[#This Row],[Number of Users]]-Sales[[#This Row],[Licenses Bought]])</f>
        <v>1</v>
      </c>
      <c r="I661" s="5">
        <v>10</v>
      </c>
      <c r="J661" s="5">
        <f>IF(Sales[[#This Row],[Sales Month]]=MAX(R661:R2880),Sales[[#This Row],[Upsell $ Non Paying Users]]*Sales[[#This Row],[Non Paying Users]],0)</f>
        <v>0</v>
      </c>
      <c r="K661" s="5" t="str" cm="1">
        <f t="array" ref="K661">_xlfn.IFS(Sales[[#This Row],[Current Upsell $]]=0,"",Sales[[#This Row],[Current Upsell $]]&gt;=400,"High",Sales[[#This Row],[Current Upsell $]]&gt;=100,"Medium",Sales[[#This Row],[Current Upsell $]]&lt;100,"Low")</f>
        <v/>
      </c>
      <c r="L661" s="5" t="str">
        <f>IF(Sales[[#This Row],[Current Upsell $]]&gt;0,_xlfn.CONCAT(Sales[[#This Row],[Subscription Type]]," ",Sales[[#This Row],[Upsell Priority]]," ",TEXT(Sales[[#This Row],[Current Upsell $]],"$#")),"")</f>
        <v/>
      </c>
      <c r="M661">
        <v>2</v>
      </c>
      <c r="N661" s="1">
        <v>44075</v>
      </c>
      <c r="O661" s="1">
        <v>44378</v>
      </c>
      <c r="P661">
        <v>10</v>
      </c>
      <c r="Q661">
        <v>0</v>
      </c>
      <c r="R661" s="1">
        <v>44136</v>
      </c>
      <c r="S661">
        <v>10</v>
      </c>
      <c r="T661" s="1"/>
    </row>
    <row r="662" spans="1:20" x14ac:dyDescent="0.25">
      <c r="A662">
        <v>100141</v>
      </c>
      <c r="B662" t="s">
        <v>0</v>
      </c>
      <c r="C662" cm="1">
        <f t="array" ref="C662">_xlfn.SWITCH(Sales[[#This Row],[Subscription Type]],"Basic",4,"Premium",3,"Business",2,"Enterprise",1,FALSE)</f>
        <v>3</v>
      </c>
      <c r="E662" s="1"/>
      <c r="F662" s="1"/>
      <c r="G662">
        <v>1</v>
      </c>
      <c r="H662">
        <f>MAX(0,Sales[[#This Row],[Number of Users]]-Sales[[#This Row],[Licenses Bought]])</f>
        <v>1</v>
      </c>
      <c r="I662" s="5">
        <v>10</v>
      </c>
      <c r="J662" s="5">
        <f>IF(Sales[[#This Row],[Sales Month]]=MAX(R662:R2881),Sales[[#This Row],[Upsell $ Non Paying Users]]*Sales[[#This Row],[Non Paying Users]],0)</f>
        <v>0</v>
      </c>
      <c r="K662" s="5" t="str" cm="1">
        <f t="array" ref="K662">_xlfn.IFS(Sales[[#This Row],[Current Upsell $]]=0,"",Sales[[#This Row],[Current Upsell $]]&gt;=400,"High",Sales[[#This Row],[Current Upsell $]]&gt;=100,"Medium",Sales[[#This Row],[Current Upsell $]]&lt;100,"Low")</f>
        <v/>
      </c>
      <c r="L662" s="5" t="str">
        <f>IF(Sales[[#This Row],[Current Upsell $]]&gt;0,_xlfn.CONCAT(Sales[[#This Row],[Subscription Type]]," ",Sales[[#This Row],[Upsell Priority]]," ",TEXT(Sales[[#This Row],[Current Upsell $]],"$#")),"")</f>
        <v/>
      </c>
      <c r="M662">
        <v>2</v>
      </c>
      <c r="N662" s="1">
        <v>44075</v>
      </c>
      <c r="O662" s="1">
        <v>44378</v>
      </c>
      <c r="P662">
        <v>10</v>
      </c>
      <c r="Q662">
        <v>0</v>
      </c>
      <c r="R662" s="1">
        <v>44166</v>
      </c>
      <c r="S662">
        <v>10</v>
      </c>
      <c r="T662" s="1"/>
    </row>
    <row r="663" spans="1:20" x14ac:dyDescent="0.25">
      <c r="A663">
        <v>100141</v>
      </c>
      <c r="B663" t="s">
        <v>0</v>
      </c>
      <c r="C663" cm="1">
        <f t="array" ref="C663">_xlfn.SWITCH(Sales[[#This Row],[Subscription Type]],"Basic",4,"Premium",3,"Business",2,"Enterprise",1,FALSE)</f>
        <v>3</v>
      </c>
      <c r="E663" s="1"/>
      <c r="F663" s="1"/>
      <c r="G663">
        <v>1</v>
      </c>
      <c r="H663">
        <f>MAX(0,Sales[[#This Row],[Number of Users]]-Sales[[#This Row],[Licenses Bought]])</f>
        <v>1</v>
      </c>
      <c r="I663" s="5">
        <v>10</v>
      </c>
      <c r="J663" s="5">
        <f>IF(Sales[[#This Row],[Sales Month]]=MAX(R663:R2882),Sales[[#This Row],[Upsell $ Non Paying Users]]*Sales[[#This Row],[Non Paying Users]],0)</f>
        <v>0</v>
      </c>
      <c r="K663" s="5" t="str" cm="1">
        <f t="array" ref="K663">_xlfn.IFS(Sales[[#This Row],[Current Upsell $]]=0,"",Sales[[#This Row],[Current Upsell $]]&gt;=400,"High",Sales[[#This Row],[Current Upsell $]]&gt;=100,"Medium",Sales[[#This Row],[Current Upsell $]]&lt;100,"Low")</f>
        <v/>
      </c>
      <c r="L663" s="5" t="str">
        <f>IF(Sales[[#This Row],[Current Upsell $]]&gt;0,_xlfn.CONCAT(Sales[[#This Row],[Subscription Type]]," ",Sales[[#This Row],[Upsell Priority]]," ",TEXT(Sales[[#This Row],[Current Upsell $]],"$#")),"")</f>
        <v/>
      </c>
      <c r="M663">
        <v>2</v>
      </c>
      <c r="N663" s="1">
        <v>44075</v>
      </c>
      <c r="O663" s="1">
        <v>44378</v>
      </c>
      <c r="P663">
        <v>10</v>
      </c>
      <c r="Q663">
        <v>0</v>
      </c>
      <c r="R663" s="1">
        <v>44228</v>
      </c>
      <c r="S663">
        <v>10</v>
      </c>
      <c r="T663" s="1"/>
    </row>
    <row r="664" spans="1:20" x14ac:dyDescent="0.25">
      <c r="A664">
        <v>100141</v>
      </c>
      <c r="B664" t="s">
        <v>0</v>
      </c>
      <c r="C664" cm="1">
        <f t="array" ref="C664">_xlfn.SWITCH(Sales[[#This Row],[Subscription Type]],"Basic",4,"Premium",3,"Business",2,"Enterprise",1,FALSE)</f>
        <v>3</v>
      </c>
      <c r="E664" s="1"/>
      <c r="F664" s="1"/>
      <c r="G664">
        <v>1</v>
      </c>
      <c r="H664">
        <f>MAX(0,Sales[[#This Row],[Number of Users]]-Sales[[#This Row],[Licenses Bought]])</f>
        <v>1</v>
      </c>
      <c r="I664" s="5">
        <v>10</v>
      </c>
      <c r="J664" s="5">
        <f>IF(Sales[[#This Row],[Sales Month]]=MAX(R664:R2883),Sales[[#This Row],[Upsell $ Non Paying Users]]*Sales[[#This Row],[Non Paying Users]],0)</f>
        <v>0</v>
      </c>
      <c r="K664" s="5" t="str" cm="1">
        <f t="array" ref="K664">_xlfn.IFS(Sales[[#This Row],[Current Upsell $]]=0,"",Sales[[#This Row],[Current Upsell $]]&gt;=400,"High",Sales[[#This Row],[Current Upsell $]]&gt;=100,"Medium",Sales[[#This Row],[Current Upsell $]]&lt;100,"Low")</f>
        <v/>
      </c>
      <c r="L664" s="5" t="str">
        <f>IF(Sales[[#This Row],[Current Upsell $]]&gt;0,_xlfn.CONCAT(Sales[[#This Row],[Subscription Type]]," ",Sales[[#This Row],[Upsell Priority]]," ",TEXT(Sales[[#This Row],[Current Upsell $]],"$#")),"")</f>
        <v/>
      </c>
      <c r="M664">
        <v>2</v>
      </c>
      <c r="N664" s="1">
        <v>44075</v>
      </c>
      <c r="O664" s="1">
        <v>44378</v>
      </c>
      <c r="P664">
        <v>10</v>
      </c>
      <c r="Q664">
        <v>0</v>
      </c>
      <c r="R664" s="1">
        <v>44256</v>
      </c>
      <c r="S664">
        <v>10</v>
      </c>
      <c r="T664" s="1"/>
    </row>
    <row r="665" spans="1:20" x14ac:dyDescent="0.25">
      <c r="A665">
        <v>100141</v>
      </c>
      <c r="B665" t="s">
        <v>0</v>
      </c>
      <c r="C665" cm="1">
        <f t="array" ref="C665">_xlfn.SWITCH(Sales[[#This Row],[Subscription Type]],"Basic",4,"Premium",3,"Business",2,"Enterprise",1,FALSE)</f>
        <v>3</v>
      </c>
      <c r="E665" s="1"/>
      <c r="F665" s="1"/>
      <c r="G665">
        <v>1</v>
      </c>
      <c r="H665">
        <f>MAX(0,Sales[[#This Row],[Number of Users]]-Sales[[#This Row],[Licenses Bought]])</f>
        <v>1</v>
      </c>
      <c r="I665" s="5">
        <v>10</v>
      </c>
      <c r="J665" s="5">
        <f>IF(Sales[[#This Row],[Sales Month]]=MAX(R665:R2884),Sales[[#This Row],[Upsell $ Non Paying Users]]*Sales[[#This Row],[Non Paying Users]],0)</f>
        <v>0</v>
      </c>
      <c r="K665" s="5" t="str" cm="1">
        <f t="array" ref="K665">_xlfn.IFS(Sales[[#This Row],[Current Upsell $]]=0,"",Sales[[#This Row],[Current Upsell $]]&gt;=400,"High",Sales[[#This Row],[Current Upsell $]]&gt;=100,"Medium",Sales[[#This Row],[Current Upsell $]]&lt;100,"Low")</f>
        <v/>
      </c>
      <c r="L665" s="5" t="str">
        <f>IF(Sales[[#This Row],[Current Upsell $]]&gt;0,_xlfn.CONCAT(Sales[[#This Row],[Subscription Type]]," ",Sales[[#This Row],[Upsell Priority]]," ",TEXT(Sales[[#This Row],[Current Upsell $]],"$#")),"")</f>
        <v/>
      </c>
      <c r="M665">
        <v>2</v>
      </c>
      <c r="N665" s="1">
        <v>44075</v>
      </c>
      <c r="O665" s="1">
        <v>44378</v>
      </c>
      <c r="P665">
        <v>10</v>
      </c>
      <c r="Q665">
        <v>0</v>
      </c>
      <c r="R665" s="1">
        <v>44287</v>
      </c>
      <c r="S665">
        <v>10</v>
      </c>
      <c r="T665" s="1"/>
    </row>
    <row r="666" spans="1:20" x14ac:dyDescent="0.25">
      <c r="A666">
        <v>100141</v>
      </c>
      <c r="B666" t="s">
        <v>0</v>
      </c>
      <c r="C666" cm="1">
        <f t="array" ref="C666">_xlfn.SWITCH(Sales[[#This Row],[Subscription Type]],"Basic",4,"Premium",3,"Business",2,"Enterprise",1,FALSE)</f>
        <v>3</v>
      </c>
      <c r="E666" s="1"/>
      <c r="F666" s="1"/>
      <c r="G666">
        <v>1</v>
      </c>
      <c r="H666">
        <f>MAX(0,Sales[[#This Row],[Number of Users]]-Sales[[#This Row],[Licenses Bought]])</f>
        <v>1</v>
      </c>
      <c r="I666" s="5">
        <v>10</v>
      </c>
      <c r="J666" s="5">
        <f>IF(Sales[[#This Row],[Sales Month]]=MAX(R666:R2885),Sales[[#This Row],[Upsell $ Non Paying Users]]*Sales[[#This Row],[Non Paying Users]],0)</f>
        <v>0</v>
      </c>
      <c r="K666" s="5" t="str" cm="1">
        <f t="array" ref="K666">_xlfn.IFS(Sales[[#This Row],[Current Upsell $]]=0,"",Sales[[#This Row],[Current Upsell $]]&gt;=400,"High",Sales[[#This Row],[Current Upsell $]]&gt;=100,"Medium",Sales[[#This Row],[Current Upsell $]]&lt;100,"Low")</f>
        <v/>
      </c>
      <c r="L666" s="5" t="str">
        <f>IF(Sales[[#This Row],[Current Upsell $]]&gt;0,_xlfn.CONCAT(Sales[[#This Row],[Subscription Type]]," ",Sales[[#This Row],[Upsell Priority]]," ",TEXT(Sales[[#This Row],[Current Upsell $]],"$#")),"")</f>
        <v/>
      </c>
      <c r="M666">
        <v>2</v>
      </c>
      <c r="N666" s="1">
        <v>44075</v>
      </c>
      <c r="O666" s="1">
        <v>44378</v>
      </c>
      <c r="P666">
        <v>10</v>
      </c>
      <c r="Q666">
        <v>0</v>
      </c>
      <c r="R666" s="1">
        <v>44317</v>
      </c>
      <c r="S666">
        <v>10</v>
      </c>
      <c r="T666" s="1"/>
    </row>
    <row r="667" spans="1:20" x14ac:dyDescent="0.25">
      <c r="A667">
        <v>100141</v>
      </c>
      <c r="B667" t="s">
        <v>0</v>
      </c>
      <c r="C667" cm="1">
        <f t="array" ref="C667">_xlfn.SWITCH(Sales[[#This Row],[Subscription Type]],"Basic",4,"Premium",3,"Business",2,"Enterprise",1,FALSE)</f>
        <v>3</v>
      </c>
      <c r="E667" s="1"/>
      <c r="F667" s="1"/>
      <c r="G667">
        <v>1</v>
      </c>
      <c r="H667">
        <f>MAX(0,Sales[[#This Row],[Number of Users]]-Sales[[#This Row],[Licenses Bought]])</f>
        <v>1</v>
      </c>
      <c r="I667" s="5">
        <v>10</v>
      </c>
      <c r="J667" s="5">
        <f>IF(Sales[[#This Row],[Sales Month]]=MAX(R667:R2886),Sales[[#This Row],[Upsell $ Non Paying Users]]*Sales[[#This Row],[Non Paying Users]],0)</f>
        <v>10</v>
      </c>
      <c r="K667" s="5" t="str" cm="1">
        <f t="array" ref="K667">_xlfn.IFS(Sales[[#This Row],[Current Upsell $]]=0,"",Sales[[#This Row],[Current Upsell $]]&gt;=400,"High",Sales[[#This Row],[Current Upsell $]]&gt;=100,"Medium",Sales[[#This Row],[Current Upsell $]]&lt;100,"Low")</f>
        <v>Low</v>
      </c>
      <c r="L667" s="5" t="str">
        <f>IF(Sales[[#This Row],[Current Upsell $]]&gt;0,_xlfn.CONCAT(Sales[[#This Row],[Subscription Type]]," ",Sales[[#This Row],[Upsell Priority]]," ",TEXT(Sales[[#This Row],[Current Upsell $]],"$#")),"")</f>
        <v>Premium Low $10</v>
      </c>
      <c r="M667">
        <v>2</v>
      </c>
      <c r="N667" s="1">
        <v>44075</v>
      </c>
      <c r="O667" s="1">
        <v>44378</v>
      </c>
      <c r="P667">
        <v>10</v>
      </c>
      <c r="Q667">
        <v>0</v>
      </c>
      <c r="R667" s="1">
        <v>44348</v>
      </c>
      <c r="S667">
        <v>10</v>
      </c>
      <c r="T667" s="1"/>
    </row>
    <row r="668" spans="1:20" x14ac:dyDescent="0.25">
      <c r="A668">
        <v>100142</v>
      </c>
      <c r="B668" t="s">
        <v>0</v>
      </c>
      <c r="C668" cm="1">
        <f t="array" ref="C668">_xlfn.SWITCH(Sales[[#This Row],[Subscription Type]],"Basic",4,"Premium",3,"Business",2,"Enterprise",1,FALSE)</f>
        <v>3</v>
      </c>
      <c r="E668" s="1"/>
      <c r="F668" s="1"/>
      <c r="G668">
        <v>1</v>
      </c>
      <c r="H668">
        <f>MAX(0,Sales[[#This Row],[Number of Users]]-Sales[[#This Row],[Licenses Bought]])</f>
        <v>1</v>
      </c>
      <c r="I668" s="5">
        <v>10</v>
      </c>
      <c r="J668" s="5">
        <f>IF(Sales[[#This Row],[Sales Month]]=MAX(R668:R2887),Sales[[#This Row],[Upsell $ Non Paying Users]]*Sales[[#This Row],[Non Paying Users]],0)</f>
        <v>0</v>
      </c>
      <c r="K668" s="5" t="str" cm="1">
        <f t="array" ref="K668">_xlfn.IFS(Sales[[#This Row],[Current Upsell $]]=0,"",Sales[[#This Row],[Current Upsell $]]&gt;=400,"High",Sales[[#This Row],[Current Upsell $]]&gt;=100,"Medium",Sales[[#This Row],[Current Upsell $]]&lt;100,"Low")</f>
        <v/>
      </c>
      <c r="L668" s="5" t="str">
        <f>IF(Sales[[#This Row],[Current Upsell $]]&gt;0,_xlfn.CONCAT(Sales[[#This Row],[Subscription Type]]," ",Sales[[#This Row],[Upsell Priority]]," ",TEXT(Sales[[#This Row],[Current Upsell $]],"$#")),"")</f>
        <v/>
      </c>
      <c r="M668">
        <v>2</v>
      </c>
      <c r="N668" s="1">
        <v>44075</v>
      </c>
      <c r="O668" s="1">
        <v>44378</v>
      </c>
      <c r="P668">
        <v>10</v>
      </c>
      <c r="Q668">
        <v>0</v>
      </c>
      <c r="R668" s="1">
        <v>44105</v>
      </c>
      <c r="S668">
        <v>10</v>
      </c>
      <c r="T668" s="1"/>
    </row>
    <row r="669" spans="1:20" x14ac:dyDescent="0.25">
      <c r="A669">
        <v>100142</v>
      </c>
      <c r="B669" t="s">
        <v>0</v>
      </c>
      <c r="C669" cm="1">
        <f t="array" ref="C669">_xlfn.SWITCH(Sales[[#This Row],[Subscription Type]],"Basic",4,"Premium",3,"Business",2,"Enterprise",1,FALSE)</f>
        <v>3</v>
      </c>
      <c r="E669" s="1"/>
      <c r="F669" s="1"/>
      <c r="G669">
        <v>1</v>
      </c>
      <c r="H669">
        <f>MAX(0,Sales[[#This Row],[Number of Users]]-Sales[[#This Row],[Licenses Bought]])</f>
        <v>1</v>
      </c>
      <c r="I669" s="5">
        <v>10</v>
      </c>
      <c r="J669" s="5">
        <f>IF(Sales[[#This Row],[Sales Month]]=MAX(R669:R2888),Sales[[#This Row],[Upsell $ Non Paying Users]]*Sales[[#This Row],[Non Paying Users]],0)</f>
        <v>0</v>
      </c>
      <c r="K669" s="5" t="str" cm="1">
        <f t="array" ref="K669">_xlfn.IFS(Sales[[#This Row],[Current Upsell $]]=0,"",Sales[[#This Row],[Current Upsell $]]&gt;=400,"High",Sales[[#This Row],[Current Upsell $]]&gt;=100,"Medium",Sales[[#This Row],[Current Upsell $]]&lt;100,"Low")</f>
        <v/>
      </c>
      <c r="L669" s="5" t="str">
        <f>IF(Sales[[#This Row],[Current Upsell $]]&gt;0,_xlfn.CONCAT(Sales[[#This Row],[Subscription Type]]," ",Sales[[#This Row],[Upsell Priority]]," ",TEXT(Sales[[#This Row],[Current Upsell $]],"$#")),"")</f>
        <v/>
      </c>
      <c r="M669">
        <v>2</v>
      </c>
      <c r="N669" s="1">
        <v>44075</v>
      </c>
      <c r="O669" s="1">
        <v>44378</v>
      </c>
      <c r="P669">
        <v>10</v>
      </c>
      <c r="Q669">
        <v>0</v>
      </c>
      <c r="R669" s="1">
        <v>44136</v>
      </c>
      <c r="S669">
        <v>10</v>
      </c>
      <c r="T669" s="1"/>
    </row>
    <row r="670" spans="1:20" x14ac:dyDescent="0.25">
      <c r="A670">
        <v>100142</v>
      </c>
      <c r="B670" t="s">
        <v>0</v>
      </c>
      <c r="C670" cm="1">
        <f t="array" ref="C670">_xlfn.SWITCH(Sales[[#This Row],[Subscription Type]],"Basic",4,"Premium",3,"Business",2,"Enterprise",1,FALSE)</f>
        <v>3</v>
      </c>
      <c r="E670" s="1"/>
      <c r="F670" s="1"/>
      <c r="G670">
        <v>1</v>
      </c>
      <c r="H670">
        <f>MAX(0,Sales[[#This Row],[Number of Users]]-Sales[[#This Row],[Licenses Bought]])</f>
        <v>1</v>
      </c>
      <c r="I670" s="5">
        <v>10</v>
      </c>
      <c r="J670" s="5">
        <f>IF(Sales[[#This Row],[Sales Month]]=MAX(R670:R2889),Sales[[#This Row],[Upsell $ Non Paying Users]]*Sales[[#This Row],[Non Paying Users]],0)</f>
        <v>0</v>
      </c>
      <c r="K670" s="5" t="str" cm="1">
        <f t="array" ref="K670">_xlfn.IFS(Sales[[#This Row],[Current Upsell $]]=0,"",Sales[[#This Row],[Current Upsell $]]&gt;=400,"High",Sales[[#This Row],[Current Upsell $]]&gt;=100,"Medium",Sales[[#This Row],[Current Upsell $]]&lt;100,"Low")</f>
        <v/>
      </c>
      <c r="L670" s="5" t="str">
        <f>IF(Sales[[#This Row],[Current Upsell $]]&gt;0,_xlfn.CONCAT(Sales[[#This Row],[Subscription Type]]," ",Sales[[#This Row],[Upsell Priority]]," ",TEXT(Sales[[#This Row],[Current Upsell $]],"$#")),"")</f>
        <v/>
      </c>
      <c r="M670">
        <v>2</v>
      </c>
      <c r="N670" s="1">
        <v>44075</v>
      </c>
      <c r="O670" s="1">
        <v>44378</v>
      </c>
      <c r="P670">
        <v>10</v>
      </c>
      <c r="Q670">
        <v>0</v>
      </c>
      <c r="R670" s="1">
        <v>44166</v>
      </c>
      <c r="S670">
        <v>10</v>
      </c>
      <c r="T670" s="1"/>
    </row>
    <row r="671" spans="1:20" x14ac:dyDescent="0.25">
      <c r="A671">
        <v>100142</v>
      </c>
      <c r="B671" t="s">
        <v>0</v>
      </c>
      <c r="C671" cm="1">
        <f t="array" ref="C671">_xlfn.SWITCH(Sales[[#This Row],[Subscription Type]],"Basic",4,"Premium",3,"Business",2,"Enterprise",1,FALSE)</f>
        <v>3</v>
      </c>
      <c r="E671" s="1"/>
      <c r="F671" s="1"/>
      <c r="G671">
        <v>1</v>
      </c>
      <c r="H671">
        <f>MAX(0,Sales[[#This Row],[Number of Users]]-Sales[[#This Row],[Licenses Bought]])</f>
        <v>1</v>
      </c>
      <c r="I671" s="5">
        <v>10</v>
      </c>
      <c r="J671" s="5">
        <f>IF(Sales[[#This Row],[Sales Month]]=MAX(R671:R2890),Sales[[#This Row],[Upsell $ Non Paying Users]]*Sales[[#This Row],[Non Paying Users]],0)</f>
        <v>0</v>
      </c>
      <c r="K671" s="5" t="str" cm="1">
        <f t="array" ref="K671">_xlfn.IFS(Sales[[#This Row],[Current Upsell $]]=0,"",Sales[[#This Row],[Current Upsell $]]&gt;=400,"High",Sales[[#This Row],[Current Upsell $]]&gt;=100,"Medium",Sales[[#This Row],[Current Upsell $]]&lt;100,"Low")</f>
        <v/>
      </c>
      <c r="L671" s="5" t="str">
        <f>IF(Sales[[#This Row],[Current Upsell $]]&gt;0,_xlfn.CONCAT(Sales[[#This Row],[Subscription Type]]," ",Sales[[#This Row],[Upsell Priority]]," ",TEXT(Sales[[#This Row],[Current Upsell $]],"$#")),"")</f>
        <v/>
      </c>
      <c r="M671">
        <v>2</v>
      </c>
      <c r="N671" s="1">
        <v>44075</v>
      </c>
      <c r="O671" s="1">
        <v>44378</v>
      </c>
      <c r="P671">
        <v>10</v>
      </c>
      <c r="Q671">
        <v>0</v>
      </c>
      <c r="R671" s="1">
        <v>44228</v>
      </c>
      <c r="S671">
        <v>10</v>
      </c>
      <c r="T671" s="1"/>
    </row>
    <row r="672" spans="1:20" x14ac:dyDescent="0.25">
      <c r="A672">
        <v>100142</v>
      </c>
      <c r="B672" t="s">
        <v>0</v>
      </c>
      <c r="C672" cm="1">
        <f t="array" ref="C672">_xlfn.SWITCH(Sales[[#This Row],[Subscription Type]],"Basic",4,"Premium",3,"Business",2,"Enterprise",1,FALSE)</f>
        <v>3</v>
      </c>
      <c r="E672" s="1"/>
      <c r="F672" s="1"/>
      <c r="G672">
        <v>1</v>
      </c>
      <c r="H672">
        <f>MAX(0,Sales[[#This Row],[Number of Users]]-Sales[[#This Row],[Licenses Bought]])</f>
        <v>1</v>
      </c>
      <c r="I672" s="5">
        <v>10</v>
      </c>
      <c r="J672" s="5">
        <f>IF(Sales[[#This Row],[Sales Month]]=MAX(R672:R2891),Sales[[#This Row],[Upsell $ Non Paying Users]]*Sales[[#This Row],[Non Paying Users]],0)</f>
        <v>0</v>
      </c>
      <c r="K672" s="5" t="str" cm="1">
        <f t="array" ref="K672">_xlfn.IFS(Sales[[#This Row],[Current Upsell $]]=0,"",Sales[[#This Row],[Current Upsell $]]&gt;=400,"High",Sales[[#This Row],[Current Upsell $]]&gt;=100,"Medium",Sales[[#This Row],[Current Upsell $]]&lt;100,"Low")</f>
        <v/>
      </c>
      <c r="L672" s="5" t="str">
        <f>IF(Sales[[#This Row],[Current Upsell $]]&gt;0,_xlfn.CONCAT(Sales[[#This Row],[Subscription Type]]," ",Sales[[#This Row],[Upsell Priority]]," ",TEXT(Sales[[#This Row],[Current Upsell $]],"$#")),"")</f>
        <v/>
      </c>
      <c r="M672">
        <v>2</v>
      </c>
      <c r="N672" s="1">
        <v>44075</v>
      </c>
      <c r="O672" s="1">
        <v>44378</v>
      </c>
      <c r="P672">
        <v>10</v>
      </c>
      <c r="Q672">
        <v>0</v>
      </c>
      <c r="R672" s="1">
        <v>44256</v>
      </c>
      <c r="S672">
        <v>10</v>
      </c>
      <c r="T672" s="1"/>
    </row>
    <row r="673" spans="1:20" x14ac:dyDescent="0.25">
      <c r="A673">
        <v>100142</v>
      </c>
      <c r="B673" t="s">
        <v>0</v>
      </c>
      <c r="C673" cm="1">
        <f t="array" ref="C673">_xlfn.SWITCH(Sales[[#This Row],[Subscription Type]],"Basic",4,"Premium",3,"Business",2,"Enterprise",1,FALSE)</f>
        <v>3</v>
      </c>
      <c r="E673" s="1"/>
      <c r="F673" s="1"/>
      <c r="G673">
        <v>1</v>
      </c>
      <c r="H673">
        <f>MAX(0,Sales[[#This Row],[Number of Users]]-Sales[[#This Row],[Licenses Bought]])</f>
        <v>1</v>
      </c>
      <c r="I673" s="5">
        <v>10</v>
      </c>
      <c r="J673" s="5">
        <f>IF(Sales[[#This Row],[Sales Month]]=MAX(R673:R2892),Sales[[#This Row],[Upsell $ Non Paying Users]]*Sales[[#This Row],[Non Paying Users]],0)</f>
        <v>0</v>
      </c>
      <c r="K673" s="5" t="str" cm="1">
        <f t="array" ref="K673">_xlfn.IFS(Sales[[#This Row],[Current Upsell $]]=0,"",Sales[[#This Row],[Current Upsell $]]&gt;=400,"High",Sales[[#This Row],[Current Upsell $]]&gt;=100,"Medium",Sales[[#This Row],[Current Upsell $]]&lt;100,"Low")</f>
        <v/>
      </c>
      <c r="L673" s="5" t="str">
        <f>IF(Sales[[#This Row],[Current Upsell $]]&gt;0,_xlfn.CONCAT(Sales[[#This Row],[Subscription Type]]," ",Sales[[#This Row],[Upsell Priority]]," ",TEXT(Sales[[#This Row],[Current Upsell $]],"$#")),"")</f>
        <v/>
      </c>
      <c r="M673">
        <v>2</v>
      </c>
      <c r="N673" s="1">
        <v>44075</v>
      </c>
      <c r="O673" s="1">
        <v>44378</v>
      </c>
      <c r="P673">
        <v>10</v>
      </c>
      <c r="Q673">
        <v>0</v>
      </c>
      <c r="R673" s="1">
        <v>44287</v>
      </c>
      <c r="S673">
        <v>10</v>
      </c>
      <c r="T673" s="1"/>
    </row>
    <row r="674" spans="1:20" x14ac:dyDescent="0.25">
      <c r="A674">
        <v>100142</v>
      </c>
      <c r="B674" t="s">
        <v>0</v>
      </c>
      <c r="C674" cm="1">
        <f t="array" ref="C674">_xlfn.SWITCH(Sales[[#This Row],[Subscription Type]],"Basic",4,"Premium",3,"Business",2,"Enterprise",1,FALSE)</f>
        <v>3</v>
      </c>
      <c r="E674" s="1"/>
      <c r="F674" s="1"/>
      <c r="G674">
        <v>1</v>
      </c>
      <c r="H674">
        <f>MAX(0,Sales[[#This Row],[Number of Users]]-Sales[[#This Row],[Licenses Bought]])</f>
        <v>1</v>
      </c>
      <c r="I674" s="5">
        <v>10</v>
      </c>
      <c r="J674" s="5">
        <f>IF(Sales[[#This Row],[Sales Month]]=MAX(R674:R2893),Sales[[#This Row],[Upsell $ Non Paying Users]]*Sales[[#This Row],[Non Paying Users]],0)</f>
        <v>0</v>
      </c>
      <c r="K674" s="5" t="str" cm="1">
        <f t="array" ref="K674">_xlfn.IFS(Sales[[#This Row],[Current Upsell $]]=0,"",Sales[[#This Row],[Current Upsell $]]&gt;=400,"High",Sales[[#This Row],[Current Upsell $]]&gt;=100,"Medium",Sales[[#This Row],[Current Upsell $]]&lt;100,"Low")</f>
        <v/>
      </c>
      <c r="L674" s="5" t="str">
        <f>IF(Sales[[#This Row],[Current Upsell $]]&gt;0,_xlfn.CONCAT(Sales[[#This Row],[Subscription Type]]," ",Sales[[#This Row],[Upsell Priority]]," ",TEXT(Sales[[#This Row],[Current Upsell $]],"$#")),"")</f>
        <v/>
      </c>
      <c r="M674">
        <v>2</v>
      </c>
      <c r="N674" s="1">
        <v>44075</v>
      </c>
      <c r="O674" s="1">
        <v>44378</v>
      </c>
      <c r="P674">
        <v>10</v>
      </c>
      <c r="Q674">
        <v>0</v>
      </c>
      <c r="R674" s="1">
        <v>44317</v>
      </c>
      <c r="S674">
        <v>10</v>
      </c>
      <c r="T674" s="1"/>
    </row>
    <row r="675" spans="1:20" x14ac:dyDescent="0.25">
      <c r="A675">
        <v>100143</v>
      </c>
      <c r="B675" t="s">
        <v>0</v>
      </c>
      <c r="C675" cm="1">
        <f t="array" ref="C675">_xlfn.SWITCH(Sales[[#This Row],[Subscription Type]],"Basic",4,"Premium",3,"Business",2,"Enterprise",1,FALSE)</f>
        <v>3</v>
      </c>
      <c r="E675" s="1"/>
      <c r="F675" s="1"/>
      <c r="G675">
        <v>1</v>
      </c>
      <c r="H675">
        <f>MAX(0,Sales[[#This Row],[Number of Users]]-Sales[[#This Row],[Licenses Bought]])</f>
        <v>1</v>
      </c>
      <c r="I675" s="5">
        <v>10</v>
      </c>
      <c r="J675" s="5">
        <f>IF(Sales[[#This Row],[Sales Month]]=MAX(R675:R2894),Sales[[#This Row],[Upsell $ Non Paying Users]]*Sales[[#This Row],[Non Paying Users]],0)</f>
        <v>0</v>
      </c>
      <c r="K675" s="5" t="str" cm="1">
        <f t="array" ref="K675">_xlfn.IFS(Sales[[#This Row],[Current Upsell $]]=0,"",Sales[[#This Row],[Current Upsell $]]&gt;=400,"High",Sales[[#This Row],[Current Upsell $]]&gt;=100,"Medium",Sales[[#This Row],[Current Upsell $]]&lt;100,"Low")</f>
        <v/>
      </c>
      <c r="L675" s="5" t="str">
        <f>IF(Sales[[#This Row],[Current Upsell $]]&gt;0,_xlfn.CONCAT(Sales[[#This Row],[Subscription Type]]," ",Sales[[#This Row],[Upsell Priority]]," ",TEXT(Sales[[#This Row],[Current Upsell $]],"$#")),"")</f>
        <v/>
      </c>
      <c r="M675">
        <v>2</v>
      </c>
      <c r="N675" s="1">
        <v>44075</v>
      </c>
      <c r="O675" s="1">
        <v>44378</v>
      </c>
      <c r="P675">
        <v>10</v>
      </c>
      <c r="Q675">
        <v>0</v>
      </c>
      <c r="R675" s="1">
        <v>44105</v>
      </c>
      <c r="S675">
        <v>10</v>
      </c>
      <c r="T675" s="1"/>
    </row>
    <row r="676" spans="1:20" x14ac:dyDescent="0.25">
      <c r="A676">
        <v>100143</v>
      </c>
      <c r="B676" t="s">
        <v>0</v>
      </c>
      <c r="C676" cm="1">
        <f t="array" ref="C676">_xlfn.SWITCH(Sales[[#This Row],[Subscription Type]],"Basic",4,"Premium",3,"Business",2,"Enterprise",1,FALSE)</f>
        <v>3</v>
      </c>
      <c r="E676" s="1"/>
      <c r="F676" s="1"/>
      <c r="G676">
        <v>1</v>
      </c>
      <c r="H676">
        <f>MAX(0,Sales[[#This Row],[Number of Users]]-Sales[[#This Row],[Licenses Bought]])</f>
        <v>1</v>
      </c>
      <c r="I676" s="5">
        <v>10</v>
      </c>
      <c r="J676" s="5">
        <f>IF(Sales[[#This Row],[Sales Month]]=MAX(R676:R2895),Sales[[#This Row],[Upsell $ Non Paying Users]]*Sales[[#This Row],[Non Paying Users]],0)</f>
        <v>0</v>
      </c>
      <c r="K676" s="5" t="str" cm="1">
        <f t="array" ref="K676">_xlfn.IFS(Sales[[#This Row],[Current Upsell $]]=0,"",Sales[[#This Row],[Current Upsell $]]&gt;=400,"High",Sales[[#This Row],[Current Upsell $]]&gt;=100,"Medium",Sales[[#This Row],[Current Upsell $]]&lt;100,"Low")</f>
        <v/>
      </c>
      <c r="L676" s="5" t="str">
        <f>IF(Sales[[#This Row],[Current Upsell $]]&gt;0,_xlfn.CONCAT(Sales[[#This Row],[Subscription Type]]," ",Sales[[#This Row],[Upsell Priority]]," ",TEXT(Sales[[#This Row],[Current Upsell $]],"$#")),"")</f>
        <v/>
      </c>
      <c r="M676">
        <v>2</v>
      </c>
      <c r="N676" s="1">
        <v>44075</v>
      </c>
      <c r="O676" s="1">
        <v>44378</v>
      </c>
      <c r="P676">
        <v>10</v>
      </c>
      <c r="Q676">
        <v>0</v>
      </c>
      <c r="R676" s="1">
        <v>44136</v>
      </c>
      <c r="S676">
        <v>10</v>
      </c>
      <c r="T676" s="1"/>
    </row>
    <row r="677" spans="1:20" x14ac:dyDescent="0.25">
      <c r="A677">
        <v>100143</v>
      </c>
      <c r="B677" t="s">
        <v>0</v>
      </c>
      <c r="C677" cm="1">
        <f t="array" ref="C677">_xlfn.SWITCH(Sales[[#This Row],[Subscription Type]],"Basic",4,"Premium",3,"Business",2,"Enterprise",1,FALSE)</f>
        <v>3</v>
      </c>
      <c r="E677" s="1"/>
      <c r="F677" s="1"/>
      <c r="G677">
        <v>1</v>
      </c>
      <c r="H677">
        <f>MAX(0,Sales[[#This Row],[Number of Users]]-Sales[[#This Row],[Licenses Bought]])</f>
        <v>1</v>
      </c>
      <c r="I677" s="5">
        <v>10</v>
      </c>
      <c r="J677" s="5">
        <f>IF(Sales[[#This Row],[Sales Month]]=MAX(R677:R2896),Sales[[#This Row],[Upsell $ Non Paying Users]]*Sales[[#This Row],[Non Paying Users]],0)</f>
        <v>0</v>
      </c>
      <c r="K677" s="5" t="str" cm="1">
        <f t="array" ref="K677">_xlfn.IFS(Sales[[#This Row],[Current Upsell $]]=0,"",Sales[[#This Row],[Current Upsell $]]&gt;=400,"High",Sales[[#This Row],[Current Upsell $]]&gt;=100,"Medium",Sales[[#This Row],[Current Upsell $]]&lt;100,"Low")</f>
        <v/>
      </c>
      <c r="L677" s="5" t="str">
        <f>IF(Sales[[#This Row],[Current Upsell $]]&gt;0,_xlfn.CONCAT(Sales[[#This Row],[Subscription Type]]," ",Sales[[#This Row],[Upsell Priority]]," ",TEXT(Sales[[#This Row],[Current Upsell $]],"$#")),"")</f>
        <v/>
      </c>
      <c r="M677">
        <v>2</v>
      </c>
      <c r="N677" s="1">
        <v>44075</v>
      </c>
      <c r="O677" s="1">
        <v>44378</v>
      </c>
      <c r="P677">
        <v>10</v>
      </c>
      <c r="Q677">
        <v>0</v>
      </c>
      <c r="R677" s="1">
        <v>44166</v>
      </c>
      <c r="S677">
        <v>10</v>
      </c>
      <c r="T677" s="1"/>
    </row>
    <row r="678" spans="1:20" x14ac:dyDescent="0.25">
      <c r="A678">
        <v>100143</v>
      </c>
      <c r="B678" t="s">
        <v>0</v>
      </c>
      <c r="C678" cm="1">
        <f t="array" ref="C678">_xlfn.SWITCH(Sales[[#This Row],[Subscription Type]],"Basic",4,"Premium",3,"Business",2,"Enterprise",1,FALSE)</f>
        <v>3</v>
      </c>
      <c r="E678" s="1"/>
      <c r="F678" s="1"/>
      <c r="G678">
        <v>1</v>
      </c>
      <c r="H678">
        <f>MAX(0,Sales[[#This Row],[Number of Users]]-Sales[[#This Row],[Licenses Bought]])</f>
        <v>1</v>
      </c>
      <c r="I678" s="5">
        <v>10</v>
      </c>
      <c r="J678" s="5">
        <f>IF(Sales[[#This Row],[Sales Month]]=MAX(R678:R2897),Sales[[#This Row],[Upsell $ Non Paying Users]]*Sales[[#This Row],[Non Paying Users]],0)</f>
        <v>0</v>
      </c>
      <c r="K678" s="5" t="str" cm="1">
        <f t="array" ref="K678">_xlfn.IFS(Sales[[#This Row],[Current Upsell $]]=0,"",Sales[[#This Row],[Current Upsell $]]&gt;=400,"High",Sales[[#This Row],[Current Upsell $]]&gt;=100,"Medium",Sales[[#This Row],[Current Upsell $]]&lt;100,"Low")</f>
        <v/>
      </c>
      <c r="L678" s="5" t="str">
        <f>IF(Sales[[#This Row],[Current Upsell $]]&gt;0,_xlfn.CONCAT(Sales[[#This Row],[Subscription Type]]," ",Sales[[#This Row],[Upsell Priority]]," ",TEXT(Sales[[#This Row],[Current Upsell $]],"$#")),"")</f>
        <v/>
      </c>
      <c r="M678">
        <v>2</v>
      </c>
      <c r="N678" s="1">
        <v>44075</v>
      </c>
      <c r="O678" s="1">
        <v>44378</v>
      </c>
      <c r="P678">
        <v>10</v>
      </c>
      <c r="Q678">
        <v>0</v>
      </c>
      <c r="R678" s="1">
        <v>44197</v>
      </c>
      <c r="S678">
        <v>10</v>
      </c>
      <c r="T678" s="1"/>
    </row>
    <row r="679" spans="1:20" x14ac:dyDescent="0.25">
      <c r="A679">
        <v>100143</v>
      </c>
      <c r="B679" t="s">
        <v>0</v>
      </c>
      <c r="C679" cm="1">
        <f t="array" ref="C679">_xlfn.SWITCH(Sales[[#This Row],[Subscription Type]],"Basic",4,"Premium",3,"Business",2,"Enterprise",1,FALSE)</f>
        <v>3</v>
      </c>
      <c r="E679" s="1"/>
      <c r="F679" s="1"/>
      <c r="G679">
        <v>1</v>
      </c>
      <c r="H679">
        <f>MAX(0,Sales[[#This Row],[Number of Users]]-Sales[[#This Row],[Licenses Bought]])</f>
        <v>1</v>
      </c>
      <c r="I679" s="5">
        <v>10</v>
      </c>
      <c r="J679" s="5">
        <f>IF(Sales[[#This Row],[Sales Month]]=MAX(R679:R2898),Sales[[#This Row],[Upsell $ Non Paying Users]]*Sales[[#This Row],[Non Paying Users]],0)</f>
        <v>0</v>
      </c>
      <c r="K679" s="5" t="str" cm="1">
        <f t="array" ref="K679">_xlfn.IFS(Sales[[#This Row],[Current Upsell $]]=0,"",Sales[[#This Row],[Current Upsell $]]&gt;=400,"High",Sales[[#This Row],[Current Upsell $]]&gt;=100,"Medium",Sales[[#This Row],[Current Upsell $]]&lt;100,"Low")</f>
        <v/>
      </c>
      <c r="L679" s="5" t="str">
        <f>IF(Sales[[#This Row],[Current Upsell $]]&gt;0,_xlfn.CONCAT(Sales[[#This Row],[Subscription Type]]," ",Sales[[#This Row],[Upsell Priority]]," ",TEXT(Sales[[#This Row],[Current Upsell $]],"$#")),"")</f>
        <v/>
      </c>
      <c r="M679">
        <v>2</v>
      </c>
      <c r="N679" s="1">
        <v>44075</v>
      </c>
      <c r="O679" s="1">
        <v>44378</v>
      </c>
      <c r="P679">
        <v>10</v>
      </c>
      <c r="Q679">
        <v>0</v>
      </c>
      <c r="R679" s="1">
        <v>44228</v>
      </c>
      <c r="S679">
        <v>10</v>
      </c>
      <c r="T679" s="1"/>
    </row>
    <row r="680" spans="1:20" x14ac:dyDescent="0.25">
      <c r="A680">
        <v>100143</v>
      </c>
      <c r="B680" t="s">
        <v>0</v>
      </c>
      <c r="C680" cm="1">
        <f t="array" ref="C680">_xlfn.SWITCH(Sales[[#This Row],[Subscription Type]],"Basic",4,"Premium",3,"Business",2,"Enterprise",1,FALSE)</f>
        <v>3</v>
      </c>
      <c r="E680" s="1"/>
      <c r="F680" s="1"/>
      <c r="G680">
        <v>1</v>
      </c>
      <c r="H680">
        <f>MAX(0,Sales[[#This Row],[Number of Users]]-Sales[[#This Row],[Licenses Bought]])</f>
        <v>1</v>
      </c>
      <c r="I680" s="5">
        <v>10</v>
      </c>
      <c r="J680" s="5">
        <f>IF(Sales[[#This Row],[Sales Month]]=MAX(R680:R2899),Sales[[#This Row],[Upsell $ Non Paying Users]]*Sales[[#This Row],[Non Paying Users]],0)</f>
        <v>0</v>
      </c>
      <c r="K680" s="5" t="str" cm="1">
        <f t="array" ref="K680">_xlfn.IFS(Sales[[#This Row],[Current Upsell $]]=0,"",Sales[[#This Row],[Current Upsell $]]&gt;=400,"High",Sales[[#This Row],[Current Upsell $]]&gt;=100,"Medium",Sales[[#This Row],[Current Upsell $]]&lt;100,"Low")</f>
        <v/>
      </c>
      <c r="L680" s="5" t="str">
        <f>IF(Sales[[#This Row],[Current Upsell $]]&gt;0,_xlfn.CONCAT(Sales[[#This Row],[Subscription Type]]," ",Sales[[#This Row],[Upsell Priority]]," ",TEXT(Sales[[#This Row],[Current Upsell $]],"$#")),"")</f>
        <v/>
      </c>
      <c r="M680">
        <v>2</v>
      </c>
      <c r="N680" s="1">
        <v>44075</v>
      </c>
      <c r="O680" s="1">
        <v>44378</v>
      </c>
      <c r="P680">
        <v>10</v>
      </c>
      <c r="Q680">
        <v>0</v>
      </c>
      <c r="R680" s="1">
        <v>44256</v>
      </c>
      <c r="S680">
        <v>10</v>
      </c>
      <c r="T680" s="1"/>
    </row>
    <row r="681" spans="1:20" x14ac:dyDescent="0.25">
      <c r="A681">
        <v>100143</v>
      </c>
      <c r="B681" t="s">
        <v>0</v>
      </c>
      <c r="C681" cm="1">
        <f t="array" ref="C681">_xlfn.SWITCH(Sales[[#This Row],[Subscription Type]],"Basic",4,"Premium",3,"Business",2,"Enterprise",1,FALSE)</f>
        <v>3</v>
      </c>
      <c r="E681" s="1"/>
      <c r="F681" s="1"/>
      <c r="G681">
        <v>1</v>
      </c>
      <c r="H681">
        <f>MAX(0,Sales[[#This Row],[Number of Users]]-Sales[[#This Row],[Licenses Bought]])</f>
        <v>1</v>
      </c>
      <c r="I681" s="5">
        <v>10</v>
      </c>
      <c r="J681" s="5">
        <f>IF(Sales[[#This Row],[Sales Month]]=MAX(R681:R2900),Sales[[#This Row],[Upsell $ Non Paying Users]]*Sales[[#This Row],[Non Paying Users]],0)</f>
        <v>0</v>
      </c>
      <c r="K681" s="5" t="str" cm="1">
        <f t="array" ref="K681">_xlfn.IFS(Sales[[#This Row],[Current Upsell $]]=0,"",Sales[[#This Row],[Current Upsell $]]&gt;=400,"High",Sales[[#This Row],[Current Upsell $]]&gt;=100,"Medium",Sales[[#This Row],[Current Upsell $]]&lt;100,"Low")</f>
        <v/>
      </c>
      <c r="L681" s="5" t="str">
        <f>IF(Sales[[#This Row],[Current Upsell $]]&gt;0,_xlfn.CONCAT(Sales[[#This Row],[Subscription Type]]," ",Sales[[#This Row],[Upsell Priority]]," ",TEXT(Sales[[#This Row],[Current Upsell $]],"$#")),"")</f>
        <v/>
      </c>
      <c r="M681">
        <v>2</v>
      </c>
      <c r="N681" s="1">
        <v>44075</v>
      </c>
      <c r="O681" s="1">
        <v>44378</v>
      </c>
      <c r="P681">
        <v>10</v>
      </c>
      <c r="Q681">
        <v>0</v>
      </c>
      <c r="R681" s="1">
        <v>44287</v>
      </c>
      <c r="S681">
        <v>10</v>
      </c>
      <c r="T681" s="1"/>
    </row>
    <row r="682" spans="1:20" x14ac:dyDescent="0.25">
      <c r="A682">
        <v>100143</v>
      </c>
      <c r="B682" t="s">
        <v>0</v>
      </c>
      <c r="C682" cm="1">
        <f t="array" ref="C682">_xlfn.SWITCH(Sales[[#This Row],[Subscription Type]],"Basic",4,"Premium",3,"Business",2,"Enterprise",1,FALSE)</f>
        <v>3</v>
      </c>
      <c r="E682" s="1"/>
      <c r="F682" s="1"/>
      <c r="G682">
        <v>1</v>
      </c>
      <c r="H682">
        <f>MAX(0,Sales[[#This Row],[Number of Users]]-Sales[[#This Row],[Licenses Bought]])</f>
        <v>1</v>
      </c>
      <c r="I682" s="5">
        <v>10</v>
      </c>
      <c r="J682" s="5">
        <f>IF(Sales[[#This Row],[Sales Month]]=MAX(R682:R2901),Sales[[#This Row],[Upsell $ Non Paying Users]]*Sales[[#This Row],[Non Paying Users]],0)</f>
        <v>0</v>
      </c>
      <c r="K682" s="5" t="str" cm="1">
        <f t="array" ref="K682">_xlfn.IFS(Sales[[#This Row],[Current Upsell $]]=0,"",Sales[[#This Row],[Current Upsell $]]&gt;=400,"High",Sales[[#This Row],[Current Upsell $]]&gt;=100,"Medium",Sales[[#This Row],[Current Upsell $]]&lt;100,"Low")</f>
        <v/>
      </c>
      <c r="L682" s="5" t="str">
        <f>IF(Sales[[#This Row],[Current Upsell $]]&gt;0,_xlfn.CONCAT(Sales[[#This Row],[Subscription Type]]," ",Sales[[#This Row],[Upsell Priority]]," ",TEXT(Sales[[#This Row],[Current Upsell $]],"$#")),"")</f>
        <v/>
      </c>
      <c r="M682">
        <v>2</v>
      </c>
      <c r="N682" s="1">
        <v>44075</v>
      </c>
      <c r="O682" s="1">
        <v>44378</v>
      </c>
      <c r="P682">
        <v>10</v>
      </c>
      <c r="Q682">
        <v>0</v>
      </c>
      <c r="R682" s="1">
        <v>44317</v>
      </c>
      <c r="S682">
        <v>10</v>
      </c>
      <c r="T682" s="1"/>
    </row>
    <row r="683" spans="1:20" x14ac:dyDescent="0.25">
      <c r="A683">
        <v>100143</v>
      </c>
      <c r="B683" t="s">
        <v>0</v>
      </c>
      <c r="C683" cm="1">
        <f t="array" ref="C683">_xlfn.SWITCH(Sales[[#This Row],[Subscription Type]],"Basic",4,"Premium",3,"Business",2,"Enterprise",1,FALSE)</f>
        <v>3</v>
      </c>
      <c r="E683" s="1"/>
      <c r="F683" s="1"/>
      <c r="G683">
        <v>1</v>
      </c>
      <c r="H683">
        <f>MAX(0,Sales[[#This Row],[Number of Users]]-Sales[[#This Row],[Licenses Bought]])</f>
        <v>1</v>
      </c>
      <c r="I683" s="5">
        <v>10</v>
      </c>
      <c r="J683" s="5">
        <f>IF(Sales[[#This Row],[Sales Month]]=MAX(R683:R2902),Sales[[#This Row],[Upsell $ Non Paying Users]]*Sales[[#This Row],[Non Paying Users]],0)</f>
        <v>10</v>
      </c>
      <c r="K683" s="5" t="str" cm="1">
        <f t="array" ref="K683">_xlfn.IFS(Sales[[#This Row],[Current Upsell $]]=0,"",Sales[[#This Row],[Current Upsell $]]&gt;=400,"High",Sales[[#This Row],[Current Upsell $]]&gt;=100,"Medium",Sales[[#This Row],[Current Upsell $]]&lt;100,"Low")</f>
        <v>Low</v>
      </c>
      <c r="L683" s="5" t="str">
        <f>IF(Sales[[#This Row],[Current Upsell $]]&gt;0,_xlfn.CONCAT(Sales[[#This Row],[Subscription Type]]," ",Sales[[#This Row],[Upsell Priority]]," ",TEXT(Sales[[#This Row],[Current Upsell $]],"$#")),"")</f>
        <v>Premium Low $10</v>
      </c>
      <c r="M683">
        <v>2</v>
      </c>
      <c r="N683" s="1">
        <v>44075</v>
      </c>
      <c r="O683" s="1">
        <v>44378</v>
      </c>
      <c r="P683">
        <v>10</v>
      </c>
      <c r="Q683">
        <v>0</v>
      </c>
      <c r="R683" s="1">
        <v>44348</v>
      </c>
      <c r="S683">
        <v>10</v>
      </c>
      <c r="T683" s="1"/>
    </row>
    <row r="684" spans="1:20" x14ac:dyDescent="0.25">
      <c r="A684">
        <v>100144</v>
      </c>
      <c r="B684" t="s">
        <v>0</v>
      </c>
      <c r="C684" cm="1">
        <f t="array" ref="C684">_xlfn.SWITCH(Sales[[#This Row],[Subscription Type]],"Basic",4,"Premium",3,"Business",2,"Enterprise",1,FALSE)</f>
        <v>3</v>
      </c>
      <c r="E684" s="1"/>
      <c r="F684" s="1"/>
      <c r="G684">
        <v>1</v>
      </c>
      <c r="H684">
        <f>MAX(0,Sales[[#This Row],[Number of Users]]-Sales[[#This Row],[Licenses Bought]])</f>
        <v>1</v>
      </c>
      <c r="I684" s="5">
        <v>10</v>
      </c>
      <c r="J684" s="5">
        <f>IF(Sales[[#This Row],[Sales Month]]=MAX(R684:R2903),Sales[[#This Row],[Upsell $ Non Paying Users]]*Sales[[#This Row],[Non Paying Users]],0)</f>
        <v>0</v>
      </c>
      <c r="K684" s="5" t="str" cm="1">
        <f t="array" ref="K684">_xlfn.IFS(Sales[[#This Row],[Current Upsell $]]=0,"",Sales[[#This Row],[Current Upsell $]]&gt;=400,"High",Sales[[#This Row],[Current Upsell $]]&gt;=100,"Medium",Sales[[#This Row],[Current Upsell $]]&lt;100,"Low")</f>
        <v/>
      </c>
      <c r="L684" s="5" t="str">
        <f>IF(Sales[[#This Row],[Current Upsell $]]&gt;0,_xlfn.CONCAT(Sales[[#This Row],[Subscription Type]]," ",Sales[[#This Row],[Upsell Priority]]," ",TEXT(Sales[[#This Row],[Current Upsell $]],"$#")),"")</f>
        <v/>
      </c>
      <c r="M684">
        <v>2</v>
      </c>
      <c r="N684" s="1">
        <v>44075</v>
      </c>
      <c r="O684" s="1">
        <v>44378</v>
      </c>
      <c r="P684">
        <v>10</v>
      </c>
      <c r="Q684">
        <v>0</v>
      </c>
      <c r="R684" s="1">
        <v>44105</v>
      </c>
      <c r="S684">
        <v>10</v>
      </c>
      <c r="T684" s="1"/>
    </row>
    <row r="685" spans="1:20" x14ac:dyDescent="0.25">
      <c r="A685">
        <v>100144</v>
      </c>
      <c r="B685" t="s">
        <v>0</v>
      </c>
      <c r="C685" cm="1">
        <f t="array" ref="C685">_xlfn.SWITCH(Sales[[#This Row],[Subscription Type]],"Basic",4,"Premium",3,"Business",2,"Enterprise",1,FALSE)</f>
        <v>3</v>
      </c>
      <c r="E685" s="1"/>
      <c r="F685" s="1"/>
      <c r="G685">
        <v>1</v>
      </c>
      <c r="H685">
        <f>MAX(0,Sales[[#This Row],[Number of Users]]-Sales[[#This Row],[Licenses Bought]])</f>
        <v>1</v>
      </c>
      <c r="I685" s="5">
        <v>10</v>
      </c>
      <c r="J685" s="5">
        <f>IF(Sales[[#This Row],[Sales Month]]=MAX(R685:R2904),Sales[[#This Row],[Upsell $ Non Paying Users]]*Sales[[#This Row],[Non Paying Users]],0)</f>
        <v>0</v>
      </c>
      <c r="K685" s="5" t="str" cm="1">
        <f t="array" ref="K685">_xlfn.IFS(Sales[[#This Row],[Current Upsell $]]=0,"",Sales[[#This Row],[Current Upsell $]]&gt;=400,"High",Sales[[#This Row],[Current Upsell $]]&gt;=100,"Medium",Sales[[#This Row],[Current Upsell $]]&lt;100,"Low")</f>
        <v/>
      </c>
      <c r="L685" s="5" t="str">
        <f>IF(Sales[[#This Row],[Current Upsell $]]&gt;0,_xlfn.CONCAT(Sales[[#This Row],[Subscription Type]]," ",Sales[[#This Row],[Upsell Priority]]," ",TEXT(Sales[[#This Row],[Current Upsell $]],"$#")),"")</f>
        <v/>
      </c>
      <c r="M685">
        <v>2</v>
      </c>
      <c r="N685" s="1">
        <v>44075</v>
      </c>
      <c r="O685" s="1">
        <v>44378</v>
      </c>
      <c r="P685">
        <v>10</v>
      </c>
      <c r="Q685">
        <v>0</v>
      </c>
      <c r="R685" s="1">
        <v>44136</v>
      </c>
      <c r="S685">
        <v>10</v>
      </c>
      <c r="T685" s="1"/>
    </row>
    <row r="686" spans="1:20" x14ac:dyDescent="0.25">
      <c r="A686">
        <v>100144</v>
      </c>
      <c r="B686" t="s">
        <v>0</v>
      </c>
      <c r="C686" cm="1">
        <f t="array" ref="C686">_xlfn.SWITCH(Sales[[#This Row],[Subscription Type]],"Basic",4,"Premium",3,"Business",2,"Enterprise",1,FALSE)</f>
        <v>3</v>
      </c>
      <c r="E686" s="1"/>
      <c r="F686" s="1"/>
      <c r="G686">
        <v>1</v>
      </c>
      <c r="H686">
        <f>MAX(0,Sales[[#This Row],[Number of Users]]-Sales[[#This Row],[Licenses Bought]])</f>
        <v>1</v>
      </c>
      <c r="I686" s="5">
        <v>10</v>
      </c>
      <c r="J686" s="5">
        <f>IF(Sales[[#This Row],[Sales Month]]=MAX(R686:R2905),Sales[[#This Row],[Upsell $ Non Paying Users]]*Sales[[#This Row],[Non Paying Users]],0)</f>
        <v>0</v>
      </c>
      <c r="K686" s="5" t="str" cm="1">
        <f t="array" ref="K686">_xlfn.IFS(Sales[[#This Row],[Current Upsell $]]=0,"",Sales[[#This Row],[Current Upsell $]]&gt;=400,"High",Sales[[#This Row],[Current Upsell $]]&gt;=100,"Medium",Sales[[#This Row],[Current Upsell $]]&lt;100,"Low")</f>
        <v/>
      </c>
      <c r="L686" s="5" t="str">
        <f>IF(Sales[[#This Row],[Current Upsell $]]&gt;0,_xlfn.CONCAT(Sales[[#This Row],[Subscription Type]]," ",Sales[[#This Row],[Upsell Priority]]," ",TEXT(Sales[[#This Row],[Current Upsell $]],"$#")),"")</f>
        <v/>
      </c>
      <c r="M686">
        <v>2</v>
      </c>
      <c r="N686" s="1">
        <v>44075</v>
      </c>
      <c r="O686" s="1">
        <v>44378</v>
      </c>
      <c r="P686">
        <v>10</v>
      </c>
      <c r="Q686">
        <v>0</v>
      </c>
      <c r="R686" s="1">
        <v>44166</v>
      </c>
      <c r="S686">
        <v>10</v>
      </c>
      <c r="T686" s="1"/>
    </row>
    <row r="687" spans="1:20" x14ac:dyDescent="0.25">
      <c r="A687">
        <v>100144</v>
      </c>
      <c r="B687" t="s">
        <v>0</v>
      </c>
      <c r="C687" cm="1">
        <f t="array" ref="C687">_xlfn.SWITCH(Sales[[#This Row],[Subscription Type]],"Basic",4,"Premium",3,"Business",2,"Enterprise",1,FALSE)</f>
        <v>3</v>
      </c>
      <c r="E687" s="1"/>
      <c r="F687" s="1"/>
      <c r="G687">
        <v>1</v>
      </c>
      <c r="H687">
        <f>MAX(0,Sales[[#This Row],[Number of Users]]-Sales[[#This Row],[Licenses Bought]])</f>
        <v>1</v>
      </c>
      <c r="I687" s="5">
        <v>10</v>
      </c>
      <c r="J687" s="5">
        <f>IF(Sales[[#This Row],[Sales Month]]=MAX(R687:R2906),Sales[[#This Row],[Upsell $ Non Paying Users]]*Sales[[#This Row],[Non Paying Users]],0)</f>
        <v>0</v>
      </c>
      <c r="K687" s="5" t="str" cm="1">
        <f t="array" ref="K687">_xlfn.IFS(Sales[[#This Row],[Current Upsell $]]=0,"",Sales[[#This Row],[Current Upsell $]]&gt;=400,"High",Sales[[#This Row],[Current Upsell $]]&gt;=100,"Medium",Sales[[#This Row],[Current Upsell $]]&lt;100,"Low")</f>
        <v/>
      </c>
      <c r="L687" s="5" t="str">
        <f>IF(Sales[[#This Row],[Current Upsell $]]&gt;0,_xlfn.CONCAT(Sales[[#This Row],[Subscription Type]]," ",Sales[[#This Row],[Upsell Priority]]," ",TEXT(Sales[[#This Row],[Current Upsell $]],"$#")),"")</f>
        <v/>
      </c>
      <c r="M687">
        <v>2</v>
      </c>
      <c r="N687" s="1">
        <v>44075</v>
      </c>
      <c r="O687" s="1">
        <v>44378</v>
      </c>
      <c r="P687">
        <v>10</v>
      </c>
      <c r="Q687">
        <v>0</v>
      </c>
      <c r="R687" s="1">
        <v>44197</v>
      </c>
      <c r="S687">
        <v>10</v>
      </c>
      <c r="T687" s="1"/>
    </row>
    <row r="688" spans="1:20" x14ac:dyDescent="0.25">
      <c r="A688">
        <v>100144</v>
      </c>
      <c r="B688" t="s">
        <v>0</v>
      </c>
      <c r="C688" cm="1">
        <f t="array" ref="C688">_xlfn.SWITCH(Sales[[#This Row],[Subscription Type]],"Basic",4,"Premium",3,"Business",2,"Enterprise",1,FALSE)</f>
        <v>3</v>
      </c>
      <c r="E688" s="1"/>
      <c r="F688" s="1"/>
      <c r="G688">
        <v>1</v>
      </c>
      <c r="H688">
        <f>MAX(0,Sales[[#This Row],[Number of Users]]-Sales[[#This Row],[Licenses Bought]])</f>
        <v>1</v>
      </c>
      <c r="I688" s="5">
        <v>10</v>
      </c>
      <c r="J688" s="5">
        <f>IF(Sales[[#This Row],[Sales Month]]=MAX(R688:R2907),Sales[[#This Row],[Upsell $ Non Paying Users]]*Sales[[#This Row],[Non Paying Users]],0)</f>
        <v>0</v>
      </c>
      <c r="K688" s="5" t="str" cm="1">
        <f t="array" ref="K688">_xlfn.IFS(Sales[[#This Row],[Current Upsell $]]=0,"",Sales[[#This Row],[Current Upsell $]]&gt;=400,"High",Sales[[#This Row],[Current Upsell $]]&gt;=100,"Medium",Sales[[#This Row],[Current Upsell $]]&lt;100,"Low")</f>
        <v/>
      </c>
      <c r="L688" s="5" t="str">
        <f>IF(Sales[[#This Row],[Current Upsell $]]&gt;0,_xlfn.CONCAT(Sales[[#This Row],[Subscription Type]]," ",Sales[[#This Row],[Upsell Priority]]," ",TEXT(Sales[[#This Row],[Current Upsell $]],"$#")),"")</f>
        <v/>
      </c>
      <c r="M688">
        <v>2</v>
      </c>
      <c r="N688" s="1">
        <v>44075</v>
      </c>
      <c r="O688" s="1">
        <v>44378</v>
      </c>
      <c r="P688">
        <v>10</v>
      </c>
      <c r="Q688">
        <v>0</v>
      </c>
      <c r="R688" s="1">
        <v>44228</v>
      </c>
      <c r="S688">
        <v>10</v>
      </c>
      <c r="T688" s="1"/>
    </row>
    <row r="689" spans="1:20" x14ac:dyDescent="0.25">
      <c r="A689">
        <v>100144</v>
      </c>
      <c r="B689" t="s">
        <v>0</v>
      </c>
      <c r="C689" cm="1">
        <f t="array" ref="C689">_xlfn.SWITCH(Sales[[#This Row],[Subscription Type]],"Basic",4,"Premium",3,"Business",2,"Enterprise",1,FALSE)</f>
        <v>3</v>
      </c>
      <c r="E689" s="1"/>
      <c r="F689" s="1"/>
      <c r="G689">
        <v>1</v>
      </c>
      <c r="H689">
        <f>MAX(0,Sales[[#This Row],[Number of Users]]-Sales[[#This Row],[Licenses Bought]])</f>
        <v>1</v>
      </c>
      <c r="I689" s="5">
        <v>10</v>
      </c>
      <c r="J689" s="5">
        <f>IF(Sales[[#This Row],[Sales Month]]=MAX(R689:R2908),Sales[[#This Row],[Upsell $ Non Paying Users]]*Sales[[#This Row],[Non Paying Users]],0)</f>
        <v>0</v>
      </c>
      <c r="K689" s="5" t="str" cm="1">
        <f t="array" ref="K689">_xlfn.IFS(Sales[[#This Row],[Current Upsell $]]=0,"",Sales[[#This Row],[Current Upsell $]]&gt;=400,"High",Sales[[#This Row],[Current Upsell $]]&gt;=100,"Medium",Sales[[#This Row],[Current Upsell $]]&lt;100,"Low")</f>
        <v/>
      </c>
      <c r="L689" s="5" t="str">
        <f>IF(Sales[[#This Row],[Current Upsell $]]&gt;0,_xlfn.CONCAT(Sales[[#This Row],[Subscription Type]]," ",Sales[[#This Row],[Upsell Priority]]," ",TEXT(Sales[[#This Row],[Current Upsell $]],"$#")),"")</f>
        <v/>
      </c>
      <c r="M689">
        <v>2</v>
      </c>
      <c r="N689" s="1">
        <v>44075</v>
      </c>
      <c r="O689" s="1">
        <v>44378</v>
      </c>
      <c r="P689">
        <v>10</v>
      </c>
      <c r="Q689">
        <v>0</v>
      </c>
      <c r="R689" s="1">
        <v>44256</v>
      </c>
      <c r="S689">
        <v>10</v>
      </c>
      <c r="T689" s="1"/>
    </row>
    <row r="690" spans="1:20" x14ac:dyDescent="0.25">
      <c r="A690">
        <v>100144</v>
      </c>
      <c r="B690" t="s">
        <v>0</v>
      </c>
      <c r="C690" cm="1">
        <f t="array" ref="C690">_xlfn.SWITCH(Sales[[#This Row],[Subscription Type]],"Basic",4,"Premium",3,"Business",2,"Enterprise",1,FALSE)</f>
        <v>3</v>
      </c>
      <c r="E690" s="1"/>
      <c r="F690" s="1"/>
      <c r="G690">
        <v>1</v>
      </c>
      <c r="H690">
        <f>MAX(0,Sales[[#This Row],[Number of Users]]-Sales[[#This Row],[Licenses Bought]])</f>
        <v>1</v>
      </c>
      <c r="I690" s="5">
        <v>10</v>
      </c>
      <c r="J690" s="5">
        <f>IF(Sales[[#This Row],[Sales Month]]=MAX(R690:R2909),Sales[[#This Row],[Upsell $ Non Paying Users]]*Sales[[#This Row],[Non Paying Users]],0)</f>
        <v>0</v>
      </c>
      <c r="K690" s="5" t="str" cm="1">
        <f t="array" ref="K690">_xlfn.IFS(Sales[[#This Row],[Current Upsell $]]=0,"",Sales[[#This Row],[Current Upsell $]]&gt;=400,"High",Sales[[#This Row],[Current Upsell $]]&gt;=100,"Medium",Sales[[#This Row],[Current Upsell $]]&lt;100,"Low")</f>
        <v/>
      </c>
      <c r="L690" s="5" t="str">
        <f>IF(Sales[[#This Row],[Current Upsell $]]&gt;0,_xlfn.CONCAT(Sales[[#This Row],[Subscription Type]]," ",Sales[[#This Row],[Upsell Priority]]," ",TEXT(Sales[[#This Row],[Current Upsell $]],"$#")),"")</f>
        <v/>
      </c>
      <c r="M690">
        <v>2</v>
      </c>
      <c r="N690" s="1">
        <v>44075</v>
      </c>
      <c r="O690" s="1">
        <v>44378</v>
      </c>
      <c r="P690">
        <v>10</v>
      </c>
      <c r="Q690">
        <v>0</v>
      </c>
      <c r="R690" s="1">
        <v>44287</v>
      </c>
      <c r="S690">
        <v>10</v>
      </c>
      <c r="T690" s="1"/>
    </row>
    <row r="691" spans="1:20" x14ac:dyDescent="0.25">
      <c r="A691">
        <v>100144</v>
      </c>
      <c r="B691" t="s">
        <v>0</v>
      </c>
      <c r="C691" cm="1">
        <f t="array" ref="C691">_xlfn.SWITCH(Sales[[#This Row],[Subscription Type]],"Basic",4,"Premium",3,"Business",2,"Enterprise",1,FALSE)</f>
        <v>3</v>
      </c>
      <c r="E691" s="1"/>
      <c r="F691" s="1"/>
      <c r="G691">
        <v>1</v>
      </c>
      <c r="H691">
        <f>MAX(0,Sales[[#This Row],[Number of Users]]-Sales[[#This Row],[Licenses Bought]])</f>
        <v>1</v>
      </c>
      <c r="I691" s="5">
        <v>10</v>
      </c>
      <c r="J691" s="5">
        <f>IF(Sales[[#This Row],[Sales Month]]=MAX(R691:R2910),Sales[[#This Row],[Upsell $ Non Paying Users]]*Sales[[#This Row],[Non Paying Users]],0)</f>
        <v>0</v>
      </c>
      <c r="K691" s="5" t="str" cm="1">
        <f t="array" ref="K691">_xlfn.IFS(Sales[[#This Row],[Current Upsell $]]=0,"",Sales[[#This Row],[Current Upsell $]]&gt;=400,"High",Sales[[#This Row],[Current Upsell $]]&gt;=100,"Medium",Sales[[#This Row],[Current Upsell $]]&lt;100,"Low")</f>
        <v/>
      </c>
      <c r="L691" s="5" t="str">
        <f>IF(Sales[[#This Row],[Current Upsell $]]&gt;0,_xlfn.CONCAT(Sales[[#This Row],[Subscription Type]]," ",Sales[[#This Row],[Upsell Priority]]," ",TEXT(Sales[[#This Row],[Current Upsell $]],"$#")),"")</f>
        <v/>
      </c>
      <c r="M691">
        <v>2</v>
      </c>
      <c r="N691" s="1">
        <v>44075</v>
      </c>
      <c r="O691" s="1">
        <v>44378</v>
      </c>
      <c r="P691">
        <v>10</v>
      </c>
      <c r="Q691">
        <v>0</v>
      </c>
      <c r="R691" s="1">
        <v>44317</v>
      </c>
      <c r="S691">
        <v>10</v>
      </c>
      <c r="T691" s="1"/>
    </row>
    <row r="692" spans="1:20" x14ac:dyDescent="0.25">
      <c r="A692">
        <v>100144</v>
      </c>
      <c r="B692" t="s">
        <v>0</v>
      </c>
      <c r="C692" cm="1">
        <f t="array" ref="C692">_xlfn.SWITCH(Sales[[#This Row],[Subscription Type]],"Basic",4,"Premium",3,"Business",2,"Enterprise",1,FALSE)</f>
        <v>3</v>
      </c>
      <c r="E692" s="1"/>
      <c r="F692" s="1"/>
      <c r="G692">
        <v>1</v>
      </c>
      <c r="H692">
        <f>MAX(0,Sales[[#This Row],[Number of Users]]-Sales[[#This Row],[Licenses Bought]])</f>
        <v>1</v>
      </c>
      <c r="I692" s="5">
        <v>10</v>
      </c>
      <c r="J692" s="5">
        <f>IF(Sales[[#This Row],[Sales Month]]=MAX(R692:R2911),Sales[[#This Row],[Upsell $ Non Paying Users]]*Sales[[#This Row],[Non Paying Users]],0)</f>
        <v>10</v>
      </c>
      <c r="K692" s="5" t="str" cm="1">
        <f t="array" ref="K692">_xlfn.IFS(Sales[[#This Row],[Current Upsell $]]=0,"",Sales[[#This Row],[Current Upsell $]]&gt;=400,"High",Sales[[#This Row],[Current Upsell $]]&gt;=100,"Medium",Sales[[#This Row],[Current Upsell $]]&lt;100,"Low")</f>
        <v>Low</v>
      </c>
      <c r="L692" s="5" t="str">
        <f>IF(Sales[[#This Row],[Current Upsell $]]&gt;0,_xlfn.CONCAT(Sales[[#This Row],[Subscription Type]]," ",Sales[[#This Row],[Upsell Priority]]," ",TEXT(Sales[[#This Row],[Current Upsell $]],"$#")),"")</f>
        <v>Premium Low $10</v>
      </c>
      <c r="M692">
        <v>2</v>
      </c>
      <c r="N692" s="1">
        <v>44075</v>
      </c>
      <c r="O692" s="1">
        <v>44378</v>
      </c>
      <c r="P692">
        <v>10</v>
      </c>
      <c r="Q692">
        <v>0</v>
      </c>
      <c r="R692" s="1">
        <v>44348</v>
      </c>
      <c r="S692">
        <v>10</v>
      </c>
      <c r="T692" s="1"/>
    </row>
    <row r="693" spans="1:20" x14ac:dyDescent="0.25">
      <c r="A693">
        <v>100145</v>
      </c>
      <c r="B693" t="s">
        <v>0</v>
      </c>
      <c r="C693" cm="1">
        <f t="array" ref="C693">_xlfn.SWITCH(Sales[[#This Row],[Subscription Type]],"Basic",4,"Premium",3,"Business",2,"Enterprise",1,FALSE)</f>
        <v>3</v>
      </c>
      <c r="E693" s="1"/>
      <c r="F693" s="1"/>
      <c r="G693">
        <v>1</v>
      </c>
      <c r="H693">
        <f>MAX(0,Sales[[#This Row],[Number of Users]]-Sales[[#This Row],[Licenses Bought]])</f>
        <v>1</v>
      </c>
      <c r="I693" s="5">
        <v>10</v>
      </c>
      <c r="J693" s="5">
        <f>IF(Sales[[#This Row],[Sales Month]]=MAX(R693:R2912),Sales[[#This Row],[Upsell $ Non Paying Users]]*Sales[[#This Row],[Non Paying Users]],0)</f>
        <v>0</v>
      </c>
      <c r="K693" s="5" t="str" cm="1">
        <f t="array" ref="K693">_xlfn.IFS(Sales[[#This Row],[Current Upsell $]]=0,"",Sales[[#This Row],[Current Upsell $]]&gt;=400,"High",Sales[[#This Row],[Current Upsell $]]&gt;=100,"Medium",Sales[[#This Row],[Current Upsell $]]&lt;100,"Low")</f>
        <v/>
      </c>
      <c r="L693" s="5" t="str">
        <f>IF(Sales[[#This Row],[Current Upsell $]]&gt;0,_xlfn.CONCAT(Sales[[#This Row],[Subscription Type]]," ",Sales[[#This Row],[Upsell Priority]]," ",TEXT(Sales[[#This Row],[Current Upsell $]],"$#")),"")</f>
        <v/>
      </c>
      <c r="M693">
        <v>2</v>
      </c>
      <c r="N693" s="1">
        <v>44075</v>
      </c>
      <c r="O693" s="1">
        <v>44378</v>
      </c>
      <c r="P693">
        <v>10</v>
      </c>
      <c r="Q693">
        <v>0</v>
      </c>
      <c r="R693" s="1">
        <v>44105</v>
      </c>
      <c r="S693">
        <v>10</v>
      </c>
      <c r="T693" s="1"/>
    </row>
    <row r="694" spans="1:20" x14ac:dyDescent="0.25">
      <c r="A694">
        <v>100145</v>
      </c>
      <c r="B694" t="s">
        <v>0</v>
      </c>
      <c r="C694" cm="1">
        <f t="array" ref="C694">_xlfn.SWITCH(Sales[[#This Row],[Subscription Type]],"Basic",4,"Premium",3,"Business",2,"Enterprise",1,FALSE)</f>
        <v>3</v>
      </c>
      <c r="E694" s="1"/>
      <c r="F694" s="1"/>
      <c r="G694">
        <v>1</v>
      </c>
      <c r="H694">
        <f>MAX(0,Sales[[#This Row],[Number of Users]]-Sales[[#This Row],[Licenses Bought]])</f>
        <v>1</v>
      </c>
      <c r="I694" s="5">
        <v>10</v>
      </c>
      <c r="J694" s="5">
        <f>IF(Sales[[#This Row],[Sales Month]]=MAX(R694:R2913),Sales[[#This Row],[Upsell $ Non Paying Users]]*Sales[[#This Row],[Non Paying Users]],0)</f>
        <v>0</v>
      </c>
      <c r="K694" s="5" t="str" cm="1">
        <f t="array" ref="K694">_xlfn.IFS(Sales[[#This Row],[Current Upsell $]]=0,"",Sales[[#This Row],[Current Upsell $]]&gt;=400,"High",Sales[[#This Row],[Current Upsell $]]&gt;=100,"Medium",Sales[[#This Row],[Current Upsell $]]&lt;100,"Low")</f>
        <v/>
      </c>
      <c r="L694" s="5" t="str">
        <f>IF(Sales[[#This Row],[Current Upsell $]]&gt;0,_xlfn.CONCAT(Sales[[#This Row],[Subscription Type]]," ",Sales[[#This Row],[Upsell Priority]]," ",TEXT(Sales[[#This Row],[Current Upsell $]],"$#")),"")</f>
        <v/>
      </c>
      <c r="M694">
        <v>2</v>
      </c>
      <c r="N694" s="1">
        <v>44075</v>
      </c>
      <c r="O694" s="1">
        <v>44378</v>
      </c>
      <c r="P694">
        <v>10</v>
      </c>
      <c r="Q694">
        <v>0</v>
      </c>
      <c r="R694" s="1">
        <v>44136</v>
      </c>
      <c r="S694">
        <v>10</v>
      </c>
      <c r="T694" s="1"/>
    </row>
    <row r="695" spans="1:20" x14ac:dyDescent="0.25">
      <c r="A695">
        <v>100145</v>
      </c>
      <c r="B695" t="s">
        <v>0</v>
      </c>
      <c r="C695" cm="1">
        <f t="array" ref="C695">_xlfn.SWITCH(Sales[[#This Row],[Subscription Type]],"Basic",4,"Premium",3,"Business",2,"Enterprise",1,FALSE)</f>
        <v>3</v>
      </c>
      <c r="E695" s="1"/>
      <c r="F695" s="1"/>
      <c r="G695">
        <v>1</v>
      </c>
      <c r="H695">
        <f>MAX(0,Sales[[#This Row],[Number of Users]]-Sales[[#This Row],[Licenses Bought]])</f>
        <v>1</v>
      </c>
      <c r="I695" s="5">
        <v>10</v>
      </c>
      <c r="J695" s="5">
        <f>IF(Sales[[#This Row],[Sales Month]]=MAX(R695:R2914),Sales[[#This Row],[Upsell $ Non Paying Users]]*Sales[[#This Row],[Non Paying Users]],0)</f>
        <v>0</v>
      </c>
      <c r="K695" s="5" t="str" cm="1">
        <f t="array" ref="K695">_xlfn.IFS(Sales[[#This Row],[Current Upsell $]]=0,"",Sales[[#This Row],[Current Upsell $]]&gt;=400,"High",Sales[[#This Row],[Current Upsell $]]&gt;=100,"Medium",Sales[[#This Row],[Current Upsell $]]&lt;100,"Low")</f>
        <v/>
      </c>
      <c r="L695" s="5" t="str">
        <f>IF(Sales[[#This Row],[Current Upsell $]]&gt;0,_xlfn.CONCAT(Sales[[#This Row],[Subscription Type]]," ",Sales[[#This Row],[Upsell Priority]]," ",TEXT(Sales[[#This Row],[Current Upsell $]],"$#")),"")</f>
        <v/>
      </c>
      <c r="M695">
        <v>2</v>
      </c>
      <c r="N695" s="1">
        <v>44075</v>
      </c>
      <c r="O695" s="1">
        <v>44378</v>
      </c>
      <c r="P695">
        <v>10</v>
      </c>
      <c r="Q695">
        <v>0</v>
      </c>
      <c r="R695" s="1">
        <v>44166</v>
      </c>
      <c r="S695">
        <v>10</v>
      </c>
      <c r="T695" s="1"/>
    </row>
    <row r="696" spans="1:20" x14ac:dyDescent="0.25">
      <c r="A696">
        <v>100145</v>
      </c>
      <c r="B696" t="s">
        <v>0</v>
      </c>
      <c r="C696" cm="1">
        <f t="array" ref="C696">_xlfn.SWITCH(Sales[[#This Row],[Subscription Type]],"Basic",4,"Premium",3,"Business",2,"Enterprise",1,FALSE)</f>
        <v>3</v>
      </c>
      <c r="E696" s="1"/>
      <c r="F696" s="1"/>
      <c r="G696">
        <v>1</v>
      </c>
      <c r="H696">
        <f>MAX(0,Sales[[#This Row],[Number of Users]]-Sales[[#This Row],[Licenses Bought]])</f>
        <v>1</v>
      </c>
      <c r="I696" s="5">
        <v>10</v>
      </c>
      <c r="J696" s="5">
        <f>IF(Sales[[#This Row],[Sales Month]]=MAX(R696:R2915),Sales[[#This Row],[Upsell $ Non Paying Users]]*Sales[[#This Row],[Non Paying Users]],0)</f>
        <v>0</v>
      </c>
      <c r="K696" s="5" t="str" cm="1">
        <f t="array" ref="K696">_xlfn.IFS(Sales[[#This Row],[Current Upsell $]]=0,"",Sales[[#This Row],[Current Upsell $]]&gt;=400,"High",Sales[[#This Row],[Current Upsell $]]&gt;=100,"Medium",Sales[[#This Row],[Current Upsell $]]&lt;100,"Low")</f>
        <v/>
      </c>
      <c r="L696" s="5" t="str">
        <f>IF(Sales[[#This Row],[Current Upsell $]]&gt;0,_xlfn.CONCAT(Sales[[#This Row],[Subscription Type]]," ",Sales[[#This Row],[Upsell Priority]]," ",TEXT(Sales[[#This Row],[Current Upsell $]],"$#")),"")</f>
        <v/>
      </c>
      <c r="M696">
        <v>2</v>
      </c>
      <c r="N696" s="1">
        <v>44075</v>
      </c>
      <c r="O696" s="1">
        <v>44378</v>
      </c>
      <c r="P696">
        <v>10</v>
      </c>
      <c r="Q696">
        <v>0</v>
      </c>
      <c r="R696" s="1">
        <v>44197</v>
      </c>
      <c r="S696">
        <v>10</v>
      </c>
      <c r="T696" s="1"/>
    </row>
    <row r="697" spans="1:20" x14ac:dyDescent="0.25">
      <c r="A697">
        <v>100145</v>
      </c>
      <c r="B697" t="s">
        <v>0</v>
      </c>
      <c r="C697" cm="1">
        <f t="array" ref="C697">_xlfn.SWITCH(Sales[[#This Row],[Subscription Type]],"Basic",4,"Premium",3,"Business",2,"Enterprise",1,FALSE)</f>
        <v>3</v>
      </c>
      <c r="E697" s="1"/>
      <c r="F697" s="1"/>
      <c r="G697">
        <v>1</v>
      </c>
      <c r="H697">
        <f>MAX(0,Sales[[#This Row],[Number of Users]]-Sales[[#This Row],[Licenses Bought]])</f>
        <v>1</v>
      </c>
      <c r="I697" s="5">
        <v>10</v>
      </c>
      <c r="J697" s="5">
        <f>IF(Sales[[#This Row],[Sales Month]]=MAX(R697:R2916),Sales[[#This Row],[Upsell $ Non Paying Users]]*Sales[[#This Row],[Non Paying Users]],0)</f>
        <v>0</v>
      </c>
      <c r="K697" s="5" t="str" cm="1">
        <f t="array" ref="K697">_xlfn.IFS(Sales[[#This Row],[Current Upsell $]]=0,"",Sales[[#This Row],[Current Upsell $]]&gt;=400,"High",Sales[[#This Row],[Current Upsell $]]&gt;=100,"Medium",Sales[[#This Row],[Current Upsell $]]&lt;100,"Low")</f>
        <v/>
      </c>
      <c r="L697" s="5" t="str">
        <f>IF(Sales[[#This Row],[Current Upsell $]]&gt;0,_xlfn.CONCAT(Sales[[#This Row],[Subscription Type]]," ",Sales[[#This Row],[Upsell Priority]]," ",TEXT(Sales[[#This Row],[Current Upsell $]],"$#")),"")</f>
        <v/>
      </c>
      <c r="M697">
        <v>2</v>
      </c>
      <c r="N697" s="1">
        <v>44075</v>
      </c>
      <c r="O697" s="1">
        <v>44378</v>
      </c>
      <c r="P697">
        <v>10</v>
      </c>
      <c r="Q697">
        <v>0</v>
      </c>
      <c r="R697" s="1">
        <v>44228</v>
      </c>
      <c r="S697">
        <v>10</v>
      </c>
      <c r="T697" s="1"/>
    </row>
    <row r="698" spans="1:20" x14ac:dyDescent="0.25">
      <c r="A698">
        <v>100145</v>
      </c>
      <c r="B698" t="s">
        <v>0</v>
      </c>
      <c r="C698" cm="1">
        <f t="array" ref="C698">_xlfn.SWITCH(Sales[[#This Row],[Subscription Type]],"Basic",4,"Premium",3,"Business",2,"Enterprise",1,FALSE)</f>
        <v>3</v>
      </c>
      <c r="E698" s="1"/>
      <c r="F698" s="1"/>
      <c r="G698">
        <v>1</v>
      </c>
      <c r="H698">
        <f>MAX(0,Sales[[#This Row],[Number of Users]]-Sales[[#This Row],[Licenses Bought]])</f>
        <v>1</v>
      </c>
      <c r="I698" s="5">
        <v>10</v>
      </c>
      <c r="J698" s="5">
        <f>IF(Sales[[#This Row],[Sales Month]]=MAX(R698:R2917),Sales[[#This Row],[Upsell $ Non Paying Users]]*Sales[[#This Row],[Non Paying Users]],0)</f>
        <v>0</v>
      </c>
      <c r="K698" s="5" t="str" cm="1">
        <f t="array" ref="K698">_xlfn.IFS(Sales[[#This Row],[Current Upsell $]]=0,"",Sales[[#This Row],[Current Upsell $]]&gt;=400,"High",Sales[[#This Row],[Current Upsell $]]&gt;=100,"Medium",Sales[[#This Row],[Current Upsell $]]&lt;100,"Low")</f>
        <v/>
      </c>
      <c r="L698" s="5" t="str">
        <f>IF(Sales[[#This Row],[Current Upsell $]]&gt;0,_xlfn.CONCAT(Sales[[#This Row],[Subscription Type]]," ",Sales[[#This Row],[Upsell Priority]]," ",TEXT(Sales[[#This Row],[Current Upsell $]],"$#")),"")</f>
        <v/>
      </c>
      <c r="M698">
        <v>2</v>
      </c>
      <c r="N698" s="1">
        <v>44075</v>
      </c>
      <c r="O698" s="1">
        <v>44378</v>
      </c>
      <c r="P698">
        <v>10</v>
      </c>
      <c r="Q698">
        <v>0</v>
      </c>
      <c r="R698" s="1">
        <v>44287</v>
      </c>
      <c r="S698">
        <v>10</v>
      </c>
      <c r="T698" s="1"/>
    </row>
    <row r="699" spans="1:20" x14ac:dyDescent="0.25">
      <c r="A699">
        <v>100145</v>
      </c>
      <c r="B699" t="s">
        <v>0</v>
      </c>
      <c r="C699" cm="1">
        <f t="array" ref="C699">_xlfn.SWITCH(Sales[[#This Row],[Subscription Type]],"Basic",4,"Premium",3,"Business",2,"Enterprise",1,FALSE)</f>
        <v>3</v>
      </c>
      <c r="E699" s="1"/>
      <c r="F699" s="1"/>
      <c r="G699">
        <v>1</v>
      </c>
      <c r="H699">
        <f>MAX(0,Sales[[#This Row],[Number of Users]]-Sales[[#This Row],[Licenses Bought]])</f>
        <v>1</v>
      </c>
      <c r="I699" s="5">
        <v>10</v>
      </c>
      <c r="J699" s="5">
        <f>IF(Sales[[#This Row],[Sales Month]]=MAX(R699:R2918),Sales[[#This Row],[Upsell $ Non Paying Users]]*Sales[[#This Row],[Non Paying Users]],0)</f>
        <v>0</v>
      </c>
      <c r="K699" s="5" t="str" cm="1">
        <f t="array" ref="K699">_xlfn.IFS(Sales[[#This Row],[Current Upsell $]]=0,"",Sales[[#This Row],[Current Upsell $]]&gt;=400,"High",Sales[[#This Row],[Current Upsell $]]&gt;=100,"Medium",Sales[[#This Row],[Current Upsell $]]&lt;100,"Low")</f>
        <v/>
      </c>
      <c r="L699" s="5" t="str">
        <f>IF(Sales[[#This Row],[Current Upsell $]]&gt;0,_xlfn.CONCAT(Sales[[#This Row],[Subscription Type]]," ",Sales[[#This Row],[Upsell Priority]]," ",TEXT(Sales[[#This Row],[Current Upsell $]],"$#")),"")</f>
        <v/>
      </c>
      <c r="M699">
        <v>2</v>
      </c>
      <c r="N699" s="1">
        <v>44075</v>
      </c>
      <c r="O699" s="1">
        <v>44378</v>
      </c>
      <c r="P699">
        <v>10</v>
      </c>
      <c r="Q699">
        <v>0</v>
      </c>
      <c r="R699" s="1">
        <v>44317</v>
      </c>
      <c r="S699">
        <v>10</v>
      </c>
      <c r="T699" s="1"/>
    </row>
    <row r="700" spans="1:20" x14ac:dyDescent="0.25">
      <c r="A700">
        <v>100145</v>
      </c>
      <c r="B700" t="s">
        <v>0</v>
      </c>
      <c r="C700" cm="1">
        <f t="array" ref="C700">_xlfn.SWITCH(Sales[[#This Row],[Subscription Type]],"Basic",4,"Premium",3,"Business",2,"Enterprise",1,FALSE)</f>
        <v>3</v>
      </c>
      <c r="E700" s="1"/>
      <c r="F700" s="1"/>
      <c r="G700">
        <v>1</v>
      </c>
      <c r="H700">
        <f>MAX(0,Sales[[#This Row],[Number of Users]]-Sales[[#This Row],[Licenses Bought]])</f>
        <v>1</v>
      </c>
      <c r="I700" s="5">
        <v>10</v>
      </c>
      <c r="J700" s="5">
        <f>IF(Sales[[#This Row],[Sales Month]]=MAX(R700:R2919),Sales[[#This Row],[Upsell $ Non Paying Users]]*Sales[[#This Row],[Non Paying Users]],0)</f>
        <v>10</v>
      </c>
      <c r="K700" s="5" t="str" cm="1">
        <f t="array" ref="K700">_xlfn.IFS(Sales[[#This Row],[Current Upsell $]]=0,"",Sales[[#This Row],[Current Upsell $]]&gt;=400,"High",Sales[[#This Row],[Current Upsell $]]&gt;=100,"Medium",Sales[[#This Row],[Current Upsell $]]&lt;100,"Low")</f>
        <v>Low</v>
      </c>
      <c r="L700" s="5" t="str">
        <f>IF(Sales[[#This Row],[Current Upsell $]]&gt;0,_xlfn.CONCAT(Sales[[#This Row],[Subscription Type]]," ",Sales[[#This Row],[Upsell Priority]]," ",TEXT(Sales[[#This Row],[Current Upsell $]],"$#")),"")</f>
        <v>Premium Low $10</v>
      </c>
      <c r="M700">
        <v>2</v>
      </c>
      <c r="N700" s="1">
        <v>44075</v>
      </c>
      <c r="O700" s="1">
        <v>44378</v>
      </c>
      <c r="P700">
        <v>10</v>
      </c>
      <c r="Q700">
        <v>0</v>
      </c>
      <c r="R700" s="1">
        <v>44348</v>
      </c>
      <c r="S700">
        <v>10</v>
      </c>
      <c r="T700" s="1"/>
    </row>
    <row r="701" spans="1:20" x14ac:dyDescent="0.25">
      <c r="A701">
        <v>100149</v>
      </c>
      <c r="B701" t="s">
        <v>0</v>
      </c>
      <c r="C701" cm="1">
        <f t="array" ref="C701">_xlfn.SWITCH(Sales[[#This Row],[Subscription Type]],"Basic",4,"Premium",3,"Business",2,"Enterprise",1,FALSE)</f>
        <v>3</v>
      </c>
      <c r="E701" s="1"/>
      <c r="F701" s="1"/>
      <c r="G701">
        <v>33</v>
      </c>
      <c r="H701">
        <f>MAX(0,Sales[[#This Row],[Number of Users]]-Sales[[#This Row],[Licenses Bought]])</f>
        <v>1</v>
      </c>
      <c r="I701" s="5">
        <v>10</v>
      </c>
      <c r="J701" s="5">
        <f>IF(Sales[[#This Row],[Sales Month]]=MAX(R701:R2920),Sales[[#This Row],[Upsell $ Non Paying Users]]*Sales[[#This Row],[Non Paying Users]],0)</f>
        <v>0</v>
      </c>
      <c r="K701" s="5" t="str" cm="1">
        <f t="array" ref="K701">_xlfn.IFS(Sales[[#This Row],[Current Upsell $]]=0,"",Sales[[#This Row],[Current Upsell $]]&gt;=400,"High",Sales[[#This Row],[Current Upsell $]]&gt;=100,"Medium",Sales[[#This Row],[Current Upsell $]]&lt;100,"Low")</f>
        <v/>
      </c>
      <c r="L701" s="5" t="str">
        <f>IF(Sales[[#This Row],[Current Upsell $]]&gt;0,_xlfn.CONCAT(Sales[[#This Row],[Subscription Type]]," ",Sales[[#This Row],[Upsell Priority]]," ",TEXT(Sales[[#This Row],[Current Upsell $]],"$#")),"")</f>
        <v/>
      </c>
      <c r="M701">
        <v>34</v>
      </c>
      <c r="N701" s="1">
        <v>44105</v>
      </c>
      <c r="O701" s="1">
        <v>44378</v>
      </c>
      <c r="P701">
        <v>9</v>
      </c>
      <c r="Q701">
        <v>0</v>
      </c>
      <c r="R701" s="1">
        <v>44256</v>
      </c>
      <c r="S701">
        <v>330</v>
      </c>
      <c r="T701" s="1"/>
    </row>
    <row r="702" spans="1:20" x14ac:dyDescent="0.25">
      <c r="A702">
        <v>100150</v>
      </c>
      <c r="B702" t="s">
        <v>0</v>
      </c>
      <c r="C702" cm="1">
        <f t="array" ref="C702">_xlfn.SWITCH(Sales[[#This Row],[Subscription Type]],"Basic",4,"Premium",3,"Business",2,"Enterprise",1,FALSE)</f>
        <v>3</v>
      </c>
      <c r="E702" s="1"/>
      <c r="F702" s="1"/>
      <c r="G702">
        <v>27</v>
      </c>
      <c r="H702">
        <f>MAX(0,Sales[[#This Row],[Number of Users]]-Sales[[#This Row],[Licenses Bought]])</f>
        <v>1</v>
      </c>
      <c r="I702" s="5">
        <v>10</v>
      </c>
      <c r="J702" s="5">
        <f>IF(Sales[[#This Row],[Sales Month]]=MAX(R702:R2921),Sales[[#This Row],[Upsell $ Non Paying Users]]*Sales[[#This Row],[Non Paying Users]],0)</f>
        <v>10</v>
      </c>
      <c r="K702" s="5" t="str" cm="1">
        <f t="array" ref="K702">_xlfn.IFS(Sales[[#This Row],[Current Upsell $]]=0,"",Sales[[#This Row],[Current Upsell $]]&gt;=400,"High",Sales[[#This Row],[Current Upsell $]]&gt;=100,"Medium",Sales[[#This Row],[Current Upsell $]]&lt;100,"Low")</f>
        <v>Low</v>
      </c>
      <c r="L702" s="5" t="str">
        <f>IF(Sales[[#This Row],[Current Upsell $]]&gt;0,_xlfn.CONCAT(Sales[[#This Row],[Subscription Type]]," ",Sales[[#This Row],[Upsell Priority]]," ",TEXT(Sales[[#This Row],[Current Upsell $]],"$#")),"")</f>
        <v>Premium Low $10</v>
      </c>
      <c r="M702">
        <v>28</v>
      </c>
      <c r="N702" s="1">
        <v>44105</v>
      </c>
      <c r="O702" s="1">
        <v>44378</v>
      </c>
      <c r="P702">
        <v>9</v>
      </c>
      <c r="Q702">
        <v>0</v>
      </c>
      <c r="R702" s="1">
        <v>44348</v>
      </c>
      <c r="S702">
        <v>270</v>
      </c>
      <c r="T702" s="1"/>
    </row>
    <row r="703" spans="1:20" x14ac:dyDescent="0.25">
      <c r="A703">
        <v>100151</v>
      </c>
      <c r="B703" t="s">
        <v>0</v>
      </c>
      <c r="C703" cm="1">
        <f t="array" ref="C703">_xlfn.SWITCH(Sales[[#This Row],[Subscription Type]],"Basic",4,"Premium",3,"Business",2,"Enterprise",1,FALSE)</f>
        <v>3</v>
      </c>
      <c r="E703" s="1"/>
      <c r="F703" s="1"/>
      <c r="G703">
        <v>20</v>
      </c>
      <c r="H703">
        <f>MAX(0,Sales[[#This Row],[Number of Users]]-Sales[[#This Row],[Licenses Bought]])</f>
        <v>1</v>
      </c>
      <c r="I703" s="5">
        <v>10</v>
      </c>
      <c r="J703" s="5">
        <f>IF(Sales[[#This Row],[Sales Month]]=MAX(R703:R2922),Sales[[#This Row],[Upsell $ Non Paying Users]]*Sales[[#This Row],[Non Paying Users]],0)</f>
        <v>10</v>
      </c>
      <c r="K703" s="5" t="str" cm="1">
        <f t="array" ref="K703">_xlfn.IFS(Sales[[#This Row],[Current Upsell $]]=0,"",Sales[[#This Row],[Current Upsell $]]&gt;=400,"High",Sales[[#This Row],[Current Upsell $]]&gt;=100,"Medium",Sales[[#This Row],[Current Upsell $]]&lt;100,"Low")</f>
        <v>Low</v>
      </c>
      <c r="L703" s="5" t="str">
        <f>IF(Sales[[#This Row],[Current Upsell $]]&gt;0,_xlfn.CONCAT(Sales[[#This Row],[Subscription Type]]," ",Sales[[#This Row],[Upsell Priority]]," ",TEXT(Sales[[#This Row],[Current Upsell $]],"$#")),"")</f>
        <v>Premium Low $10</v>
      </c>
      <c r="M703">
        <v>21</v>
      </c>
      <c r="N703" s="1">
        <v>44105</v>
      </c>
      <c r="O703" s="1">
        <v>44378</v>
      </c>
      <c r="P703">
        <v>9</v>
      </c>
      <c r="Q703">
        <v>0</v>
      </c>
      <c r="R703" s="1">
        <v>44348</v>
      </c>
      <c r="S703">
        <v>200</v>
      </c>
      <c r="T703" s="1"/>
    </row>
    <row r="704" spans="1:20" x14ac:dyDescent="0.25">
      <c r="A704">
        <v>100154</v>
      </c>
      <c r="B704" t="s">
        <v>0</v>
      </c>
      <c r="C704" cm="1">
        <f t="array" ref="C704">_xlfn.SWITCH(Sales[[#This Row],[Subscription Type]],"Basic",4,"Premium",3,"Business",2,"Enterprise",1,FALSE)</f>
        <v>3</v>
      </c>
      <c r="E704" s="1"/>
      <c r="F704" s="1"/>
      <c r="G704">
        <v>6</v>
      </c>
      <c r="H704">
        <f>MAX(0,Sales[[#This Row],[Number of Users]]-Sales[[#This Row],[Licenses Bought]])</f>
        <v>1</v>
      </c>
      <c r="I704" s="5">
        <v>10</v>
      </c>
      <c r="J704" s="5">
        <f>IF(Sales[[#This Row],[Sales Month]]=MAX(R704:R2923),Sales[[#This Row],[Upsell $ Non Paying Users]]*Sales[[#This Row],[Non Paying Users]],0)</f>
        <v>0</v>
      </c>
      <c r="K704" s="5" t="str" cm="1">
        <f t="array" ref="K704">_xlfn.IFS(Sales[[#This Row],[Current Upsell $]]=0,"",Sales[[#This Row],[Current Upsell $]]&gt;=400,"High",Sales[[#This Row],[Current Upsell $]]&gt;=100,"Medium",Sales[[#This Row],[Current Upsell $]]&lt;100,"Low")</f>
        <v/>
      </c>
      <c r="L704" s="5" t="str">
        <f>IF(Sales[[#This Row],[Current Upsell $]]&gt;0,_xlfn.CONCAT(Sales[[#This Row],[Subscription Type]]," ",Sales[[#This Row],[Upsell Priority]]," ",TEXT(Sales[[#This Row],[Current Upsell $]],"$#")),"")</f>
        <v/>
      </c>
      <c r="M704">
        <v>7</v>
      </c>
      <c r="N704" s="1">
        <v>44105</v>
      </c>
      <c r="O704" s="1">
        <v>44378</v>
      </c>
      <c r="P704">
        <v>9</v>
      </c>
      <c r="Q704">
        <v>0</v>
      </c>
      <c r="R704" s="1">
        <v>44197</v>
      </c>
      <c r="S704">
        <v>60</v>
      </c>
      <c r="T704" s="1"/>
    </row>
    <row r="705" spans="1:20" x14ac:dyDescent="0.25">
      <c r="A705">
        <v>100154</v>
      </c>
      <c r="B705" t="s">
        <v>0</v>
      </c>
      <c r="C705" cm="1">
        <f t="array" ref="C705">_xlfn.SWITCH(Sales[[#This Row],[Subscription Type]],"Basic",4,"Premium",3,"Business",2,"Enterprise",1,FALSE)</f>
        <v>3</v>
      </c>
      <c r="E705" s="1"/>
      <c r="F705" s="1"/>
      <c r="G705">
        <v>6</v>
      </c>
      <c r="H705">
        <f>MAX(0,Sales[[#This Row],[Number of Users]]-Sales[[#This Row],[Licenses Bought]])</f>
        <v>1</v>
      </c>
      <c r="I705" s="5">
        <v>10</v>
      </c>
      <c r="J705" s="5">
        <f>IF(Sales[[#This Row],[Sales Month]]=MAX(R705:R2924),Sales[[#This Row],[Upsell $ Non Paying Users]]*Sales[[#This Row],[Non Paying Users]],0)</f>
        <v>0</v>
      </c>
      <c r="K705" s="5" t="str" cm="1">
        <f t="array" ref="K705">_xlfn.IFS(Sales[[#This Row],[Current Upsell $]]=0,"",Sales[[#This Row],[Current Upsell $]]&gt;=400,"High",Sales[[#This Row],[Current Upsell $]]&gt;=100,"Medium",Sales[[#This Row],[Current Upsell $]]&lt;100,"Low")</f>
        <v/>
      </c>
      <c r="L705" s="5" t="str">
        <f>IF(Sales[[#This Row],[Current Upsell $]]&gt;0,_xlfn.CONCAT(Sales[[#This Row],[Subscription Type]]," ",Sales[[#This Row],[Upsell Priority]]," ",TEXT(Sales[[#This Row],[Current Upsell $]],"$#")),"")</f>
        <v/>
      </c>
      <c r="M705">
        <v>7</v>
      </c>
      <c r="N705" s="1">
        <v>44105</v>
      </c>
      <c r="O705" s="1">
        <v>44378</v>
      </c>
      <c r="P705">
        <v>9</v>
      </c>
      <c r="Q705">
        <v>0</v>
      </c>
      <c r="R705" s="1">
        <v>44256</v>
      </c>
      <c r="S705">
        <v>60</v>
      </c>
      <c r="T705" s="1"/>
    </row>
    <row r="706" spans="1:20" x14ac:dyDescent="0.25">
      <c r="A706">
        <v>100154</v>
      </c>
      <c r="B706" t="s">
        <v>0</v>
      </c>
      <c r="C706" cm="1">
        <f t="array" ref="C706">_xlfn.SWITCH(Sales[[#This Row],[Subscription Type]],"Basic",4,"Premium",3,"Business",2,"Enterprise",1,FALSE)</f>
        <v>3</v>
      </c>
      <c r="E706" s="1"/>
      <c r="F706" s="1"/>
      <c r="G706">
        <v>6</v>
      </c>
      <c r="H706">
        <f>MAX(0,Sales[[#This Row],[Number of Users]]-Sales[[#This Row],[Licenses Bought]])</f>
        <v>1</v>
      </c>
      <c r="I706" s="5">
        <v>10</v>
      </c>
      <c r="J706" s="5">
        <f>IF(Sales[[#This Row],[Sales Month]]=MAX(R706:R2925),Sales[[#This Row],[Upsell $ Non Paying Users]]*Sales[[#This Row],[Non Paying Users]],0)</f>
        <v>0</v>
      </c>
      <c r="K706" s="5" t="str" cm="1">
        <f t="array" ref="K706">_xlfn.IFS(Sales[[#This Row],[Current Upsell $]]=0,"",Sales[[#This Row],[Current Upsell $]]&gt;=400,"High",Sales[[#This Row],[Current Upsell $]]&gt;=100,"Medium",Sales[[#This Row],[Current Upsell $]]&lt;100,"Low")</f>
        <v/>
      </c>
      <c r="L706" s="5" t="str">
        <f>IF(Sales[[#This Row],[Current Upsell $]]&gt;0,_xlfn.CONCAT(Sales[[#This Row],[Subscription Type]]," ",Sales[[#This Row],[Upsell Priority]]," ",TEXT(Sales[[#This Row],[Current Upsell $]],"$#")),"")</f>
        <v/>
      </c>
      <c r="M706">
        <v>7</v>
      </c>
      <c r="N706" s="1">
        <v>44105</v>
      </c>
      <c r="O706" s="1">
        <v>44378</v>
      </c>
      <c r="P706">
        <v>9</v>
      </c>
      <c r="Q706">
        <v>0</v>
      </c>
      <c r="R706" s="1">
        <v>44287</v>
      </c>
      <c r="S706">
        <v>60</v>
      </c>
      <c r="T706" s="1"/>
    </row>
    <row r="707" spans="1:20" x14ac:dyDescent="0.25">
      <c r="A707">
        <v>100169</v>
      </c>
      <c r="B707" t="s">
        <v>0</v>
      </c>
      <c r="C707" cm="1">
        <f t="array" ref="C707">_xlfn.SWITCH(Sales[[#This Row],[Subscription Type]],"Basic",4,"Premium",3,"Business",2,"Enterprise",1,FALSE)</f>
        <v>3</v>
      </c>
      <c r="G707">
        <v>1</v>
      </c>
      <c r="H707">
        <f>MAX(0,Sales[[#This Row],[Number of Users]]-Sales[[#This Row],[Licenses Bought]])</f>
        <v>1</v>
      </c>
      <c r="I707" s="5">
        <v>10</v>
      </c>
      <c r="J707" s="5">
        <f>IF(Sales[[#This Row],[Sales Month]]=MAX(R707:R2926),Sales[[#This Row],[Upsell $ Non Paying Users]]*Sales[[#This Row],[Non Paying Users]],0)</f>
        <v>0</v>
      </c>
      <c r="K707" s="5" t="str" cm="1">
        <f t="array" ref="K707">_xlfn.IFS(Sales[[#This Row],[Current Upsell $]]=0,"",Sales[[#This Row],[Current Upsell $]]&gt;=400,"High",Sales[[#This Row],[Current Upsell $]]&gt;=100,"Medium",Sales[[#This Row],[Current Upsell $]]&lt;100,"Low")</f>
        <v/>
      </c>
      <c r="L707" s="5" t="str">
        <f>IF(Sales[[#This Row],[Current Upsell $]]&gt;0,_xlfn.CONCAT(Sales[[#This Row],[Subscription Type]]," ",Sales[[#This Row],[Upsell Priority]]," ",TEXT(Sales[[#This Row],[Current Upsell $]],"$#")),"")</f>
        <v/>
      </c>
      <c r="M707">
        <v>2</v>
      </c>
      <c r="N707" s="1">
        <v>44136</v>
      </c>
      <c r="O707" s="1">
        <v>44317</v>
      </c>
      <c r="P707">
        <v>6</v>
      </c>
      <c r="Q707">
        <v>1</v>
      </c>
      <c r="R707" s="1">
        <v>44166</v>
      </c>
      <c r="S707">
        <v>10</v>
      </c>
      <c r="T707" s="1"/>
    </row>
    <row r="708" spans="1:20" x14ac:dyDescent="0.25">
      <c r="A708">
        <v>100169</v>
      </c>
      <c r="B708" t="s">
        <v>0</v>
      </c>
      <c r="C708" cm="1">
        <f t="array" ref="C708">_xlfn.SWITCH(Sales[[#This Row],[Subscription Type]],"Basic",4,"Premium",3,"Business",2,"Enterprise",1,FALSE)</f>
        <v>3</v>
      </c>
      <c r="G708">
        <v>1</v>
      </c>
      <c r="H708">
        <f>MAX(0,Sales[[#This Row],[Number of Users]]-Sales[[#This Row],[Licenses Bought]])</f>
        <v>1</v>
      </c>
      <c r="I708" s="5">
        <v>10</v>
      </c>
      <c r="J708" s="5">
        <f>IF(Sales[[#This Row],[Sales Month]]=MAX(R708:R2927),Sales[[#This Row],[Upsell $ Non Paying Users]]*Sales[[#This Row],[Non Paying Users]],0)</f>
        <v>0</v>
      </c>
      <c r="K708" s="5" t="str" cm="1">
        <f t="array" ref="K708">_xlfn.IFS(Sales[[#This Row],[Current Upsell $]]=0,"",Sales[[#This Row],[Current Upsell $]]&gt;=400,"High",Sales[[#This Row],[Current Upsell $]]&gt;=100,"Medium",Sales[[#This Row],[Current Upsell $]]&lt;100,"Low")</f>
        <v/>
      </c>
      <c r="L708" s="5" t="str">
        <f>IF(Sales[[#This Row],[Current Upsell $]]&gt;0,_xlfn.CONCAT(Sales[[#This Row],[Subscription Type]]," ",Sales[[#This Row],[Upsell Priority]]," ",TEXT(Sales[[#This Row],[Current Upsell $]],"$#")),"")</f>
        <v/>
      </c>
      <c r="M708">
        <v>2</v>
      </c>
      <c r="N708" s="1">
        <v>44136</v>
      </c>
      <c r="O708" s="1">
        <v>44317</v>
      </c>
      <c r="P708">
        <v>6</v>
      </c>
      <c r="Q708">
        <v>1</v>
      </c>
      <c r="R708" s="1">
        <v>44228</v>
      </c>
      <c r="S708">
        <v>10</v>
      </c>
      <c r="T708" s="1"/>
    </row>
    <row r="709" spans="1:20" x14ac:dyDescent="0.25">
      <c r="A709">
        <v>100169</v>
      </c>
      <c r="B709" t="s">
        <v>0</v>
      </c>
      <c r="C709" cm="1">
        <f t="array" ref="C709">_xlfn.SWITCH(Sales[[#This Row],[Subscription Type]],"Basic",4,"Premium",3,"Business",2,"Enterprise",1,FALSE)</f>
        <v>3</v>
      </c>
      <c r="G709">
        <v>1</v>
      </c>
      <c r="H709">
        <f>MAX(0,Sales[[#This Row],[Number of Users]]-Sales[[#This Row],[Licenses Bought]])</f>
        <v>1</v>
      </c>
      <c r="I709" s="5">
        <v>10</v>
      </c>
      <c r="J709" s="5">
        <f>IF(Sales[[#This Row],[Sales Month]]=MAX(R709:R2928),Sales[[#This Row],[Upsell $ Non Paying Users]]*Sales[[#This Row],[Non Paying Users]],0)</f>
        <v>0</v>
      </c>
      <c r="K709" s="5" t="str" cm="1">
        <f t="array" ref="K709">_xlfn.IFS(Sales[[#This Row],[Current Upsell $]]=0,"",Sales[[#This Row],[Current Upsell $]]&gt;=400,"High",Sales[[#This Row],[Current Upsell $]]&gt;=100,"Medium",Sales[[#This Row],[Current Upsell $]]&lt;100,"Low")</f>
        <v/>
      </c>
      <c r="L709" s="5" t="str">
        <f>IF(Sales[[#This Row],[Current Upsell $]]&gt;0,_xlfn.CONCAT(Sales[[#This Row],[Subscription Type]]," ",Sales[[#This Row],[Upsell Priority]]," ",TEXT(Sales[[#This Row],[Current Upsell $]],"$#")),"")</f>
        <v/>
      </c>
      <c r="M709">
        <v>2</v>
      </c>
      <c r="N709" s="1">
        <v>44136</v>
      </c>
      <c r="O709" s="1">
        <v>44317</v>
      </c>
      <c r="P709">
        <v>6</v>
      </c>
      <c r="Q709">
        <v>1</v>
      </c>
      <c r="R709" s="1">
        <v>44287</v>
      </c>
      <c r="S709">
        <v>10</v>
      </c>
      <c r="T709" s="1"/>
    </row>
    <row r="710" spans="1:20" x14ac:dyDescent="0.25">
      <c r="A710">
        <v>100169</v>
      </c>
      <c r="B710" t="s">
        <v>0</v>
      </c>
      <c r="C710" cm="1">
        <f t="array" ref="C710">_xlfn.SWITCH(Sales[[#This Row],[Subscription Type]],"Basic",4,"Premium",3,"Business",2,"Enterprise",1,FALSE)</f>
        <v>3</v>
      </c>
      <c r="G710">
        <v>1</v>
      </c>
      <c r="H710">
        <f>MAX(0,Sales[[#This Row],[Number of Users]]-Sales[[#This Row],[Licenses Bought]])</f>
        <v>1</v>
      </c>
      <c r="I710" s="5">
        <v>10</v>
      </c>
      <c r="J710" s="5">
        <f>IF(Sales[[#This Row],[Sales Month]]=MAX(R710:R2929),Sales[[#This Row],[Upsell $ Non Paying Users]]*Sales[[#This Row],[Non Paying Users]],0)</f>
        <v>0</v>
      </c>
      <c r="K710" s="5" t="str" cm="1">
        <f t="array" ref="K710">_xlfn.IFS(Sales[[#This Row],[Current Upsell $]]=0,"",Sales[[#This Row],[Current Upsell $]]&gt;=400,"High",Sales[[#This Row],[Current Upsell $]]&gt;=100,"Medium",Sales[[#This Row],[Current Upsell $]]&lt;100,"Low")</f>
        <v/>
      </c>
      <c r="L710" s="5" t="str">
        <f>IF(Sales[[#This Row],[Current Upsell $]]&gt;0,_xlfn.CONCAT(Sales[[#This Row],[Subscription Type]]," ",Sales[[#This Row],[Upsell Priority]]," ",TEXT(Sales[[#This Row],[Current Upsell $]],"$#")),"")</f>
        <v/>
      </c>
      <c r="M710">
        <v>2</v>
      </c>
      <c r="N710" s="1">
        <v>44136</v>
      </c>
      <c r="O710" s="1">
        <v>44317</v>
      </c>
      <c r="P710">
        <v>6</v>
      </c>
      <c r="Q710">
        <v>1</v>
      </c>
      <c r="R710" s="1">
        <v>44317</v>
      </c>
      <c r="S710">
        <v>10</v>
      </c>
      <c r="T710" s="1"/>
    </row>
    <row r="711" spans="1:20" x14ac:dyDescent="0.25">
      <c r="A711">
        <v>100170</v>
      </c>
      <c r="B711" t="s">
        <v>0</v>
      </c>
      <c r="C711" cm="1">
        <f t="array" ref="C711">_xlfn.SWITCH(Sales[[#This Row],[Subscription Type]],"Basic",4,"Premium",3,"Business",2,"Enterprise",1,FALSE)</f>
        <v>3</v>
      </c>
      <c r="E711" s="1"/>
      <c r="F711" s="1"/>
      <c r="G711">
        <v>1</v>
      </c>
      <c r="H711">
        <f>MAX(0,Sales[[#This Row],[Number of Users]]-Sales[[#This Row],[Licenses Bought]])</f>
        <v>1</v>
      </c>
      <c r="I711" s="5">
        <v>10</v>
      </c>
      <c r="J711" s="5">
        <f>IF(Sales[[#This Row],[Sales Month]]=MAX(R711:R2930),Sales[[#This Row],[Upsell $ Non Paying Users]]*Sales[[#This Row],[Non Paying Users]],0)</f>
        <v>0</v>
      </c>
      <c r="K711" s="5" t="str" cm="1">
        <f t="array" ref="K711">_xlfn.IFS(Sales[[#This Row],[Current Upsell $]]=0,"",Sales[[#This Row],[Current Upsell $]]&gt;=400,"High",Sales[[#This Row],[Current Upsell $]]&gt;=100,"Medium",Sales[[#This Row],[Current Upsell $]]&lt;100,"Low")</f>
        <v/>
      </c>
      <c r="L711" s="5" t="str">
        <f>IF(Sales[[#This Row],[Current Upsell $]]&gt;0,_xlfn.CONCAT(Sales[[#This Row],[Subscription Type]]," ",Sales[[#This Row],[Upsell Priority]]," ",TEXT(Sales[[#This Row],[Current Upsell $]],"$#")),"")</f>
        <v/>
      </c>
      <c r="M711">
        <v>2</v>
      </c>
      <c r="N711" s="1">
        <v>44136</v>
      </c>
      <c r="O711" s="1">
        <v>44378</v>
      </c>
      <c r="P711">
        <v>8</v>
      </c>
      <c r="Q711">
        <v>0</v>
      </c>
      <c r="R711" s="1">
        <v>44166</v>
      </c>
      <c r="S711">
        <v>10</v>
      </c>
      <c r="T711" s="1"/>
    </row>
    <row r="712" spans="1:20" x14ac:dyDescent="0.25">
      <c r="A712">
        <v>100170</v>
      </c>
      <c r="B712" t="s">
        <v>0</v>
      </c>
      <c r="C712" cm="1">
        <f t="array" ref="C712">_xlfn.SWITCH(Sales[[#This Row],[Subscription Type]],"Basic",4,"Premium",3,"Business",2,"Enterprise",1,FALSE)</f>
        <v>3</v>
      </c>
      <c r="E712" s="1"/>
      <c r="F712" s="1"/>
      <c r="G712">
        <v>1</v>
      </c>
      <c r="H712">
        <f>MAX(0,Sales[[#This Row],[Number of Users]]-Sales[[#This Row],[Licenses Bought]])</f>
        <v>1</v>
      </c>
      <c r="I712" s="5">
        <v>10</v>
      </c>
      <c r="J712" s="5">
        <f>IF(Sales[[#This Row],[Sales Month]]=MAX(R712:R2931),Sales[[#This Row],[Upsell $ Non Paying Users]]*Sales[[#This Row],[Non Paying Users]],0)</f>
        <v>0</v>
      </c>
      <c r="K712" s="5" t="str" cm="1">
        <f t="array" ref="K712">_xlfn.IFS(Sales[[#This Row],[Current Upsell $]]=0,"",Sales[[#This Row],[Current Upsell $]]&gt;=400,"High",Sales[[#This Row],[Current Upsell $]]&gt;=100,"Medium",Sales[[#This Row],[Current Upsell $]]&lt;100,"Low")</f>
        <v/>
      </c>
      <c r="L712" s="5" t="str">
        <f>IF(Sales[[#This Row],[Current Upsell $]]&gt;0,_xlfn.CONCAT(Sales[[#This Row],[Subscription Type]]," ",Sales[[#This Row],[Upsell Priority]]," ",TEXT(Sales[[#This Row],[Current Upsell $]],"$#")),"")</f>
        <v/>
      </c>
      <c r="M712">
        <v>2</v>
      </c>
      <c r="N712" s="1">
        <v>44136</v>
      </c>
      <c r="O712" s="1">
        <v>44378</v>
      </c>
      <c r="P712">
        <v>8</v>
      </c>
      <c r="Q712">
        <v>0</v>
      </c>
      <c r="R712" s="1">
        <v>44197</v>
      </c>
      <c r="S712">
        <v>10</v>
      </c>
      <c r="T712" s="1"/>
    </row>
    <row r="713" spans="1:20" x14ac:dyDescent="0.25">
      <c r="A713">
        <v>100170</v>
      </c>
      <c r="B713" t="s">
        <v>0</v>
      </c>
      <c r="C713" cm="1">
        <f t="array" ref="C713">_xlfn.SWITCH(Sales[[#This Row],[Subscription Type]],"Basic",4,"Premium",3,"Business",2,"Enterprise",1,FALSE)</f>
        <v>3</v>
      </c>
      <c r="E713" s="1"/>
      <c r="F713" s="1"/>
      <c r="G713">
        <v>1</v>
      </c>
      <c r="H713">
        <f>MAX(0,Sales[[#This Row],[Number of Users]]-Sales[[#This Row],[Licenses Bought]])</f>
        <v>1</v>
      </c>
      <c r="I713" s="5">
        <v>10</v>
      </c>
      <c r="J713" s="5">
        <f>IF(Sales[[#This Row],[Sales Month]]=MAX(R713:R2932),Sales[[#This Row],[Upsell $ Non Paying Users]]*Sales[[#This Row],[Non Paying Users]],0)</f>
        <v>0</v>
      </c>
      <c r="K713" s="5" t="str" cm="1">
        <f t="array" ref="K713">_xlfn.IFS(Sales[[#This Row],[Current Upsell $]]=0,"",Sales[[#This Row],[Current Upsell $]]&gt;=400,"High",Sales[[#This Row],[Current Upsell $]]&gt;=100,"Medium",Sales[[#This Row],[Current Upsell $]]&lt;100,"Low")</f>
        <v/>
      </c>
      <c r="L713" s="5" t="str">
        <f>IF(Sales[[#This Row],[Current Upsell $]]&gt;0,_xlfn.CONCAT(Sales[[#This Row],[Subscription Type]]," ",Sales[[#This Row],[Upsell Priority]]," ",TEXT(Sales[[#This Row],[Current Upsell $]],"$#")),"")</f>
        <v/>
      </c>
      <c r="M713">
        <v>2</v>
      </c>
      <c r="N713" s="1">
        <v>44136</v>
      </c>
      <c r="O713" s="1">
        <v>44378</v>
      </c>
      <c r="P713">
        <v>8</v>
      </c>
      <c r="Q713">
        <v>0</v>
      </c>
      <c r="R713" s="1">
        <v>44228</v>
      </c>
      <c r="S713">
        <v>10</v>
      </c>
      <c r="T713" s="1"/>
    </row>
    <row r="714" spans="1:20" x14ac:dyDescent="0.25">
      <c r="A714">
        <v>100170</v>
      </c>
      <c r="B714" t="s">
        <v>0</v>
      </c>
      <c r="C714" cm="1">
        <f t="array" ref="C714">_xlfn.SWITCH(Sales[[#This Row],[Subscription Type]],"Basic",4,"Premium",3,"Business",2,"Enterprise",1,FALSE)</f>
        <v>3</v>
      </c>
      <c r="E714" s="1"/>
      <c r="F714" s="1"/>
      <c r="G714">
        <v>1</v>
      </c>
      <c r="H714">
        <f>MAX(0,Sales[[#This Row],[Number of Users]]-Sales[[#This Row],[Licenses Bought]])</f>
        <v>1</v>
      </c>
      <c r="I714" s="5">
        <v>10</v>
      </c>
      <c r="J714" s="5">
        <f>IF(Sales[[#This Row],[Sales Month]]=MAX(R714:R2933),Sales[[#This Row],[Upsell $ Non Paying Users]]*Sales[[#This Row],[Non Paying Users]],0)</f>
        <v>0</v>
      </c>
      <c r="K714" s="5" t="str" cm="1">
        <f t="array" ref="K714">_xlfn.IFS(Sales[[#This Row],[Current Upsell $]]=0,"",Sales[[#This Row],[Current Upsell $]]&gt;=400,"High",Sales[[#This Row],[Current Upsell $]]&gt;=100,"Medium",Sales[[#This Row],[Current Upsell $]]&lt;100,"Low")</f>
        <v/>
      </c>
      <c r="L714" s="5" t="str">
        <f>IF(Sales[[#This Row],[Current Upsell $]]&gt;0,_xlfn.CONCAT(Sales[[#This Row],[Subscription Type]]," ",Sales[[#This Row],[Upsell Priority]]," ",TEXT(Sales[[#This Row],[Current Upsell $]],"$#")),"")</f>
        <v/>
      </c>
      <c r="M714">
        <v>2</v>
      </c>
      <c r="N714" s="1">
        <v>44136</v>
      </c>
      <c r="O714" s="1">
        <v>44378</v>
      </c>
      <c r="P714">
        <v>8</v>
      </c>
      <c r="Q714">
        <v>0</v>
      </c>
      <c r="R714" s="1">
        <v>44256</v>
      </c>
      <c r="S714">
        <v>10</v>
      </c>
      <c r="T714" s="1"/>
    </row>
    <row r="715" spans="1:20" x14ac:dyDescent="0.25">
      <c r="A715">
        <v>100170</v>
      </c>
      <c r="B715" t="s">
        <v>0</v>
      </c>
      <c r="C715" cm="1">
        <f t="array" ref="C715">_xlfn.SWITCH(Sales[[#This Row],[Subscription Type]],"Basic",4,"Premium",3,"Business",2,"Enterprise",1,FALSE)</f>
        <v>3</v>
      </c>
      <c r="E715" s="1"/>
      <c r="F715" s="1"/>
      <c r="G715">
        <v>1</v>
      </c>
      <c r="H715">
        <f>MAX(0,Sales[[#This Row],[Number of Users]]-Sales[[#This Row],[Licenses Bought]])</f>
        <v>1</v>
      </c>
      <c r="I715" s="5">
        <v>10</v>
      </c>
      <c r="J715" s="5">
        <f>IF(Sales[[#This Row],[Sales Month]]=MAX(R715:R2934),Sales[[#This Row],[Upsell $ Non Paying Users]]*Sales[[#This Row],[Non Paying Users]],0)</f>
        <v>0</v>
      </c>
      <c r="K715" s="5" t="str" cm="1">
        <f t="array" ref="K715">_xlfn.IFS(Sales[[#This Row],[Current Upsell $]]=0,"",Sales[[#This Row],[Current Upsell $]]&gt;=400,"High",Sales[[#This Row],[Current Upsell $]]&gt;=100,"Medium",Sales[[#This Row],[Current Upsell $]]&lt;100,"Low")</f>
        <v/>
      </c>
      <c r="L715" s="5" t="str">
        <f>IF(Sales[[#This Row],[Current Upsell $]]&gt;0,_xlfn.CONCAT(Sales[[#This Row],[Subscription Type]]," ",Sales[[#This Row],[Upsell Priority]]," ",TEXT(Sales[[#This Row],[Current Upsell $]],"$#")),"")</f>
        <v/>
      </c>
      <c r="M715">
        <v>2</v>
      </c>
      <c r="N715" s="1">
        <v>44136</v>
      </c>
      <c r="O715" s="1">
        <v>44378</v>
      </c>
      <c r="P715">
        <v>8</v>
      </c>
      <c r="Q715">
        <v>0</v>
      </c>
      <c r="R715" s="1">
        <v>44287</v>
      </c>
      <c r="S715">
        <v>10</v>
      </c>
      <c r="T715" s="1"/>
    </row>
    <row r="716" spans="1:20" x14ac:dyDescent="0.25">
      <c r="A716">
        <v>100170</v>
      </c>
      <c r="B716" t="s">
        <v>0</v>
      </c>
      <c r="C716" cm="1">
        <f t="array" ref="C716">_xlfn.SWITCH(Sales[[#This Row],[Subscription Type]],"Basic",4,"Premium",3,"Business",2,"Enterprise",1,FALSE)</f>
        <v>3</v>
      </c>
      <c r="E716" s="1"/>
      <c r="F716" s="1"/>
      <c r="G716">
        <v>1</v>
      </c>
      <c r="H716">
        <f>MAX(0,Sales[[#This Row],[Number of Users]]-Sales[[#This Row],[Licenses Bought]])</f>
        <v>1</v>
      </c>
      <c r="I716" s="5">
        <v>10</v>
      </c>
      <c r="J716" s="5">
        <f>IF(Sales[[#This Row],[Sales Month]]=MAX(R716:R2935),Sales[[#This Row],[Upsell $ Non Paying Users]]*Sales[[#This Row],[Non Paying Users]],0)</f>
        <v>0</v>
      </c>
      <c r="K716" s="5" t="str" cm="1">
        <f t="array" ref="K716">_xlfn.IFS(Sales[[#This Row],[Current Upsell $]]=0,"",Sales[[#This Row],[Current Upsell $]]&gt;=400,"High",Sales[[#This Row],[Current Upsell $]]&gt;=100,"Medium",Sales[[#This Row],[Current Upsell $]]&lt;100,"Low")</f>
        <v/>
      </c>
      <c r="L716" s="5" t="str">
        <f>IF(Sales[[#This Row],[Current Upsell $]]&gt;0,_xlfn.CONCAT(Sales[[#This Row],[Subscription Type]]," ",Sales[[#This Row],[Upsell Priority]]," ",TEXT(Sales[[#This Row],[Current Upsell $]],"$#")),"")</f>
        <v/>
      </c>
      <c r="M716">
        <v>2</v>
      </c>
      <c r="N716" s="1">
        <v>44136</v>
      </c>
      <c r="O716" s="1">
        <v>44378</v>
      </c>
      <c r="P716">
        <v>8</v>
      </c>
      <c r="Q716">
        <v>0</v>
      </c>
      <c r="R716" s="1">
        <v>44317</v>
      </c>
      <c r="S716">
        <v>10</v>
      </c>
      <c r="T716" s="1"/>
    </row>
    <row r="717" spans="1:20" x14ac:dyDescent="0.25">
      <c r="A717">
        <v>100170</v>
      </c>
      <c r="B717" t="s">
        <v>0</v>
      </c>
      <c r="C717" cm="1">
        <f t="array" ref="C717">_xlfn.SWITCH(Sales[[#This Row],[Subscription Type]],"Basic",4,"Premium",3,"Business",2,"Enterprise",1,FALSE)</f>
        <v>3</v>
      </c>
      <c r="E717" s="1"/>
      <c r="F717" s="1"/>
      <c r="G717">
        <v>1</v>
      </c>
      <c r="H717">
        <f>MAX(0,Sales[[#This Row],[Number of Users]]-Sales[[#This Row],[Licenses Bought]])</f>
        <v>1</v>
      </c>
      <c r="I717" s="5">
        <v>10</v>
      </c>
      <c r="J717" s="5">
        <f>IF(Sales[[#This Row],[Sales Month]]=MAX(R717:R2936),Sales[[#This Row],[Upsell $ Non Paying Users]]*Sales[[#This Row],[Non Paying Users]],0)</f>
        <v>10</v>
      </c>
      <c r="K717" s="5" t="str" cm="1">
        <f t="array" ref="K717">_xlfn.IFS(Sales[[#This Row],[Current Upsell $]]=0,"",Sales[[#This Row],[Current Upsell $]]&gt;=400,"High",Sales[[#This Row],[Current Upsell $]]&gt;=100,"Medium",Sales[[#This Row],[Current Upsell $]]&lt;100,"Low")</f>
        <v>Low</v>
      </c>
      <c r="L717" s="5" t="str">
        <f>IF(Sales[[#This Row],[Current Upsell $]]&gt;0,_xlfn.CONCAT(Sales[[#This Row],[Subscription Type]]," ",Sales[[#This Row],[Upsell Priority]]," ",TEXT(Sales[[#This Row],[Current Upsell $]],"$#")),"")</f>
        <v>Premium Low $10</v>
      </c>
      <c r="M717">
        <v>2</v>
      </c>
      <c r="N717" s="1">
        <v>44136</v>
      </c>
      <c r="O717" s="1">
        <v>44378</v>
      </c>
      <c r="P717">
        <v>8</v>
      </c>
      <c r="Q717">
        <v>0</v>
      </c>
      <c r="R717" s="1">
        <v>44348</v>
      </c>
      <c r="S717">
        <v>10</v>
      </c>
      <c r="T717" s="1"/>
    </row>
    <row r="718" spans="1:20" x14ac:dyDescent="0.25">
      <c r="A718">
        <v>100175</v>
      </c>
      <c r="B718" t="s">
        <v>0</v>
      </c>
      <c r="C718" cm="1">
        <f t="array" ref="C718">_xlfn.SWITCH(Sales[[#This Row],[Subscription Type]],"Basic",4,"Premium",3,"Business",2,"Enterprise",1,FALSE)</f>
        <v>3</v>
      </c>
      <c r="G718">
        <v>5</v>
      </c>
      <c r="H718">
        <f>MAX(0,Sales[[#This Row],[Number of Users]]-Sales[[#This Row],[Licenses Bought]])</f>
        <v>1</v>
      </c>
      <c r="I718" s="5">
        <v>10</v>
      </c>
      <c r="J718" s="5">
        <f>IF(Sales[[#This Row],[Sales Month]]=MAX(R718:R2937),Sales[[#This Row],[Upsell $ Non Paying Users]]*Sales[[#This Row],[Non Paying Users]],0)</f>
        <v>0</v>
      </c>
      <c r="K718" s="5" t="str" cm="1">
        <f t="array" ref="K718">_xlfn.IFS(Sales[[#This Row],[Current Upsell $]]=0,"",Sales[[#This Row],[Current Upsell $]]&gt;=400,"High",Sales[[#This Row],[Current Upsell $]]&gt;=100,"Medium",Sales[[#This Row],[Current Upsell $]]&lt;100,"Low")</f>
        <v/>
      </c>
      <c r="L718" s="5" t="str">
        <f>IF(Sales[[#This Row],[Current Upsell $]]&gt;0,_xlfn.CONCAT(Sales[[#This Row],[Subscription Type]]," ",Sales[[#This Row],[Upsell Priority]]," ",TEXT(Sales[[#This Row],[Current Upsell $]],"$#")),"")</f>
        <v/>
      </c>
      <c r="M718">
        <v>6</v>
      </c>
      <c r="N718" s="1">
        <v>44166</v>
      </c>
      <c r="O718" s="1">
        <v>44378</v>
      </c>
      <c r="P718">
        <v>7</v>
      </c>
      <c r="Q718">
        <v>0</v>
      </c>
      <c r="R718" s="1">
        <v>44197</v>
      </c>
      <c r="S718">
        <v>50</v>
      </c>
      <c r="T718" s="1"/>
    </row>
    <row r="719" spans="1:20" x14ac:dyDescent="0.25">
      <c r="A719">
        <v>100175</v>
      </c>
      <c r="B719" t="s">
        <v>0</v>
      </c>
      <c r="C719" cm="1">
        <f t="array" ref="C719">_xlfn.SWITCH(Sales[[#This Row],[Subscription Type]],"Basic",4,"Premium",3,"Business",2,"Enterprise",1,FALSE)</f>
        <v>3</v>
      </c>
      <c r="G719">
        <v>5</v>
      </c>
      <c r="H719">
        <f>MAX(0,Sales[[#This Row],[Number of Users]]-Sales[[#This Row],[Licenses Bought]])</f>
        <v>1</v>
      </c>
      <c r="I719" s="5">
        <v>10</v>
      </c>
      <c r="J719" s="5">
        <f>IF(Sales[[#This Row],[Sales Month]]=MAX(R719:R2938),Sales[[#This Row],[Upsell $ Non Paying Users]]*Sales[[#This Row],[Non Paying Users]],0)</f>
        <v>0</v>
      </c>
      <c r="K719" s="5" t="str" cm="1">
        <f t="array" ref="K719">_xlfn.IFS(Sales[[#This Row],[Current Upsell $]]=0,"",Sales[[#This Row],[Current Upsell $]]&gt;=400,"High",Sales[[#This Row],[Current Upsell $]]&gt;=100,"Medium",Sales[[#This Row],[Current Upsell $]]&lt;100,"Low")</f>
        <v/>
      </c>
      <c r="L719" s="5" t="str">
        <f>IF(Sales[[#This Row],[Current Upsell $]]&gt;0,_xlfn.CONCAT(Sales[[#This Row],[Subscription Type]]," ",Sales[[#This Row],[Upsell Priority]]," ",TEXT(Sales[[#This Row],[Current Upsell $]],"$#")),"")</f>
        <v/>
      </c>
      <c r="M719">
        <v>6</v>
      </c>
      <c r="N719" s="1">
        <v>44166</v>
      </c>
      <c r="O719" s="1">
        <v>44378</v>
      </c>
      <c r="P719">
        <v>7</v>
      </c>
      <c r="Q719">
        <v>0</v>
      </c>
      <c r="R719" s="1">
        <v>44228</v>
      </c>
      <c r="S719">
        <v>50</v>
      </c>
      <c r="T719" s="1"/>
    </row>
    <row r="720" spans="1:20" x14ac:dyDescent="0.25">
      <c r="A720">
        <v>100175</v>
      </c>
      <c r="B720" t="s">
        <v>0</v>
      </c>
      <c r="C720" cm="1">
        <f t="array" ref="C720">_xlfn.SWITCH(Sales[[#This Row],[Subscription Type]],"Basic",4,"Premium",3,"Business",2,"Enterprise",1,FALSE)</f>
        <v>3</v>
      </c>
      <c r="G720">
        <v>5</v>
      </c>
      <c r="H720">
        <f>MAX(0,Sales[[#This Row],[Number of Users]]-Sales[[#This Row],[Licenses Bought]])</f>
        <v>1</v>
      </c>
      <c r="I720" s="5">
        <v>10</v>
      </c>
      <c r="J720" s="5">
        <f>IF(Sales[[#This Row],[Sales Month]]=MAX(R720:R2939),Sales[[#This Row],[Upsell $ Non Paying Users]]*Sales[[#This Row],[Non Paying Users]],0)</f>
        <v>10</v>
      </c>
      <c r="K720" s="5" t="str" cm="1">
        <f t="array" ref="K720">_xlfn.IFS(Sales[[#This Row],[Current Upsell $]]=0,"",Sales[[#This Row],[Current Upsell $]]&gt;=400,"High",Sales[[#This Row],[Current Upsell $]]&gt;=100,"Medium",Sales[[#This Row],[Current Upsell $]]&lt;100,"Low")</f>
        <v>Low</v>
      </c>
      <c r="L720" s="5" t="str">
        <f>IF(Sales[[#This Row],[Current Upsell $]]&gt;0,_xlfn.CONCAT(Sales[[#This Row],[Subscription Type]]," ",Sales[[#This Row],[Upsell Priority]]," ",TEXT(Sales[[#This Row],[Current Upsell $]],"$#")),"")</f>
        <v>Premium Low $10</v>
      </c>
      <c r="M720">
        <v>6</v>
      </c>
      <c r="N720" s="1">
        <v>44166</v>
      </c>
      <c r="O720" s="1">
        <v>44378</v>
      </c>
      <c r="P720">
        <v>7</v>
      </c>
      <c r="Q720">
        <v>0</v>
      </c>
      <c r="R720" s="1">
        <v>44348</v>
      </c>
      <c r="S720">
        <v>50</v>
      </c>
      <c r="T720" s="1"/>
    </row>
    <row r="721" spans="1:20" x14ac:dyDescent="0.25">
      <c r="A721">
        <v>100178</v>
      </c>
      <c r="B721" t="s">
        <v>0</v>
      </c>
      <c r="C721" cm="1">
        <f t="array" ref="C721">_xlfn.SWITCH(Sales[[#This Row],[Subscription Type]],"Basic",4,"Premium",3,"Business",2,"Enterprise",1,FALSE)</f>
        <v>3</v>
      </c>
      <c r="E721" s="1"/>
      <c r="F721" s="1"/>
      <c r="G721">
        <v>4</v>
      </c>
      <c r="H721">
        <f>MAX(0,Sales[[#This Row],[Number of Users]]-Sales[[#This Row],[Licenses Bought]])</f>
        <v>1</v>
      </c>
      <c r="I721" s="5">
        <v>10</v>
      </c>
      <c r="J721" s="5">
        <f>IF(Sales[[#This Row],[Sales Month]]=MAX(R721:R2940),Sales[[#This Row],[Upsell $ Non Paying Users]]*Sales[[#This Row],[Non Paying Users]],0)</f>
        <v>0</v>
      </c>
      <c r="K721" s="5" t="str" cm="1">
        <f t="array" ref="K721">_xlfn.IFS(Sales[[#This Row],[Current Upsell $]]=0,"",Sales[[#This Row],[Current Upsell $]]&gt;=400,"High",Sales[[#This Row],[Current Upsell $]]&gt;=100,"Medium",Sales[[#This Row],[Current Upsell $]]&lt;100,"Low")</f>
        <v/>
      </c>
      <c r="L721" s="5" t="str">
        <f>IF(Sales[[#This Row],[Current Upsell $]]&gt;0,_xlfn.CONCAT(Sales[[#This Row],[Subscription Type]]," ",Sales[[#This Row],[Upsell Priority]]," ",TEXT(Sales[[#This Row],[Current Upsell $]],"$#")),"")</f>
        <v/>
      </c>
      <c r="M721">
        <v>5</v>
      </c>
      <c r="N721" s="1">
        <v>44166</v>
      </c>
      <c r="O721" s="1">
        <v>44378</v>
      </c>
      <c r="P721">
        <v>7</v>
      </c>
      <c r="Q721">
        <v>0</v>
      </c>
      <c r="R721" s="1">
        <v>44256</v>
      </c>
      <c r="S721">
        <v>40</v>
      </c>
      <c r="T721" s="1"/>
    </row>
    <row r="722" spans="1:20" x14ac:dyDescent="0.25">
      <c r="A722">
        <v>100178</v>
      </c>
      <c r="B722" t="s">
        <v>0</v>
      </c>
      <c r="C722" cm="1">
        <f t="array" ref="C722">_xlfn.SWITCH(Sales[[#This Row],[Subscription Type]],"Basic",4,"Premium",3,"Business",2,"Enterprise",1,FALSE)</f>
        <v>3</v>
      </c>
      <c r="E722" s="1"/>
      <c r="F722" s="1"/>
      <c r="G722">
        <v>4</v>
      </c>
      <c r="H722">
        <f>MAX(0,Sales[[#This Row],[Number of Users]]-Sales[[#This Row],[Licenses Bought]])</f>
        <v>1</v>
      </c>
      <c r="I722" s="5">
        <v>10</v>
      </c>
      <c r="J722" s="5">
        <f>IF(Sales[[#This Row],[Sales Month]]=MAX(R722:R2941),Sales[[#This Row],[Upsell $ Non Paying Users]]*Sales[[#This Row],[Non Paying Users]],0)</f>
        <v>0</v>
      </c>
      <c r="K722" s="5" t="str" cm="1">
        <f t="array" ref="K722">_xlfn.IFS(Sales[[#This Row],[Current Upsell $]]=0,"",Sales[[#This Row],[Current Upsell $]]&gt;=400,"High",Sales[[#This Row],[Current Upsell $]]&gt;=100,"Medium",Sales[[#This Row],[Current Upsell $]]&lt;100,"Low")</f>
        <v/>
      </c>
      <c r="L722" s="5" t="str">
        <f>IF(Sales[[#This Row],[Current Upsell $]]&gt;0,_xlfn.CONCAT(Sales[[#This Row],[Subscription Type]]," ",Sales[[#This Row],[Upsell Priority]]," ",TEXT(Sales[[#This Row],[Current Upsell $]],"$#")),"")</f>
        <v/>
      </c>
      <c r="M722">
        <v>5</v>
      </c>
      <c r="N722" s="1">
        <v>44166</v>
      </c>
      <c r="O722" s="1">
        <v>44378</v>
      </c>
      <c r="P722">
        <v>7</v>
      </c>
      <c r="Q722">
        <v>0</v>
      </c>
      <c r="R722" s="1">
        <v>44287</v>
      </c>
      <c r="S722">
        <v>40</v>
      </c>
      <c r="T722" s="1"/>
    </row>
    <row r="723" spans="1:20" x14ac:dyDescent="0.25">
      <c r="A723">
        <v>100178</v>
      </c>
      <c r="B723" t="s">
        <v>0</v>
      </c>
      <c r="C723" cm="1">
        <f t="array" ref="C723">_xlfn.SWITCH(Sales[[#This Row],[Subscription Type]],"Basic",4,"Premium",3,"Business",2,"Enterprise",1,FALSE)</f>
        <v>3</v>
      </c>
      <c r="E723" s="1"/>
      <c r="F723" s="1"/>
      <c r="G723">
        <v>4</v>
      </c>
      <c r="H723">
        <f>MAX(0,Sales[[#This Row],[Number of Users]]-Sales[[#This Row],[Licenses Bought]])</f>
        <v>1</v>
      </c>
      <c r="I723" s="5">
        <v>10</v>
      </c>
      <c r="J723" s="5">
        <f>IF(Sales[[#This Row],[Sales Month]]=MAX(R723:R2942),Sales[[#This Row],[Upsell $ Non Paying Users]]*Sales[[#This Row],[Non Paying Users]],0)</f>
        <v>10</v>
      </c>
      <c r="K723" s="5" t="str" cm="1">
        <f t="array" ref="K723">_xlfn.IFS(Sales[[#This Row],[Current Upsell $]]=0,"",Sales[[#This Row],[Current Upsell $]]&gt;=400,"High",Sales[[#This Row],[Current Upsell $]]&gt;=100,"Medium",Sales[[#This Row],[Current Upsell $]]&lt;100,"Low")</f>
        <v>Low</v>
      </c>
      <c r="L723" s="5" t="str">
        <f>IF(Sales[[#This Row],[Current Upsell $]]&gt;0,_xlfn.CONCAT(Sales[[#This Row],[Subscription Type]]," ",Sales[[#This Row],[Upsell Priority]]," ",TEXT(Sales[[#This Row],[Current Upsell $]],"$#")),"")</f>
        <v>Premium Low $10</v>
      </c>
      <c r="M723">
        <v>5</v>
      </c>
      <c r="N723" s="1">
        <v>44166</v>
      </c>
      <c r="O723" s="1">
        <v>44378</v>
      </c>
      <c r="P723">
        <v>7</v>
      </c>
      <c r="Q723">
        <v>0</v>
      </c>
      <c r="R723" s="1">
        <v>44348</v>
      </c>
      <c r="S723">
        <v>40</v>
      </c>
      <c r="T723" s="1"/>
    </row>
    <row r="724" spans="1:20" x14ac:dyDescent="0.25">
      <c r="A724">
        <v>100180</v>
      </c>
      <c r="B724" t="s">
        <v>0</v>
      </c>
      <c r="C724" cm="1">
        <f t="array" ref="C724">_xlfn.SWITCH(Sales[[#This Row],[Subscription Type]],"Basic",4,"Premium",3,"Business",2,"Enterprise",1,FALSE)</f>
        <v>3</v>
      </c>
      <c r="G724">
        <v>1</v>
      </c>
      <c r="H724">
        <f>MAX(0,Sales[[#This Row],[Number of Users]]-Sales[[#This Row],[Licenses Bought]])</f>
        <v>1</v>
      </c>
      <c r="I724" s="5">
        <v>10</v>
      </c>
      <c r="J724" s="5">
        <f>IF(Sales[[#This Row],[Sales Month]]=MAX(R724:R2943),Sales[[#This Row],[Upsell $ Non Paying Users]]*Sales[[#This Row],[Non Paying Users]],0)</f>
        <v>0</v>
      </c>
      <c r="K724" s="5" t="str" cm="1">
        <f t="array" ref="K724">_xlfn.IFS(Sales[[#This Row],[Current Upsell $]]=0,"",Sales[[#This Row],[Current Upsell $]]&gt;=400,"High",Sales[[#This Row],[Current Upsell $]]&gt;=100,"Medium",Sales[[#This Row],[Current Upsell $]]&lt;100,"Low")</f>
        <v/>
      </c>
      <c r="L724" s="5" t="str">
        <f>IF(Sales[[#This Row],[Current Upsell $]]&gt;0,_xlfn.CONCAT(Sales[[#This Row],[Subscription Type]]," ",Sales[[#This Row],[Upsell Priority]]," ",TEXT(Sales[[#This Row],[Current Upsell $]],"$#")),"")</f>
        <v/>
      </c>
      <c r="M724">
        <v>2</v>
      </c>
      <c r="N724" s="1">
        <v>44166</v>
      </c>
      <c r="O724" s="1">
        <v>44228</v>
      </c>
      <c r="P724">
        <v>2</v>
      </c>
      <c r="Q724">
        <v>4</v>
      </c>
      <c r="R724" s="1">
        <v>44197</v>
      </c>
      <c r="S724">
        <v>10</v>
      </c>
      <c r="T724" s="1"/>
    </row>
    <row r="725" spans="1:20" x14ac:dyDescent="0.25">
      <c r="A725">
        <v>100180</v>
      </c>
      <c r="B725" t="s">
        <v>0</v>
      </c>
      <c r="C725" cm="1">
        <f t="array" ref="C725">_xlfn.SWITCH(Sales[[#This Row],[Subscription Type]],"Basic",4,"Premium",3,"Business",2,"Enterprise",1,FALSE)</f>
        <v>3</v>
      </c>
      <c r="G725">
        <v>1</v>
      </c>
      <c r="H725">
        <f>MAX(0,Sales[[#This Row],[Number of Users]]-Sales[[#This Row],[Licenses Bought]])</f>
        <v>1</v>
      </c>
      <c r="I725" s="5">
        <v>10</v>
      </c>
      <c r="J725" s="5">
        <f>IF(Sales[[#This Row],[Sales Month]]=MAX(R725:R2944),Sales[[#This Row],[Upsell $ Non Paying Users]]*Sales[[#This Row],[Non Paying Users]],0)</f>
        <v>0</v>
      </c>
      <c r="K725" s="5" t="str" cm="1">
        <f t="array" ref="K725">_xlfn.IFS(Sales[[#This Row],[Current Upsell $]]=0,"",Sales[[#This Row],[Current Upsell $]]&gt;=400,"High",Sales[[#This Row],[Current Upsell $]]&gt;=100,"Medium",Sales[[#This Row],[Current Upsell $]]&lt;100,"Low")</f>
        <v/>
      </c>
      <c r="L725" s="5" t="str">
        <f>IF(Sales[[#This Row],[Current Upsell $]]&gt;0,_xlfn.CONCAT(Sales[[#This Row],[Subscription Type]]," ",Sales[[#This Row],[Upsell Priority]]," ",TEXT(Sales[[#This Row],[Current Upsell $]],"$#")),"")</f>
        <v/>
      </c>
      <c r="M725">
        <v>2</v>
      </c>
      <c r="N725" s="1">
        <v>44166</v>
      </c>
      <c r="O725" s="1">
        <v>44228</v>
      </c>
      <c r="P725">
        <v>2</v>
      </c>
      <c r="Q725">
        <v>4</v>
      </c>
      <c r="R725" s="1">
        <v>44228</v>
      </c>
      <c r="S725">
        <v>10</v>
      </c>
      <c r="T725" s="1"/>
    </row>
    <row r="726" spans="1:20" x14ac:dyDescent="0.25">
      <c r="A726">
        <v>100183</v>
      </c>
      <c r="B726" t="s">
        <v>0</v>
      </c>
      <c r="C726" cm="1">
        <f t="array" ref="C726">_xlfn.SWITCH(Sales[[#This Row],[Subscription Type]],"Basic",4,"Premium",3,"Business",2,"Enterprise",1,FALSE)</f>
        <v>3</v>
      </c>
      <c r="E726" s="1"/>
      <c r="F726" s="1"/>
      <c r="G726">
        <v>34</v>
      </c>
      <c r="H726">
        <f>MAX(0,Sales[[#This Row],[Number of Users]]-Sales[[#This Row],[Licenses Bought]])</f>
        <v>1</v>
      </c>
      <c r="I726" s="5">
        <v>10</v>
      </c>
      <c r="J726" s="5">
        <f>IF(Sales[[#This Row],[Sales Month]]=MAX(R726:R2945),Sales[[#This Row],[Upsell $ Non Paying Users]]*Sales[[#This Row],[Non Paying Users]],0)</f>
        <v>10</v>
      </c>
      <c r="K726" s="5" t="str" cm="1">
        <f t="array" ref="K726">_xlfn.IFS(Sales[[#This Row],[Current Upsell $]]=0,"",Sales[[#This Row],[Current Upsell $]]&gt;=400,"High",Sales[[#This Row],[Current Upsell $]]&gt;=100,"Medium",Sales[[#This Row],[Current Upsell $]]&lt;100,"Low")</f>
        <v>Low</v>
      </c>
      <c r="L726" s="5" t="str">
        <f>IF(Sales[[#This Row],[Current Upsell $]]&gt;0,_xlfn.CONCAT(Sales[[#This Row],[Subscription Type]]," ",Sales[[#This Row],[Upsell Priority]]," ",TEXT(Sales[[#This Row],[Current Upsell $]],"$#")),"")</f>
        <v>Premium Low $10</v>
      </c>
      <c r="M726">
        <v>35</v>
      </c>
      <c r="N726" s="1">
        <v>44197</v>
      </c>
      <c r="O726" s="1">
        <v>44378</v>
      </c>
      <c r="P726">
        <v>6</v>
      </c>
      <c r="Q726">
        <v>0</v>
      </c>
      <c r="R726" s="1">
        <v>44348</v>
      </c>
      <c r="S726">
        <v>340</v>
      </c>
      <c r="T726" s="1"/>
    </row>
    <row r="727" spans="1:20" x14ac:dyDescent="0.25">
      <c r="A727">
        <v>100191</v>
      </c>
      <c r="B727" t="s">
        <v>0</v>
      </c>
      <c r="C727" cm="1">
        <f t="array" ref="C727">_xlfn.SWITCH(Sales[[#This Row],[Subscription Type]],"Basic",4,"Premium",3,"Business",2,"Enterprise",1,FALSE)</f>
        <v>3</v>
      </c>
      <c r="E727" s="1"/>
      <c r="F727" s="1"/>
      <c r="G727">
        <v>1</v>
      </c>
      <c r="H727">
        <f>MAX(0,Sales[[#This Row],[Number of Users]]-Sales[[#This Row],[Licenses Bought]])</f>
        <v>1</v>
      </c>
      <c r="I727" s="5">
        <v>10</v>
      </c>
      <c r="J727" s="5">
        <f>IF(Sales[[#This Row],[Sales Month]]=MAX(R727:R2946),Sales[[#This Row],[Upsell $ Non Paying Users]]*Sales[[#This Row],[Non Paying Users]],0)</f>
        <v>0</v>
      </c>
      <c r="K727" s="5" t="str" cm="1">
        <f t="array" ref="K727">_xlfn.IFS(Sales[[#This Row],[Current Upsell $]]=0,"",Sales[[#This Row],[Current Upsell $]]&gt;=400,"High",Sales[[#This Row],[Current Upsell $]]&gt;=100,"Medium",Sales[[#This Row],[Current Upsell $]]&lt;100,"Low")</f>
        <v/>
      </c>
      <c r="L727" s="5" t="str">
        <f>IF(Sales[[#This Row],[Current Upsell $]]&gt;0,_xlfn.CONCAT(Sales[[#This Row],[Subscription Type]]," ",Sales[[#This Row],[Upsell Priority]]," ",TEXT(Sales[[#This Row],[Current Upsell $]],"$#")),"")</f>
        <v/>
      </c>
      <c r="M727">
        <v>2</v>
      </c>
      <c r="N727" s="1">
        <v>44197</v>
      </c>
      <c r="O727" s="1">
        <v>44378</v>
      </c>
      <c r="P727">
        <v>6</v>
      </c>
      <c r="Q727">
        <v>0</v>
      </c>
      <c r="R727" s="1">
        <v>44228</v>
      </c>
      <c r="S727">
        <v>10</v>
      </c>
      <c r="T727" s="1"/>
    </row>
    <row r="728" spans="1:20" x14ac:dyDescent="0.25">
      <c r="A728">
        <v>100191</v>
      </c>
      <c r="B728" t="s">
        <v>0</v>
      </c>
      <c r="C728" cm="1">
        <f t="array" ref="C728">_xlfn.SWITCH(Sales[[#This Row],[Subscription Type]],"Basic",4,"Premium",3,"Business",2,"Enterprise",1,FALSE)</f>
        <v>3</v>
      </c>
      <c r="E728" s="1"/>
      <c r="F728" s="1"/>
      <c r="G728">
        <v>1</v>
      </c>
      <c r="H728">
        <f>MAX(0,Sales[[#This Row],[Number of Users]]-Sales[[#This Row],[Licenses Bought]])</f>
        <v>1</v>
      </c>
      <c r="I728" s="5">
        <v>10</v>
      </c>
      <c r="J728" s="5">
        <f>IF(Sales[[#This Row],[Sales Month]]=MAX(R728:R2947),Sales[[#This Row],[Upsell $ Non Paying Users]]*Sales[[#This Row],[Non Paying Users]],0)</f>
        <v>0</v>
      </c>
      <c r="K728" s="5" t="str" cm="1">
        <f t="array" ref="K728">_xlfn.IFS(Sales[[#This Row],[Current Upsell $]]=0,"",Sales[[#This Row],[Current Upsell $]]&gt;=400,"High",Sales[[#This Row],[Current Upsell $]]&gt;=100,"Medium",Sales[[#This Row],[Current Upsell $]]&lt;100,"Low")</f>
        <v/>
      </c>
      <c r="L728" s="5" t="str">
        <f>IF(Sales[[#This Row],[Current Upsell $]]&gt;0,_xlfn.CONCAT(Sales[[#This Row],[Subscription Type]]," ",Sales[[#This Row],[Upsell Priority]]," ",TEXT(Sales[[#This Row],[Current Upsell $]],"$#")),"")</f>
        <v/>
      </c>
      <c r="M728">
        <v>2</v>
      </c>
      <c r="N728" s="1">
        <v>44197</v>
      </c>
      <c r="O728" s="1">
        <v>44378</v>
      </c>
      <c r="P728">
        <v>6</v>
      </c>
      <c r="Q728">
        <v>0</v>
      </c>
      <c r="R728" s="1">
        <v>44256</v>
      </c>
      <c r="S728">
        <v>10</v>
      </c>
      <c r="T728" s="1"/>
    </row>
    <row r="729" spans="1:20" x14ac:dyDescent="0.25">
      <c r="A729">
        <v>100191</v>
      </c>
      <c r="B729" t="s">
        <v>0</v>
      </c>
      <c r="C729" cm="1">
        <f t="array" ref="C729">_xlfn.SWITCH(Sales[[#This Row],[Subscription Type]],"Basic",4,"Premium",3,"Business",2,"Enterprise",1,FALSE)</f>
        <v>3</v>
      </c>
      <c r="E729" s="1"/>
      <c r="F729" s="1"/>
      <c r="G729">
        <v>1</v>
      </c>
      <c r="H729">
        <f>MAX(0,Sales[[#This Row],[Number of Users]]-Sales[[#This Row],[Licenses Bought]])</f>
        <v>1</v>
      </c>
      <c r="I729" s="5">
        <v>10</v>
      </c>
      <c r="J729" s="5">
        <f>IF(Sales[[#This Row],[Sales Month]]=MAX(R729:R2948),Sales[[#This Row],[Upsell $ Non Paying Users]]*Sales[[#This Row],[Non Paying Users]],0)</f>
        <v>0</v>
      </c>
      <c r="K729" s="5" t="str" cm="1">
        <f t="array" ref="K729">_xlfn.IFS(Sales[[#This Row],[Current Upsell $]]=0,"",Sales[[#This Row],[Current Upsell $]]&gt;=400,"High",Sales[[#This Row],[Current Upsell $]]&gt;=100,"Medium",Sales[[#This Row],[Current Upsell $]]&lt;100,"Low")</f>
        <v/>
      </c>
      <c r="L729" s="5" t="str">
        <f>IF(Sales[[#This Row],[Current Upsell $]]&gt;0,_xlfn.CONCAT(Sales[[#This Row],[Subscription Type]]," ",Sales[[#This Row],[Upsell Priority]]," ",TEXT(Sales[[#This Row],[Current Upsell $]],"$#")),"")</f>
        <v/>
      </c>
      <c r="M729">
        <v>2</v>
      </c>
      <c r="N729" s="1">
        <v>44197</v>
      </c>
      <c r="O729" s="1">
        <v>44378</v>
      </c>
      <c r="P729">
        <v>6</v>
      </c>
      <c r="Q729">
        <v>0</v>
      </c>
      <c r="R729" s="1">
        <v>44287</v>
      </c>
      <c r="S729">
        <v>10</v>
      </c>
      <c r="T729" s="1"/>
    </row>
    <row r="730" spans="1:20" x14ac:dyDescent="0.25">
      <c r="A730">
        <v>100191</v>
      </c>
      <c r="B730" t="s">
        <v>0</v>
      </c>
      <c r="C730" cm="1">
        <f t="array" ref="C730">_xlfn.SWITCH(Sales[[#This Row],[Subscription Type]],"Basic",4,"Premium",3,"Business",2,"Enterprise",1,FALSE)</f>
        <v>3</v>
      </c>
      <c r="E730" s="1"/>
      <c r="F730" s="1"/>
      <c r="G730">
        <v>1</v>
      </c>
      <c r="H730">
        <f>MAX(0,Sales[[#This Row],[Number of Users]]-Sales[[#This Row],[Licenses Bought]])</f>
        <v>1</v>
      </c>
      <c r="I730" s="5">
        <v>10</v>
      </c>
      <c r="J730" s="5">
        <f>IF(Sales[[#This Row],[Sales Month]]=MAX(R730:R2949),Sales[[#This Row],[Upsell $ Non Paying Users]]*Sales[[#This Row],[Non Paying Users]],0)</f>
        <v>0</v>
      </c>
      <c r="K730" s="5" t="str" cm="1">
        <f t="array" ref="K730">_xlfn.IFS(Sales[[#This Row],[Current Upsell $]]=0,"",Sales[[#This Row],[Current Upsell $]]&gt;=400,"High",Sales[[#This Row],[Current Upsell $]]&gt;=100,"Medium",Sales[[#This Row],[Current Upsell $]]&lt;100,"Low")</f>
        <v/>
      </c>
      <c r="L730" s="5" t="str">
        <f>IF(Sales[[#This Row],[Current Upsell $]]&gt;0,_xlfn.CONCAT(Sales[[#This Row],[Subscription Type]]," ",Sales[[#This Row],[Upsell Priority]]," ",TEXT(Sales[[#This Row],[Current Upsell $]],"$#")),"")</f>
        <v/>
      </c>
      <c r="M730">
        <v>2</v>
      </c>
      <c r="N730" s="1">
        <v>44197</v>
      </c>
      <c r="O730" s="1">
        <v>44378</v>
      </c>
      <c r="P730">
        <v>6</v>
      </c>
      <c r="Q730">
        <v>0</v>
      </c>
      <c r="R730" s="1">
        <v>44317</v>
      </c>
      <c r="S730">
        <v>10</v>
      </c>
      <c r="T730" s="1"/>
    </row>
    <row r="731" spans="1:20" x14ac:dyDescent="0.25">
      <c r="A731">
        <v>100191</v>
      </c>
      <c r="B731" t="s">
        <v>0</v>
      </c>
      <c r="C731" cm="1">
        <f t="array" ref="C731">_xlfn.SWITCH(Sales[[#This Row],[Subscription Type]],"Basic",4,"Premium",3,"Business",2,"Enterprise",1,FALSE)</f>
        <v>3</v>
      </c>
      <c r="E731" s="1"/>
      <c r="F731" s="1"/>
      <c r="G731">
        <v>1</v>
      </c>
      <c r="H731">
        <f>MAX(0,Sales[[#This Row],[Number of Users]]-Sales[[#This Row],[Licenses Bought]])</f>
        <v>1</v>
      </c>
      <c r="I731" s="5">
        <v>10</v>
      </c>
      <c r="J731" s="5">
        <f>IF(Sales[[#This Row],[Sales Month]]=MAX(R731:R2950),Sales[[#This Row],[Upsell $ Non Paying Users]]*Sales[[#This Row],[Non Paying Users]],0)</f>
        <v>10</v>
      </c>
      <c r="K731" s="5" t="str" cm="1">
        <f t="array" ref="K731">_xlfn.IFS(Sales[[#This Row],[Current Upsell $]]=0,"",Sales[[#This Row],[Current Upsell $]]&gt;=400,"High",Sales[[#This Row],[Current Upsell $]]&gt;=100,"Medium",Sales[[#This Row],[Current Upsell $]]&lt;100,"Low")</f>
        <v>Low</v>
      </c>
      <c r="L731" s="5" t="str">
        <f>IF(Sales[[#This Row],[Current Upsell $]]&gt;0,_xlfn.CONCAT(Sales[[#This Row],[Subscription Type]]," ",Sales[[#This Row],[Upsell Priority]]," ",TEXT(Sales[[#This Row],[Current Upsell $]],"$#")),"")</f>
        <v>Premium Low $10</v>
      </c>
      <c r="M731">
        <v>2</v>
      </c>
      <c r="N731" s="1">
        <v>44197</v>
      </c>
      <c r="O731" s="1">
        <v>44378</v>
      </c>
      <c r="P731">
        <v>6</v>
      </c>
      <c r="Q731">
        <v>0</v>
      </c>
      <c r="R731" s="1">
        <v>44348</v>
      </c>
      <c r="S731">
        <v>10</v>
      </c>
      <c r="T731" s="1"/>
    </row>
    <row r="732" spans="1:20" x14ac:dyDescent="0.25">
      <c r="A732">
        <v>100205</v>
      </c>
      <c r="B732" t="s">
        <v>0</v>
      </c>
      <c r="C732" cm="1">
        <f t="array" ref="C732">_xlfn.SWITCH(Sales[[#This Row],[Subscription Type]],"Basic",4,"Premium",3,"Business",2,"Enterprise",1,FALSE)</f>
        <v>3</v>
      </c>
      <c r="E732" s="1"/>
      <c r="F732" s="1"/>
      <c r="G732">
        <v>17</v>
      </c>
      <c r="H732">
        <f>MAX(0,Sales[[#This Row],[Number of Users]]-Sales[[#This Row],[Licenses Bought]])</f>
        <v>1</v>
      </c>
      <c r="I732" s="5">
        <v>10</v>
      </c>
      <c r="J732" s="5">
        <f>IF(Sales[[#This Row],[Sales Month]]=MAX(R732:R2951),Sales[[#This Row],[Upsell $ Non Paying Users]]*Sales[[#This Row],[Non Paying Users]],0)</f>
        <v>10</v>
      </c>
      <c r="K732" s="5" t="str" cm="1">
        <f t="array" ref="K732">_xlfn.IFS(Sales[[#This Row],[Current Upsell $]]=0,"",Sales[[#This Row],[Current Upsell $]]&gt;=400,"High",Sales[[#This Row],[Current Upsell $]]&gt;=100,"Medium",Sales[[#This Row],[Current Upsell $]]&lt;100,"Low")</f>
        <v>Low</v>
      </c>
      <c r="L732" s="5" t="str">
        <f>IF(Sales[[#This Row],[Current Upsell $]]&gt;0,_xlfn.CONCAT(Sales[[#This Row],[Subscription Type]]," ",Sales[[#This Row],[Upsell Priority]]," ",TEXT(Sales[[#This Row],[Current Upsell $]],"$#")),"")</f>
        <v>Premium Low $10</v>
      </c>
      <c r="M732">
        <v>18</v>
      </c>
      <c r="N732" s="1">
        <v>44228</v>
      </c>
      <c r="O732" s="1">
        <v>44378</v>
      </c>
      <c r="P732">
        <v>5</v>
      </c>
      <c r="Q732">
        <v>0</v>
      </c>
      <c r="R732" s="1">
        <v>44348</v>
      </c>
      <c r="S732">
        <v>170</v>
      </c>
      <c r="T732" s="1"/>
    </row>
    <row r="733" spans="1:20" x14ac:dyDescent="0.25">
      <c r="A733">
        <v>100207</v>
      </c>
      <c r="B733" t="s">
        <v>0</v>
      </c>
      <c r="C733" cm="1">
        <f t="array" ref="C733">_xlfn.SWITCH(Sales[[#This Row],[Subscription Type]],"Basic",4,"Premium",3,"Business",2,"Enterprise",1,FALSE)</f>
        <v>3</v>
      </c>
      <c r="E733" s="1"/>
      <c r="F733" s="1"/>
      <c r="G733">
        <v>12</v>
      </c>
      <c r="H733">
        <f>MAX(0,Sales[[#This Row],[Number of Users]]-Sales[[#This Row],[Licenses Bought]])</f>
        <v>1</v>
      </c>
      <c r="I733" s="5">
        <v>10</v>
      </c>
      <c r="J733" s="5">
        <f>IF(Sales[[#This Row],[Sales Month]]=MAX(R733:R2952),Sales[[#This Row],[Upsell $ Non Paying Users]]*Sales[[#This Row],[Non Paying Users]],0)</f>
        <v>0</v>
      </c>
      <c r="K733" s="5" t="str" cm="1">
        <f t="array" ref="K733">_xlfn.IFS(Sales[[#This Row],[Current Upsell $]]=0,"",Sales[[#This Row],[Current Upsell $]]&gt;=400,"High",Sales[[#This Row],[Current Upsell $]]&gt;=100,"Medium",Sales[[#This Row],[Current Upsell $]]&lt;100,"Low")</f>
        <v/>
      </c>
      <c r="L733" s="5" t="str">
        <f>IF(Sales[[#This Row],[Current Upsell $]]&gt;0,_xlfn.CONCAT(Sales[[#This Row],[Subscription Type]]," ",Sales[[#This Row],[Upsell Priority]]," ",TEXT(Sales[[#This Row],[Current Upsell $]],"$#")),"")</f>
        <v/>
      </c>
      <c r="M733">
        <v>13</v>
      </c>
      <c r="N733" s="1">
        <v>44228</v>
      </c>
      <c r="O733" s="1">
        <v>44378</v>
      </c>
      <c r="P733">
        <v>5</v>
      </c>
      <c r="Q733">
        <v>0</v>
      </c>
      <c r="R733" s="1">
        <v>44287</v>
      </c>
      <c r="S733">
        <v>120</v>
      </c>
      <c r="T733" s="1"/>
    </row>
    <row r="734" spans="1:20" x14ac:dyDescent="0.25">
      <c r="A734">
        <v>100210</v>
      </c>
      <c r="B734" t="s">
        <v>0</v>
      </c>
      <c r="C734" cm="1">
        <f t="array" ref="C734">_xlfn.SWITCH(Sales[[#This Row],[Subscription Type]],"Basic",4,"Premium",3,"Business",2,"Enterprise",1,FALSE)</f>
        <v>3</v>
      </c>
      <c r="G734">
        <v>5</v>
      </c>
      <c r="H734">
        <f>MAX(0,Sales[[#This Row],[Number of Users]]-Sales[[#This Row],[Licenses Bought]])</f>
        <v>1</v>
      </c>
      <c r="I734" s="5">
        <v>10</v>
      </c>
      <c r="J734" s="5">
        <f>IF(Sales[[#This Row],[Sales Month]]=MAX(R734:R2953),Sales[[#This Row],[Upsell $ Non Paying Users]]*Sales[[#This Row],[Non Paying Users]],0)</f>
        <v>0</v>
      </c>
      <c r="K734" s="5" t="str" cm="1">
        <f t="array" ref="K734">_xlfn.IFS(Sales[[#This Row],[Current Upsell $]]=0,"",Sales[[#This Row],[Current Upsell $]]&gt;=400,"High",Sales[[#This Row],[Current Upsell $]]&gt;=100,"Medium",Sales[[#This Row],[Current Upsell $]]&lt;100,"Low")</f>
        <v/>
      </c>
      <c r="L734" s="5" t="str">
        <f>IF(Sales[[#This Row],[Current Upsell $]]&gt;0,_xlfn.CONCAT(Sales[[#This Row],[Subscription Type]]," ",Sales[[#This Row],[Upsell Priority]]," ",TEXT(Sales[[#This Row],[Current Upsell $]],"$#")),"")</f>
        <v/>
      </c>
      <c r="M734">
        <v>6</v>
      </c>
      <c r="N734" s="1">
        <v>44228</v>
      </c>
      <c r="O734" s="1">
        <v>44348</v>
      </c>
      <c r="P734">
        <v>4</v>
      </c>
      <c r="Q734">
        <v>0</v>
      </c>
      <c r="R734" s="1">
        <v>44317</v>
      </c>
      <c r="S734">
        <v>50</v>
      </c>
      <c r="T734" s="1"/>
    </row>
    <row r="735" spans="1:20" x14ac:dyDescent="0.25">
      <c r="A735">
        <v>100210</v>
      </c>
      <c r="B735" t="s">
        <v>0</v>
      </c>
      <c r="C735" cm="1">
        <f t="array" ref="C735">_xlfn.SWITCH(Sales[[#This Row],[Subscription Type]],"Basic",4,"Premium",3,"Business",2,"Enterprise",1,FALSE)</f>
        <v>3</v>
      </c>
      <c r="G735">
        <v>5</v>
      </c>
      <c r="H735">
        <f>MAX(0,Sales[[#This Row],[Number of Users]]-Sales[[#This Row],[Licenses Bought]])</f>
        <v>1</v>
      </c>
      <c r="I735" s="5">
        <v>10</v>
      </c>
      <c r="J735" s="5">
        <f>IF(Sales[[#This Row],[Sales Month]]=MAX(R735:R2954),Sales[[#This Row],[Upsell $ Non Paying Users]]*Sales[[#This Row],[Non Paying Users]],0)</f>
        <v>10</v>
      </c>
      <c r="K735" s="5" t="str" cm="1">
        <f t="array" ref="K735">_xlfn.IFS(Sales[[#This Row],[Current Upsell $]]=0,"",Sales[[#This Row],[Current Upsell $]]&gt;=400,"High",Sales[[#This Row],[Current Upsell $]]&gt;=100,"Medium",Sales[[#This Row],[Current Upsell $]]&lt;100,"Low")</f>
        <v>Low</v>
      </c>
      <c r="L735" s="5" t="str">
        <f>IF(Sales[[#This Row],[Current Upsell $]]&gt;0,_xlfn.CONCAT(Sales[[#This Row],[Subscription Type]]," ",Sales[[#This Row],[Upsell Priority]]," ",TEXT(Sales[[#This Row],[Current Upsell $]],"$#")),"")</f>
        <v>Premium Low $10</v>
      </c>
      <c r="M735">
        <v>6</v>
      </c>
      <c r="N735" s="1">
        <v>44228</v>
      </c>
      <c r="O735" s="1">
        <v>44348</v>
      </c>
      <c r="P735">
        <v>4</v>
      </c>
      <c r="Q735">
        <v>0</v>
      </c>
      <c r="R735" s="1">
        <v>44348</v>
      </c>
      <c r="S735">
        <v>50</v>
      </c>
      <c r="T735" s="1"/>
    </row>
    <row r="736" spans="1:20" x14ac:dyDescent="0.25">
      <c r="A736">
        <v>100214</v>
      </c>
      <c r="B736" t="s">
        <v>0</v>
      </c>
      <c r="C736" cm="1">
        <f t="array" ref="C736">_xlfn.SWITCH(Sales[[#This Row],[Subscription Type]],"Basic",4,"Premium",3,"Business",2,"Enterprise",1,FALSE)</f>
        <v>3</v>
      </c>
      <c r="E736" s="1"/>
      <c r="F736" s="1"/>
      <c r="G736">
        <v>2</v>
      </c>
      <c r="H736">
        <f>MAX(0,Sales[[#This Row],[Number of Users]]-Sales[[#This Row],[Licenses Bought]])</f>
        <v>1</v>
      </c>
      <c r="I736" s="5">
        <v>10</v>
      </c>
      <c r="J736" s="5">
        <f>IF(Sales[[#This Row],[Sales Month]]=MAX(R736:R2955),Sales[[#This Row],[Upsell $ Non Paying Users]]*Sales[[#This Row],[Non Paying Users]],0)</f>
        <v>0</v>
      </c>
      <c r="K736" s="5" t="str" cm="1">
        <f t="array" ref="K736">_xlfn.IFS(Sales[[#This Row],[Current Upsell $]]=0,"",Sales[[#This Row],[Current Upsell $]]&gt;=400,"High",Sales[[#This Row],[Current Upsell $]]&gt;=100,"Medium",Sales[[#This Row],[Current Upsell $]]&lt;100,"Low")</f>
        <v/>
      </c>
      <c r="L736" s="5" t="str">
        <f>IF(Sales[[#This Row],[Current Upsell $]]&gt;0,_xlfn.CONCAT(Sales[[#This Row],[Subscription Type]]," ",Sales[[#This Row],[Upsell Priority]]," ",TEXT(Sales[[#This Row],[Current Upsell $]],"$#")),"")</f>
        <v/>
      </c>
      <c r="M736">
        <v>3</v>
      </c>
      <c r="N736" s="1">
        <v>44228</v>
      </c>
      <c r="O736" s="1">
        <v>44378</v>
      </c>
      <c r="P736">
        <v>5</v>
      </c>
      <c r="Q736">
        <v>0</v>
      </c>
      <c r="R736" s="1">
        <v>44287</v>
      </c>
      <c r="S736">
        <v>20</v>
      </c>
      <c r="T736" s="1"/>
    </row>
    <row r="737" spans="1:20" x14ac:dyDescent="0.25">
      <c r="A737">
        <v>100214</v>
      </c>
      <c r="B737" t="s">
        <v>0</v>
      </c>
      <c r="C737" cm="1">
        <f t="array" ref="C737">_xlfn.SWITCH(Sales[[#This Row],[Subscription Type]],"Basic",4,"Premium",3,"Business",2,"Enterprise",1,FALSE)</f>
        <v>3</v>
      </c>
      <c r="E737" s="1"/>
      <c r="F737" s="1"/>
      <c r="G737">
        <v>2</v>
      </c>
      <c r="H737">
        <f>MAX(0,Sales[[#This Row],[Number of Users]]-Sales[[#This Row],[Licenses Bought]])</f>
        <v>1</v>
      </c>
      <c r="I737" s="5">
        <v>10</v>
      </c>
      <c r="J737" s="5">
        <f>IF(Sales[[#This Row],[Sales Month]]=MAX(R737:R2956),Sales[[#This Row],[Upsell $ Non Paying Users]]*Sales[[#This Row],[Non Paying Users]],0)</f>
        <v>0</v>
      </c>
      <c r="K737" s="5" t="str" cm="1">
        <f t="array" ref="K737">_xlfn.IFS(Sales[[#This Row],[Current Upsell $]]=0,"",Sales[[#This Row],[Current Upsell $]]&gt;=400,"High",Sales[[#This Row],[Current Upsell $]]&gt;=100,"Medium",Sales[[#This Row],[Current Upsell $]]&lt;100,"Low")</f>
        <v/>
      </c>
      <c r="L737" s="5" t="str">
        <f>IF(Sales[[#This Row],[Current Upsell $]]&gt;0,_xlfn.CONCAT(Sales[[#This Row],[Subscription Type]]," ",Sales[[#This Row],[Upsell Priority]]," ",TEXT(Sales[[#This Row],[Current Upsell $]],"$#")),"")</f>
        <v/>
      </c>
      <c r="M737">
        <v>3</v>
      </c>
      <c r="N737" s="1">
        <v>44228</v>
      </c>
      <c r="O737" s="1">
        <v>44378</v>
      </c>
      <c r="P737">
        <v>5</v>
      </c>
      <c r="Q737">
        <v>0</v>
      </c>
      <c r="R737" s="1">
        <v>44317</v>
      </c>
      <c r="S737">
        <v>20</v>
      </c>
      <c r="T737" s="1"/>
    </row>
    <row r="738" spans="1:20" x14ac:dyDescent="0.25">
      <c r="A738">
        <v>100214</v>
      </c>
      <c r="B738" t="s">
        <v>0</v>
      </c>
      <c r="C738" cm="1">
        <f t="array" ref="C738">_xlfn.SWITCH(Sales[[#This Row],[Subscription Type]],"Basic",4,"Premium",3,"Business",2,"Enterprise",1,FALSE)</f>
        <v>3</v>
      </c>
      <c r="E738" s="1"/>
      <c r="F738" s="1"/>
      <c r="G738">
        <v>2</v>
      </c>
      <c r="H738">
        <f>MAX(0,Sales[[#This Row],[Number of Users]]-Sales[[#This Row],[Licenses Bought]])</f>
        <v>1</v>
      </c>
      <c r="I738" s="5">
        <v>10</v>
      </c>
      <c r="J738" s="5">
        <f>IF(Sales[[#This Row],[Sales Month]]=MAX(R738:R2957),Sales[[#This Row],[Upsell $ Non Paying Users]]*Sales[[#This Row],[Non Paying Users]],0)</f>
        <v>10</v>
      </c>
      <c r="K738" s="5" t="str" cm="1">
        <f t="array" ref="K738">_xlfn.IFS(Sales[[#This Row],[Current Upsell $]]=0,"",Sales[[#This Row],[Current Upsell $]]&gt;=400,"High",Sales[[#This Row],[Current Upsell $]]&gt;=100,"Medium",Sales[[#This Row],[Current Upsell $]]&lt;100,"Low")</f>
        <v>Low</v>
      </c>
      <c r="L738" s="5" t="str">
        <f>IF(Sales[[#This Row],[Current Upsell $]]&gt;0,_xlfn.CONCAT(Sales[[#This Row],[Subscription Type]]," ",Sales[[#This Row],[Upsell Priority]]," ",TEXT(Sales[[#This Row],[Current Upsell $]],"$#")),"")</f>
        <v>Premium Low $10</v>
      </c>
      <c r="M738">
        <v>3</v>
      </c>
      <c r="N738" s="1">
        <v>44228</v>
      </c>
      <c r="O738" s="1">
        <v>44378</v>
      </c>
      <c r="P738">
        <v>5</v>
      </c>
      <c r="Q738">
        <v>0</v>
      </c>
      <c r="R738" s="1">
        <v>44348</v>
      </c>
      <c r="S738">
        <v>20</v>
      </c>
      <c r="T738" s="1"/>
    </row>
    <row r="739" spans="1:20" x14ac:dyDescent="0.25">
      <c r="A739">
        <v>100218</v>
      </c>
      <c r="B739" t="s">
        <v>0</v>
      </c>
      <c r="C739" cm="1">
        <f t="array" ref="C739">_xlfn.SWITCH(Sales[[#This Row],[Subscription Type]],"Basic",4,"Premium",3,"Business",2,"Enterprise",1,FALSE)</f>
        <v>3</v>
      </c>
      <c r="E739" s="1"/>
      <c r="F739" s="1"/>
      <c r="G739">
        <v>1</v>
      </c>
      <c r="H739">
        <f>MAX(0,Sales[[#This Row],[Number of Users]]-Sales[[#This Row],[Licenses Bought]])</f>
        <v>1</v>
      </c>
      <c r="I739" s="5">
        <v>10</v>
      </c>
      <c r="J739" s="5">
        <f>IF(Sales[[#This Row],[Sales Month]]=MAX(R739:R2958),Sales[[#This Row],[Upsell $ Non Paying Users]]*Sales[[#This Row],[Non Paying Users]],0)</f>
        <v>0</v>
      </c>
      <c r="K739" s="5" t="str" cm="1">
        <f t="array" ref="K739">_xlfn.IFS(Sales[[#This Row],[Current Upsell $]]=0,"",Sales[[#This Row],[Current Upsell $]]&gt;=400,"High",Sales[[#This Row],[Current Upsell $]]&gt;=100,"Medium",Sales[[#This Row],[Current Upsell $]]&lt;100,"Low")</f>
        <v/>
      </c>
      <c r="L739" s="5" t="str">
        <f>IF(Sales[[#This Row],[Current Upsell $]]&gt;0,_xlfn.CONCAT(Sales[[#This Row],[Subscription Type]]," ",Sales[[#This Row],[Upsell Priority]]," ",TEXT(Sales[[#This Row],[Current Upsell $]],"$#")),"")</f>
        <v/>
      </c>
      <c r="M739">
        <v>2</v>
      </c>
      <c r="N739" s="1">
        <v>44228</v>
      </c>
      <c r="O739" s="1">
        <v>44378</v>
      </c>
      <c r="P739">
        <v>5</v>
      </c>
      <c r="Q739">
        <v>0</v>
      </c>
      <c r="R739" s="1">
        <v>44256</v>
      </c>
      <c r="S739">
        <v>10</v>
      </c>
      <c r="T739" s="1"/>
    </row>
    <row r="740" spans="1:20" x14ac:dyDescent="0.25">
      <c r="A740">
        <v>100218</v>
      </c>
      <c r="B740" t="s">
        <v>0</v>
      </c>
      <c r="C740" cm="1">
        <f t="array" ref="C740">_xlfn.SWITCH(Sales[[#This Row],[Subscription Type]],"Basic",4,"Premium",3,"Business",2,"Enterprise",1,FALSE)</f>
        <v>3</v>
      </c>
      <c r="E740" s="1"/>
      <c r="F740" s="1"/>
      <c r="G740">
        <v>1</v>
      </c>
      <c r="H740">
        <f>MAX(0,Sales[[#This Row],[Number of Users]]-Sales[[#This Row],[Licenses Bought]])</f>
        <v>1</v>
      </c>
      <c r="I740" s="5">
        <v>10</v>
      </c>
      <c r="J740" s="5">
        <f>IF(Sales[[#This Row],[Sales Month]]=MAX(R740:R2959),Sales[[#This Row],[Upsell $ Non Paying Users]]*Sales[[#This Row],[Non Paying Users]],0)</f>
        <v>0</v>
      </c>
      <c r="K740" s="5" t="str" cm="1">
        <f t="array" ref="K740">_xlfn.IFS(Sales[[#This Row],[Current Upsell $]]=0,"",Sales[[#This Row],[Current Upsell $]]&gt;=400,"High",Sales[[#This Row],[Current Upsell $]]&gt;=100,"Medium",Sales[[#This Row],[Current Upsell $]]&lt;100,"Low")</f>
        <v/>
      </c>
      <c r="L740" s="5" t="str">
        <f>IF(Sales[[#This Row],[Current Upsell $]]&gt;0,_xlfn.CONCAT(Sales[[#This Row],[Subscription Type]]," ",Sales[[#This Row],[Upsell Priority]]," ",TEXT(Sales[[#This Row],[Current Upsell $]],"$#")),"")</f>
        <v/>
      </c>
      <c r="M740">
        <v>2</v>
      </c>
      <c r="N740" s="1">
        <v>44228</v>
      </c>
      <c r="O740" s="1">
        <v>44378</v>
      </c>
      <c r="P740">
        <v>5</v>
      </c>
      <c r="Q740">
        <v>0</v>
      </c>
      <c r="R740" s="1">
        <v>44287</v>
      </c>
      <c r="S740">
        <v>10</v>
      </c>
      <c r="T740" s="1"/>
    </row>
    <row r="741" spans="1:20" x14ac:dyDescent="0.25">
      <c r="A741">
        <v>100218</v>
      </c>
      <c r="B741" t="s">
        <v>0</v>
      </c>
      <c r="C741" cm="1">
        <f t="array" ref="C741">_xlfn.SWITCH(Sales[[#This Row],[Subscription Type]],"Basic",4,"Premium",3,"Business",2,"Enterprise",1,FALSE)</f>
        <v>3</v>
      </c>
      <c r="E741" s="1"/>
      <c r="F741" s="1"/>
      <c r="G741">
        <v>1</v>
      </c>
      <c r="H741">
        <f>MAX(0,Sales[[#This Row],[Number of Users]]-Sales[[#This Row],[Licenses Bought]])</f>
        <v>1</v>
      </c>
      <c r="I741" s="5">
        <v>10</v>
      </c>
      <c r="J741" s="5">
        <f>IF(Sales[[#This Row],[Sales Month]]=MAX(R741:R2960),Sales[[#This Row],[Upsell $ Non Paying Users]]*Sales[[#This Row],[Non Paying Users]],0)</f>
        <v>0</v>
      </c>
      <c r="K741" s="5" t="str" cm="1">
        <f t="array" ref="K741">_xlfn.IFS(Sales[[#This Row],[Current Upsell $]]=0,"",Sales[[#This Row],[Current Upsell $]]&gt;=400,"High",Sales[[#This Row],[Current Upsell $]]&gt;=100,"Medium",Sales[[#This Row],[Current Upsell $]]&lt;100,"Low")</f>
        <v/>
      </c>
      <c r="L741" s="5" t="str">
        <f>IF(Sales[[#This Row],[Current Upsell $]]&gt;0,_xlfn.CONCAT(Sales[[#This Row],[Subscription Type]]," ",Sales[[#This Row],[Upsell Priority]]," ",TEXT(Sales[[#This Row],[Current Upsell $]],"$#")),"")</f>
        <v/>
      </c>
      <c r="M741">
        <v>2</v>
      </c>
      <c r="N741" s="1">
        <v>44228</v>
      </c>
      <c r="O741" s="1">
        <v>44378</v>
      </c>
      <c r="P741">
        <v>5</v>
      </c>
      <c r="Q741">
        <v>0</v>
      </c>
      <c r="R741" s="1">
        <v>44317</v>
      </c>
      <c r="S741">
        <v>10</v>
      </c>
      <c r="T741" s="1"/>
    </row>
    <row r="742" spans="1:20" x14ac:dyDescent="0.25">
      <c r="A742">
        <v>100218</v>
      </c>
      <c r="B742" t="s">
        <v>0</v>
      </c>
      <c r="C742" cm="1">
        <f t="array" ref="C742">_xlfn.SWITCH(Sales[[#This Row],[Subscription Type]],"Basic",4,"Premium",3,"Business",2,"Enterprise",1,FALSE)</f>
        <v>3</v>
      </c>
      <c r="E742" s="1"/>
      <c r="F742" s="1"/>
      <c r="G742">
        <v>1</v>
      </c>
      <c r="H742">
        <f>MAX(0,Sales[[#This Row],[Number of Users]]-Sales[[#This Row],[Licenses Bought]])</f>
        <v>1</v>
      </c>
      <c r="I742" s="5">
        <v>10</v>
      </c>
      <c r="J742" s="5">
        <f>IF(Sales[[#This Row],[Sales Month]]=MAX(R742:R2961),Sales[[#This Row],[Upsell $ Non Paying Users]]*Sales[[#This Row],[Non Paying Users]],0)</f>
        <v>10</v>
      </c>
      <c r="K742" s="5" t="str" cm="1">
        <f t="array" ref="K742">_xlfn.IFS(Sales[[#This Row],[Current Upsell $]]=0,"",Sales[[#This Row],[Current Upsell $]]&gt;=400,"High",Sales[[#This Row],[Current Upsell $]]&gt;=100,"Medium",Sales[[#This Row],[Current Upsell $]]&lt;100,"Low")</f>
        <v>Low</v>
      </c>
      <c r="L742" s="5" t="str">
        <f>IF(Sales[[#This Row],[Current Upsell $]]&gt;0,_xlfn.CONCAT(Sales[[#This Row],[Subscription Type]]," ",Sales[[#This Row],[Upsell Priority]]," ",TEXT(Sales[[#This Row],[Current Upsell $]],"$#")),"")</f>
        <v>Premium Low $10</v>
      </c>
      <c r="M742">
        <v>2</v>
      </c>
      <c r="N742" s="1">
        <v>44228</v>
      </c>
      <c r="O742" s="1">
        <v>44378</v>
      </c>
      <c r="P742">
        <v>5</v>
      </c>
      <c r="Q742">
        <v>0</v>
      </c>
      <c r="R742" s="1">
        <v>44348</v>
      </c>
      <c r="S742">
        <v>10</v>
      </c>
      <c r="T742" s="1"/>
    </row>
    <row r="743" spans="1:20" x14ac:dyDescent="0.25">
      <c r="A743">
        <v>100223</v>
      </c>
      <c r="B743" t="s">
        <v>0</v>
      </c>
      <c r="C743" cm="1">
        <f t="array" ref="C743">_xlfn.SWITCH(Sales[[#This Row],[Subscription Type]],"Basic",4,"Premium",3,"Business",2,"Enterprise",1,FALSE)</f>
        <v>3</v>
      </c>
      <c r="E743" s="1"/>
      <c r="F743" s="1"/>
      <c r="G743">
        <v>41</v>
      </c>
      <c r="H743">
        <f>MAX(0,Sales[[#This Row],[Number of Users]]-Sales[[#This Row],[Licenses Bought]])</f>
        <v>1</v>
      </c>
      <c r="I743" s="5">
        <v>10</v>
      </c>
      <c r="J743" s="5">
        <f>IF(Sales[[#This Row],[Sales Month]]=MAX(R743:R2962),Sales[[#This Row],[Upsell $ Non Paying Users]]*Sales[[#This Row],[Non Paying Users]],0)</f>
        <v>0</v>
      </c>
      <c r="K743" s="5" t="str" cm="1">
        <f t="array" ref="K743">_xlfn.IFS(Sales[[#This Row],[Current Upsell $]]=0,"",Sales[[#This Row],[Current Upsell $]]&gt;=400,"High",Sales[[#This Row],[Current Upsell $]]&gt;=100,"Medium",Sales[[#This Row],[Current Upsell $]]&lt;100,"Low")</f>
        <v/>
      </c>
      <c r="L743" s="5" t="str">
        <f>IF(Sales[[#This Row],[Current Upsell $]]&gt;0,_xlfn.CONCAT(Sales[[#This Row],[Subscription Type]]," ",Sales[[#This Row],[Upsell Priority]]," ",TEXT(Sales[[#This Row],[Current Upsell $]],"$#")),"")</f>
        <v/>
      </c>
      <c r="M743">
        <v>42</v>
      </c>
      <c r="N743" s="1">
        <v>44256</v>
      </c>
      <c r="O743" s="1">
        <v>44378</v>
      </c>
      <c r="P743">
        <v>4</v>
      </c>
      <c r="Q743">
        <v>0</v>
      </c>
      <c r="R743" s="1">
        <v>44317</v>
      </c>
      <c r="S743">
        <v>410</v>
      </c>
      <c r="T743" s="1"/>
    </row>
    <row r="744" spans="1:20" x14ac:dyDescent="0.25">
      <c r="A744">
        <v>100238</v>
      </c>
      <c r="B744" t="s">
        <v>0</v>
      </c>
      <c r="C744" cm="1">
        <f t="array" ref="C744">_xlfn.SWITCH(Sales[[#This Row],[Subscription Type]],"Basic",4,"Premium",3,"Business",2,"Enterprise",1,FALSE)</f>
        <v>3</v>
      </c>
      <c r="G744">
        <v>4</v>
      </c>
      <c r="H744">
        <f>MAX(0,Sales[[#This Row],[Number of Users]]-Sales[[#This Row],[Licenses Bought]])</f>
        <v>1</v>
      </c>
      <c r="I744" s="5">
        <v>10</v>
      </c>
      <c r="J744" s="5">
        <f>IF(Sales[[#This Row],[Sales Month]]=MAX(R744:R2963),Sales[[#This Row],[Upsell $ Non Paying Users]]*Sales[[#This Row],[Non Paying Users]],0)</f>
        <v>0</v>
      </c>
      <c r="K744" s="5" t="str" cm="1">
        <f t="array" ref="K744">_xlfn.IFS(Sales[[#This Row],[Current Upsell $]]=0,"",Sales[[#This Row],[Current Upsell $]]&gt;=400,"High",Sales[[#This Row],[Current Upsell $]]&gt;=100,"Medium",Sales[[#This Row],[Current Upsell $]]&lt;100,"Low")</f>
        <v/>
      </c>
      <c r="L744" s="5" t="str">
        <f>IF(Sales[[#This Row],[Current Upsell $]]&gt;0,_xlfn.CONCAT(Sales[[#This Row],[Subscription Type]]," ",Sales[[#This Row],[Upsell Priority]]," ",TEXT(Sales[[#This Row],[Current Upsell $]],"$#")),"")</f>
        <v/>
      </c>
      <c r="M744">
        <v>5</v>
      </c>
      <c r="N744" s="1">
        <v>44256</v>
      </c>
      <c r="O744" s="1">
        <v>44317</v>
      </c>
      <c r="P744">
        <v>2</v>
      </c>
      <c r="Q744">
        <v>1</v>
      </c>
      <c r="R744" s="1">
        <v>44317</v>
      </c>
      <c r="S744">
        <v>40</v>
      </c>
      <c r="T744" s="1"/>
    </row>
    <row r="745" spans="1:20" x14ac:dyDescent="0.25">
      <c r="A745">
        <v>100240</v>
      </c>
      <c r="B745" t="s">
        <v>0</v>
      </c>
      <c r="C745" cm="1">
        <f t="array" ref="C745">_xlfn.SWITCH(Sales[[#This Row],[Subscription Type]],"Basic",4,"Premium",3,"Business",2,"Enterprise",1,FALSE)</f>
        <v>3</v>
      </c>
      <c r="E745" s="1"/>
      <c r="F745" s="1"/>
      <c r="G745">
        <v>1</v>
      </c>
      <c r="H745">
        <f>MAX(0,Sales[[#This Row],[Number of Users]]-Sales[[#This Row],[Licenses Bought]])</f>
        <v>1</v>
      </c>
      <c r="I745" s="5">
        <v>10</v>
      </c>
      <c r="J745" s="5">
        <f>IF(Sales[[#This Row],[Sales Month]]=MAX(R745:R2964),Sales[[#This Row],[Upsell $ Non Paying Users]]*Sales[[#This Row],[Non Paying Users]],0)</f>
        <v>0</v>
      </c>
      <c r="K745" s="5" t="str" cm="1">
        <f t="array" ref="K745">_xlfn.IFS(Sales[[#This Row],[Current Upsell $]]=0,"",Sales[[#This Row],[Current Upsell $]]&gt;=400,"High",Sales[[#This Row],[Current Upsell $]]&gt;=100,"Medium",Sales[[#This Row],[Current Upsell $]]&lt;100,"Low")</f>
        <v/>
      </c>
      <c r="L745" s="5" t="str">
        <f>IF(Sales[[#This Row],[Current Upsell $]]&gt;0,_xlfn.CONCAT(Sales[[#This Row],[Subscription Type]]," ",Sales[[#This Row],[Upsell Priority]]," ",TEXT(Sales[[#This Row],[Current Upsell $]],"$#")),"")</f>
        <v/>
      </c>
      <c r="M745">
        <v>2</v>
      </c>
      <c r="N745" s="1">
        <v>44256</v>
      </c>
      <c r="O745" s="1">
        <v>44378</v>
      </c>
      <c r="P745">
        <v>4</v>
      </c>
      <c r="Q745">
        <v>0</v>
      </c>
      <c r="R745" s="1">
        <v>44287</v>
      </c>
      <c r="S745">
        <v>10</v>
      </c>
      <c r="T745" s="1"/>
    </row>
    <row r="746" spans="1:20" x14ac:dyDescent="0.25">
      <c r="A746">
        <v>100240</v>
      </c>
      <c r="B746" t="s">
        <v>0</v>
      </c>
      <c r="C746" cm="1">
        <f t="array" ref="C746">_xlfn.SWITCH(Sales[[#This Row],[Subscription Type]],"Basic",4,"Premium",3,"Business",2,"Enterprise",1,FALSE)</f>
        <v>3</v>
      </c>
      <c r="E746" s="1"/>
      <c r="F746" s="1"/>
      <c r="G746">
        <v>1</v>
      </c>
      <c r="H746">
        <f>MAX(0,Sales[[#This Row],[Number of Users]]-Sales[[#This Row],[Licenses Bought]])</f>
        <v>1</v>
      </c>
      <c r="I746" s="5">
        <v>10</v>
      </c>
      <c r="J746" s="5">
        <f>IF(Sales[[#This Row],[Sales Month]]=MAX(R746:R2965),Sales[[#This Row],[Upsell $ Non Paying Users]]*Sales[[#This Row],[Non Paying Users]],0)</f>
        <v>0</v>
      </c>
      <c r="K746" s="5" t="str" cm="1">
        <f t="array" ref="K746">_xlfn.IFS(Sales[[#This Row],[Current Upsell $]]=0,"",Sales[[#This Row],[Current Upsell $]]&gt;=400,"High",Sales[[#This Row],[Current Upsell $]]&gt;=100,"Medium",Sales[[#This Row],[Current Upsell $]]&lt;100,"Low")</f>
        <v/>
      </c>
      <c r="L746" s="5" t="str">
        <f>IF(Sales[[#This Row],[Current Upsell $]]&gt;0,_xlfn.CONCAT(Sales[[#This Row],[Subscription Type]]," ",Sales[[#This Row],[Upsell Priority]]," ",TEXT(Sales[[#This Row],[Current Upsell $]],"$#")),"")</f>
        <v/>
      </c>
      <c r="M746">
        <v>2</v>
      </c>
      <c r="N746" s="1">
        <v>44256</v>
      </c>
      <c r="O746" s="1">
        <v>44378</v>
      </c>
      <c r="P746">
        <v>4</v>
      </c>
      <c r="Q746">
        <v>0</v>
      </c>
      <c r="R746" s="1">
        <v>44317</v>
      </c>
      <c r="S746">
        <v>10</v>
      </c>
      <c r="T746" s="1"/>
    </row>
    <row r="747" spans="1:20" x14ac:dyDescent="0.25">
      <c r="A747">
        <v>100240</v>
      </c>
      <c r="B747" t="s">
        <v>0</v>
      </c>
      <c r="C747" cm="1">
        <f t="array" ref="C747">_xlfn.SWITCH(Sales[[#This Row],[Subscription Type]],"Basic",4,"Premium",3,"Business",2,"Enterprise",1,FALSE)</f>
        <v>3</v>
      </c>
      <c r="E747" s="1"/>
      <c r="F747" s="1"/>
      <c r="G747">
        <v>1</v>
      </c>
      <c r="H747">
        <f>MAX(0,Sales[[#This Row],[Number of Users]]-Sales[[#This Row],[Licenses Bought]])</f>
        <v>1</v>
      </c>
      <c r="I747" s="5">
        <v>10</v>
      </c>
      <c r="J747" s="5">
        <f>IF(Sales[[#This Row],[Sales Month]]=MAX(R747:R2966),Sales[[#This Row],[Upsell $ Non Paying Users]]*Sales[[#This Row],[Non Paying Users]],0)</f>
        <v>10</v>
      </c>
      <c r="K747" s="5" t="str" cm="1">
        <f t="array" ref="K747">_xlfn.IFS(Sales[[#This Row],[Current Upsell $]]=0,"",Sales[[#This Row],[Current Upsell $]]&gt;=400,"High",Sales[[#This Row],[Current Upsell $]]&gt;=100,"Medium",Sales[[#This Row],[Current Upsell $]]&lt;100,"Low")</f>
        <v>Low</v>
      </c>
      <c r="L747" s="5" t="str">
        <f>IF(Sales[[#This Row],[Current Upsell $]]&gt;0,_xlfn.CONCAT(Sales[[#This Row],[Subscription Type]]," ",Sales[[#This Row],[Upsell Priority]]," ",TEXT(Sales[[#This Row],[Current Upsell $]],"$#")),"")</f>
        <v>Premium Low $10</v>
      </c>
      <c r="M747">
        <v>2</v>
      </c>
      <c r="N747" s="1">
        <v>44256</v>
      </c>
      <c r="O747" s="1">
        <v>44378</v>
      </c>
      <c r="P747">
        <v>4</v>
      </c>
      <c r="Q747">
        <v>0</v>
      </c>
      <c r="R747" s="1">
        <v>44348</v>
      </c>
      <c r="S747">
        <v>10</v>
      </c>
      <c r="T747" s="1"/>
    </row>
    <row r="748" spans="1:20" x14ac:dyDescent="0.25">
      <c r="A748">
        <v>100241</v>
      </c>
      <c r="B748" t="s">
        <v>0</v>
      </c>
      <c r="C748" cm="1">
        <f t="array" ref="C748">_xlfn.SWITCH(Sales[[#This Row],[Subscription Type]],"Basic",4,"Premium",3,"Business",2,"Enterprise",1,FALSE)</f>
        <v>3</v>
      </c>
      <c r="E748" s="1"/>
      <c r="F748" s="1"/>
      <c r="G748">
        <v>1</v>
      </c>
      <c r="H748">
        <f>MAX(0,Sales[[#This Row],[Number of Users]]-Sales[[#This Row],[Licenses Bought]])</f>
        <v>1</v>
      </c>
      <c r="I748" s="5">
        <v>10</v>
      </c>
      <c r="J748" s="5">
        <f>IF(Sales[[#This Row],[Sales Month]]=MAX(R748:R2967),Sales[[#This Row],[Upsell $ Non Paying Users]]*Sales[[#This Row],[Non Paying Users]],0)</f>
        <v>0</v>
      </c>
      <c r="K748" s="5" t="str" cm="1">
        <f t="array" ref="K748">_xlfn.IFS(Sales[[#This Row],[Current Upsell $]]=0,"",Sales[[#This Row],[Current Upsell $]]&gt;=400,"High",Sales[[#This Row],[Current Upsell $]]&gt;=100,"Medium",Sales[[#This Row],[Current Upsell $]]&lt;100,"Low")</f>
        <v/>
      </c>
      <c r="L748" s="5" t="str">
        <f>IF(Sales[[#This Row],[Current Upsell $]]&gt;0,_xlfn.CONCAT(Sales[[#This Row],[Subscription Type]]," ",Sales[[#This Row],[Upsell Priority]]," ",TEXT(Sales[[#This Row],[Current Upsell $]],"$#")),"")</f>
        <v/>
      </c>
      <c r="M748">
        <v>2</v>
      </c>
      <c r="N748" s="1">
        <v>44256</v>
      </c>
      <c r="O748" s="1">
        <v>44378</v>
      </c>
      <c r="P748">
        <v>4</v>
      </c>
      <c r="Q748">
        <v>0</v>
      </c>
      <c r="R748" s="1">
        <v>44287</v>
      </c>
      <c r="S748">
        <v>10</v>
      </c>
      <c r="T748" s="1"/>
    </row>
    <row r="749" spans="1:20" x14ac:dyDescent="0.25">
      <c r="A749">
        <v>100241</v>
      </c>
      <c r="B749" t="s">
        <v>0</v>
      </c>
      <c r="C749" cm="1">
        <f t="array" ref="C749">_xlfn.SWITCH(Sales[[#This Row],[Subscription Type]],"Basic",4,"Premium",3,"Business",2,"Enterprise",1,FALSE)</f>
        <v>3</v>
      </c>
      <c r="E749" s="1"/>
      <c r="F749" s="1"/>
      <c r="G749">
        <v>1</v>
      </c>
      <c r="H749">
        <f>MAX(0,Sales[[#This Row],[Number of Users]]-Sales[[#This Row],[Licenses Bought]])</f>
        <v>1</v>
      </c>
      <c r="I749" s="5">
        <v>10</v>
      </c>
      <c r="J749" s="5">
        <f>IF(Sales[[#This Row],[Sales Month]]=MAX(R749:R2968),Sales[[#This Row],[Upsell $ Non Paying Users]]*Sales[[#This Row],[Non Paying Users]],0)</f>
        <v>0</v>
      </c>
      <c r="K749" s="5" t="str" cm="1">
        <f t="array" ref="K749">_xlfn.IFS(Sales[[#This Row],[Current Upsell $]]=0,"",Sales[[#This Row],[Current Upsell $]]&gt;=400,"High",Sales[[#This Row],[Current Upsell $]]&gt;=100,"Medium",Sales[[#This Row],[Current Upsell $]]&lt;100,"Low")</f>
        <v/>
      </c>
      <c r="L749" s="5" t="str">
        <f>IF(Sales[[#This Row],[Current Upsell $]]&gt;0,_xlfn.CONCAT(Sales[[#This Row],[Subscription Type]]," ",Sales[[#This Row],[Upsell Priority]]," ",TEXT(Sales[[#This Row],[Current Upsell $]],"$#")),"")</f>
        <v/>
      </c>
      <c r="M749">
        <v>2</v>
      </c>
      <c r="N749" s="1">
        <v>44256</v>
      </c>
      <c r="O749" s="1">
        <v>44378</v>
      </c>
      <c r="P749">
        <v>4</v>
      </c>
      <c r="Q749">
        <v>0</v>
      </c>
      <c r="R749" s="1">
        <v>44317</v>
      </c>
      <c r="S749">
        <v>10</v>
      </c>
      <c r="T749" s="1"/>
    </row>
    <row r="750" spans="1:20" x14ac:dyDescent="0.25">
      <c r="A750">
        <v>100241</v>
      </c>
      <c r="B750" t="s">
        <v>0</v>
      </c>
      <c r="C750" cm="1">
        <f t="array" ref="C750">_xlfn.SWITCH(Sales[[#This Row],[Subscription Type]],"Basic",4,"Premium",3,"Business",2,"Enterprise",1,FALSE)</f>
        <v>3</v>
      </c>
      <c r="E750" s="1"/>
      <c r="F750" s="1"/>
      <c r="G750">
        <v>1</v>
      </c>
      <c r="H750">
        <f>MAX(0,Sales[[#This Row],[Number of Users]]-Sales[[#This Row],[Licenses Bought]])</f>
        <v>1</v>
      </c>
      <c r="I750" s="5">
        <v>10</v>
      </c>
      <c r="J750" s="5">
        <f>IF(Sales[[#This Row],[Sales Month]]=MAX(R750:R2969),Sales[[#This Row],[Upsell $ Non Paying Users]]*Sales[[#This Row],[Non Paying Users]],0)</f>
        <v>10</v>
      </c>
      <c r="K750" s="5" t="str" cm="1">
        <f t="array" ref="K750">_xlfn.IFS(Sales[[#This Row],[Current Upsell $]]=0,"",Sales[[#This Row],[Current Upsell $]]&gt;=400,"High",Sales[[#This Row],[Current Upsell $]]&gt;=100,"Medium",Sales[[#This Row],[Current Upsell $]]&lt;100,"Low")</f>
        <v>Low</v>
      </c>
      <c r="L750" s="5" t="str">
        <f>IF(Sales[[#This Row],[Current Upsell $]]&gt;0,_xlfn.CONCAT(Sales[[#This Row],[Subscription Type]]," ",Sales[[#This Row],[Upsell Priority]]," ",TEXT(Sales[[#This Row],[Current Upsell $]],"$#")),"")</f>
        <v>Premium Low $10</v>
      </c>
      <c r="M750">
        <v>2</v>
      </c>
      <c r="N750" s="1">
        <v>44256</v>
      </c>
      <c r="O750" s="1">
        <v>44378</v>
      </c>
      <c r="P750">
        <v>4</v>
      </c>
      <c r="Q750">
        <v>0</v>
      </c>
      <c r="R750" s="1">
        <v>44348</v>
      </c>
      <c r="S750">
        <v>10</v>
      </c>
      <c r="T750" s="1"/>
    </row>
    <row r="751" spans="1:20" x14ac:dyDescent="0.25">
      <c r="A751">
        <v>100242</v>
      </c>
      <c r="B751" t="s">
        <v>0</v>
      </c>
      <c r="C751" cm="1">
        <f t="array" ref="C751">_xlfn.SWITCH(Sales[[#This Row],[Subscription Type]],"Basic",4,"Premium",3,"Business",2,"Enterprise",1,FALSE)</f>
        <v>3</v>
      </c>
      <c r="E751" s="1"/>
      <c r="F751" s="1"/>
      <c r="G751">
        <v>1</v>
      </c>
      <c r="H751">
        <f>MAX(0,Sales[[#This Row],[Number of Users]]-Sales[[#This Row],[Licenses Bought]])</f>
        <v>1</v>
      </c>
      <c r="I751" s="5">
        <v>10</v>
      </c>
      <c r="J751" s="5">
        <f>IF(Sales[[#This Row],[Sales Month]]=MAX(R751:R2970),Sales[[#This Row],[Upsell $ Non Paying Users]]*Sales[[#This Row],[Non Paying Users]],0)</f>
        <v>0</v>
      </c>
      <c r="K751" s="5" t="str" cm="1">
        <f t="array" ref="K751">_xlfn.IFS(Sales[[#This Row],[Current Upsell $]]=0,"",Sales[[#This Row],[Current Upsell $]]&gt;=400,"High",Sales[[#This Row],[Current Upsell $]]&gt;=100,"Medium",Sales[[#This Row],[Current Upsell $]]&lt;100,"Low")</f>
        <v/>
      </c>
      <c r="L751" s="5" t="str">
        <f>IF(Sales[[#This Row],[Current Upsell $]]&gt;0,_xlfn.CONCAT(Sales[[#This Row],[Subscription Type]]," ",Sales[[#This Row],[Upsell Priority]]," ",TEXT(Sales[[#This Row],[Current Upsell $]],"$#")),"")</f>
        <v/>
      </c>
      <c r="M751">
        <v>2</v>
      </c>
      <c r="N751" s="1">
        <v>44256</v>
      </c>
      <c r="O751" s="1">
        <v>44378</v>
      </c>
      <c r="P751">
        <v>4</v>
      </c>
      <c r="Q751">
        <v>0</v>
      </c>
      <c r="R751" s="1">
        <v>44287</v>
      </c>
      <c r="S751">
        <v>10</v>
      </c>
      <c r="T751" s="1"/>
    </row>
    <row r="752" spans="1:20" x14ac:dyDescent="0.25">
      <c r="A752">
        <v>100242</v>
      </c>
      <c r="B752" t="s">
        <v>0</v>
      </c>
      <c r="C752" cm="1">
        <f t="array" ref="C752">_xlfn.SWITCH(Sales[[#This Row],[Subscription Type]],"Basic",4,"Premium",3,"Business",2,"Enterprise",1,FALSE)</f>
        <v>3</v>
      </c>
      <c r="E752" s="1"/>
      <c r="F752" s="1"/>
      <c r="G752">
        <v>1</v>
      </c>
      <c r="H752">
        <f>MAX(0,Sales[[#This Row],[Number of Users]]-Sales[[#This Row],[Licenses Bought]])</f>
        <v>1</v>
      </c>
      <c r="I752" s="5">
        <v>10</v>
      </c>
      <c r="J752" s="5">
        <f>IF(Sales[[#This Row],[Sales Month]]=MAX(R752:R2971),Sales[[#This Row],[Upsell $ Non Paying Users]]*Sales[[#This Row],[Non Paying Users]],0)</f>
        <v>0</v>
      </c>
      <c r="K752" s="5" t="str" cm="1">
        <f t="array" ref="K752">_xlfn.IFS(Sales[[#This Row],[Current Upsell $]]=0,"",Sales[[#This Row],[Current Upsell $]]&gt;=400,"High",Sales[[#This Row],[Current Upsell $]]&gt;=100,"Medium",Sales[[#This Row],[Current Upsell $]]&lt;100,"Low")</f>
        <v/>
      </c>
      <c r="L752" s="5" t="str">
        <f>IF(Sales[[#This Row],[Current Upsell $]]&gt;0,_xlfn.CONCAT(Sales[[#This Row],[Subscription Type]]," ",Sales[[#This Row],[Upsell Priority]]," ",TEXT(Sales[[#This Row],[Current Upsell $]],"$#")),"")</f>
        <v/>
      </c>
      <c r="M752">
        <v>2</v>
      </c>
      <c r="N752" s="1">
        <v>44256</v>
      </c>
      <c r="O752" s="1">
        <v>44378</v>
      </c>
      <c r="P752">
        <v>4</v>
      </c>
      <c r="Q752">
        <v>0</v>
      </c>
      <c r="R752" s="1">
        <v>44317</v>
      </c>
      <c r="S752">
        <v>10</v>
      </c>
      <c r="T752" s="1"/>
    </row>
    <row r="753" spans="1:20" x14ac:dyDescent="0.25">
      <c r="A753">
        <v>100242</v>
      </c>
      <c r="B753" t="s">
        <v>0</v>
      </c>
      <c r="C753" cm="1">
        <f t="array" ref="C753">_xlfn.SWITCH(Sales[[#This Row],[Subscription Type]],"Basic",4,"Premium",3,"Business",2,"Enterprise",1,FALSE)</f>
        <v>3</v>
      </c>
      <c r="E753" s="1"/>
      <c r="F753" s="1"/>
      <c r="G753">
        <v>1</v>
      </c>
      <c r="H753">
        <f>MAX(0,Sales[[#This Row],[Number of Users]]-Sales[[#This Row],[Licenses Bought]])</f>
        <v>1</v>
      </c>
      <c r="I753" s="5">
        <v>10</v>
      </c>
      <c r="J753" s="5">
        <f>IF(Sales[[#This Row],[Sales Month]]=MAX(R753:R2972),Sales[[#This Row],[Upsell $ Non Paying Users]]*Sales[[#This Row],[Non Paying Users]],0)</f>
        <v>10</v>
      </c>
      <c r="K753" s="5" t="str" cm="1">
        <f t="array" ref="K753">_xlfn.IFS(Sales[[#This Row],[Current Upsell $]]=0,"",Sales[[#This Row],[Current Upsell $]]&gt;=400,"High",Sales[[#This Row],[Current Upsell $]]&gt;=100,"Medium",Sales[[#This Row],[Current Upsell $]]&lt;100,"Low")</f>
        <v>Low</v>
      </c>
      <c r="L753" s="5" t="str">
        <f>IF(Sales[[#This Row],[Current Upsell $]]&gt;0,_xlfn.CONCAT(Sales[[#This Row],[Subscription Type]]," ",Sales[[#This Row],[Upsell Priority]]," ",TEXT(Sales[[#This Row],[Current Upsell $]],"$#")),"")</f>
        <v>Premium Low $10</v>
      </c>
      <c r="M753">
        <v>2</v>
      </c>
      <c r="N753" s="1">
        <v>44256</v>
      </c>
      <c r="O753" s="1">
        <v>44378</v>
      </c>
      <c r="P753">
        <v>4</v>
      </c>
      <c r="Q753">
        <v>0</v>
      </c>
      <c r="R753" s="1">
        <v>44348</v>
      </c>
      <c r="S753">
        <v>10</v>
      </c>
      <c r="T753" s="1"/>
    </row>
    <row r="754" spans="1:20" x14ac:dyDescent="0.25">
      <c r="A754">
        <v>100243</v>
      </c>
      <c r="B754" t="s">
        <v>0</v>
      </c>
      <c r="C754" cm="1">
        <f t="array" ref="C754">_xlfn.SWITCH(Sales[[#This Row],[Subscription Type]],"Basic",4,"Premium",3,"Business",2,"Enterprise",1,FALSE)</f>
        <v>3</v>
      </c>
      <c r="E754" s="1"/>
      <c r="F754" s="1"/>
      <c r="G754">
        <v>1</v>
      </c>
      <c r="H754">
        <f>MAX(0,Sales[[#This Row],[Number of Users]]-Sales[[#This Row],[Licenses Bought]])</f>
        <v>1</v>
      </c>
      <c r="I754" s="5">
        <v>10</v>
      </c>
      <c r="J754" s="5">
        <f>IF(Sales[[#This Row],[Sales Month]]=MAX(R754:R2973),Sales[[#This Row],[Upsell $ Non Paying Users]]*Sales[[#This Row],[Non Paying Users]],0)</f>
        <v>0</v>
      </c>
      <c r="K754" s="5" t="str" cm="1">
        <f t="array" ref="K754">_xlfn.IFS(Sales[[#This Row],[Current Upsell $]]=0,"",Sales[[#This Row],[Current Upsell $]]&gt;=400,"High",Sales[[#This Row],[Current Upsell $]]&gt;=100,"Medium",Sales[[#This Row],[Current Upsell $]]&lt;100,"Low")</f>
        <v/>
      </c>
      <c r="L754" s="5" t="str">
        <f>IF(Sales[[#This Row],[Current Upsell $]]&gt;0,_xlfn.CONCAT(Sales[[#This Row],[Subscription Type]]," ",Sales[[#This Row],[Upsell Priority]]," ",TEXT(Sales[[#This Row],[Current Upsell $]],"$#")),"")</f>
        <v/>
      </c>
      <c r="M754">
        <v>2</v>
      </c>
      <c r="N754" s="1">
        <v>44256</v>
      </c>
      <c r="O754" s="1">
        <v>44378</v>
      </c>
      <c r="P754">
        <v>4</v>
      </c>
      <c r="Q754">
        <v>0</v>
      </c>
      <c r="R754" s="1">
        <v>44287</v>
      </c>
      <c r="S754">
        <v>10</v>
      </c>
      <c r="T754" s="1"/>
    </row>
    <row r="755" spans="1:20" x14ac:dyDescent="0.25">
      <c r="A755">
        <v>100243</v>
      </c>
      <c r="B755" t="s">
        <v>0</v>
      </c>
      <c r="C755" cm="1">
        <f t="array" ref="C755">_xlfn.SWITCH(Sales[[#This Row],[Subscription Type]],"Basic",4,"Premium",3,"Business",2,"Enterprise",1,FALSE)</f>
        <v>3</v>
      </c>
      <c r="E755" s="1"/>
      <c r="F755" s="1"/>
      <c r="G755">
        <v>1</v>
      </c>
      <c r="H755">
        <f>MAX(0,Sales[[#This Row],[Number of Users]]-Sales[[#This Row],[Licenses Bought]])</f>
        <v>1</v>
      </c>
      <c r="I755" s="5">
        <v>10</v>
      </c>
      <c r="J755" s="5">
        <f>IF(Sales[[#This Row],[Sales Month]]=MAX(R755:R2974),Sales[[#This Row],[Upsell $ Non Paying Users]]*Sales[[#This Row],[Non Paying Users]],0)</f>
        <v>0</v>
      </c>
      <c r="K755" s="5" t="str" cm="1">
        <f t="array" ref="K755">_xlfn.IFS(Sales[[#This Row],[Current Upsell $]]=0,"",Sales[[#This Row],[Current Upsell $]]&gt;=400,"High",Sales[[#This Row],[Current Upsell $]]&gt;=100,"Medium",Sales[[#This Row],[Current Upsell $]]&lt;100,"Low")</f>
        <v/>
      </c>
      <c r="L755" s="5" t="str">
        <f>IF(Sales[[#This Row],[Current Upsell $]]&gt;0,_xlfn.CONCAT(Sales[[#This Row],[Subscription Type]]," ",Sales[[#This Row],[Upsell Priority]]," ",TEXT(Sales[[#This Row],[Current Upsell $]],"$#")),"")</f>
        <v/>
      </c>
      <c r="M755">
        <v>2</v>
      </c>
      <c r="N755" s="1">
        <v>44256</v>
      </c>
      <c r="O755" s="1">
        <v>44378</v>
      </c>
      <c r="P755">
        <v>4</v>
      </c>
      <c r="Q755">
        <v>0</v>
      </c>
      <c r="R755" s="1">
        <v>44317</v>
      </c>
      <c r="S755">
        <v>10</v>
      </c>
      <c r="T755" s="1"/>
    </row>
    <row r="756" spans="1:20" x14ac:dyDescent="0.25">
      <c r="A756">
        <v>100243</v>
      </c>
      <c r="B756" t="s">
        <v>0</v>
      </c>
      <c r="C756" cm="1">
        <f t="array" ref="C756">_xlfn.SWITCH(Sales[[#This Row],[Subscription Type]],"Basic",4,"Premium",3,"Business",2,"Enterprise",1,FALSE)</f>
        <v>3</v>
      </c>
      <c r="E756" s="1"/>
      <c r="F756" s="1"/>
      <c r="G756">
        <v>1</v>
      </c>
      <c r="H756">
        <f>MAX(0,Sales[[#This Row],[Number of Users]]-Sales[[#This Row],[Licenses Bought]])</f>
        <v>1</v>
      </c>
      <c r="I756" s="5">
        <v>10</v>
      </c>
      <c r="J756" s="5">
        <f>IF(Sales[[#This Row],[Sales Month]]=MAX(R756:R2975),Sales[[#This Row],[Upsell $ Non Paying Users]]*Sales[[#This Row],[Non Paying Users]],0)</f>
        <v>10</v>
      </c>
      <c r="K756" s="5" t="str" cm="1">
        <f t="array" ref="K756">_xlfn.IFS(Sales[[#This Row],[Current Upsell $]]=0,"",Sales[[#This Row],[Current Upsell $]]&gt;=400,"High",Sales[[#This Row],[Current Upsell $]]&gt;=100,"Medium",Sales[[#This Row],[Current Upsell $]]&lt;100,"Low")</f>
        <v>Low</v>
      </c>
      <c r="L756" s="5" t="str">
        <f>IF(Sales[[#This Row],[Current Upsell $]]&gt;0,_xlfn.CONCAT(Sales[[#This Row],[Subscription Type]]," ",Sales[[#This Row],[Upsell Priority]]," ",TEXT(Sales[[#This Row],[Current Upsell $]],"$#")),"")</f>
        <v>Premium Low $10</v>
      </c>
      <c r="M756">
        <v>2</v>
      </c>
      <c r="N756" s="1">
        <v>44256</v>
      </c>
      <c r="O756" s="1">
        <v>44378</v>
      </c>
      <c r="P756">
        <v>4</v>
      </c>
      <c r="Q756">
        <v>0</v>
      </c>
      <c r="R756" s="1">
        <v>44348</v>
      </c>
      <c r="S756">
        <v>10</v>
      </c>
      <c r="T756" s="1"/>
    </row>
    <row r="757" spans="1:20" x14ac:dyDescent="0.25">
      <c r="A757">
        <v>100244</v>
      </c>
      <c r="B757" t="s">
        <v>0</v>
      </c>
      <c r="C757" cm="1">
        <f t="array" ref="C757">_xlfn.SWITCH(Sales[[#This Row],[Subscription Type]],"Basic",4,"Premium",3,"Business",2,"Enterprise",1,FALSE)</f>
        <v>3</v>
      </c>
      <c r="E757" s="1"/>
      <c r="F757" s="1"/>
      <c r="G757">
        <v>1</v>
      </c>
      <c r="H757">
        <f>MAX(0,Sales[[#This Row],[Number of Users]]-Sales[[#This Row],[Licenses Bought]])</f>
        <v>1</v>
      </c>
      <c r="I757" s="5">
        <v>10</v>
      </c>
      <c r="J757" s="5">
        <f>IF(Sales[[#This Row],[Sales Month]]=MAX(R757:R2976),Sales[[#This Row],[Upsell $ Non Paying Users]]*Sales[[#This Row],[Non Paying Users]],0)</f>
        <v>0</v>
      </c>
      <c r="K757" s="5" t="str" cm="1">
        <f t="array" ref="K757">_xlfn.IFS(Sales[[#This Row],[Current Upsell $]]=0,"",Sales[[#This Row],[Current Upsell $]]&gt;=400,"High",Sales[[#This Row],[Current Upsell $]]&gt;=100,"Medium",Sales[[#This Row],[Current Upsell $]]&lt;100,"Low")</f>
        <v/>
      </c>
      <c r="L757" s="5" t="str">
        <f>IF(Sales[[#This Row],[Current Upsell $]]&gt;0,_xlfn.CONCAT(Sales[[#This Row],[Subscription Type]]," ",Sales[[#This Row],[Upsell Priority]]," ",TEXT(Sales[[#This Row],[Current Upsell $]],"$#")),"")</f>
        <v/>
      </c>
      <c r="M757">
        <v>2</v>
      </c>
      <c r="N757" s="1">
        <v>44256</v>
      </c>
      <c r="O757" s="1">
        <v>44378</v>
      </c>
      <c r="P757">
        <v>4</v>
      </c>
      <c r="Q757">
        <v>0</v>
      </c>
      <c r="R757" s="1">
        <v>44287</v>
      </c>
      <c r="S757">
        <v>10</v>
      </c>
      <c r="T757" s="1"/>
    </row>
    <row r="758" spans="1:20" x14ac:dyDescent="0.25">
      <c r="A758">
        <v>100244</v>
      </c>
      <c r="B758" t="s">
        <v>0</v>
      </c>
      <c r="C758" cm="1">
        <f t="array" ref="C758">_xlfn.SWITCH(Sales[[#This Row],[Subscription Type]],"Basic",4,"Premium",3,"Business",2,"Enterprise",1,FALSE)</f>
        <v>3</v>
      </c>
      <c r="E758" s="1"/>
      <c r="F758" s="1"/>
      <c r="G758">
        <v>1</v>
      </c>
      <c r="H758">
        <f>MAX(0,Sales[[#This Row],[Number of Users]]-Sales[[#This Row],[Licenses Bought]])</f>
        <v>1</v>
      </c>
      <c r="I758" s="5">
        <v>10</v>
      </c>
      <c r="J758" s="5">
        <f>IF(Sales[[#This Row],[Sales Month]]=MAX(R758:R2977),Sales[[#This Row],[Upsell $ Non Paying Users]]*Sales[[#This Row],[Non Paying Users]],0)</f>
        <v>0</v>
      </c>
      <c r="K758" s="5" t="str" cm="1">
        <f t="array" ref="K758">_xlfn.IFS(Sales[[#This Row],[Current Upsell $]]=0,"",Sales[[#This Row],[Current Upsell $]]&gt;=400,"High",Sales[[#This Row],[Current Upsell $]]&gt;=100,"Medium",Sales[[#This Row],[Current Upsell $]]&lt;100,"Low")</f>
        <v/>
      </c>
      <c r="L758" s="5" t="str">
        <f>IF(Sales[[#This Row],[Current Upsell $]]&gt;0,_xlfn.CONCAT(Sales[[#This Row],[Subscription Type]]," ",Sales[[#This Row],[Upsell Priority]]," ",TEXT(Sales[[#This Row],[Current Upsell $]],"$#")),"")</f>
        <v/>
      </c>
      <c r="M758">
        <v>2</v>
      </c>
      <c r="N758" s="1">
        <v>44256</v>
      </c>
      <c r="O758" s="1">
        <v>44378</v>
      </c>
      <c r="P758">
        <v>4</v>
      </c>
      <c r="Q758">
        <v>0</v>
      </c>
      <c r="R758" s="1">
        <v>44317</v>
      </c>
      <c r="S758">
        <v>10</v>
      </c>
      <c r="T758" s="1"/>
    </row>
    <row r="759" spans="1:20" x14ac:dyDescent="0.25">
      <c r="A759">
        <v>100244</v>
      </c>
      <c r="B759" t="s">
        <v>0</v>
      </c>
      <c r="C759" cm="1">
        <f t="array" ref="C759">_xlfn.SWITCH(Sales[[#This Row],[Subscription Type]],"Basic",4,"Premium",3,"Business",2,"Enterprise",1,FALSE)</f>
        <v>3</v>
      </c>
      <c r="E759" s="1"/>
      <c r="F759" s="1"/>
      <c r="G759">
        <v>1</v>
      </c>
      <c r="H759">
        <f>MAX(0,Sales[[#This Row],[Number of Users]]-Sales[[#This Row],[Licenses Bought]])</f>
        <v>1</v>
      </c>
      <c r="I759" s="5">
        <v>10</v>
      </c>
      <c r="J759" s="5">
        <f>IF(Sales[[#This Row],[Sales Month]]=MAX(R759:R2978),Sales[[#This Row],[Upsell $ Non Paying Users]]*Sales[[#This Row],[Non Paying Users]],0)</f>
        <v>10</v>
      </c>
      <c r="K759" s="5" t="str" cm="1">
        <f t="array" ref="K759">_xlfn.IFS(Sales[[#This Row],[Current Upsell $]]=0,"",Sales[[#This Row],[Current Upsell $]]&gt;=400,"High",Sales[[#This Row],[Current Upsell $]]&gt;=100,"Medium",Sales[[#This Row],[Current Upsell $]]&lt;100,"Low")</f>
        <v>Low</v>
      </c>
      <c r="L759" s="5" t="str">
        <f>IF(Sales[[#This Row],[Current Upsell $]]&gt;0,_xlfn.CONCAT(Sales[[#This Row],[Subscription Type]]," ",Sales[[#This Row],[Upsell Priority]]," ",TEXT(Sales[[#This Row],[Current Upsell $]],"$#")),"")</f>
        <v>Premium Low $10</v>
      </c>
      <c r="M759">
        <v>2</v>
      </c>
      <c r="N759" s="1">
        <v>44256</v>
      </c>
      <c r="O759" s="1">
        <v>44378</v>
      </c>
      <c r="P759">
        <v>4</v>
      </c>
      <c r="Q759">
        <v>0</v>
      </c>
      <c r="R759" s="1">
        <v>44348</v>
      </c>
      <c r="S759">
        <v>10</v>
      </c>
      <c r="T759" s="1"/>
    </row>
    <row r="760" spans="1:20" x14ac:dyDescent="0.25">
      <c r="A760">
        <v>100252</v>
      </c>
      <c r="B760" t="s">
        <v>0</v>
      </c>
      <c r="C760" cm="1">
        <f t="array" ref="C760">_xlfn.SWITCH(Sales[[#This Row],[Subscription Type]],"Basic",4,"Premium",3,"Business",2,"Enterprise",1,FALSE)</f>
        <v>3</v>
      </c>
      <c r="E760" s="1"/>
      <c r="F760" s="1"/>
      <c r="G760">
        <v>20</v>
      </c>
      <c r="H760">
        <f>MAX(0,Sales[[#This Row],[Number of Users]]-Sales[[#This Row],[Licenses Bought]])</f>
        <v>1</v>
      </c>
      <c r="I760" s="5">
        <v>10</v>
      </c>
      <c r="J760" s="5">
        <f>IF(Sales[[#This Row],[Sales Month]]=MAX(R760:R2979),Sales[[#This Row],[Upsell $ Non Paying Users]]*Sales[[#This Row],[Non Paying Users]],0)</f>
        <v>10</v>
      </c>
      <c r="K760" s="5" t="str" cm="1">
        <f t="array" ref="K760">_xlfn.IFS(Sales[[#This Row],[Current Upsell $]]=0,"",Sales[[#This Row],[Current Upsell $]]&gt;=400,"High",Sales[[#This Row],[Current Upsell $]]&gt;=100,"Medium",Sales[[#This Row],[Current Upsell $]]&lt;100,"Low")</f>
        <v>Low</v>
      </c>
      <c r="L760" s="5" t="str">
        <f>IF(Sales[[#This Row],[Current Upsell $]]&gt;0,_xlfn.CONCAT(Sales[[#This Row],[Subscription Type]]," ",Sales[[#This Row],[Upsell Priority]]," ",TEXT(Sales[[#This Row],[Current Upsell $]],"$#")),"")</f>
        <v>Premium Low $10</v>
      </c>
      <c r="M760">
        <v>21</v>
      </c>
      <c r="N760" s="1">
        <v>44287</v>
      </c>
      <c r="O760" s="1">
        <v>44378</v>
      </c>
      <c r="P760">
        <v>3</v>
      </c>
      <c r="Q760">
        <v>0</v>
      </c>
      <c r="R760" s="1">
        <v>44348</v>
      </c>
      <c r="S760">
        <v>200</v>
      </c>
      <c r="T760" s="1"/>
    </row>
    <row r="761" spans="1:20" x14ac:dyDescent="0.25">
      <c r="A761">
        <v>100262</v>
      </c>
      <c r="B761" t="s">
        <v>0</v>
      </c>
      <c r="C761" cm="1">
        <f t="array" ref="C761">_xlfn.SWITCH(Sales[[#This Row],[Subscription Type]],"Basic",4,"Premium",3,"Business",2,"Enterprise",1,FALSE)</f>
        <v>3</v>
      </c>
      <c r="G761">
        <v>2</v>
      </c>
      <c r="H761">
        <f>MAX(0,Sales[[#This Row],[Number of Users]]-Sales[[#This Row],[Licenses Bought]])</f>
        <v>1</v>
      </c>
      <c r="I761" s="5">
        <v>10</v>
      </c>
      <c r="J761" s="5">
        <f>IF(Sales[[#This Row],[Sales Month]]=MAX(R761:R2980),Sales[[#This Row],[Upsell $ Non Paying Users]]*Sales[[#This Row],[Non Paying Users]],0)</f>
        <v>10</v>
      </c>
      <c r="K761" s="5" t="str" cm="1">
        <f t="array" ref="K761">_xlfn.IFS(Sales[[#This Row],[Current Upsell $]]=0,"",Sales[[#This Row],[Current Upsell $]]&gt;=400,"High",Sales[[#This Row],[Current Upsell $]]&gt;=100,"Medium",Sales[[#This Row],[Current Upsell $]]&lt;100,"Low")</f>
        <v>Low</v>
      </c>
      <c r="L761" s="5" t="str">
        <f>IF(Sales[[#This Row],[Current Upsell $]]&gt;0,_xlfn.CONCAT(Sales[[#This Row],[Subscription Type]]," ",Sales[[#This Row],[Upsell Priority]]," ",TEXT(Sales[[#This Row],[Current Upsell $]],"$#")),"")</f>
        <v>Premium Low $10</v>
      </c>
      <c r="M761">
        <v>3</v>
      </c>
      <c r="N761" s="1">
        <v>44287</v>
      </c>
      <c r="O761" s="1">
        <v>44378</v>
      </c>
      <c r="P761">
        <v>3</v>
      </c>
      <c r="Q761">
        <v>0</v>
      </c>
      <c r="R761" s="1">
        <v>44348</v>
      </c>
      <c r="S761">
        <v>20</v>
      </c>
      <c r="T761" s="1"/>
    </row>
    <row r="762" spans="1:20" x14ac:dyDescent="0.25">
      <c r="A762">
        <v>100264</v>
      </c>
      <c r="B762" t="s">
        <v>0</v>
      </c>
      <c r="C762" cm="1">
        <f t="array" ref="C762">_xlfn.SWITCH(Sales[[#This Row],[Subscription Type]],"Basic",4,"Premium",3,"Business",2,"Enterprise",1,FALSE)</f>
        <v>3</v>
      </c>
      <c r="G762">
        <v>1</v>
      </c>
      <c r="H762">
        <f>MAX(0,Sales[[#This Row],[Number of Users]]-Sales[[#This Row],[Licenses Bought]])</f>
        <v>1</v>
      </c>
      <c r="I762" s="5">
        <v>10</v>
      </c>
      <c r="J762" s="5">
        <f>IF(Sales[[#This Row],[Sales Month]]=MAX(R762:R2981),Sales[[#This Row],[Upsell $ Non Paying Users]]*Sales[[#This Row],[Non Paying Users]],0)</f>
        <v>0</v>
      </c>
      <c r="K762" s="5" t="str" cm="1">
        <f t="array" ref="K762">_xlfn.IFS(Sales[[#This Row],[Current Upsell $]]=0,"",Sales[[#This Row],[Current Upsell $]]&gt;=400,"High",Sales[[#This Row],[Current Upsell $]]&gt;=100,"Medium",Sales[[#This Row],[Current Upsell $]]&lt;100,"Low")</f>
        <v/>
      </c>
      <c r="L762" s="5" t="str">
        <f>IF(Sales[[#This Row],[Current Upsell $]]&gt;0,_xlfn.CONCAT(Sales[[#This Row],[Subscription Type]]," ",Sales[[#This Row],[Upsell Priority]]," ",TEXT(Sales[[#This Row],[Current Upsell $]],"$#")),"")</f>
        <v/>
      </c>
      <c r="M762">
        <v>2</v>
      </c>
      <c r="N762" s="1">
        <v>44287</v>
      </c>
      <c r="O762" s="1">
        <v>44348</v>
      </c>
      <c r="P762">
        <v>2</v>
      </c>
      <c r="Q762">
        <v>0</v>
      </c>
      <c r="R762" s="1">
        <v>44317</v>
      </c>
      <c r="S762">
        <v>10</v>
      </c>
      <c r="T762" s="1"/>
    </row>
    <row r="763" spans="1:20" x14ac:dyDescent="0.25">
      <c r="A763">
        <v>100264</v>
      </c>
      <c r="B763" t="s">
        <v>0</v>
      </c>
      <c r="C763" cm="1">
        <f t="array" ref="C763">_xlfn.SWITCH(Sales[[#This Row],[Subscription Type]],"Basic",4,"Premium",3,"Business",2,"Enterprise",1,FALSE)</f>
        <v>3</v>
      </c>
      <c r="G763">
        <v>1</v>
      </c>
      <c r="H763">
        <f>MAX(0,Sales[[#This Row],[Number of Users]]-Sales[[#This Row],[Licenses Bought]])</f>
        <v>1</v>
      </c>
      <c r="I763" s="5">
        <v>10</v>
      </c>
      <c r="J763" s="5">
        <f>IF(Sales[[#This Row],[Sales Month]]=MAX(R763:R2982),Sales[[#This Row],[Upsell $ Non Paying Users]]*Sales[[#This Row],[Non Paying Users]],0)</f>
        <v>10</v>
      </c>
      <c r="K763" s="5" t="str" cm="1">
        <f t="array" ref="K763">_xlfn.IFS(Sales[[#This Row],[Current Upsell $]]=0,"",Sales[[#This Row],[Current Upsell $]]&gt;=400,"High",Sales[[#This Row],[Current Upsell $]]&gt;=100,"Medium",Sales[[#This Row],[Current Upsell $]]&lt;100,"Low")</f>
        <v>Low</v>
      </c>
      <c r="L763" s="5" t="str">
        <f>IF(Sales[[#This Row],[Current Upsell $]]&gt;0,_xlfn.CONCAT(Sales[[#This Row],[Subscription Type]]," ",Sales[[#This Row],[Upsell Priority]]," ",TEXT(Sales[[#This Row],[Current Upsell $]],"$#")),"")</f>
        <v>Premium Low $10</v>
      </c>
      <c r="M763">
        <v>2</v>
      </c>
      <c r="N763" s="1">
        <v>44287</v>
      </c>
      <c r="O763" s="1">
        <v>44348</v>
      </c>
      <c r="P763">
        <v>2</v>
      </c>
      <c r="Q763">
        <v>0</v>
      </c>
      <c r="R763" s="1">
        <v>44348</v>
      </c>
      <c r="S763">
        <v>10</v>
      </c>
      <c r="T763" s="1"/>
    </row>
    <row r="764" spans="1:20" x14ac:dyDescent="0.25">
      <c r="A764">
        <v>100266</v>
      </c>
      <c r="B764" t="s">
        <v>0</v>
      </c>
      <c r="C764" cm="1">
        <f t="array" ref="C764">_xlfn.SWITCH(Sales[[#This Row],[Subscription Type]],"Basic",4,"Premium",3,"Business",2,"Enterprise",1,FALSE)</f>
        <v>3</v>
      </c>
      <c r="E764" s="1"/>
      <c r="F764" s="1"/>
      <c r="G764">
        <v>1</v>
      </c>
      <c r="H764">
        <f>MAX(0,Sales[[#This Row],[Number of Users]]-Sales[[#This Row],[Licenses Bought]])</f>
        <v>1</v>
      </c>
      <c r="I764" s="5">
        <v>10</v>
      </c>
      <c r="J764" s="5">
        <f>IF(Sales[[#This Row],[Sales Month]]=MAX(R764:R2983),Sales[[#This Row],[Upsell $ Non Paying Users]]*Sales[[#This Row],[Non Paying Users]],0)</f>
        <v>10</v>
      </c>
      <c r="K764" s="5" t="str" cm="1">
        <f t="array" ref="K764">_xlfn.IFS(Sales[[#This Row],[Current Upsell $]]=0,"",Sales[[#This Row],[Current Upsell $]]&gt;=400,"High",Sales[[#This Row],[Current Upsell $]]&gt;=100,"Medium",Sales[[#This Row],[Current Upsell $]]&lt;100,"Low")</f>
        <v>Low</v>
      </c>
      <c r="L764" s="5" t="str">
        <f>IF(Sales[[#This Row],[Current Upsell $]]&gt;0,_xlfn.CONCAT(Sales[[#This Row],[Subscription Type]]," ",Sales[[#This Row],[Upsell Priority]]," ",TEXT(Sales[[#This Row],[Current Upsell $]],"$#")),"")</f>
        <v>Premium Low $10</v>
      </c>
      <c r="M764">
        <v>2</v>
      </c>
      <c r="N764" s="1">
        <v>44287</v>
      </c>
      <c r="O764" s="1">
        <v>44378</v>
      </c>
      <c r="P764">
        <v>3</v>
      </c>
      <c r="Q764">
        <v>0</v>
      </c>
      <c r="R764" s="1">
        <v>44348</v>
      </c>
      <c r="S764">
        <v>10</v>
      </c>
      <c r="T764" s="1"/>
    </row>
    <row r="765" spans="1:20" x14ac:dyDescent="0.25">
      <c r="A765">
        <v>100267</v>
      </c>
      <c r="B765" t="s">
        <v>0</v>
      </c>
      <c r="C765" cm="1">
        <f t="array" ref="C765">_xlfn.SWITCH(Sales[[#This Row],[Subscription Type]],"Basic",4,"Premium",3,"Business",2,"Enterprise",1,FALSE)</f>
        <v>3</v>
      </c>
      <c r="E765" s="1"/>
      <c r="F765" s="1"/>
      <c r="G765">
        <v>1</v>
      </c>
      <c r="H765">
        <f>MAX(0,Sales[[#This Row],[Number of Users]]-Sales[[#This Row],[Licenses Bought]])</f>
        <v>1</v>
      </c>
      <c r="I765" s="5">
        <v>10</v>
      </c>
      <c r="J765" s="5">
        <f>IF(Sales[[#This Row],[Sales Month]]=MAX(R765:R2984),Sales[[#This Row],[Upsell $ Non Paying Users]]*Sales[[#This Row],[Non Paying Users]],0)</f>
        <v>0</v>
      </c>
      <c r="K765" s="5" t="str" cm="1">
        <f t="array" ref="K765">_xlfn.IFS(Sales[[#This Row],[Current Upsell $]]=0,"",Sales[[#This Row],[Current Upsell $]]&gt;=400,"High",Sales[[#This Row],[Current Upsell $]]&gt;=100,"Medium",Sales[[#This Row],[Current Upsell $]]&lt;100,"Low")</f>
        <v/>
      </c>
      <c r="L765" s="5" t="str">
        <f>IF(Sales[[#This Row],[Current Upsell $]]&gt;0,_xlfn.CONCAT(Sales[[#This Row],[Subscription Type]]," ",Sales[[#This Row],[Upsell Priority]]," ",TEXT(Sales[[#This Row],[Current Upsell $]],"$#")),"")</f>
        <v/>
      </c>
      <c r="M765">
        <v>2</v>
      </c>
      <c r="N765" s="1">
        <v>44287</v>
      </c>
      <c r="O765" s="1">
        <v>44378</v>
      </c>
      <c r="P765">
        <v>3</v>
      </c>
      <c r="Q765">
        <v>0</v>
      </c>
      <c r="R765" s="1">
        <v>44317</v>
      </c>
      <c r="S765">
        <v>10</v>
      </c>
      <c r="T765" s="1"/>
    </row>
    <row r="766" spans="1:20" x14ac:dyDescent="0.25">
      <c r="A766">
        <v>100267</v>
      </c>
      <c r="B766" t="s">
        <v>0</v>
      </c>
      <c r="C766" cm="1">
        <f t="array" ref="C766">_xlfn.SWITCH(Sales[[#This Row],[Subscription Type]],"Basic",4,"Premium",3,"Business",2,"Enterprise",1,FALSE)</f>
        <v>3</v>
      </c>
      <c r="E766" s="1"/>
      <c r="F766" s="1"/>
      <c r="G766">
        <v>1</v>
      </c>
      <c r="H766">
        <f>MAX(0,Sales[[#This Row],[Number of Users]]-Sales[[#This Row],[Licenses Bought]])</f>
        <v>1</v>
      </c>
      <c r="I766" s="5">
        <v>10</v>
      </c>
      <c r="J766" s="5">
        <f>IF(Sales[[#This Row],[Sales Month]]=MAX(R766:R2985),Sales[[#This Row],[Upsell $ Non Paying Users]]*Sales[[#This Row],[Non Paying Users]],0)</f>
        <v>10</v>
      </c>
      <c r="K766" s="5" t="str" cm="1">
        <f t="array" ref="K766">_xlfn.IFS(Sales[[#This Row],[Current Upsell $]]=0,"",Sales[[#This Row],[Current Upsell $]]&gt;=400,"High",Sales[[#This Row],[Current Upsell $]]&gt;=100,"Medium",Sales[[#This Row],[Current Upsell $]]&lt;100,"Low")</f>
        <v>Low</v>
      </c>
      <c r="L766" s="5" t="str">
        <f>IF(Sales[[#This Row],[Current Upsell $]]&gt;0,_xlfn.CONCAT(Sales[[#This Row],[Subscription Type]]," ",Sales[[#This Row],[Upsell Priority]]," ",TEXT(Sales[[#This Row],[Current Upsell $]],"$#")),"")</f>
        <v>Premium Low $10</v>
      </c>
      <c r="M766">
        <v>2</v>
      </c>
      <c r="N766" s="1">
        <v>44287</v>
      </c>
      <c r="O766" s="1">
        <v>44378</v>
      </c>
      <c r="P766">
        <v>3</v>
      </c>
      <c r="Q766">
        <v>0</v>
      </c>
      <c r="R766" s="1">
        <v>44348</v>
      </c>
      <c r="S766">
        <v>10</v>
      </c>
      <c r="T766" s="1"/>
    </row>
    <row r="767" spans="1:20" x14ac:dyDescent="0.25">
      <c r="A767">
        <v>100304</v>
      </c>
      <c r="B767" t="s">
        <v>0</v>
      </c>
      <c r="C767" cm="1">
        <f t="array" ref="C767">_xlfn.SWITCH(Sales[[#This Row],[Subscription Type]],"Basic",4,"Premium",3,"Business",2,"Enterprise",1,FALSE)</f>
        <v>3</v>
      </c>
      <c r="E767" s="1"/>
      <c r="F767" s="1"/>
      <c r="G767">
        <v>2</v>
      </c>
      <c r="H767">
        <f>MAX(0,Sales[[#This Row],[Number of Users]]-Sales[[#This Row],[Licenses Bought]])</f>
        <v>1</v>
      </c>
      <c r="I767" s="5">
        <v>10</v>
      </c>
      <c r="J767" s="5">
        <f>IF(Sales[[#This Row],[Sales Month]]=MAX(R767:R2986),Sales[[#This Row],[Upsell $ Non Paying Users]]*Sales[[#This Row],[Non Paying Users]],0)</f>
        <v>10</v>
      </c>
      <c r="K767" s="5" t="str" cm="1">
        <f t="array" ref="K767">_xlfn.IFS(Sales[[#This Row],[Current Upsell $]]=0,"",Sales[[#This Row],[Current Upsell $]]&gt;=400,"High",Sales[[#This Row],[Current Upsell $]]&gt;=100,"Medium",Sales[[#This Row],[Current Upsell $]]&lt;100,"Low")</f>
        <v>Low</v>
      </c>
      <c r="L767" s="5" t="str">
        <f>IF(Sales[[#This Row],[Current Upsell $]]&gt;0,_xlfn.CONCAT(Sales[[#This Row],[Subscription Type]]," ",Sales[[#This Row],[Upsell Priority]]," ",TEXT(Sales[[#This Row],[Current Upsell $]],"$#")),"")</f>
        <v>Premium Low $10</v>
      </c>
      <c r="M767">
        <v>3</v>
      </c>
      <c r="N767" s="1">
        <v>44317</v>
      </c>
      <c r="O767" s="1">
        <v>44378</v>
      </c>
      <c r="P767">
        <v>2</v>
      </c>
      <c r="Q767">
        <v>0</v>
      </c>
      <c r="R767" s="1">
        <v>44348</v>
      </c>
      <c r="S767">
        <v>20</v>
      </c>
      <c r="T767" s="1"/>
    </row>
    <row r="768" spans="1:20" x14ac:dyDescent="0.25">
      <c r="A768">
        <v>100310</v>
      </c>
      <c r="B768" t="s">
        <v>0</v>
      </c>
      <c r="C768" cm="1">
        <f t="array" ref="C768">_xlfn.SWITCH(Sales[[#This Row],[Subscription Type]],"Basic",4,"Premium",3,"Business",2,"Enterprise",1,FALSE)</f>
        <v>3</v>
      </c>
      <c r="G768">
        <v>1</v>
      </c>
      <c r="H768">
        <f>MAX(0,Sales[[#This Row],[Number of Users]]-Sales[[#This Row],[Licenses Bought]])</f>
        <v>1</v>
      </c>
      <c r="I768" s="5">
        <v>10</v>
      </c>
      <c r="J768" s="5">
        <f>IF(Sales[[#This Row],[Sales Month]]=MAX(R768:R2987),Sales[[#This Row],[Upsell $ Non Paying Users]]*Sales[[#This Row],[Non Paying Users]],0)</f>
        <v>10</v>
      </c>
      <c r="K768" s="5" t="str" cm="1">
        <f t="array" ref="K768">_xlfn.IFS(Sales[[#This Row],[Current Upsell $]]=0,"",Sales[[#This Row],[Current Upsell $]]&gt;=400,"High",Sales[[#This Row],[Current Upsell $]]&gt;=100,"Medium",Sales[[#This Row],[Current Upsell $]]&lt;100,"Low")</f>
        <v>Low</v>
      </c>
      <c r="L768" s="5" t="str">
        <f>IF(Sales[[#This Row],[Current Upsell $]]&gt;0,_xlfn.CONCAT(Sales[[#This Row],[Subscription Type]]," ",Sales[[#This Row],[Upsell Priority]]," ",TEXT(Sales[[#This Row],[Current Upsell $]],"$#")),"")</f>
        <v>Premium Low $10</v>
      </c>
      <c r="M768">
        <v>2</v>
      </c>
      <c r="N768" s="1">
        <v>44317</v>
      </c>
      <c r="O768" s="1">
        <v>44378</v>
      </c>
      <c r="P768">
        <v>2</v>
      </c>
      <c r="Q768">
        <v>0</v>
      </c>
      <c r="R768" s="1">
        <v>44348</v>
      </c>
      <c r="S768">
        <v>10</v>
      </c>
      <c r="T768" s="1"/>
    </row>
    <row r="769" spans="1:20" x14ac:dyDescent="0.25">
      <c r="A769">
        <v>100311</v>
      </c>
      <c r="B769" t="s">
        <v>0</v>
      </c>
      <c r="C769" cm="1">
        <f t="array" ref="C769">_xlfn.SWITCH(Sales[[#This Row],[Subscription Type]],"Basic",4,"Premium",3,"Business",2,"Enterprise",1,FALSE)</f>
        <v>3</v>
      </c>
      <c r="G769">
        <v>1</v>
      </c>
      <c r="H769">
        <f>MAX(0,Sales[[#This Row],[Number of Users]]-Sales[[#This Row],[Licenses Bought]])</f>
        <v>1</v>
      </c>
      <c r="I769" s="5">
        <v>10</v>
      </c>
      <c r="J769" s="5">
        <f>IF(Sales[[#This Row],[Sales Month]]=MAX(R769:R2988),Sales[[#This Row],[Upsell $ Non Paying Users]]*Sales[[#This Row],[Non Paying Users]],0)</f>
        <v>10</v>
      </c>
      <c r="K769" s="5" t="str" cm="1">
        <f t="array" ref="K769">_xlfn.IFS(Sales[[#This Row],[Current Upsell $]]=0,"",Sales[[#This Row],[Current Upsell $]]&gt;=400,"High",Sales[[#This Row],[Current Upsell $]]&gt;=100,"Medium",Sales[[#This Row],[Current Upsell $]]&lt;100,"Low")</f>
        <v>Low</v>
      </c>
      <c r="L769" s="5" t="str">
        <f>IF(Sales[[#This Row],[Current Upsell $]]&gt;0,_xlfn.CONCAT(Sales[[#This Row],[Subscription Type]]," ",Sales[[#This Row],[Upsell Priority]]," ",TEXT(Sales[[#This Row],[Current Upsell $]],"$#")),"")</f>
        <v>Premium Low $10</v>
      </c>
      <c r="M769">
        <v>2</v>
      </c>
      <c r="N769" s="1">
        <v>44317</v>
      </c>
      <c r="O769" s="1">
        <v>44378</v>
      </c>
      <c r="P769">
        <v>2</v>
      </c>
      <c r="Q769">
        <v>0</v>
      </c>
      <c r="R769" s="1">
        <v>44348</v>
      </c>
      <c r="S769">
        <v>10</v>
      </c>
      <c r="T769" s="1"/>
    </row>
    <row r="770" spans="1:20" x14ac:dyDescent="0.25">
      <c r="A770">
        <v>100317</v>
      </c>
      <c r="B770" t="s">
        <v>0</v>
      </c>
      <c r="C770" cm="1">
        <f t="array" ref="C770">_xlfn.SWITCH(Sales[[#This Row],[Subscription Type]],"Basic",4,"Premium",3,"Business",2,"Enterprise",1,FALSE)</f>
        <v>3</v>
      </c>
      <c r="G770">
        <v>1</v>
      </c>
      <c r="H770">
        <f>MAX(0,Sales[[#This Row],[Number of Users]]-Sales[[#This Row],[Licenses Bought]])</f>
        <v>1</v>
      </c>
      <c r="I770" s="5">
        <v>10</v>
      </c>
      <c r="J770" s="5">
        <f>IF(Sales[[#This Row],[Sales Month]]=MAX(R770:R2989),Sales[[#This Row],[Upsell $ Non Paying Users]]*Sales[[#This Row],[Non Paying Users]],0)</f>
        <v>10</v>
      </c>
      <c r="K770" s="5" t="str" cm="1">
        <f t="array" ref="K770">_xlfn.IFS(Sales[[#This Row],[Current Upsell $]]=0,"",Sales[[#This Row],[Current Upsell $]]&gt;=400,"High",Sales[[#This Row],[Current Upsell $]]&gt;=100,"Medium",Sales[[#This Row],[Current Upsell $]]&lt;100,"Low")</f>
        <v>Low</v>
      </c>
      <c r="L770" s="5" t="str">
        <f>IF(Sales[[#This Row],[Current Upsell $]]&gt;0,_xlfn.CONCAT(Sales[[#This Row],[Subscription Type]]," ",Sales[[#This Row],[Upsell Priority]]," ",TEXT(Sales[[#This Row],[Current Upsell $]],"$#")),"")</f>
        <v>Premium Low $10</v>
      </c>
      <c r="M770">
        <v>2</v>
      </c>
      <c r="N770" s="1">
        <v>44317</v>
      </c>
      <c r="O770" s="1">
        <v>44348</v>
      </c>
      <c r="P770">
        <v>1</v>
      </c>
      <c r="Q770">
        <v>0</v>
      </c>
      <c r="R770" s="1">
        <v>44348</v>
      </c>
      <c r="S770">
        <v>10</v>
      </c>
      <c r="T770" s="1"/>
    </row>
    <row r="771" spans="1:20" x14ac:dyDescent="0.25">
      <c r="A771">
        <v>100318</v>
      </c>
      <c r="B771" t="s">
        <v>0</v>
      </c>
      <c r="C771" cm="1">
        <f t="array" ref="C771">_xlfn.SWITCH(Sales[[#This Row],[Subscription Type]],"Basic",4,"Premium",3,"Business",2,"Enterprise",1,FALSE)</f>
        <v>3</v>
      </c>
      <c r="E771" s="1"/>
      <c r="F771" s="1"/>
      <c r="G771">
        <v>1</v>
      </c>
      <c r="H771">
        <f>MAX(0,Sales[[#This Row],[Number of Users]]-Sales[[#This Row],[Licenses Bought]])</f>
        <v>1</v>
      </c>
      <c r="I771" s="5">
        <v>10</v>
      </c>
      <c r="J771" s="5">
        <f>IF(Sales[[#This Row],[Sales Month]]=MAX(R771:R2990),Sales[[#This Row],[Upsell $ Non Paying Users]]*Sales[[#This Row],[Non Paying Users]],0)</f>
        <v>10</v>
      </c>
      <c r="K771" s="5" t="str" cm="1">
        <f t="array" ref="K771">_xlfn.IFS(Sales[[#This Row],[Current Upsell $]]=0,"",Sales[[#This Row],[Current Upsell $]]&gt;=400,"High",Sales[[#This Row],[Current Upsell $]]&gt;=100,"Medium",Sales[[#This Row],[Current Upsell $]]&lt;100,"Low")</f>
        <v>Low</v>
      </c>
      <c r="L771" s="5" t="str">
        <f>IF(Sales[[#This Row],[Current Upsell $]]&gt;0,_xlfn.CONCAT(Sales[[#This Row],[Subscription Type]]," ",Sales[[#This Row],[Upsell Priority]]," ",TEXT(Sales[[#This Row],[Current Upsell $]],"$#")),"")</f>
        <v>Premium Low $10</v>
      </c>
      <c r="M771">
        <v>2</v>
      </c>
      <c r="N771" s="1">
        <v>44317</v>
      </c>
      <c r="O771" s="1">
        <v>44378</v>
      </c>
      <c r="P771">
        <v>2</v>
      </c>
      <c r="Q771">
        <v>0</v>
      </c>
      <c r="R771" s="1">
        <v>44348</v>
      </c>
      <c r="S771">
        <v>10</v>
      </c>
      <c r="T771" s="1"/>
    </row>
    <row r="772" spans="1:20" x14ac:dyDescent="0.25">
      <c r="A772">
        <v>100268</v>
      </c>
      <c r="B772" t="s">
        <v>0</v>
      </c>
      <c r="C772" cm="1">
        <f t="array" ref="C772">_xlfn.SWITCH(Sales[[#This Row],[Subscription Type]],"Basic",4,"Premium",3,"Business",2,"Enterprise",1,FALSE)</f>
        <v>3</v>
      </c>
      <c r="E772" s="1"/>
      <c r="F772" s="1"/>
      <c r="G772">
        <v>18</v>
      </c>
      <c r="H772">
        <f>MAX(0,Sales[[#This Row],[Number of Users]]-Sales[[#This Row],[Licenses Bought]])</f>
        <v>66</v>
      </c>
      <c r="I772" s="5">
        <v>10</v>
      </c>
      <c r="J772" s="5">
        <f>IF(Sales[[#This Row],[Sales Month]]=MAX(R772:R2991),Sales[[#This Row],[Upsell $ Non Paying Users]]*Sales[[#This Row],[Non Paying Users]],0)</f>
        <v>660</v>
      </c>
      <c r="K772" s="5" t="str" cm="1">
        <f t="array" ref="K772">_xlfn.IFS(Sales[[#This Row],[Current Upsell $]]=0,"",Sales[[#This Row],[Current Upsell $]]&gt;=400,"High",Sales[[#This Row],[Current Upsell $]]&gt;=100,"Medium",Sales[[#This Row],[Current Upsell $]]&lt;100,"Low")</f>
        <v>High</v>
      </c>
      <c r="L772" s="5" t="str">
        <f>IF(Sales[[#This Row],[Current Upsell $]]&gt;0,_xlfn.CONCAT(Sales[[#This Row],[Subscription Type]]," ",Sales[[#This Row],[Upsell Priority]]," ",TEXT(Sales[[#This Row],[Current Upsell $]],"$#")),"")</f>
        <v>Premium High $660</v>
      </c>
      <c r="M772">
        <v>84</v>
      </c>
      <c r="N772" s="1">
        <v>44317</v>
      </c>
      <c r="O772" s="1">
        <v>44378</v>
      </c>
      <c r="P772">
        <v>2</v>
      </c>
      <c r="Q772">
        <v>0</v>
      </c>
      <c r="R772" s="1">
        <v>44348</v>
      </c>
      <c r="S772">
        <v>180</v>
      </c>
      <c r="T772" s="1"/>
    </row>
    <row r="773" spans="1:20" x14ac:dyDescent="0.25">
      <c r="A773">
        <v>100193</v>
      </c>
      <c r="B773" t="s">
        <v>0</v>
      </c>
      <c r="C773" cm="1">
        <f t="array" ref="C773">_xlfn.SWITCH(Sales[[#This Row],[Subscription Type]],"Basic",4,"Premium",3,"Business",2,"Enterprise",1,FALSE)</f>
        <v>3</v>
      </c>
      <c r="E773" s="1"/>
      <c r="F773" s="1"/>
      <c r="G773">
        <v>16</v>
      </c>
      <c r="H773">
        <f>MAX(0,Sales[[#This Row],[Number of Users]]-Sales[[#This Row],[Licenses Bought]])</f>
        <v>60</v>
      </c>
      <c r="I773" s="5">
        <v>10</v>
      </c>
      <c r="J773" s="5">
        <f>IF(Sales[[#This Row],[Sales Month]]=MAX(R773:R2992),Sales[[#This Row],[Upsell $ Non Paying Users]]*Sales[[#This Row],[Non Paying Users]],0)</f>
        <v>0</v>
      </c>
      <c r="K773" s="5" t="str" cm="1">
        <f t="array" ref="K773">_xlfn.IFS(Sales[[#This Row],[Current Upsell $]]=0,"",Sales[[#This Row],[Current Upsell $]]&gt;=400,"High",Sales[[#This Row],[Current Upsell $]]&gt;=100,"Medium",Sales[[#This Row],[Current Upsell $]]&lt;100,"Low")</f>
        <v/>
      </c>
      <c r="L773" s="5" t="str">
        <f>IF(Sales[[#This Row],[Current Upsell $]]&gt;0,_xlfn.CONCAT(Sales[[#This Row],[Subscription Type]]," ",Sales[[#This Row],[Upsell Priority]]," ",TEXT(Sales[[#This Row],[Current Upsell $]],"$#")),"")</f>
        <v/>
      </c>
      <c r="M773">
        <v>76</v>
      </c>
      <c r="N773" s="1">
        <v>44228</v>
      </c>
      <c r="O773" s="1">
        <v>44378</v>
      </c>
      <c r="P773">
        <v>5</v>
      </c>
      <c r="Q773">
        <v>0</v>
      </c>
      <c r="R773" s="1">
        <v>44256</v>
      </c>
      <c r="S773">
        <v>160</v>
      </c>
      <c r="T773" s="1"/>
    </row>
    <row r="774" spans="1:20" x14ac:dyDescent="0.25">
      <c r="A774">
        <v>100110</v>
      </c>
      <c r="B774" t="s">
        <v>0</v>
      </c>
      <c r="C774" cm="1">
        <f t="array" ref="C774">_xlfn.SWITCH(Sales[[#This Row],[Subscription Type]],"Basic",4,"Premium",3,"Business",2,"Enterprise",1,FALSE)</f>
        <v>3</v>
      </c>
      <c r="E774" s="1"/>
      <c r="F774" s="1"/>
      <c r="G774">
        <v>16</v>
      </c>
      <c r="H774">
        <f>MAX(0,Sales[[#This Row],[Number of Users]]-Sales[[#This Row],[Licenses Bought]])</f>
        <v>59</v>
      </c>
      <c r="I774" s="5">
        <v>10</v>
      </c>
      <c r="J774" s="5">
        <f>IF(Sales[[#This Row],[Sales Month]]=MAX(R774:R2993),Sales[[#This Row],[Upsell $ Non Paying Users]]*Sales[[#This Row],[Non Paying Users]],0)</f>
        <v>0</v>
      </c>
      <c r="K774" s="5" t="str" cm="1">
        <f t="array" ref="K774">_xlfn.IFS(Sales[[#This Row],[Current Upsell $]]=0,"",Sales[[#This Row],[Current Upsell $]]&gt;=400,"High",Sales[[#This Row],[Current Upsell $]]&gt;=100,"Medium",Sales[[#This Row],[Current Upsell $]]&lt;100,"Low")</f>
        <v/>
      </c>
      <c r="L774" s="5" t="str">
        <f>IF(Sales[[#This Row],[Current Upsell $]]&gt;0,_xlfn.CONCAT(Sales[[#This Row],[Subscription Type]]," ",Sales[[#This Row],[Upsell Priority]]," ",TEXT(Sales[[#This Row],[Current Upsell $]],"$#")),"")</f>
        <v/>
      </c>
      <c r="M774">
        <v>75</v>
      </c>
      <c r="N774" s="1">
        <v>44075</v>
      </c>
      <c r="O774" s="1">
        <v>44378</v>
      </c>
      <c r="P774">
        <v>10</v>
      </c>
      <c r="Q774">
        <v>0</v>
      </c>
      <c r="R774" s="1">
        <v>44105</v>
      </c>
      <c r="S774">
        <v>160</v>
      </c>
      <c r="T774" s="1"/>
    </row>
    <row r="775" spans="1:20" x14ac:dyDescent="0.25">
      <c r="A775">
        <v>100195</v>
      </c>
      <c r="B775" t="s">
        <v>0</v>
      </c>
      <c r="C775" cm="1">
        <f t="array" ref="C775">_xlfn.SWITCH(Sales[[#This Row],[Subscription Type]],"Basic",4,"Premium",3,"Business",2,"Enterprise",1,FALSE)</f>
        <v>3</v>
      </c>
      <c r="E775" s="1"/>
      <c r="F775" s="1"/>
      <c r="G775">
        <v>13</v>
      </c>
      <c r="H775">
        <f>MAX(0,Sales[[#This Row],[Number of Users]]-Sales[[#This Row],[Licenses Bought]])</f>
        <v>50</v>
      </c>
      <c r="I775" s="5">
        <v>10</v>
      </c>
      <c r="J775" s="5">
        <f>IF(Sales[[#This Row],[Sales Month]]=MAX(R775:R2994),Sales[[#This Row],[Upsell $ Non Paying Users]]*Sales[[#This Row],[Non Paying Users]],0)</f>
        <v>0</v>
      </c>
      <c r="K775" s="5" t="str" cm="1">
        <f t="array" ref="K775">_xlfn.IFS(Sales[[#This Row],[Current Upsell $]]=0,"",Sales[[#This Row],[Current Upsell $]]&gt;=400,"High",Sales[[#This Row],[Current Upsell $]]&gt;=100,"Medium",Sales[[#This Row],[Current Upsell $]]&lt;100,"Low")</f>
        <v/>
      </c>
      <c r="L775" s="5" t="str">
        <f>IF(Sales[[#This Row],[Current Upsell $]]&gt;0,_xlfn.CONCAT(Sales[[#This Row],[Subscription Type]]," ",Sales[[#This Row],[Upsell Priority]]," ",TEXT(Sales[[#This Row],[Current Upsell $]],"$#")),"")</f>
        <v/>
      </c>
      <c r="M775">
        <v>63</v>
      </c>
      <c r="N775" s="1">
        <v>44228</v>
      </c>
      <c r="O775" s="1">
        <v>44378</v>
      </c>
      <c r="P775">
        <v>5</v>
      </c>
      <c r="Q775">
        <v>0</v>
      </c>
      <c r="R775" s="1">
        <v>44256</v>
      </c>
      <c r="S775">
        <v>130</v>
      </c>
      <c r="T775" s="1"/>
    </row>
    <row r="776" spans="1:20" x14ac:dyDescent="0.25">
      <c r="A776">
        <v>100171</v>
      </c>
      <c r="B776" t="s">
        <v>0</v>
      </c>
      <c r="C776" cm="1">
        <f t="array" ref="C776">_xlfn.SWITCH(Sales[[#This Row],[Subscription Type]],"Basic",4,"Premium",3,"Business",2,"Enterprise",1,FALSE)</f>
        <v>3</v>
      </c>
      <c r="E776" s="1"/>
      <c r="F776" s="1"/>
      <c r="G776">
        <v>15</v>
      </c>
      <c r="H776">
        <f>MAX(0,Sales[[#This Row],[Number of Users]]-Sales[[#This Row],[Licenses Bought]])</f>
        <v>46</v>
      </c>
      <c r="I776" s="5">
        <v>10</v>
      </c>
      <c r="J776" s="5">
        <f>IF(Sales[[#This Row],[Sales Month]]=MAX(R776:R2995),Sales[[#This Row],[Upsell $ Non Paying Users]]*Sales[[#This Row],[Non Paying Users]],0)</f>
        <v>0</v>
      </c>
      <c r="K776" s="5" t="str" cm="1">
        <f t="array" ref="K776">_xlfn.IFS(Sales[[#This Row],[Current Upsell $]]=0,"",Sales[[#This Row],[Current Upsell $]]&gt;=400,"High",Sales[[#This Row],[Current Upsell $]]&gt;=100,"Medium",Sales[[#This Row],[Current Upsell $]]&lt;100,"Low")</f>
        <v/>
      </c>
      <c r="L776" s="5" t="str">
        <f>IF(Sales[[#This Row],[Current Upsell $]]&gt;0,_xlfn.CONCAT(Sales[[#This Row],[Subscription Type]]," ",Sales[[#This Row],[Upsell Priority]]," ",TEXT(Sales[[#This Row],[Current Upsell $]],"$#")),"")</f>
        <v/>
      </c>
      <c r="M776">
        <v>61</v>
      </c>
      <c r="N776" s="1">
        <v>44166</v>
      </c>
      <c r="O776" s="1">
        <v>44378</v>
      </c>
      <c r="P776">
        <v>7</v>
      </c>
      <c r="Q776">
        <v>0</v>
      </c>
      <c r="R776" s="1">
        <v>44197</v>
      </c>
      <c r="S776">
        <v>150</v>
      </c>
      <c r="T776" s="1"/>
    </row>
    <row r="777" spans="1:20" x14ac:dyDescent="0.25">
      <c r="A777">
        <v>100192</v>
      </c>
      <c r="B777" t="s">
        <v>0</v>
      </c>
      <c r="C777" cm="1">
        <f t="array" ref="C777">_xlfn.SWITCH(Sales[[#This Row],[Subscription Type]],"Basic",4,"Premium",3,"Business",2,"Enterprise",1,FALSE)</f>
        <v>3</v>
      </c>
      <c r="E777" s="1"/>
      <c r="F777" s="1"/>
      <c r="G777">
        <v>22</v>
      </c>
      <c r="H777">
        <f>MAX(0,Sales[[#This Row],[Number of Users]]-Sales[[#This Row],[Licenses Bought]])</f>
        <v>46</v>
      </c>
      <c r="I777" s="5">
        <v>10</v>
      </c>
      <c r="J777" s="5">
        <f>IF(Sales[[#This Row],[Sales Month]]=MAX(R777:R2996),Sales[[#This Row],[Upsell $ Non Paying Users]]*Sales[[#This Row],[Non Paying Users]],0)</f>
        <v>0</v>
      </c>
      <c r="K777" s="5" t="str" cm="1">
        <f t="array" ref="K777">_xlfn.IFS(Sales[[#This Row],[Current Upsell $]]=0,"",Sales[[#This Row],[Current Upsell $]]&gt;=400,"High",Sales[[#This Row],[Current Upsell $]]&gt;=100,"Medium",Sales[[#This Row],[Current Upsell $]]&lt;100,"Low")</f>
        <v/>
      </c>
      <c r="L777" s="5" t="str">
        <f>IF(Sales[[#This Row],[Current Upsell $]]&gt;0,_xlfn.CONCAT(Sales[[#This Row],[Subscription Type]]," ",Sales[[#This Row],[Upsell Priority]]," ",TEXT(Sales[[#This Row],[Current Upsell $]],"$#")),"")</f>
        <v/>
      </c>
      <c r="M777">
        <v>68</v>
      </c>
      <c r="N777" s="1">
        <v>44228</v>
      </c>
      <c r="O777" s="1">
        <v>44378</v>
      </c>
      <c r="P777">
        <v>5</v>
      </c>
      <c r="Q777">
        <v>0</v>
      </c>
      <c r="R777" s="1">
        <v>44256</v>
      </c>
      <c r="S777">
        <v>220</v>
      </c>
      <c r="T777" s="1"/>
    </row>
    <row r="778" spans="1:20" x14ac:dyDescent="0.25">
      <c r="A778">
        <v>100148</v>
      </c>
      <c r="B778" t="s">
        <v>0</v>
      </c>
      <c r="C778" cm="1">
        <f t="array" ref="C778">_xlfn.SWITCH(Sales[[#This Row],[Subscription Type]],"Basic",4,"Premium",3,"Business",2,"Enterprise",1,FALSE)</f>
        <v>3</v>
      </c>
      <c r="E778" s="1"/>
      <c r="F778" s="1"/>
      <c r="G778">
        <v>14</v>
      </c>
      <c r="H778">
        <f>MAX(0,Sales[[#This Row],[Number of Users]]-Sales[[#This Row],[Licenses Bought]])</f>
        <v>45</v>
      </c>
      <c r="I778" s="5">
        <v>10</v>
      </c>
      <c r="J778" s="5">
        <f>IF(Sales[[#This Row],[Sales Month]]=MAX(R778:R2997),Sales[[#This Row],[Upsell $ Non Paying Users]]*Sales[[#This Row],[Non Paying Users]],0)</f>
        <v>0</v>
      </c>
      <c r="K778" s="5" t="str" cm="1">
        <f t="array" ref="K778">_xlfn.IFS(Sales[[#This Row],[Current Upsell $]]=0,"",Sales[[#This Row],[Current Upsell $]]&gt;=400,"High",Sales[[#This Row],[Current Upsell $]]&gt;=100,"Medium",Sales[[#This Row],[Current Upsell $]]&lt;100,"Low")</f>
        <v/>
      </c>
      <c r="L778" s="5" t="str">
        <f>IF(Sales[[#This Row],[Current Upsell $]]&gt;0,_xlfn.CONCAT(Sales[[#This Row],[Subscription Type]]," ",Sales[[#This Row],[Upsell Priority]]," ",TEXT(Sales[[#This Row],[Current Upsell $]],"$#")),"")</f>
        <v/>
      </c>
      <c r="M778">
        <v>59</v>
      </c>
      <c r="N778" s="1">
        <v>44105</v>
      </c>
      <c r="O778" s="1">
        <v>44378</v>
      </c>
      <c r="P778">
        <v>9</v>
      </c>
      <c r="Q778">
        <v>0</v>
      </c>
      <c r="R778" s="1">
        <v>44136</v>
      </c>
      <c r="S778">
        <v>140</v>
      </c>
      <c r="T778" s="1"/>
    </row>
    <row r="779" spans="1:20" x14ac:dyDescent="0.25">
      <c r="A779">
        <v>100194</v>
      </c>
      <c r="B779" t="s">
        <v>0</v>
      </c>
      <c r="C779" cm="1">
        <f t="array" ref="C779">_xlfn.SWITCH(Sales[[#This Row],[Subscription Type]],"Basic",4,"Premium",3,"Business",2,"Enterprise",1,FALSE)</f>
        <v>3</v>
      </c>
      <c r="E779" s="1"/>
      <c r="F779" s="1"/>
      <c r="G779">
        <v>16</v>
      </c>
      <c r="H779">
        <f>MAX(0,Sales[[#This Row],[Number of Users]]-Sales[[#This Row],[Licenses Bought]])</f>
        <v>44</v>
      </c>
      <c r="I779" s="5">
        <v>10</v>
      </c>
      <c r="J779" s="5">
        <f>IF(Sales[[#This Row],[Sales Month]]=MAX(R779:R2998),Sales[[#This Row],[Upsell $ Non Paying Users]]*Sales[[#This Row],[Non Paying Users]],0)</f>
        <v>0</v>
      </c>
      <c r="K779" s="5" t="str" cm="1">
        <f t="array" ref="K779">_xlfn.IFS(Sales[[#This Row],[Current Upsell $]]=0,"",Sales[[#This Row],[Current Upsell $]]&gt;=400,"High",Sales[[#This Row],[Current Upsell $]]&gt;=100,"Medium",Sales[[#This Row],[Current Upsell $]]&lt;100,"Low")</f>
        <v/>
      </c>
      <c r="L779" s="5" t="str">
        <f>IF(Sales[[#This Row],[Current Upsell $]]&gt;0,_xlfn.CONCAT(Sales[[#This Row],[Subscription Type]]," ",Sales[[#This Row],[Upsell Priority]]," ",TEXT(Sales[[#This Row],[Current Upsell $]],"$#")),"")</f>
        <v/>
      </c>
      <c r="M779">
        <v>60</v>
      </c>
      <c r="N779" s="1">
        <v>44228</v>
      </c>
      <c r="O779" s="1">
        <v>44378</v>
      </c>
      <c r="P779">
        <v>5</v>
      </c>
      <c r="Q779">
        <v>0</v>
      </c>
      <c r="R779" s="1">
        <v>44256</v>
      </c>
      <c r="S779">
        <v>160</v>
      </c>
      <c r="T779" s="1"/>
    </row>
    <row r="780" spans="1:20" x14ac:dyDescent="0.25">
      <c r="A780">
        <v>100037</v>
      </c>
      <c r="B780" t="s">
        <v>0</v>
      </c>
      <c r="C780" cm="1">
        <f t="array" ref="C780">_xlfn.SWITCH(Sales[[#This Row],[Subscription Type]],"Basic",4,"Premium",3,"Business",2,"Enterprise",1,FALSE)</f>
        <v>3</v>
      </c>
      <c r="E780" s="1"/>
      <c r="F780" s="1"/>
      <c r="G780">
        <v>22</v>
      </c>
      <c r="H780">
        <f>MAX(0,Sales[[#This Row],[Number of Users]]-Sales[[#This Row],[Licenses Bought]])</f>
        <v>43</v>
      </c>
      <c r="I780" s="5">
        <v>10</v>
      </c>
      <c r="J780" s="5">
        <f>IF(Sales[[#This Row],[Sales Month]]=MAX(R780:R2999),Sales[[#This Row],[Upsell $ Non Paying Users]]*Sales[[#This Row],[Non Paying Users]],0)</f>
        <v>0</v>
      </c>
      <c r="K780" s="5" t="str" cm="1">
        <f t="array" ref="K780">_xlfn.IFS(Sales[[#This Row],[Current Upsell $]]=0,"",Sales[[#This Row],[Current Upsell $]]&gt;=400,"High",Sales[[#This Row],[Current Upsell $]]&gt;=100,"Medium",Sales[[#This Row],[Current Upsell $]]&lt;100,"Low")</f>
        <v/>
      </c>
      <c r="L780" s="5" t="str">
        <f>IF(Sales[[#This Row],[Current Upsell $]]&gt;0,_xlfn.CONCAT(Sales[[#This Row],[Subscription Type]]," ",Sales[[#This Row],[Upsell Priority]]," ",TEXT(Sales[[#This Row],[Current Upsell $]],"$#")),"")</f>
        <v/>
      </c>
      <c r="M780">
        <v>65</v>
      </c>
      <c r="N780" s="1">
        <v>43983</v>
      </c>
      <c r="O780" s="1">
        <v>44378</v>
      </c>
      <c r="P780">
        <v>13</v>
      </c>
      <c r="Q780">
        <v>0</v>
      </c>
      <c r="R780" s="1">
        <v>44013</v>
      </c>
      <c r="S780">
        <v>220</v>
      </c>
      <c r="T780" s="1"/>
    </row>
    <row r="781" spans="1:20" x14ac:dyDescent="0.25">
      <c r="A781">
        <v>100269</v>
      </c>
      <c r="B781" t="s">
        <v>0</v>
      </c>
      <c r="C781" cm="1">
        <f t="array" ref="C781">_xlfn.SWITCH(Sales[[#This Row],[Subscription Type]],"Basic",4,"Premium",3,"Business",2,"Enterprise",1,FALSE)</f>
        <v>3</v>
      </c>
      <c r="E781" s="1"/>
      <c r="F781" s="1"/>
      <c r="G781">
        <v>12</v>
      </c>
      <c r="H781">
        <f>MAX(0,Sales[[#This Row],[Number of Users]]-Sales[[#This Row],[Licenses Bought]])</f>
        <v>43</v>
      </c>
      <c r="I781" s="5">
        <v>10</v>
      </c>
      <c r="J781" s="5">
        <f>IF(Sales[[#This Row],[Sales Month]]=MAX(R781:R3000),Sales[[#This Row],[Upsell $ Non Paying Users]]*Sales[[#This Row],[Non Paying Users]],0)</f>
        <v>430</v>
      </c>
      <c r="K781" s="5" t="str" cm="1">
        <f t="array" ref="K781">_xlfn.IFS(Sales[[#This Row],[Current Upsell $]]=0,"",Sales[[#This Row],[Current Upsell $]]&gt;=400,"High",Sales[[#This Row],[Current Upsell $]]&gt;=100,"Medium",Sales[[#This Row],[Current Upsell $]]&lt;100,"Low")</f>
        <v>High</v>
      </c>
      <c r="L781" s="5" t="str">
        <f>IF(Sales[[#This Row],[Current Upsell $]]&gt;0,_xlfn.CONCAT(Sales[[#This Row],[Subscription Type]]," ",Sales[[#This Row],[Upsell Priority]]," ",TEXT(Sales[[#This Row],[Current Upsell $]],"$#")),"")</f>
        <v>Premium High $430</v>
      </c>
      <c r="M781">
        <v>55</v>
      </c>
      <c r="N781" s="1">
        <v>44317</v>
      </c>
      <c r="O781" s="1">
        <v>44378</v>
      </c>
      <c r="P781">
        <v>2</v>
      </c>
      <c r="Q781">
        <v>0</v>
      </c>
      <c r="R781" s="1">
        <v>44348</v>
      </c>
      <c r="S781">
        <v>120</v>
      </c>
      <c r="T781" s="1"/>
    </row>
    <row r="782" spans="1:20" x14ac:dyDescent="0.25">
      <c r="A782">
        <v>100057</v>
      </c>
      <c r="B782" t="s">
        <v>0</v>
      </c>
      <c r="C782" cm="1">
        <f t="array" ref="C782">_xlfn.SWITCH(Sales[[#This Row],[Subscription Type]],"Basic",4,"Premium",3,"Business",2,"Enterprise",1,FALSE)</f>
        <v>3</v>
      </c>
      <c r="E782" s="1"/>
      <c r="F782" s="1"/>
      <c r="G782">
        <v>23</v>
      </c>
      <c r="H782">
        <f>MAX(0,Sales[[#This Row],[Number of Users]]-Sales[[#This Row],[Licenses Bought]])</f>
        <v>42</v>
      </c>
      <c r="I782" s="5">
        <v>10</v>
      </c>
      <c r="J782" s="5">
        <f>IF(Sales[[#This Row],[Sales Month]]=MAX(R782:R3001),Sales[[#This Row],[Upsell $ Non Paying Users]]*Sales[[#This Row],[Non Paying Users]],0)</f>
        <v>0</v>
      </c>
      <c r="K782" s="5" t="str" cm="1">
        <f t="array" ref="K782">_xlfn.IFS(Sales[[#This Row],[Current Upsell $]]=0,"",Sales[[#This Row],[Current Upsell $]]&gt;=400,"High",Sales[[#This Row],[Current Upsell $]]&gt;=100,"Medium",Sales[[#This Row],[Current Upsell $]]&lt;100,"Low")</f>
        <v/>
      </c>
      <c r="L782" s="5" t="str">
        <f>IF(Sales[[#This Row],[Current Upsell $]]&gt;0,_xlfn.CONCAT(Sales[[#This Row],[Subscription Type]]," ",Sales[[#This Row],[Upsell Priority]]," ",TEXT(Sales[[#This Row],[Current Upsell $]],"$#")),"")</f>
        <v/>
      </c>
      <c r="M782">
        <v>65</v>
      </c>
      <c r="N782" s="1">
        <v>44013</v>
      </c>
      <c r="O782" s="1">
        <v>44378</v>
      </c>
      <c r="P782">
        <v>12</v>
      </c>
      <c r="Q782">
        <v>0</v>
      </c>
      <c r="R782" s="1">
        <v>44044</v>
      </c>
      <c r="S782">
        <v>230</v>
      </c>
      <c r="T782" s="1"/>
    </row>
    <row r="783" spans="1:20" x14ac:dyDescent="0.25">
      <c r="A783">
        <v>100167</v>
      </c>
      <c r="B783" t="s">
        <v>2</v>
      </c>
      <c r="C783" cm="1">
        <f t="array" ref="C783">_xlfn.SWITCH(Sales[[#This Row],[Subscription Type]],"Basic",4,"Premium",3,"Business",2,"Enterprise",1,FALSE)</f>
        <v>1</v>
      </c>
      <c r="D783">
        <v>12</v>
      </c>
      <c r="E783" s="1">
        <v>44409</v>
      </c>
      <c r="F783" s="1">
        <v>44773</v>
      </c>
      <c r="G783">
        <v>80</v>
      </c>
      <c r="H783">
        <f>MAX(0,Sales[[#This Row],[Number of Users]]-Sales[[#This Row],[Licenses Bought]])</f>
        <v>9</v>
      </c>
      <c r="I783" s="5">
        <v>27</v>
      </c>
      <c r="J783" s="5">
        <f>IF(Sales[[#This Row],[Sales Month]]=MAX(R783:R3002),Sales[[#This Row],[Upsell $ Non Paying Users]]*Sales[[#This Row],[Non Paying Users]],0)</f>
        <v>0</v>
      </c>
      <c r="K783" s="5" t="str" cm="1">
        <f t="array" ref="K783">_xlfn.IFS(Sales[[#This Row],[Current Upsell $]]=0,"",Sales[[#This Row],[Current Upsell $]]&gt;=400,"High",Sales[[#This Row],[Current Upsell $]]&gt;=100,"Medium",Sales[[#This Row],[Current Upsell $]]&lt;100,"Low")</f>
        <v/>
      </c>
      <c r="L783" s="5" t="str">
        <f>IF(Sales[[#This Row],[Current Upsell $]]&gt;0,_xlfn.CONCAT(Sales[[#This Row],[Subscription Type]]," ",Sales[[#This Row],[Upsell Priority]]," ",TEXT(Sales[[#This Row],[Current Upsell $]],"$#")),"")</f>
        <v/>
      </c>
      <c r="M783">
        <v>89</v>
      </c>
      <c r="N783" s="1">
        <v>44136</v>
      </c>
      <c r="O783" s="1">
        <v>44378</v>
      </c>
      <c r="P783">
        <v>8</v>
      </c>
      <c r="Q783">
        <v>0</v>
      </c>
      <c r="R783" s="1">
        <v>44317</v>
      </c>
      <c r="S783">
        <v>2400</v>
      </c>
      <c r="T783" s="1"/>
    </row>
    <row r="784" spans="1:20" x14ac:dyDescent="0.25">
      <c r="A784">
        <v>100167</v>
      </c>
      <c r="B784" t="s">
        <v>2</v>
      </c>
      <c r="C784" cm="1">
        <f t="array" ref="C784">_xlfn.SWITCH(Sales[[#This Row],[Subscription Type]],"Basic",4,"Premium",3,"Business",2,"Enterprise",1,FALSE)</f>
        <v>1</v>
      </c>
      <c r="D784">
        <v>12</v>
      </c>
      <c r="E784" s="1">
        <v>44409</v>
      </c>
      <c r="F784" s="1">
        <v>44773</v>
      </c>
      <c r="G784">
        <v>80</v>
      </c>
      <c r="H784">
        <f>MAX(0,Sales[[#This Row],[Number of Users]]-Sales[[#This Row],[Licenses Bought]])</f>
        <v>8</v>
      </c>
      <c r="I784" s="5">
        <v>27</v>
      </c>
      <c r="J784" s="5">
        <f>IF(Sales[[#This Row],[Sales Month]]=MAX(R784:R3003),Sales[[#This Row],[Upsell $ Non Paying Users]]*Sales[[#This Row],[Non Paying Users]],0)</f>
        <v>216</v>
      </c>
      <c r="K784" s="5" t="str" cm="1">
        <f t="array" ref="K784">_xlfn.IFS(Sales[[#This Row],[Current Upsell $]]=0,"",Sales[[#This Row],[Current Upsell $]]&gt;=400,"High",Sales[[#This Row],[Current Upsell $]]&gt;=100,"Medium",Sales[[#This Row],[Current Upsell $]]&lt;100,"Low")</f>
        <v>Medium</v>
      </c>
      <c r="L784" s="5" t="str">
        <f>IF(Sales[[#This Row],[Current Upsell $]]&gt;0,_xlfn.CONCAT(Sales[[#This Row],[Subscription Type]]," ",Sales[[#This Row],[Upsell Priority]]," ",TEXT(Sales[[#This Row],[Current Upsell $]],"$#")),"")</f>
        <v>Enterprise Medium $216</v>
      </c>
      <c r="M784">
        <v>88</v>
      </c>
      <c r="N784" s="1">
        <v>44136</v>
      </c>
      <c r="O784" s="1">
        <v>44378</v>
      </c>
      <c r="P784">
        <v>8</v>
      </c>
      <c r="Q784">
        <v>0</v>
      </c>
      <c r="R784" s="1">
        <v>44348</v>
      </c>
      <c r="S784">
        <v>2400</v>
      </c>
      <c r="T784" s="1"/>
    </row>
    <row r="785" spans="1:20" x14ac:dyDescent="0.25">
      <c r="A785">
        <v>100300</v>
      </c>
      <c r="B785" t="s">
        <v>2</v>
      </c>
      <c r="C785" cm="1">
        <f t="array" ref="C785">_xlfn.SWITCH(Sales[[#This Row],[Subscription Type]],"Basic",4,"Premium",3,"Business",2,"Enterprise",1,FALSE)</f>
        <v>1</v>
      </c>
      <c r="D785">
        <v>12</v>
      </c>
      <c r="E785" s="1">
        <v>44531</v>
      </c>
      <c r="F785" s="1">
        <v>44895</v>
      </c>
      <c r="G785">
        <v>40</v>
      </c>
      <c r="H785">
        <f>MAX(0,Sales[[#This Row],[Number of Users]]-Sales[[#This Row],[Licenses Bought]])</f>
        <v>7</v>
      </c>
      <c r="I785" s="5">
        <v>27</v>
      </c>
      <c r="J785" s="5">
        <f>IF(Sales[[#This Row],[Sales Month]]=MAX(R785:R3004),Sales[[#This Row],[Upsell $ Non Paying Users]]*Sales[[#This Row],[Non Paying Users]],0)</f>
        <v>189</v>
      </c>
      <c r="K785" s="5" t="str" cm="1">
        <f t="array" ref="K785">_xlfn.IFS(Sales[[#This Row],[Current Upsell $]]=0,"",Sales[[#This Row],[Current Upsell $]]&gt;=400,"High",Sales[[#This Row],[Current Upsell $]]&gt;=100,"Medium",Sales[[#This Row],[Current Upsell $]]&lt;100,"Low")</f>
        <v>Medium</v>
      </c>
      <c r="L785" s="5" t="str">
        <f>IF(Sales[[#This Row],[Current Upsell $]]&gt;0,_xlfn.CONCAT(Sales[[#This Row],[Subscription Type]]," ",Sales[[#This Row],[Upsell Priority]]," ",TEXT(Sales[[#This Row],[Current Upsell $]],"$#")),"")</f>
        <v>Enterprise Medium $189</v>
      </c>
      <c r="M785">
        <v>47</v>
      </c>
      <c r="N785" s="1">
        <v>44317</v>
      </c>
      <c r="O785" s="1">
        <v>44378</v>
      </c>
      <c r="P785">
        <v>2</v>
      </c>
      <c r="Q785">
        <v>0</v>
      </c>
      <c r="R785" s="1">
        <v>44348</v>
      </c>
      <c r="S785">
        <v>1140</v>
      </c>
      <c r="T785" s="1"/>
    </row>
    <row r="786" spans="1:20" x14ac:dyDescent="0.25">
      <c r="A786">
        <v>100167</v>
      </c>
      <c r="B786" t="s">
        <v>2</v>
      </c>
      <c r="C786" cm="1">
        <f t="array" ref="C786">_xlfn.SWITCH(Sales[[#This Row],[Subscription Type]],"Basic",4,"Premium",3,"Business",2,"Enterprise",1,FALSE)</f>
        <v>1</v>
      </c>
      <c r="D786">
        <v>12</v>
      </c>
      <c r="E786" s="1">
        <v>44409</v>
      </c>
      <c r="F786" s="1">
        <v>44773</v>
      </c>
      <c r="G786">
        <v>80</v>
      </c>
      <c r="H786">
        <f>MAX(0,Sales[[#This Row],[Number of Users]]-Sales[[#This Row],[Licenses Bought]])</f>
        <v>6</v>
      </c>
      <c r="I786" s="5">
        <v>27</v>
      </c>
      <c r="J786" s="5">
        <f>IF(Sales[[#This Row],[Sales Month]]=MAX(R786:R3005),Sales[[#This Row],[Upsell $ Non Paying Users]]*Sales[[#This Row],[Non Paying Users]],0)</f>
        <v>0</v>
      </c>
      <c r="K786" s="5" t="str" cm="1">
        <f t="array" ref="K786">_xlfn.IFS(Sales[[#This Row],[Current Upsell $]]=0,"",Sales[[#This Row],[Current Upsell $]]&gt;=400,"High",Sales[[#This Row],[Current Upsell $]]&gt;=100,"Medium",Sales[[#This Row],[Current Upsell $]]&lt;100,"Low")</f>
        <v/>
      </c>
      <c r="L786" s="5" t="str">
        <f>IF(Sales[[#This Row],[Current Upsell $]]&gt;0,_xlfn.CONCAT(Sales[[#This Row],[Subscription Type]]," ",Sales[[#This Row],[Upsell Priority]]," ",TEXT(Sales[[#This Row],[Current Upsell $]],"$#")),"")</f>
        <v/>
      </c>
      <c r="M786">
        <v>86</v>
      </c>
      <c r="N786" s="1">
        <v>44136</v>
      </c>
      <c r="O786" s="1">
        <v>44378</v>
      </c>
      <c r="P786">
        <v>8</v>
      </c>
      <c r="Q786">
        <v>0</v>
      </c>
      <c r="R786" s="1">
        <v>44287</v>
      </c>
      <c r="S786">
        <v>2400</v>
      </c>
      <c r="T786" s="1"/>
    </row>
    <row r="787" spans="1:20" x14ac:dyDescent="0.25">
      <c r="A787">
        <v>100186</v>
      </c>
      <c r="B787" t="s">
        <v>2</v>
      </c>
      <c r="C787" cm="1">
        <f t="array" ref="C787">_xlfn.SWITCH(Sales[[#This Row],[Subscription Type]],"Basic",4,"Premium",3,"Business",2,"Enterprise",1,FALSE)</f>
        <v>1</v>
      </c>
      <c r="D787">
        <v>12</v>
      </c>
      <c r="E787" s="1">
        <v>44682</v>
      </c>
      <c r="F787" s="1">
        <v>45046</v>
      </c>
      <c r="G787">
        <v>25</v>
      </c>
      <c r="H787">
        <f>MAX(0,Sales[[#This Row],[Number of Users]]-Sales[[#This Row],[Licenses Bought]])</f>
        <v>5</v>
      </c>
      <c r="I787" s="5">
        <v>27</v>
      </c>
      <c r="J787" s="5">
        <f>IF(Sales[[#This Row],[Sales Month]]=MAX(R787:R3006),Sales[[#This Row],[Upsell $ Non Paying Users]]*Sales[[#This Row],[Non Paying Users]],0)</f>
        <v>0</v>
      </c>
      <c r="K787" s="5" t="str" cm="1">
        <f t="array" ref="K787">_xlfn.IFS(Sales[[#This Row],[Current Upsell $]]=0,"",Sales[[#This Row],[Current Upsell $]]&gt;=400,"High",Sales[[#This Row],[Current Upsell $]]&gt;=100,"Medium",Sales[[#This Row],[Current Upsell $]]&lt;100,"Low")</f>
        <v/>
      </c>
      <c r="L787" s="5" t="str">
        <f>IF(Sales[[#This Row],[Current Upsell $]]&gt;0,_xlfn.CONCAT(Sales[[#This Row],[Subscription Type]]," ",Sales[[#This Row],[Upsell Priority]]," ",TEXT(Sales[[#This Row],[Current Upsell $]],"$#")),"")</f>
        <v/>
      </c>
      <c r="M787">
        <v>30</v>
      </c>
      <c r="N787" s="1">
        <v>44197</v>
      </c>
      <c r="O787" s="1">
        <v>44378</v>
      </c>
      <c r="P787">
        <v>6</v>
      </c>
      <c r="Q787">
        <v>0</v>
      </c>
      <c r="R787" s="1">
        <v>44317</v>
      </c>
      <c r="S787">
        <v>750</v>
      </c>
      <c r="T787" s="1"/>
    </row>
    <row r="788" spans="1:20" x14ac:dyDescent="0.25">
      <c r="A788">
        <v>100167</v>
      </c>
      <c r="B788" t="s">
        <v>2</v>
      </c>
      <c r="C788" cm="1">
        <f t="array" ref="C788">_xlfn.SWITCH(Sales[[#This Row],[Subscription Type]],"Basic",4,"Premium",3,"Business",2,"Enterprise",1,FALSE)</f>
        <v>1</v>
      </c>
      <c r="D788">
        <v>12</v>
      </c>
      <c r="E788" s="1">
        <v>44409</v>
      </c>
      <c r="F788" s="1">
        <v>44773</v>
      </c>
      <c r="G788">
        <v>80</v>
      </c>
      <c r="H788">
        <f>MAX(0,Sales[[#This Row],[Number of Users]]-Sales[[#This Row],[Licenses Bought]])</f>
        <v>4</v>
      </c>
      <c r="I788" s="5">
        <v>27</v>
      </c>
      <c r="J788" s="5">
        <f>IF(Sales[[#This Row],[Sales Month]]=MAX(R788:R3007),Sales[[#This Row],[Upsell $ Non Paying Users]]*Sales[[#This Row],[Non Paying Users]],0)</f>
        <v>0</v>
      </c>
      <c r="K788" s="5" t="str" cm="1">
        <f t="array" ref="K788">_xlfn.IFS(Sales[[#This Row],[Current Upsell $]]=0,"",Sales[[#This Row],[Current Upsell $]]&gt;=400,"High",Sales[[#This Row],[Current Upsell $]]&gt;=100,"Medium",Sales[[#This Row],[Current Upsell $]]&lt;100,"Low")</f>
        <v/>
      </c>
      <c r="L788" s="5" t="str">
        <f>IF(Sales[[#This Row],[Current Upsell $]]&gt;0,_xlfn.CONCAT(Sales[[#This Row],[Subscription Type]]," ",Sales[[#This Row],[Upsell Priority]]," ",TEXT(Sales[[#This Row],[Current Upsell $]],"$#")),"")</f>
        <v/>
      </c>
      <c r="M788">
        <v>84</v>
      </c>
      <c r="N788" s="1">
        <v>44136</v>
      </c>
      <c r="O788" s="1">
        <v>44378</v>
      </c>
      <c r="P788">
        <v>8</v>
      </c>
      <c r="Q788">
        <v>0</v>
      </c>
      <c r="R788" s="1">
        <v>44256</v>
      </c>
      <c r="S788">
        <v>2400</v>
      </c>
      <c r="T788" s="1"/>
    </row>
    <row r="789" spans="1:20" x14ac:dyDescent="0.25">
      <c r="A789">
        <v>100186</v>
      </c>
      <c r="B789" t="s">
        <v>2</v>
      </c>
      <c r="C789" cm="1">
        <f t="array" ref="C789">_xlfn.SWITCH(Sales[[#This Row],[Subscription Type]],"Basic",4,"Premium",3,"Business",2,"Enterprise",1,FALSE)</f>
        <v>1</v>
      </c>
      <c r="D789">
        <v>12</v>
      </c>
      <c r="E789" s="1">
        <v>44682</v>
      </c>
      <c r="F789" s="1">
        <v>45046</v>
      </c>
      <c r="G789">
        <v>25</v>
      </c>
      <c r="H789">
        <f>MAX(0,Sales[[#This Row],[Number of Users]]-Sales[[#This Row],[Licenses Bought]])</f>
        <v>2</v>
      </c>
      <c r="I789" s="5">
        <v>27</v>
      </c>
      <c r="J789" s="5">
        <f>IF(Sales[[#This Row],[Sales Month]]=MAX(R789:R3008),Sales[[#This Row],[Upsell $ Non Paying Users]]*Sales[[#This Row],[Non Paying Users]],0)</f>
        <v>54</v>
      </c>
      <c r="K789" s="5" t="str" cm="1">
        <f t="array" ref="K789">_xlfn.IFS(Sales[[#This Row],[Current Upsell $]]=0,"",Sales[[#This Row],[Current Upsell $]]&gt;=400,"High",Sales[[#This Row],[Current Upsell $]]&gt;=100,"Medium",Sales[[#This Row],[Current Upsell $]]&lt;100,"Low")</f>
        <v>Low</v>
      </c>
      <c r="L789" s="5" t="str">
        <f>IF(Sales[[#This Row],[Current Upsell $]]&gt;0,_xlfn.CONCAT(Sales[[#This Row],[Subscription Type]]," ",Sales[[#This Row],[Upsell Priority]]," ",TEXT(Sales[[#This Row],[Current Upsell $]],"$#")),"")</f>
        <v>Enterprise Low $54</v>
      </c>
      <c r="M789">
        <v>27</v>
      </c>
      <c r="N789" s="1">
        <v>44197</v>
      </c>
      <c r="O789" s="1">
        <v>44378</v>
      </c>
      <c r="P789">
        <v>6</v>
      </c>
      <c r="Q789">
        <v>0</v>
      </c>
      <c r="R789" s="1">
        <v>44348</v>
      </c>
      <c r="S789">
        <v>750</v>
      </c>
      <c r="T789" s="1"/>
    </row>
    <row r="790" spans="1:20" x14ac:dyDescent="0.25">
      <c r="A790">
        <v>100186</v>
      </c>
      <c r="B790" t="s">
        <v>2</v>
      </c>
      <c r="C790" cm="1">
        <f t="array" ref="C790">_xlfn.SWITCH(Sales[[#This Row],[Subscription Type]],"Basic",4,"Premium",3,"Business",2,"Enterprise",1,FALSE)</f>
        <v>1</v>
      </c>
      <c r="D790">
        <v>12</v>
      </c>
      <c r="E790" s="1">
        <v>44682</v>
      </c>
      <c r="F790" s="1">
        <v>45046</v>
      </c>
      <c r="G790">
        <v>25</v>
      </c>
      <c r="H790">
        <f>MAX(0,Sales[[#This Row],[Number of Users]]-Sales[[#This Row],[Licenses Bought]])</f>
        <v>1</v>
      </c>
      <c r="I790" s="5">
        <v>27</v>
      </c>
      <c r="J790" s="5">
        <f>IF(Sales[[#This Row],[Sales Month]]=MAX(R790:R3009),Sales[[#This Row],[Upsell $ Non Paying Users]]*Sales[[#This Row],[Non Paying Users]],0)</f>
        <v>0</v>
      </c>
      <c r="K790" s="5" t="str" cm="1">
        <f t="array" ref="K790">_xlfn.IFS(Sales[[#This Row],[Current Upsell $]]=0,"",Sales[[#This Row],[Current Upsell $]]&gt;=400,"High",Sales[[#This Row],[Current Upsell $]]&gt;=100,"Medium",Sales[[#This Row],[Current Upsell $]]&lt;100,"Low")</f>
        <v/>
      </c>
      <c r="L790" s="5" t="str">
        <f>IF(Sales[[#This Row],[Current Upsell $]]&gt;0,_xlfn.CONCAT(Sales[[#This Row],[Subscription Type]]," ",Sales[[#This Row],[Upsell Priority]]," ",TEXT(Sales[[#This Row],[Current Upsell $]],"$#")),"")</f>
        <v/>
      </c>
      <c r="M790">
        <v>26</v>
      </c>
      <c r="N790" s="1">
        <v>44197</v>
      </c>
      <c r="O790" s="1">
        <v>44378</v>
      </c>
      <c r="P790">
        <v>6</v>
      </c>
      <c r="Q790">
        <v>0</v>
      </c>
      <c r="R790" s="1">
        <v>44256</v>
      </c>
      <c r="S790">
        <v>420</v>
      </c>
      <c r="T790" s="1"/>
    </row>
    <row r="791" spans="1:20" x14ac:dyDescent="0.25">
      <c r="A791">
        <v>100007</v>
      </c>
      <c r="B791" t="s">
        <v>2</v>
      </c>
      <c r="C791" cm="1">
        <f t="array" ref="C791">_xlfn.SWITCH(Sales[[#This Row],[Subscription Type]],"Basic",4,"Premium",3,"Business",2,"Enterprise",1,FALSE)</f>
        <v>1</v>
      </c>
      <c r="D791">
        <v>12</v>
      </c>
      <c r="E791" s="1">
        <v>44378</v>
      </c>
      <c r="F791" s="1">
        <v>44742</v>
      </c>
      <c r="G791">
        <v>600</v>
      </c>
      <c r="H791">
        <f>MAX(0,Sales[[#This Row],[Number of Users]]-Sales[[#This Row],[Licenses Bought]])</f>
        <v>36</v>
      </c>
      <c r="I791" s="5">
        <v>27</v>
      </c>
      <c r="J791" s="5">
        <f>IF(Sales[[#This Row],[Sales Month]]=MAX(R791:R3010),Sales[[#This Row],[Upsell $ Non Paying Users]]*Sales[[#This Row],[Non Paying Users]],0)</f>
        <v>0</v>
      </c>
      <c r="K791" s="5" t="str" cm="1">
        <f t="array" ref="K791">_xlfn.IFS(Sales[[#This Row],[Current Upsell $]]=0,"",Sales[[#This Row],[Current Upsell $]]&gt;=400,"High",Sales[[#This Row],[Current Upsell $]]&gt;=100,"Medium",Sales[[#This Row],[Current Upsell $]]&lt;100,"Low")</f>
        <v/>
      </c>
      <c r="L791" s="5" t="str">
        <f>IF(Sales[[#This Row],[Current Upsell $]]&gt;0,_xlfn.CONCAT(Sales[[#This Row],[Subscription Type]]," ",Sales[[#This Row],[Upsell Priority]]," ",TEXT(Sales[[#This Row],[Current Upsell $]],"$#")),"")</f>
        <v/>
      </c>
      <c r="M791">
        <v>636</v>
      </c>
      <c r="N791" s="1">
        <v>43831</v>
      </c>
      <c r="O791" s="1">
        <v>44378</v>
      </c>
      <c r="P791">
        <v>18</v>
      </c>
      <c r="Q791">
        <v>0</v>
      </c>
      <c r="R791" s="1">
        <v>44136</v>
      </c>
      <c r="S791">
        <v>18000</v>
      </c>
      <c r="T791" s="1"/>
    </row>
    <row r="792" spans="1:20" x14ac:dyDescent="0.25">
      <c r="A792">
        <v>100007</v>
      </c>
      <c r="B792" t="s">
        <v>2</v>
      </c>
      <c r="C792" cm="1">
        <f t="array" ref="C792">_xlfn.SWITCH(Sales[[#This Row],[Subscription Type]],"Basic",4,"Premium",3,"Business",2,"Enterprise",1,FALSE)</f>
        <v>1</v>
      </c>
      <c r="D792">
        <v>12</v>
      </c>
      <c r="E792" s="1">
        <v>44378</v>
      </c>
      <c r="F792" s="1">
        <v>44742</v>
      </c>
      <c r="G792">
        <v>600</v>
      </c>
      <c r="H792">
        <f>MAX(0,Sales[[#This Row],[Number of Users]]-Sales[[#This Row],[Licenses Bought]])</f>
        <v>28</v>
      </c>
      <c r="I792" s="5">
        <v>27</v>
      </c>
      <c r="J792" s="5">
        <f>IF(Sales[[#This Row],[Sales Month]]=MAX(R792:R3011),Sales[[#This Row],[Upsell $ Non Paying Users]]*Sales[[#This Row],[Non Paying Users]],0)</f>
        <v>0</v>
      </c>
      <c r="K792" s="5" t="str" cm="1">
        <f t="array" ref="K792">_xlfn.IFS(Sales[[#This Row],[Current Upsell $]]=0,"",Sales[[#This Row],[Current Upsell $]]&gt;=400,"High",Sales[[#This Row],[Current Upsell $]]&gt;=100,"Medium",Sales[[#This Row],[Current Upsell $]]&lt;100,"Low")</f>
        <v/>
      </c>
      <c r="L792" s="5" t="str">
        <f>IF(Sales[[#This Row],[Current Upsell $]]&gt;0,_xlfn.CONCAT(Sales[[#This Row],[Subscription Type]]," ",Sales[[#This Row],[Upsell Priority]]," ",TEXT(Sales[[#This Row],[Current Upsell $]],"$#")),"")</f>
        <v/>
      </c>
      <c r="M792">
        <v>628</v>
      </c>
      <c r="N792" s="1">
        <v>43831</v>
      </c>
      <c r="O792" s="1">
        <v>44378</v>
      </c>
      <c r="P792">
        <v>18</v>
      </c>
      <c r="Q792">
        <v>0</v>
      </c>
      <c r="R792" s="1">
        <v>43862</v>
      </c>
      <c r="S792">
        <v>4710</v>
      </c>
      <c r="T792" s="1"/>
    </row>
    <row r="793" spans="1:20" x14ac:dyDescent="0.25">
      <c r="A793">
        <v>100167</v>
      </c>
      <c r="B793" t="s">
        <v>2</v>
      </c>
      <c r="C793" cm="1">
        <f t="array" ref="C793">_xlfn.SWITCH(Sales[[#This Row],[Subscription Type]],"Basic",4,"Premium",3,"Business",2,"Enterprise",1,FALSE)</f>
        <v>1</v>
      </c>
      <c r="D793">
        <v>12</v>
      </c>
      <c r="E793" s="1">
        <v>44409</v>
      </c>
      <c r="F793" s="1">
        <v>44773</v>
      </c>
      <c r="G793">
        <v>80</v>
      </c>
      <c r="H793">
        <f>MAX(0,Sales[[#This Row],[Number of Users]]-Sales[[#This Row],[Licenses Bought]])</f>
        <v>18</v>
      </c>
      <c r="I793" s="5">
        <v>27</v>
      </c>
      <c r="J793" s="5">
        <f>IF(Sales[[#This Row],[Sales Month]]=MAX(R793:R3012),Sales[[#This Row],[Upsell $ Non Paying Users]]*Sales[[#This Row],[Non Paying Users]],0)</f>
        <v>0</v>
      </c>
      <c r="K793" s="5" t="str" cm="1">
        <f t="array" ref="K793">_xlfn.IFS(Sales[[#This Row],[Current Upsell $]]=0,"",Sales[[#This Row],[Current Upsell $]]&gt;=400,"High",Sales[[#This Row],[Current Upsell $]]&gt;=100,"Medium",Sales[[#This Row],[Current Upsell $]]&lt;100,"Low")</f>
        <v/>
      </c>
      <c r="L793" s="5" t="str">
        <f>IF(Sales[[#This Row],[Current Upsell $]]&gt;0,_xlfn.CONCAT(Sales[[#This Row],[Subscription Type]]," ",Sales[[#This Row],[Upsell Priority]]," ",TEXT(Sales[[#This Row],[Current Upsell $]],"$#")),"")</f>
        <v/>
      </c>
      <c r="M793">
        <v>98</v>
      </c>
      <c r="N793" s="1">
        <v>44136</v>
      </c>
      <c r="O793" s="1">
        <v>44378</v>
      </c>
      <c r="P793">
        <v>8</v>
      </c>
      <c r="Q793">
        <v>0</v>
      </c>
      <c r="R793" s="1">
        <v>44228</v>
      </c>
      <c r="S793">
        <v>2400</v>
      </c>
      <c r="T793" s="1"/>
    </row>
    <row r="794" spans="1:20" x14ac:dyDescent="0.25">
      <c r="A794">
        <v>100167</v>
      </c>
      <c r="B794" t="s">
        <v>2</v>
      </c>
      <c r="C794" cm="1">
        <f t="array" ref="C794">_xlfn.SWITCH(Sales[[#This Row],[Subscription Type]],"Basic",4,"Premium",3,"Business",2,"Enterprise",1,FALSE)</f>
        <v>1</v>
      </c>
      <c r="D794">
        <v>12</v>
      </c>
      <c r="E794" s="1">
        <v>44409</v>
      </c>
      <c r="F794" s="1">
        <v>44773</v>
      </c>
      <c r="G794">
        <v>80</v>
      </c>
      <c r="H794">
        <f>MAX(0,Sales[[#This Row],[Number of Users]]-Sales[[#This Row],[Licenses Bought]])</f>
        <v>15</v>
      </c>
      <c r="I794" s="5">
        <v>27</v>
      </c>
      <c r="J794" s="5">
        <f>IF(Sales[[#This Row],[Sales Month]]=MAX(R794:R3013),Sales[[#This Row],[Upsell $ Non Paying Users]]*Sales[[#This Row],[Non Paying Users]],0)</f>
        <v>0</v>
      </c>
      <c r="K794" s="5" t="str" cm="1">
        <f t="array" ref="K794">_xlfn.IFS(Sales[[#This Row],[Current Upsell $]]=0,"",Sales[[#This Row],[Current Upsell $]]&gt;=400,"High",Sales[[#This Row],[Current Upsell $]]&gt;=100,"Medium",Sales[[#This Row],[Current Upsell $]]&lt;100,"Low")</f>
        <v/>
      </c>
      <c r="L794" s="5" t="str">
        <f>IF(Sales[[#This Row],[Current Upsell $]]&gt;0,_xlfn.CONCAT(Sales[[#This Row],[Subscription Type]]," ",Sales[[#This Row],[Upsell Priority]]," ",TEXT(Sales[[#This Row],[Current Upsell $]],"$#")),"")</f>
        <v/>
      </c>
      <c r="M794">
        <v>95</v>
      </c>
      <c r="N794" s="1">
        <v>44136</v>
      </c>
      <c r="O794" s="1">
        <v>44378</v>
      </c>
      <c r="P794">
        <v>8</v>
      </c>
      <c r="Q794">
        <v>0</v>
      </c>
      <c r="R794" s="1">
        <v>44197</v>
      </c>
      <c r="S794">
        <v>1230</v>
      </c>
      <c r="T794" s="1"/>
    </row>
    <row r="795" spans="1:20" x14ac:dyDescent="0.25">
      <c r="A795">
        <v>100007</v>
      </c>
      <c r="B795" t="s">
        <v>2</v>
      </c>
      <c r="C795" cm="1">
        <f t="array" ref="C795">_xlfn.SWITCH(Sales[[#This Row],[Subscription Type]],"Basic",4,"Premium",3,"Business",2,"Enterprise",1,FALSE)</f>
        <v>1</v>
      </c>
      <c r="D795">
        <v>12</v>
      </c>
      <c r="E795" s="1">
        <v>44378</v>
      </c>
      <c r="F795" s="1">
        <v>44742</v>
      </c>
      <c r="G795">
        <v>600</v>
      </c>
      <c r="H795">
        <f>MAX(0,Sales[[#This Row],[Number of Users]]-Sales[[#This Row],[Licenses Bought]])</f>
        <v>87</v>
      </c>
      <c r="I795" s="5">
        <v>27</v>
      </c>
      <c r="J795" s="5">
        <f>IF(Sales[[#This Row],[Sales Month]]=MAX(R795:R3014),Sales[[#This Row],[Upsell $ Non Paying Users]]*Sales[[#This Row],[Non Paying Users]],0)</f>
        <v>2349</v>
      </c>
      <c r="K795" s="5" t="str" cm="1">
        <f t="array" ref="K795">_xlfn.IFS(Sales[[#This Row],[Current Upsell $]]=0,"",Sales[[#This Row],[Current Upsell $]]&gt;=400,"High",Sales[[#This Row],[Current Upsell $]]&gt;=100,"Medium",Sales[[#This Row],[Current Upsell $]]&lt;100,"Low")</f>
        <v>High</v>
      </c>
      <c r="L795" s="5" t="str">
        <f>IF(Sales[[#This Row],[Current Upsell $]]&gt;0,_xlfn.CONCAT(Sales[[#This Row],[Subscription Type]]," ",Sales[[#This Row],[Upsell Priority]]," ",TEXT(Sales[[#This Row],[Current Upsell $]],"$#")),"")</f>
        <v>Enterprise High $2349</v>
      </c>
      <c r="M795">
        <v>687</v>
      </c>
      <c r="N795" s="1">
        <v>43831</v>
      </c>
      <c r="O795" s="1">
        <v>44378</v>
      </c>
      <c r="P795">
        <v>18</v>
      </c>
      <c r="Q795">
        <v>0</v>
      </c>
      <c r="R795" s="1">
        <v>44348</v>
      </c>
      <c r="S795">
        <v>18000</v>
      </c>
      <c r="T795" s="1"/>
    </row>
    <row r="796" spans="1:20" x14ac:dyDescent="0.25">
      <c r="A796">
        <v>100007</v>
      </c>
      <c r="B796" t="s">
        <v>2</v>
      </c>
      <c r="C796" cm="1">
        <f t="array" ref="C796">_xlfn.SWITCH(Sales[[#This Row],[Subscription Type]],"Basic",4,"Premium",3,"Business",2,"Enterprise",1,FALSE)</f>
        <v>1</v>
      </c>
      <c r="D796">
        <v>12</v>
      </c>
      <c r="E796" s="1">
        <v>44378</v>
      </c>
      <c r="F796" s="1">
        <v>44742</v>
      </c>
      <c r="G796">
        <v>600</v>
      </c>
      <c r="H796">
        <f>MAX(0,Sales[[#This Row],[Number of Users]]-Sales[[#This Row],[Licenses Bought]])</f>
        <v>82</v>
      </c>
      <c r="I796" s="5">
        <v>27</v>
      </c>
      <c r="J796" s="5">
        <f>IF(Sales[[#This Row],[Sales Month]]=MAX(R796:R3015),Sales[[#This Row],[Upsell $ Non Paying Users]]*Sales[[#This Row],[Non Paying Users]],0)</f>
        <v>0</v>
      </c>
      <c r="K796" s="5" t="str" cm="1">
        <f t="array" ref="K796">_xlfn.IFS(Sales[[#This Row],[Current Upsell $]]=0,"",Sales[[#This Row],[Current Upsell $]]&gt;=400,"High",Sales[[#This Row],[Current Upsell $]]&gt;=100,"Medium",Sales[[#This Row],[Current Upsell $]]&lt;100,"Low")</f>
        <v/>
      </c>
      <c r="L796" s="5" t="str">
        <f>IF(Sales[[#This Row],[Current Upsell $]]&gt;0,_xlfn.CONCAT(Sales[[#This Row],[Subscription Type]]," ",Sales[[#This Row],[Upsell Priority]]," ",TEXT(Sales[[#This Row],[Current Upsell $]],"$#")),"")</f>
        <v/>
      </c>
      <c r="M796">
        <v>682</v>
      </c>
      <c r="N796" s="1">
        <v>43831</v>
      </c>
      <c r="O796" s="1">
        <v>44378</v>
      </c>
      <c r="P796">
        <v>18</v>
      </c>
      <c r="Q796">
        <v>0</v>
      </c>
      <c r="R796" s="1">
        <v>44317</v>
      </c>
      <c r="S796">
        <v>18000</v>
      </c>
      <c r="T796" s="1"/>
    </row>
    <row r="797" spans="1:20" x14ac:dyDescent="0.25">
      <c r="A797">
        <v>100007</v>
      </c>
      <c r="B797" t="s">
        <v>2</v>
      </c>
      <c r="C797" cm="1">
        <f t="array" ref="C797">_xlfn.SWITCH(Sales[[#This Row],[Subscription Type]],"Basic",4,"Premium",3,"Business",2,"Enterprise",1,FALSE)</f>
        <v>1</v>
      </c>
      <c r="D797">
        <v>12</v>
      </c>
      <c r="E797" s="1">
        <v>44378</v>
      </c>
      <c r="F797" s="1">
        <v>44742</v>
      </c>
      <c r="G797">
        <v>600</v>
      </c>
      <c r="H797">
        <f>MAX(0,Sales[[#This Row],[Number of Users]]-Sales[[#This Row],[Licenses Bought]])</f>
        <v>77</v>
      </c>
      <c r="I797" s="5">
        <v>27</v>
      </c>
      <c r="J797" s="5">
        <f>IF(Sales[[#This Row],[Sales Month]]=MAX(R797:R3016),Sales[[#This Row],[Upsell $ Non Paying Users]]*Sales[[#This Row],[Non Paying Users]],0)</f>
        <v>0</v>
      </c>
      <c r="K797" s="5" t="str" cm="1">
        <f t="array" ref="K797">_xlfn.IFS(Sales[[#This Row],[Current Upsell $]]=0,"",Sales[[#This Row],[Current Upsell $]]&gt;=400,"High",Sales[[#This Row],[Current Upsell $]]&gt;=100,"Medium",Sales[[#This Row],[Current Upsell $]]&lt;100,"Low")</f>
        <v/>
      </c>
      <c r="L797" s="5" t="str">
        <f>IF(Sales[[#This Row],[Current Upsell $]]&gt;0,_xlfn.CONCAT(Sales[[#This Row],[Subscription Type]]," ",Sales[[#This Row],[Upsell Priority]]," ",TEXT(Sales[[#This Row],[Current Upsell $]],"$#")),"")</f>
        <v/>
      </c>
      <c r="M797">
        <v>677</v>
      </c>
      <c r="N797" s="1">
        <v>43831</v>
      </c>
      <c r="O797" s="1">
        <v>44378</v>
      </c>
      <c r="P797">
        <v>18</v>
      </c>
      <c r="Q797">
        <v>0</v>
      </c>
      <c r="R797" s="1">
        <v>44287</v>
      </c>
      <c r="S797">
        <v>18000</v>
      </c>
      <c r="T797" s="1"/>
    </row>
    <row r="798" spans="1:20" x14ac:dyDescent="0.25">
      <c r="A798">
        <v>100007</v>
      </c>
      <c r="B798" t="s">
        <v>2</v>
      </c>
      <c r="C798" cm="1">
        <f t="array" ref="C798">_xlfn.SWITCH(Sales[[#This Row],[Subscription Type]],"Basic",4,"Premium",3,"Business",2,"Enterprise",1,FALSE)</f>
        <v>1</v>
      </c>
      <c r="D798">
        <v>12</v>
      </c>
      <c r="E798" s="1">
        <v>44378</v>
      </c>
      <c r="F798" s="1">
        <v>44742</v>
      </c>
      <c r="G798">
        <v>600</v>
      </c>
      <c r="H798">
        <f>MAX(0,Sales[[#This Row],[Number of Users]]-Sales[[#This Row],[Licenses Bought]])</f>
        <v>58</v>
      </c>
      <c r="I798" s="5">
        <v>27</v>
      </c>
      <c r="J798" s="5">
        <f>IF(Sales[[#This Row],[Sales Month]]=MAX(R798:R3017),Sales[[#This Row],[Upsell $ Non Paying Users]]*Sales[[#This Row],[Non Paying Users]],0)</f>
        <v>0</v>
      </c>
      <c r="K798" s="5" t="str" cm="1">
        <f t="array" ref="K798">_xlfn.IFS(Sales[[#This Row],[Current Upsell $]]=0,"",Sales[[#This Row],[Current Upsell $]]&gt;=400,"High",Sales[[#This Row],[Current Upsell $]]&gt;=100,"Medium",Sales[[#This Row],[Current Upsell $]]&lt;100,"Low")</f>
        <v/>
      </c>
      <c r="L798" s="5" t="str">
        <f>IF(Sales[[#This Row],[Current Upsell $]]&gt;0,_xlfn.CONCAT(Sales[[#This Row],[Subscription Type]]," ",Sales[[#This Row],[Upsell Priority]]," ",TEXT(Sales[[#This Row],[Current Upsell $]],"$#")),"")</f>
        <v/>
      </c>
      <c r="M798">
        <v>658</v>
      </c>
      <c r="N798" s="1">
        <v>43831</v>
      </c>
      <c r="O798" s="1">
        <v>44378</v>
      </c>
      <c r="P798">
        <v>18</v>
      </c>
      <c r="Q798">
        <v>0</v>
      </c>
      <c r="R798" s="1">
        <v>43952</v>
      </c>
      <c r="S798">
        <v>18000</v>
      </c>
      <c r="T798" s="1"/>
    </row>
    <row r="799" spans="1:20" x14ac:dyDescent="0.25">
      <c r="A799">
        <v>100007</v>
      </c>
      <c r="B799" t="s">
        <v>2</v>
      </c>
      <c r="C799" cm="1">
        <f t="array" ref="C799">_xlfn.SWITCH(Sales[[#This Row],[Subscription Type]],"Basic",4,"Premium",3,"Business",2,"Enterprise",1,FALSE)</f>
        <v>1</v>
      </c>
      <c r="D799">
        <v>12</v>
      </c>
      <c r="E799" s="1">
        <v>44378</v>
      </c>
      <c r="F799" s="1">
        <v>44742</v>
      </c>
      <c r="G799">
        <v>600</v>
      </c>
      <c r="H799">
        <f>MAX(0,Sales[[#This Row],[Number of Users]]-Sales[[#This Row],[Licenses Bought]])</f>
        <v>57</v>
      </c>
      <c r="I799" s="5">
        <v>27</v>
      </c>
      <c r="J799" s="5">
        <f>IF(Sales[[#This Row],[Sales Month]]=MAX(R799:R3018),Sales[[#This Row],[Upsell $ Non Paying Users]]*Sales[[#This Row],[Non Paying Users]],0)</f>
        <v>0</v>
      </c>
      <c r="K799" s="5" t="str" cm="1">
        <f t="array" ref="K799">_xlfn.IFS(Sales[[#This Row],[Current Upsell $]]=0,"",Sales[[#This Row],[Current Upsell $]]&gt;=400,"High",Sales[[#This Row],[Current Upsell $]]&gt;=100,"Medium",Sales[[#This Row],[Current Upsell $]]&lt;100,"Low")</f>
        <v/>
      </c>
      <c r="L799" s="5" t="str">
        <f>IF(Sales[[#This Row],[Current Upsell $]]&gt;0,_xlfn.CONCAT(Sales[[#This Row],[Subscription Type]]," ",Sales[[#This Row],[Upsell Priority]]," ",TEXT(Sales[[#This Row],[Current Upsell $]],"$#")),"")</f>
        <v/>
      </c>
      <c r="M799">
        <v>657</v>
      </c>
      <c r="N799" s="1">
        <v>43831</v>
      </c>
      <c r="O799" s="1">
        <v>44378</v>
      </c>
      <c r="P799">
        <v>18</v>
      </c>
      <c r="Q799">
        <v>0</v>
      </c>
      <c r="R799" s="1">
        <v>44197</v>
      </c>
      <c r="S799">
        <v>18000</v>
      </c>
      <c r="T799" s="1"/>
    </row>
    <row r="800" spans="1:20" x14ac:dyDescent="0.25">
      <c r="A800">
        <v>100007</v>
      </c>
      <c r="B800" t="s">
        <v>2</v>
      </c>
      <c r="C800" cm="1">
        <f t="array" ref="C800">_xlfn.SWITCH(Sales[[#This Row],[Subscription Type]],"Basic",4,"Premium",3,"Business",2,"Enterprise",1,FALSE)</f>
        <v>1</v>
      </c>
      <c r="D800">
        <v>12</v>
      </c>
      <c r="E800" s="1">
        <v>44378</v>
      </c>
      <c r="F800" s="1">
        <v>44742</v>
      </c>
      <c r="G800">
        <v>600</v>
      </c>
      <c r="H800">
        <f>MAX(0,Sales[[#This Row],[Number of Users]]-Sales[[#This Row],[Licenses Bought]])</f>
        <v>56</v>
      </c>
      <c r="I800" s="5">
        <v>27</v>
      </c>
      <c r="J800" s="5">
        <f>IF(Sales[[#This Row],[Sales Month]]=MAX(R800:R3019),Sales[[#This Row],[Upsell $ Non Paying Users]]*Sales[[#This Row],[Non Paying Users]],0)</f>
        <v>0</v>
      </c>
      <c r="K800" s="5" t="str" cm="1">
        <f t="array" ref="K800">_xlfn.IFS(Sales[[#This Row],[Current Upsell $]]=0,"",Sales[[#This Row],[Current Upsell $]]&gt;=400,"High",Sales[[#This Row],[Current Upsell $]]&gt;=100,"Medium",Sales[[#This Row],[Current Upsell $]]&lt;100,"Low")</f>
        <v/>
      </c>
      <c r="L800" s="5" t="str">
        <f>IF(Sales[[#This Row],[Current Upsell $]]&gt;0,_xlfn.CONCAT(Sales[[#This Row],[Subscription Type]]," ",Sales[[#This Row],[Upsell Priority]]," ",TEXT(Sales[[#This Row],[Current Upsell $]],"$#")),"")</f>
        <v/>
      </c>
      <c r="M800">
        <v>656</v>
      </c>
      <c r="N800" s="1">
        <v>43831</v>
      </c>
      <c r="O800" s="1">
        <v>44378</v>
      </c>
      <c r="P800">
        <v>18</v>
      </c>
      <c r="Q800">
        <v>0</v>
      </c>
      <c r="R800" s="1">
        <v>44075</v>
      </c>
      <c r="S800">
        <v>18000</v>
      </c>
      <c r="T800" s="1"/>
    </row>
    <row r="801" spans="1:20" x14ac:dyDescent="0.25">
      <c r="A801">
        <v>100007</v>
      </c>
      <c r="B801" t="s">
        <v>2</v>
      </c>
      <c r="C801" cm="1">
        <f t="array" ref="C801">_xlfn.SWITCH(Sales[[#This Row],[Subscription Type]],"Basic",4,"Premium",3,"Business",2,"Enterprise",1,FALSE)</f>
        <v>1</v>
      </c>
      <c r="D801">
        <v>12</v>
      </c>
      <c r="E801" s="1">
        <v>44378</v>
      </c>
      <c r="F801" s="1">
        <v>44742</v>
      </c>
      <c r="G801">
        <v>600</v>
      </c>
      <c r="H801">
        <f>MAX(0,Sales[[#This Row],[Number of Users]]-Sales[[#This Row],[Licenses Bought]])</f>
        <v>55</v>
      </c>
      <c r="I801" s="5">
        <v>27</v>
      </c>
      <c r="J801" s="5">
        <f>IF(Sales[[#This Row],[Sales Month]]=MAX(R801:R3020),Sales[[#This Row],[Upsell $ Non Paying Users]]*Sales[[#This Row],[Non Paying Users]],0)</f>
        <v>0</v>
      </c>
      <c r="K801" s="5" t="str" cm="1">
        <f t="array" ref="K801">_xlfn.IFS(Sales[[#This Row],[Current Upsell $]]=0,"",Sales[[#This Row],[Current Upsell $]]&gt;=400,"High",Sales[[#This Row],[Current Upsell $]]&gt;=100,"Medium",Sales[[#This Row],[Current Upsell $]]&lt;100,"Low")</f>
        <v/>
      </c>
      <c r="L801" s="5" t="str">
        <f>IF(Sales[[#This Row],[Current Upsell $]]&gt;0,_xlfn.CONCAT(Sales[[#This Row],[Subscription Type]]," ",Sales[[#This Row],[Upsell Priority]]," ",TEXT(Sales[[#This Row],[Current Upsell $]],"$#")),"")</f>
        <v/>
      </c>
      <c r="M801">
        <v>655</v>
      </c>
      <c r="N801" s="1">
        <v>43831</v>
      </c>
      <c r="O801" s="1">
        <v>44378</v>
      </c>
      <c r="P801">
        <v>18</v>
      </c>
      <c r="Q801">
        <v>0</v>
      </c>
      <c r="R801" s="1">
        <v>44256</v>
      </c>
      <c r="S801">
        <v>18000</v>
      </c>
      <c r="T801" s="1"/>
    </row>
    <row r="802" spans="1:20" x14ac:dyDescent="0.25">
      <c r="A802">
        <v>100007</v>
      </c>
      <c r="B802" t="s">
        <v>2</v>
      </c>
      <c r="C802" cm="1">
        <f t="array" ref="C802">_xlfn.SWITCH(Sales[[#This Row],[Subscription Type]],"Basic",4,"Premium",3,"Business",2,"Enterprise",1,FALSE)</f>
        <v>1</v>
      </c>
      <c r="D802">
        <v>12</v>
      </c>
      <c r="E802" s="1">
        <v>44378</v>
      </c>
      <c r="F802" s="1">
        <v>44742</v>
      </c>
      <c r="G802">
        <v>600</v>
      </c>
      <c r="H802">
        <f>MAX(0,Sales[[#This Row],[Number of Users]]-Sales[[#This Row],[Licenses Bought]])</f>
        <v>53</v>
      </c>
      <c r="I802" s="5">
        <v>27</v>
      </c>
      <c r="J802" s="5">
        <f>IF(Sales[[#This Row],[Sales Month]]=MAX(R802:R3021),Sales[[#This Row],[Upsell $ Non Paying Users]]*Sales[[#This Row],[Non Paying Users]],0)</f>
        <v>0</v>
      </c>
      <c r="K802" s="5" t="str" cm="1">
        <f t="array" ref="K802">_xlfn.IFS(Sales[[#This Row],[Current Upsell $]]=0,"",Sales[[#This Row],[Current Upsell $]]&gt;=400,"High",Sales[[#This Row],[Current Upsell $]]&gt;=100,"Medium",Sales[[#This Row],[Current Upsell $]]&lt;100,"Low")</f>
        <v/>
      </c>
      <c r="L802" s="5" t="str">
        <f>IF(Sales[[#This Row],[Current Upsell $]]&gt;0,_xlfn.CONCAT(Sales[[#This Row],[Subscription Type]]," ",Sales[[#This Row],[Upsell Priority]]," ",TEXT(Sales[[#This Row],[Current Upsell $]],"$#")),"")</f>
        <v/>
      </c>
      <c r="M802">
        <v>653</v>
      </c>
      <c r="N802" s="1">
        <v>43831</v>
      </c>
      <c r="O802" s="1">
        <v>44378</v>
      </c>
      <c r="P802">
        <v>18</v>
      </c>
      <c r="Q802">
        <v>0</v>
      </c>
      <c r="R802" s="1">
        <v>43983</v>
      </c>
      <c r="S802">
        <v>18000</v>
      </c>
      <c r="T802" s="1"/>
    </row>
    <row r="803" spans="1:20" x14ac:dyDescent="0.25">
      <c r="A803">
        <v>100007</v>
      </c>
      <c r="B803" t="s">
        <v>2</v>
      </c>
      <c r="C803" cm="1">
        <f t="array" ref="C803">_xlfn.SWITCH(Sales[[#This Row],[Subscription Type]],"Basic",4,"Premium",3,"Business",2,"Enterprise",1,FALSE)</f>
        <v>1</v>
      </c>
      <c r="D803">
        <v>12</v>
      </c>
      <c r="E803" s="1">
        <v>44378</v>
      </c>
      <c r="F803" s="1">
        <v>44742</v>
      </c>
      <c r="G803">
        <v>600</v>
      </c>
      <c r="H803">
        <f>MAX(0,Sales[[#This Row],[Number of Users]]-Sales[[#This Row],[Licenses Bought]])</f>
        <v>46</v>
      </c>
      <c r="I803" s="5">
        <v>27</v>
      </c>
      <c r="J803" s="5">
        <f>IF(Sales[[#This Row],[Sales Month]]=MAX(R803:R3022),Sales[[#This Row],[Upsell $ Non Paying Users]]*Sales[[#This Row],[Non Paying Users]],0)</f>
        <v>0</v>
      </c>
      <c r="K803" s="5" t="str" cm="1">
        <f t="array" ref="K803">_xlfn.IFS(Sales[[#This Row],[Current Upsell $]]=0,"",Sales[[#This Row],[Current Upsell $]]&gt;=400,"High",Sales[[#This Row],[Current Upsell $]]&gt;=100,"Medium",Sales[[#This Row],[Current Upsell $]]&lt;100,"Low")</f>
        <v/>
      </c>
      <c r="L803" s="5" t="str">
        <f>IF(Sales[[#This Row],[Current Upsell $]]&gt;0,_xlfn.CONCAT(Sales[[#This Row],[Subscription Type]]," ",Sales[[#This Row],[Upsell Priority]]," ",TEXT(Sales[[#This Row],[Current Upsell $]],"$#")),"")</f>
        <v/>
      </c>
      <c r="M803">
        <v>646</v>
      </c>
      <c r="N803" s="1">
        <v>43831</v>
      </c>
      <c r="O803" s="1">
        <v>44378</v>
      </c>
      <c r="P803">
        <v>18</v>
      </c>
      <c r="Q803">
        <v>0</v>
      </c>
      <c r="R803" s="1">
        <v>44013</v>
      </c>
      <c r="S803">
        <v>18000</v>
      </c>
      <c r="T803" s="1"/>
    </row>
    <row r="804" spans="1:20" x14ac:dyDescent="0.25">
      <c r="A804">
        <v>100007</v>
      </c>
      <c r="B804" t="s">
        <v>2</v>
      </c>
      <c r="C804" cm="1">
        <f t="array" ref="C804">_xlfn.SWITCH(Sales[[#This Row],[Subscription Type]],"Basic",4,"Premium",3,"Business",2,"Enterprise",1,FALSE)</f>
        <v>1</v>
      </c>
      <c r="D804">
        <v>12</v>
      </c>
      <c r="E804" s="1">
        <v>44378</v>
      </c>
      <c r="F804" s="1">
        <v>44742</v>
      </c>
      <c r="G804">
        <v>600</v>
      </c>
      <c r="H804">
        <f>MAX(0,Sales[[#This Row],[Number of Users]]-Sales[[#This Row],[Licenses Bought]])</f>
        <v>43</v>
      </c>
      <c r="I804" s="5">
        <v>27</v>
      </c>
      <c r="J804" s="5">
        <f>IF(Sales[[#This Row],[Sales Month]]=MAX(R804:R3023),Sales[[#This Row],[Upsell $ Non Paying Users]]*Sales[[#This Row],[Non Paying Users]],0)</f>
        <v>0</v>
      </c>
      <c r="K804" s="5" t="str" cm="1">
        <f t="array" ref="K804">_xlfn.IFS(Sales[[#This Row],[Current Upsell $]]=0,"",Sales[[#This Row],[Current Upsell $]]&gt;=400,"High",Sales[[#This Row],[Current Upsell $]]&gt;=100,"Medium",Sales[[#This Row],[Current Upsell $]]&lt;100,"Low")</f>
        <v/>
      </c>
      <c r="L804" s="5" t="str">
        <f>IF(Sales[[#This Row],[Current Upsell $]]&gt;0,_xlfn.CONCAT(Sales[[#This Row],[Subscription Type]]," ",Sales[[#This Row],[Upsell Priority]]," ",TEXT(Sales[[#This Row],[Current Upsell $]],"$#")),"")</f>
        <v/>
      </c>
      <c r="M804">
        <v>643</v>
      </c>
      <c r="N804" s="1">
        <v>43831</v>
      </c>
      <c r="O804" s="1">
        <v>44378</v>
      </c>
      <c r="P804">
        <v>18</v>
      </c>
      <c r="Q804">
        <v>0</v>
      </c>
      <c r="R804" s="1">
        <v>44044</v>
      </c>
      <c r="S804">
        <v>18000</v>
      </c>
      <c r="T804" s="1"/>
    </row>
    <row r="805" spans="1:20" x14ac:dyDescent="0.25">
      <c r="A805">
        <v>100007</v>
      </c>
      <c r="B805" t="s">
        <v>2</v>
      </c>
      <c r="C805" cm="1">
        <f t="array" ref="C805">_xlfn.SWITCH(Sales[[#This Row],[Subscription Type]],"Basic",4,"Premium",3,"Business",2,"Enterprise",1,FALSE)</f>
        <v>1</v>
      </c>
      <c r="D805">
        <v>12</v>
      </c>
      <c r="E805" s="1">
        <v>44378</v>
      </c>
      <c r="F805" s="1">
        <v>44742</v>
      </c>
      <c r="G805">
        <v>600</v>
      </c>
      <c r="H805">
        <f>MAX(0,Sales[[#This Row],[Number of Users]]-Sales[[#This Row],[Licenses Bought]])</f>
        <v>42</v>
      </c>
      <c r="I805" s="5">
        <v>27</v>
      </c>
      <c r="J805" s="5">
        <f>IF(Sales[[#This Row],[Sales Month]]=MAX(R805:R3024),Sales[[#This Row],[Upsell $ Non Paying Users]]*Sales[[#This Row],[Non Paying Users]],0)</f>
        <v>0</v>
      </c>
      <c r="K805" s="5" t="str" cm="1">
        <f t="array" ref="K805">_xlfn.IFS(Sales[[#This Row],[Current Upsell $]]=0,"",Sales[[#This Row],[Current Upsell $]]&gt;=400,"High",Sales[[#This Row],[Current Upsell $]]&gt;=100,"Medium",Sales[[#This Row],[Current Upsell $]]&lt;100,"Low")</f>
        <v/>
      </c>
      <c r="L805" s="5" t="str">
        <f>IF(Sales[[#This Row],[Current Upsell $]]&gt;0,_xlfn.CONCAT(Sales[[#This Row],[Subscription Type]]," ",Sales[[#This Row],[Upsell Priority]]," ",TEXT(Sales[[#This Row],[Current Upsell $]],"$#")),"")</f>
        <v/>
      </c>
      <c r="M805">
        <v>642</v>
      </c>
      <c r="N805" s="1">
        <v>43831</v>
      </c>
      <c r="O805" s="1">
        <v>44378</v>
      </c>
      <c r="P805">
        <v>18</v>
      </c>
      <c r="Q805">
        <v>0</v>
      </c>
      <c r="R805" s="1">
        <v>44228</v>
      </c>
      <c r="S805">
        <v>18000</v>
      </c>
      <c r="T805" s="1"/>
    </row>
    <row r="806" spans="1:20" x14ac:dyDescent="0.25">
      <c r="A806">
        <v>100007</v>
      </c>
      <c r="B806" t="s">
        <v>2</v>
      </c>
      <c r="C806" cm="1">
        <f t="array" ref="C806">_xlfn.SWITCH(Sales[[#This Row],[Subscription Type]],"Basic",4,"Premium",3,"Business",2,"Enterprise",1,FALSE)</f>
        <v>1</v>
      </c>
      <c r="D806">
        <v>12</v>
      </c>
      <c r="E806" s="1">
        <v>44378</v>
      </c>
      <c r="F806" s="1">
        <v>44742</v>
      </c>
      <c r="G806">
        <v>600</v>
      </c>
      <c r="H806">
        <f>MAX(0,Sales[[#This Row],[Number of Users]]-Sales[[#This Row],[Licenses Bought]])</f>
        <v>41</v>
      </c>
      <c r="I806" s="5">
        <v>27</v>
      </c>
      <c r="J806" s="5">
        <f>IF(Sales[[#This Row],[Sales Month]]=MAX(R806:R3025),Sales[[#This Row],[Upsell $ Non Paying Users]]*Sales[[#This Row],[Non Paying Users]],0)</f>
        <v>0</v>
      </c>
      <c r="K806" s="5" t="str" cm="1">
        <f t="array" ref="K806">_xlfn.IFS(Sales[[#This Row],[Current Upsell $]]=0,"",Sales[[#This Row],[Current Upsell $]]&gt;=400,"High",Sales[[#This Row],[Current Upsell $]]&gt;=100,"Medium",Sales[[#This Row],[Current Upsell $]]&lt;100,"Low")</f>
        <v/>
      </c>
      <c r="L806" s="5" t="str">
        <f>IF(Sales[[#This Row],[Current Upsell $]]&gt;0,_xlfn.CONCAT(Sales[[#This Row],[Subscription Type]]," ",Sales[[#This Row],[Upsell Priority]]," ",TEXT(Sales[[#This Row],[Current Upsell $]],"$#")),"")</f>
        <v/>
      </c>
      <c r="M806">
        <v>641</v>
      </c>
      <c r="N806" s="1">
        <v>43831</v>
      </c>
      <c r="O806" s="1">
        <v>44378</v>
      </c>
      <c r="P806">
        <v>18</v>
      </c>
      <c r="Q806">
        <v>0</v>
      </c>
      <c r="R806" s="1">
        <v>44166</v>
      </c>
      <c r="S806">
        <v>18000</v>
      </c>
      <c r="T806" s="1"/>
    </row>
    <row r="807" spans="1:20" x14ac:dyDescent="0.25">
      <c r="A807">
        <v>100007</v>
      </c>
      <c r="B807" t="s">
        <v>2</v>
      </c>
      <c r="C807" cm="1">
        <f t="array" ref="C807">_xlfn.SWITCH(Sales[[#This Row],[Subscription Type]],"Basic",4,"Premium",3,"Business",2,"Enterprise",1,FALSE)</f>
        <v>1</v>
      </c>
      <c r="D807">
        <v>12</v>
      </c>
      <c r="E807" s="1">
        <v>44378</v>
      </c>
      <c r="F807" s="1">
        <v>44742</v>
      </c>
      <c r="G807">
        <v>600</v>
      </c>
      <c r="H807">
        <f>MAX(0,Sales[[#This Row],[Number of Users]]-Sales[[#This Row],[Licenses Bought]])</f>
        <v>40</v>
      </c>
      <c r="I807" s="5">
        <v>27</v>
      </c>
      <c r="J807" s="5">
        <f>IF(Sales[[#This Row],[Sales Month]]=MAX(R807:R3026),Sales[[#This Row],[Upsell $ Non Paying Users]]*Sales[[#This Row],[Non Paying Users]],0)</f>
        <v>0</v>
      </c>
      <c r="K807" s="5" t="str" cm="1">
        <f t="array" ref="K807">_xlfn.IFS(Sales[[#This Row],[Current Upsell $]]=0,"",Sales[[#This Row],[Current Upsell $]]&gt;=400,"High",Sales[[#This Row],[Current Upsell $]]&gt;=100,"Medium",Sales[[#This Row],[Current Upsell $]]&lt;100,"Low")</f>
        <v/>
      </c>
      <c r="L807" s="5" t="str">
        <f>IF(Sales[[#This Row],[Current Upsell $]]&gt;0,_xlfn.CONCAT(Sales[[#This Row],[Subscription Type]]," ",Sales[[#This Row],[Upsell Priority]]," ",TEXT(Sales[[#This Row],[Current Upsell $]],"$#")),"")</f>
        <v/>
      </c>
      <c r="M807">
        <v>640</v>
      </c>
      <c r="N807" s="1">
        <v>43831</v>
      </c>
      <c r="O807" s="1">
        <v>44378</v>
      </c>
      <c r="P807">
        <v>18</v>
      </c>
      <c r="Q807">
        <v>0</v>
      </c>
      <c r="R807" s="1">
        <v>44105</v>
      </c>
      <c r="S807">
        <v>18000</v>
      </c>
      <c r="T807" s="1"/>
    </row>
    <row r="808" spans="1:20" x14ac:dyDescent="0.25">
      <c r="A808">
        <v>100007</v>
      </c>
      <c r="B808" t="s">
        <v>2</v>
      </c>
      <c r="C808" cm="1">
        <f t="array" ref="C808">_xlfn.SWITCH(Sales[[#This Row],[Subscription Type]],"Basic",4,"Premium",3,"Business",2,"Enterprise",1,FALSE)</f>
        <v>1</v>
      </c>
      <c r="D808">
        <v>12</v>
      </c>
      <c r="E808" s="1">
        <v>44378</v>
      </c>
      <c r="F808" s="1">
        <v>44742</v>
      </c>
      <c r="G808">
        <v>600</v>
      </c>
      <c r="H808">
        <f>MAX(0,Sales[[#This Row],[Number of Users]]-Sales[[#This Row],[Licenses Bought]])</f>
        <v>39</v>
      </c>
      <c r="I808" s="5">
        <v>27</v>
      </c>
      <c r="J808" s="5">
        <f>IF(Sales[[#This Row],[Sales Month]]=MAX(R808:R3027),Sales[[#This Row],[Upsell $ Non Paying Users]]*Sales[[#This Row],[Non Paying Users]],0)</f>
        <v>0</v>
      </c>
      <c r="K808" s="5" t="str" cm="1">
        <f t="array" ref="K808">_xlfn.IFS(Sales[[#This Row],[Current Upsell $]]=0,"",Sales[[#This Row],[Current Upsell $]]&gt;=400,"High",Sales[[#This Row],[Current Upsell $]]&gt;=100,"Medium",Sales[[#This Row],[Current Upsell $]]&lt;100,"Low")</f>
        <v/>
      </c>
      <c r="L808" s="5" t="str">
        <f>IF(Sales[[#This Row],[Current Upsell $]]&gt;0,_xlfn.CONCAT(Sales[[#This Row],[Subscription Type]]," ",Sales[[#This Row],[Upsell Priority]]," ",TEXT(Sales[[#This Row],[Current Upsell $]],"$#")),"")</f>
        <v/>
      </c>
      <c r="M808">
        <v>639</v>
      </c>
      <c r="N808" s="1">
        <v>43831</v>
      </c>
      <c r="O808" s="1">
        <v>44378</v>
      </c>
      <c r="P808">
        <v>18</v>
      </c>
      <c r="Q808">
        <v>0</v>
      </c>
      <c r="R808" s="1">
        <v>43891</v>
      </c>
      <c r="S808">
        <v>10110</v>
      </c>
      <c r="T808" s="1"/>
    </row>
    <row r="809" spans="1:20" x14ac:dyDescent="0.25">
      <c r="A809">
        <v>100007</v>
      </c>
      <c r="B809" t="s">
        <v>2</v>
      </c>
      <c r="C809" cm="1">
        <f t="array" ref="C809">_xlfn.SWITCH(Sales[[#This Row],[Subscription Type]],"Basic",4,"Premium",3,"Business",2,"Enterprise",1,FALSE)</f>
        <v>1</v>
      </c>
      <c r="D809">
        <v>12</v>
      </c>
      <c r="E809" s="1">
        <v>44378</v>
      </c>
      <c r="F809" s="1">
        <v>44742</v>
      </c>
      <c r="G809">
        <v>600</v>
      </c>
      <c r="H809">
        <f>MAX(0,Sales[[#This Row],[Number of Users]]-Sales[[#This Row],[Licenses Bought]])</f>
        <v>39</v>
      </c>
      <c r="I809" s="5">
        <v>27</v>
      </c>
      <c r="J809" s="5">
        <f>IF(Sales[[#This Row],[Sales Month]]=MAX(R809:R3028),Sales[[#This Row],[Upsell $ Non Paying Users]]*Sales[[#This Row],[Non Paying Users]],0)</f>
        <v>0</v>
      </c>
      <c r="K809" s="5" t="str" cm="1">
        <f t="array" ref="K809">_xlfn.IFS(Sales[[#This Row],[Current Upsell $]]=0,"",Sales[[#This Row],[Current Upsell $]]&gt;=400,"High",Sales[[#This Row],[Current Upsell $]]&gt;=100,"Medium",Sales[[#This Row],[Current Upsell $]]&lt;100,"Low")</f>
        <v/>
      </c>
      <c r="L809" s="5" t="str">
        <f>IF(Sales[[#This Row],[Current Upsell $]]&gt;0,_xlfn.CONCAT(Sales[[#This Row],[Subscription Type]]," ",Sales[[#This Row],[Upsell Priority]]," ",TEXT(Sales[[#This Row],[Current Upsell $]],"$#")),"")</f>
        <v/>
      </c>
      <c r="M809">
        <v>639</v>
      </c>
      <c r="N809" s="1">
        <v>43831</v>
      </c>
      <c r="O809" s="1">
        <v>44378</v>
      </c>
      <c r="P809">
        <v>18</v>
      </c>
      <c r="Q809">
        <v>0</v>
      </c>
      <c r="R809" s="1">
        <v>43922</v>
      </c>
      <c r="S809">
        <v>16080</v>
      </c>
      <c r="T809" s="1"/>
    </row>
    <row r="810" spans="1:20" x14ac:dyDescent="0.25">
      <c r="A810">
        <v>100005</v>
      </c>
      <c r="B810" t="s">
        <v>1</v>
      </c>
      <c r="C810" cm="1">
        <f t="array" ref="C810">_xlfn.SWITCH(Sales[[#This Row],[Subscription Type]],"Basic",4,"Premium",3,"Business",2,"Enterprise",1,FALSE)</f>
        <v>2</v>
      </c>
      <c r="E810" s="1"/>
      <c r="F810" s="1"/>
      <c r="G810">
        <v>37</v>
      </c>
      <c r="H810">
        <f>MAX(0,Sales[[#This Row],[Number of Users]]-Sales[[#This Row],[Licenses Bought]])</f>
        <v>15</v>
      </c>
      <c r="I810" s="5">
        <v>25</v>
      </c>
      <c r="J810" s="5">
        <f>IF(Sales[[#This Row],[Sales Month]]=MAX(R810:R3029),Sales[[#This Row],[Upsell $ Non Paying Users]]*Sales[[#This Row],[Non Paying Users]],0)</f>
        <v>0</v>
      </c>
      <c r="K810" s="5" t="str" cm="1">
        <f t="array" ref="K810">_xlfn.IFS(Sales[[#This Row],[Current Upsell $]]=0,"",Sales[[#This Row],[Current Upsell $]]&gt;=400,"High",Sales[[#This Row],[Current Upsell $]]&gt;=100,"Medium",Sales[[#This Row],[Current Upsell $]]&lt;100,"Low")</f>
        <v/>
      </c>
      <c r="L810" s="5" t="str">
        <f>IF(Sales[[#This Row],[Current Upsell $]]&gt;0,_xlfn.CONCAT(Sales[[#This Row],[Subscription Type]]," ",Sales[[#This Row],[Upsell Priority]]," ",TEXT(Sales[[#This Row],[Current Upsell $]],"$#")),"")</f>
        <v/>
      </c>
      <c r="M810">
        <v>52</v>
      </c>
      <c r="N810" s="1">
        <v>43800</v>
      </c>
      <c r="O810" s="1">
        <v>44378</v>
      </c>
      <c r="P810">
        <v>19</v>
      </c>
      <c r="Q810">
        <v>0</v>
      </c>
      <c r="R810" s="1">
        <v>44256</v>
      </c>
      <c r="S810">
        <v>925</v>
      </c>
      <c r="T810" s="1"/>
    </row>
    <row r="811" spans="1:20" x14ac:dyDescent="0.25">
      <c r="A811">
        <v>100041</v>
      </c>
      <c r="B811" t="s">
        <v>1</v>
      </c>
      <c r="C811" cm="1">
        <f t="array" ref="C811">_xlfn.SWITCH(Sales[[#This Row],[Subscription Type]],"Basic",4,"Premium",3,"Business",2,"Enterprise",1,FALSE)</f>
        <v>2</v>
      </c>
      <c r="E811" s="1"/>
      <c r="F811" s="1"/>
      <c r="G811">
        <v>32</v>
      </c>
      <c r="H811">
        <f>MAX(0,Sales[[#This Row],[Number of Users]]-Sales[[#This Row],[Licenses Bought]])</f>
        <v>15</v>
      </c>
      <c r="I811" s="5">
        <v>25</v>
      </c>
      <c r="J811" s="5">
        <f>IF(Sales[[#This Row],[Sales Month]]=MAX(R811:R3030),Sales[[#This Row],[Upsell $ Non Paying Users]]*Sales[[#This Row],[Non Paying Users]],0)</f>
        <v>0</v>
      </c>
      <c r="K811" s="5" t="str" cm="1">
        <f t="array" ref="K811">_xlfn.IFS(Sales[[#This Row],[Current Upsell $]]=0,"",Sales[[#This Row],[Current Upsell $]]&gt;=400,"High",Sales[[#This Row],[Current Upsell $]]&gt;=100,"Medium",Sales[[#This Row],[Current Upsell $]]&lt;100,"Low")</f>
        <v/>
      </c>
      <c r="L811" s="5" t="str">
        <f>IF(Sales[[#This Row],[Current Upsell $]]&gt;0,_xlfn.CONCAT(Sales[[#This Row],[Subscription Type]]," ",Sales[[#This Row],[Upsell Priority]]," ",TEXT(Sales[[#This Row],[Current Upsell $]],"$#")),"")</f>
        <v/>
      </c>
      <c r="M811">
        <v>47</v>
      </c>
      <c r="N811" s="1">
        <v>43983</v>
      </c>
      <c r="O811" s="1">
        <v>44378</v>
      </c>
      <c r="P811">
        <v>13</v>
      </c>
      <c r="Q811">
        <v>0</v>
      </c>
      <c r="R811" s="1">
        <v>44136</v>
      </c>
      <c r="S811">
        <v>800</v>
      </c>
      <c r="T811" s="1"/>
    </row>
    <row r="812" spans="1:20" x14ac:dyDescent="0.25">
      <c r="A812">
        <v>100058</v>
      </c>
      <c r="B812" t="s">
        <v>1</v>
      </c>
      <c r="C812" cm="1">
        <f t="array" ref="C812">_xlfn.SWITCH(Sales[[#This Row],[Subscription Type]],"Basic",4,"Premium",3,"Business",2,"Enterprise",1,FALSE)</f>
        <v>2</v>
      </c>
      <c r="E812" s="1"/>
      <c r="F812" s="1"/>
      <c r="G812">
        <v>55</v>
      </c>
      <c r="H812">
        <f>MAX(0,Sales[[#This Row],[Number of Users]]-Sales[[#This Row],[Licenses Bought]])</f>
        <v>15</v>
      </c>
      <c r="I812" s="5">
        <v>25</v>
      </c>
      <c r="J812" s="5">
        <f>IF(Sales[[#This Row],[Sales Month]]=MAX(R812:R3031),Sales[[#This Row],[Upsell $ Non Paying Users]]*Sales[[#This Row],[Non Paying Users]],0)</f>
        <v>0</v>
      </c>
      <c r="K812" s="5" t="str" cm="1">
        <f t="array" ref="K812">_xlfn.IFS(Sales[[#This Row],[Current Upsell $]]=0,"",Sales[[#This Row],[Current Upsell $]]&gt;=400,"High",Sales[[#This Row],[Current Upsell $]]&gt;=100,"Medium",Sales[[#This Row],[Current Upsell $]]&lt;100,"Low")</f>
        <v/>
      </c>
      <c r="L812" s="5" t="str">
        <f>IF(Sales[[#This Row],[Current Upsell $]]&gt;0,_xlfn.CONCAT(Sales[[#This Row],[Subscription Type]]," ",Sales[[#This Row],[Upsell Priority]]," ",TEXT(Sales[[#This Row],[Current Upsell $]],"$#")),"")</f>
        <v/>
      </c>
      <c r="M812">
        <v>70</v>
      </c>
      <c r="N812" s="1">
        <v>44013</v>
      </c>
      <c r="O812" s="1">
        <v>44378</v>
      </c>
      <c r="P812">
        <v>12</v>
      </c>
      <c r="Q812">
        <v>0</v>
      </c>
      <c r="R812" s="1">
        <v>44287</v>
      </c>
      <c r="S812">
        <v>1375</v>
      </c>
      <c r="T812" s="1"/>
    </row>
    <row r="813" spans="1:20" x14ac:dyDescent="0.25">
      <c r="A813">
        <v>100009</v>
      </c>
      <c r="B813" t="s">
        <v>1</v>
      </c>
      <c r="C813" cm="1">
        <f t="array" ref="C813">_xlfn.SWITCH(Sales[[#This Row],[Subscription Type]],"Basic",4,"Premium",3,"Business",2,"Enterprise",1,FALSE)</f>
        <v>2</v>
      </c>
      <c r="E813" s="1"/>
      <c r="F813" s="1"/>
      <c r="G813">
        <v>52</v>
      </c>
      <c r="H813">
        <f>MAX(0,Sales[[#This Row],[Number of Users]]-Sales[[#This Row],[Licenses Bought]])</f>
        <v>14</v>
      </c>
      <c r="I813" s="5">
        <v>25</v>
      </c>
      <c r="J813" s="5">
        <f>IF(Sales[[#This Row],[Sales Month]]=MAX(R813:R3032),Sales[[#This Row],[Upsell $ Non Paying Users]]*Sales[[#This Row],[Non Paying Users]],0)</f>
        <v>0</v>
      </c>
      <c r="K813" s="5" t="str" cm="1">
        <f t="array" ref="K813">_xlfn.IFS(Sales[[#This Row],[Current Upsell $]]=0,"",Sales[[#This Row],[Current Upsell $]]&gt;=400,"High",Sales[[#This Row],[Current Upsell $]]&gt;=100,"Medium",Sales[[#This Row],[Current Upsell $]]&lt;100,"Low")</f>
        <v/>
      </c>
      <c r="L813" s="5" t="str">
        <f>IF(Sales[[#This Row],[Current Upsell $]]&gt;0,_xlfn.CONCAT(Sales[[#This Row],[Subscription Type]]," ",Sales[[#This Row],[Upsell Priority]]," ",TEXT(Sales[[#This Row],[Current Upsell $]],"$#")),"")</f>
        <v/>
      </c>
      <c r="M813">
        <v>66</v>
      </c>
      <c r="N813" s="1">
        <v>43862</v>
      </c>
      <c r="O813" s="1">
        <v>44378</v>
      </c>
      <c r="P813">
        <v>17</v>
      </c>
      <c r="Q813">
        <v>0</v>
      </c>
      <c r="R813" s="1">
        <v>44166</v>
      </c>
      <c r="S813">
        <v>1300</v>
      </c>
      <c r="T813" s="1"/>
    </row>
    <row r="814" spans="1:20" x14ac:dyDescent="0.25">
      <c r="A814">
        <v>100018</v>
      </c>
      <c r="B814" t="s">
        <v>1</v>
      </c>
      <c r="C814" cm="1">
        <f t="array" ref="C814">_xlfn.SWITCH(Sales[[#This Row],[Subscription Type]],"Basic",4,"Premium",3,"Business",2,"Enterprise",1,FALSE)</f>
        <v>2</v>
      </c>
      <c r="E814" s="1"/>
      <c r="F814" s="1"/>
      <c r="G814">
        <v>58</v>
      </c>
      <c r="H814">
        <f>MAX(0,Sales[[#This Row],[Number of Users]]-Sales[[#This Row],[Licenses Bought]])</f>
        <v>14</v>
      </c>
      <c r="I814" s="5">
        <v>25</v>
      </c>
      <c r="J814" s="5">
        <f>IF(Sales[[#This Row],[Sales Month]]=MAX(R814:R3033),Sales[[#This Row],[Upsell $ Non Paying Users]]*Sales[[#This Row],[Non Paying Users]],0)</f>
        <v>350</v>
      </c>
      <c r="K814" s="5" t="str" cm="1">
        <f t="array" ref="K814">_xlfn.IFS(Sales[[#This Row],[Current Upsell $]]=0,"",Sales[[#This Row],[Current Upsell $]]&gt;=400,"High",Sales[[#This Row],[Current Upsell $]]&gt;=100,"Medium",Sales[[#This Row],[Current Upsell $]]&lt;100,"Low")</f>
        <v>Medium</v>
      </c>
      <c r="L814" s="5" t="str">
        <f>IF(Sales[[#This Row],[Current Upsell $]]&gt;0,_xlfn.CONCAT(Sales[[#This Row],[Subscription Type]]," ",Sales[[#This Row],[Upsell Priority]]," ",TEXT(Sales[[#This Row],[Current Upsell $]],"$#")),"")</f>
        <v>Business Medium $350</v>
      </c>
      <c r="M814">
        <v>72</v>
      </c>
      <c r="N814" s="1">
        <v>43922</v>
      </c>
      <c r="O814" s="1">
        <v>44378</v>
      </c>
      <c r="P814">
        <v>15</v>
      </c>
      <c r="Q814">
        <v>0</v>
      </c>
      <c r="R814" s="1">
        <v>44348</v>
      </c>
      <c r="S814">
        <v>1450</v>
      </c>
      <c r="T814" s="1"/>
    </row>
    <row r="815" spans="1:20" x14ac:dyDescent="0.25">
      <c r="A815">
        <v>100058</v>
      </c>
      <c r="B815" t="s">
        <v>1</v>
      </c>
      <c r="C815" cm="1">
        <f t="array" ref="C815">_xlfn.SWITCH(Sales[[#This Row],[Subscription Type]],"Basic",4,"Premium",3,"Business",2,"Enterprise",1,FALSE)</f>
        <v>2</v>
      </c>
      <c r="E815" s="1"/>
      <c r="F815" s="1"/>
      <c r="G815">
        <v>55</v>
      </c>
      <c r="H815">
        <f>MAX(0,Sales[[#This Row],[Number of Users]]-Sales[[#This Row],[Licenses Bought]])</f>
        <v>14</v>
      </c>
      <c r="I815" s="5">
        <v>25</v>
      </c>
      <c r="J815" s="5">
        <f>IF(Sales[[#This Row],[Sales Month]]=MAX(R815:R3034),Sales[[#This Row],[Upsell $ Non Paying Users]]*Sales[[#This Row],[Non Paying Users]],0)</f>
        <v>0</v>
      </c>
      <c r="K815" s="5" t="str" cm="1">
        <f t="array" ref="K815">_xlfn.IFS(Sales[[#This Row],[Current Upsell $]]=0,"",Sales[[#This Row],[Current Upsell $]]&gt;=400,"High",Sales[[#This Row],[Current Upsell $]]&gt;=100,"Medium",Sales[[#This Row],[Current Upsell $]]&lt;100,"Low")</f>
        <v/>
      </c>
      <c r="L815" s="5" t="str">
        <f>IF(Sales[[#This Row],[Current Upsell $]]&gt;0,_xlfn.CONCAT(Sales[[#This Row],[Subscription Type]]," ",Sales[[#This Row],[Upsell Priority]]," ",TEXT(Sales[[#This Row],[Current Upsell $]],"$#")),"")</f>
        <v/>
      </c>
      <c r="M815">
        <v>69</v>
      </c>
      <c r="N815" s="1">
        <v>44013</v>
      </c>
      <c r="O815" s="1">
        <v>44378</v>
      </c>
      <c r="P815">
        <v>12</v>
      </c>
      <c r="Q815">
        <v>0</v>
      </c>
      <c r="R815" s="1">
        <v>44136</v>
      </c>
      <c r="S815">
        <v>1375</v>
      </c>
      <c r="T815" s="1"/>
    </row>
    <row r="816" spans="1:20" x14ac:dyDescent="0.25">
      <c r="A816">
        <v>100058</v>
      </c>
      <c r="B816" t="s">
        <v>1</v>
      </c>
      <c r="C816" cm="1">
        <f t="array" ref="C816">_xlfn.SWITCH(Sales[[#This Row],[Subscription Type]],"Basic",4,"Premium",3,"Business",2,"Enterprise",1,FALSE)</f>
        <v>2</v>
      </c>
      <c r="E816" s="1"/>
      <c r="F816" s="1"/>
      <c r="G816">
        <v>55</v>
      </c>
      <c r="H816">
        <f>MAX(0,Sales[[#This Row],[Number of Users]]-Sales[[#This Row],[Licenses Bought]])</f>
        <v>14</v>
      </c>
      <c r="I816" s="5">
        <v>25</v>
      </c>
      <c r="J816" s="5">
        <f>IF(Sales[[#This Row],[Sales Month]]=MAX(R816:R3035),Sales[[#This Row],[Upsell $ Non Paying Users]]*Sales[[#This Row],[Non Paying Users]],0)</f>
        <v>0</v>
      </c>
      <c r="K816" s="5" t="str" cm="1">
        <f t="array" ref="K816">_xlfn.IFS(Sales[[#This Row],[Current Upsell $]]=0,"",Sales[[#This Row],[Current Upsell $]]&gt;=400,"High",Sales[[#This Row],[Current Upsell $]]&gt;=100,"Medium",Sales[[#This Row],[Current Upsell $]]&lt;100,"Low")</f>
        <v/>
      </c>
      <c r="L816" s="5" t="str">
        <f>IF(Sales[[#This Row],[Current Upsell $]]&gt;0,_xlfn.CONCAT(Sales[[#This Row],[Subscription Type]]," ",Sales[[#This Row],[Upsell Priority]]," ",TEXT(Sales[[#This Row],[Current Upsell $]],"$#")),"")</f>
        <v/>
      </c>
      <c r="M816">
        <v>69</v>
      </c>
      <c r="N816" s="1">
        <v>44013</v>
      </c>
      <c r="O816" s="1">
        <v>44378</v>
      </c>
      <c r="P816">
        <v>12</v>
      </c>
      <c r="Q816">
        <v>0</v>
      </c>
      <c r="R816" s="1">
        <v>44197</v>
      </c>
      <c r="S816">
        <v>1375</v>
      </c>
      <c r="T816" s="1"/>
    </row>
    <row r="817" spans="1:20" x14ac:dyDescent="0.25">
      <c r="A817">
        <v>100196</v>
      </c>
      <c r="B817" t="s">
        <v>1</v>
      </c>
      <c r="C817" cm="1">
        <f t="array" ref="C817">_xlfn.SWITCH(Sales[[#This Row],[Subscription Type]],"Basic",4,"Premium",3,"Business",2,"Enterprise",1,FALSE)</f>
        <v>2</v>
      </c>
      <c r="E817" s="1"/>
      <c r="F817" s="1"/>
      <c r="G817">
        <v>44</v>
      </c>
      <c r="H817">
        <f>MAX(0,Sales[[#This Row],[Number of Users]]-Sales[[#This Row],[Licenses Bought]])</f>
        <v>14</v>
      </c>
      <c r="I817" s="5">
        <v>25</v>
      </c>
      <c r="J817" s="5">
        <f>IF(Sales[[#This Row],[Sales Month]]=MAX(R817:R3036),Sales[[#This Row],[Upsell $ Non Paying Users]]*Sales[[#This Row],[Non Paying Users]],0)</f>
        <v>350</v>
      </c>
      <c r="K817" s="5" t="str" cm="1">
        <f t="array" ref="K817">_xlfn.IFS(Sales[[#This Row],[Current Upsell $]]=0,"",Sales[[#This Row],[Current Upsell $]]&gt;=400,"High",Sales[[#This Row],[Current Upsell $]]&gt;=100,"Medium",Sales[[#This Row],[Current Upsell $]]&lt;100,"Low")</f>
        <v>Medium</v>
      </c>
      <c r="L817" s="5" t="str">
        <f>IF(Sales[[#This Row],[Current Upsell $]]&gt;0,_xlfn.CONCAT(Sales[[#This Row],[Subscription Type]]," ",Sales[[#This Row],[Upsell Priority]]," ",TEXT(Sales[[#This Row],[Current Upsell $]],"$#")),"")</f>
        <v>Business Medium $350</v>
      </c>
      <c r="M817">
        <v>58</v>
      </c>
      <c r="N817" s="1">
        <v>44228</v>
      </c>
      <c r="O817" s="1">
        <v>44378</v>
      </c>
      <c r="P817">
        <v>5</v>
      </c>
      <c r="Q817">
        <v>0</v>
      </c>
      <c r="R817" s="1">
        <v>44348</v>
      </c>
      <c r="S817">
        <v>1100</v>
      </c>
      <c r="T817" s="1"/>
    </row>
    <row r="818" spans="1:20" x14ac:dyDescent="0.25">
      <c r="A818">
        <v>100249</v>
      </c>
      <c r="B818" t="s">
        <v>1</v>
      </c>
      <c r="C818" cm="1">
        <f t="array" ref="C818">_xlfn.SWITCH(Sales[[#This Row],[Subscription Type]],"Basic",4,"Premium",3,"Business",2,"Enterprise",1,FALSE)</f>
        <v>2</v>
      </c>
      <c r="E818" s="1"/>
      <c r="F818" s="1"/>
      <c r="G818">
        <v>19</v>
      </c>
      <c r="H818">
        <f>MAX(0,Sales[[#This Row],[Number of Users]]-Sales[[#This Row],[Licenses Bought]])</f>
        <v>14</v>
      </c>
      <c r="I818" s="5">
        <v>25</v>
      </c>
      <c r="J818" s="5">
        <f>IF(Sales[[#This Row],[Sales Month]]=MAX(R818:R3037),Sales[[#This Row],[Upsell $ Non Paying Users]]*Sales[[#This Row],[Non Paying Users]],0)</f>
        <v>350</v>
      </c>
      <c r="K818" s="5" t="str" cm="1">
        <f t="array" ref="K818">_xlfn.IFS(Sales[[#This Row],[Current Upsell $]]=0,"",Sales[[#This Row],[Current Upsell $]]&gt;=400,"High",Sales[[#This Row],[Current Upsell $]]&gt;=100,"Medium",Sales[[#This Row],[Current Upsell $]]&lt;100,"Low")</f>
        <v>Medium</v>
      </c>
      <c r="L818" s="5" t="str">
        <f>IF(Sales[[#This Row],[Current Upsell $]]&gt;0,_xlfn.CONCAT(Sales[[#This Row],[Subscription Type]]," ",Sales[[#This Row],[Upsell Priority]]," ",TEXT(Sales[[#This Row],[Current Upsell $]],"$#")),"")</f>
        <v>Business Medium $350</v>
      </c>
      <c r="M818">
        <v>33</v>
      </c>
      <c r="N818" s="1">
        <v>44287</v>
      </c>
      <c r="O818" s="1">
        <v>44378</v>
      </c>
      <c r="P818">
        <v>3</v>
      </c>
      <c r="Q818">
        <v>0</v>
      </c>
      <c r="R818" s="1">
        <v>44348</v>
      </c>
      <c r="S818">
        <v>475</v>
      </c>
      <c r="T818" s="1"/>
    </row>
    <row r="819" spans="1:20" x14ac:dyDescent="0.25">
      <c r="A819">
        <v>100250</v>
      </c>
      <c r="B819" t="s">
        <v>1</v>
      </c>
      <c r="C819" cm="1">
        <f t="array" ref="C819">_xlfn.SWITCH(Sales[[#This Row],[Subscription Type]],"Basic",4,"Premium",3,"Business",2,"Enterprise",1,FALSE)</f>
        <v>2</v>
      </c>
      <c r="E819" s="1"/>
      <c r="F819" s="1"/>
      <c r="G819">
        <v>14</v>
      </c>
      <c r="H819">
        <f>MAX(0,Sales[[#This Row],[Number of Users]]-Sales[[#This Row],[Licenses Bought]])</f>
        <v>14</v>
      </c>
      <c r="I819" s="5">
        <v>25</v>
      </c>
      <c r="J819" s="5">
        <f>IF(Sales[[#This Row],[Sales Month]]=MAX(R819:R3038),Sales[[#This Row],[Upsell $ Non Paying Users]]*Sales[[#This Row],[Non Paying Users]],0)</f>
        <v>350</v>
      </c>
      <c r="K819" s="5" t="str" cm="1">
        <f t="array" ref="K819">_xlfn.IFS(Sales[[#This Row],[Current Upsell $]]=0,"",Sales[[#This Row],[Current Upsell $]]&gt;=400,"High",Sales[[#This Row],[Current Upsell $]]&gt;=100,"Medium",Sales[[#This Row],[Current Upsell $]]&lt;100,"Low")</f>
        <v>Medium</v>
      </c>
      <c r="L819" s="5" t="str">
        <f>IF(Sales[[#This Row],[Current Upsell $]]&gt;0,_xlfn.CONCAT(Sales[[#This Row],[Subscription Type]]," ",Sales[[#This Row],[Upsell Priority]]," ",TEXT(Sales[[#This Row],[Current Upsell $]],"$#")),"")</f>
        <v>Business Medium $350</v>
      </c>
      <c r="M819">
        <v>28</v>
      </c>
      <c r="N819" s="1">
        <v>44287</v>
      </c>
      <c r="O819" s="1">
        <v>44378</v>
      </c>
      <c r="P819">
        <v>3</v>
      </c>
      <c r="Q819">
        <v>0</v>
      </c>
      <c r="R819" s="1">
        <v>44348</v>
      </c>
      <c r="S819">
        <v>350</v>
      </c>
      <c r="T819" s="1"/>
    </row>
    <row r="820" spans="1:20" x14ac:dyDescent="0.25">
      <c r="A820">
        <v>100005</v>
      </c>
      <c r="B820" t="s">
        <v>1</v>
      </c>
      <c r="C820" cm="1">
        <f t="array" ref="C820">_xlfn.SWITCH(Sales[[#This Row],[Subscription Type]],"Basic",4,"Premium",3,"Business",2,"Enterprise",1,FALSE)</f>
        <v>2</v>
      </c>
      <c r="E820" s="1"/>
      <c r="F820" s="1"/>
      <c r="G820">
        <v>37</v>
      </c>
      <c r="H820">
        <f>MAX(0,Sales[[#This Row],[Number of Users]]-Sales[[#This Row],[Licenses Bought]])</f>
        <v>13</v>
      </c>
      <c r="I820" s="5">
        <v>25</v>
      </c>
      <c r="J820" s="5">
        <f>IF(Sales[[#This Row],[Sales Month]]=MAX(R820:R3039),Sales[[#This Row],[Upsell $ Non Paying Users]]*Sales[[#This Row],[Non Paying Users]],0)</f>
        <v>0</v>
      </c>
      <c r="K820" s="5" t="str" cm="1">
        <f t="array" ref="K820">_xlfn.IFS(Sales[[#This Row],[Current Upsell $]]=0,"",Sales[[#This Row],[Current Upsell $]]&gt;=400,"High",Sales[[#This Row],[Current Upsell $]]&gt;=100,"Medium",Sales[[#This Row],[Current Upsell $]]&lt;100,"Low")</f>
        <v/>
      </c>
      <c r="L820" s="5" t="str">
        <f>IF(Sales[[#This Row],[Current Upsell $]]&gt;0,_xlfn.CONCAT(Sales[[#This Row],[Subscription Type]]," ",Sales[[#This Row],[Upsell Priority]]," ",TEXT(Sales[[#This Row],[Current Upsell $]],"$#")),"")</f>
        <v/>
      </c>
      <c r="M820">
        <v>50</v>
      </c>
      <c r="N820" s="1">
        <v>43800</v>
      </c>
      <c r="O820" s="1">
        <v>44378</v>
      </c>
      <c r="P820">
        <v>19</v>
      </c>
      <c r="Q820">
        <v>0</v>
      </c>
      <c r="R820" s="1">
        <v>44013</v>
      </c>
      <c r="S820">
        <v>925</v>
      </c>
      <c r="T820" s="1"/>
    </row>
    <row r="821" spans="1:20" x14ac:dyDescent="0.25">
      <c r="A821">
        <v>100041</v>
      </c>
      <c r="B821" t="s">
        <v>1</v>
      </c>
      <c r="C821" cm="1">
        <f t="array" ref="C821">_xlfn.SWITCH(Sales[[#This Row],[Subscription Type]],"Basic",4,"Premium",3,"Business",2,"Enterprise",1,FALSE)</f>
        <v>2</v>
      </c>
      <c r="E821" s="1"/>
      <c r="F821" s="1"/>
      <c r="G821">
        <v>32</v>
      </c>
      <c r="H821">
        <f>MAX(0,Sales[[#This Row],[Number of Users]]-Sales[[#This Row],[Licenses Bought]])</f>
        <v>13</v>
      </c>
      <c r="I821" s="5">
        <v>25</v>
      </c>
      <c r="J821" s="5">
        <f>IF(Sales[[#This Row],[Sales Month]]=MAX(R821:R3040),Sales[[#This Row],[Upsell $ Non Paying Users]]*Sales[[#This Row],[Non Paying Users]],0)</f>
        <v>325</v>
      </c>
      <c r="K821" s="5" t="str" cm="1">
        <f t="array" ref="K821">_xlfn.IFS(Sales[[#This Row],[Current Upsell $]]=0,"",Sales[[#This Row],[Current Upsell $]]&gt;=400,"High",Sales[[#This Row],[Current Upsell $]]&gt;=100,"Medium",Sales[[#This Row],[Current Upsell $]]&lt;100,"Low")</f>
        <v>Medium</v>
      </c>
      <c r="L821" s="5" t="str">
        <f>IF(Sales[[#This Row],[Current Upsell $]]&gt;0,_xlfn.CONCAT(Sales[[#This Row],[Subscription Type]]," ",Sales[[#This Row],[Upsell Priority]]," ",TEXT(Sales[[#This Row],[Current Upsell $]],"$#")),"")</f>
        <v>Business Medium $325</v>
      </c>
      <c r="M821">
        <v>45</v>
      </c>
      <c r="N821" s="1">
        <v>43983</v>
      </c>
      <c r="O821" s="1">
        <v>44378</v>
      </c>
      <c r="P821">
        <v>13</v>
      </c>
      <c r="Q821">
        <v>0</v>
      </c>
      <c r="R821" s="1">
        <v>44348</v>
      </c>
      <c r="S821">
        <v>800</v>
      </c>
      <c r="T821" s="1"/>
    </row>
    <row r="822" spans="1:20" x14ac:dyDescent="0.25">
      <c r="A822">
        <v>100111</v>
      </c>
      <c r="B822" t="s">
        <v>1</v>
      </c>
      <c r="C822" cm="1">
        <f t="array" ref="C822">_xlfn.SWITCH(Sales[[#This Row],[Subscription Type]],"Basic",4,"Premium",3,"Business",2,"Enterprise",1,FALSE)</f>
        <v>2</v>
      </c>
      <c r="E822" s="1"/>
      <c r="F822" s="1"/>
      <c r="G822">
        <v>48</v>
      </c>
      <c r="H822">
        <f>MAX(0,Sales[[#This Row],[Number of Users]]-Sales[[#This Row],[Licenses Bought]])</f>
        <v>13</v>
      </c>
      <c r="I822" s="5">
        <v>25</v>
      </c>
      <c r="J822" s="5">
        <f>IF(Sales[[#This Row],[Sales Month]]=MAX(R822:R3041),Sales[[#This Row],[Upsell $ Non Paying Users]]*Sales[[#This Row],[Non Paying Users]],0)</f>
        <v>0</v>
      </c>
      <c r="K822" s="5" t="str" cm="1">
        <f t="array" ref="K822">_xlfn.IFS(Sales[[#This Row],[Current Upsell $]]=0,"",Sales[[#This Row],[Current Upsell $]]&gt;=400,"High",Sales[[#This Row],[Current Upsell $]]&gt;=100,"Medium",Sales[[#This Row],[Current Upsell $]]&lt;100,"Low")</f>
        <v/>
      </c>
      <c r="L822" s="5" t="str">
        <f>IF(Sales[[#This Row],[Current Upsell $]]&gt;0,_xlfn.CONCAT(Sales[[#This Row],[Subscription Type]]," ",Sales[[#This Row],[Upsell Priority]]," ",TEXT(Sales[[#This Row],[Current Upsell $]],"$#")),"")</f>
        <v/>
      </c>
      <c r="M822">
        <v>61</v>
      </c>
      <c r="N822" s="1">
        <v>44075</v>
      </c>
      <c r="O822" s="1">
        <v>44378</v>
      </c>
      <c r="P822">
        <v>10</v>
      </c>
      <c r="Q822">
        <v>0</v>
      </c>
      <c r="R822" s="1">
        <v>44197</v>
      </c>
      <c r="S822">
        <v>1200</v>
      </c>
      <c r="T822" s="1"/>
    </row>
    <row r="823" spans="1:20" x14ac:dyDescent="0.25">
      <c r="A823">
        <v>100113</v>
      </c>
      <c r="B823" t="s">
        <v>1</v>
      </c>
      <c r="C823" cm="1">
        <f t="array" ref="C823">_xlfn.SWITCH(Sales[[#This Row],[Subscription Type]],"Basic",4,"Premium",3,"Business",2,"Enterprise",1,FALSE)</f>
        <v>2</v>
      </c>
      <c r="E823" s="1"/>
      <c r="F823" s="1"/>
      <c r="G823">
        <v>45</v>
      </c>
      <c r="H823">
        <f>MAX(0,Sales[[#This Row],[Number of Users]]-Sales[[#This Row],[Licenses Bought]])</f>
        <v>13</v>
      </c>
      <c r="I823" s="5">
        <v>25</v>
      </c>
      <c r="J823" s="5">
        <f>IF(Sales[[#This Row],[Sales Month]]=MAX(R823:R3042),Sales[[#This Row],[Upsell $ Non Paying Users]]*Sales[[#This Row],[Non Paying Users]],0)</f>
        <v>0</v>
      </c>
      <c r="K823" s="5" t="str" cm="1">
        <f t="array" ref="K823">_xlfn.IFS(Sales[[#This Row],[Current Upsell $]]=0,"",Sales[[#This Row],[Current Upsell $]]&gt;=400,"High",Sales[[#This Row],[Current Upsell $]]&gt;=100,"Medium",Sales[[#This Row],[Current Upsell $]]&lt;100,"Low")</f>
        <v/>
      </c>
      <c r="L823" s="5" t="str">
        <f>IF(Sales[[#This Row],[Current Upsell $]]&gt;0,_xlfn.CONCAT(Sales[[#This Row],[Subscription Type]]," ",Sales[[#This Row],[Upsell Priority]]," ",TEXT(Sales[[#This Row],[Current Upsell $]],"$#")),"")</f>
        <v/>
      </c>
      <c r="M823">
        <v>58</v>
      </c>
      <c r="N823" s="1">
        <v>44075</v>
      </c>
      <c r="O823" s="1">
        <v>44378</v>
      </c>
      <c r="P823">
        <v>10</v>
      </c>
      <c r="Q823">
        <v>0</v>
      </c>
      <c r="R823" s="1">
        <v>44197</v>
      </c>
      <c r="S823">
        <v>1125</v>
      </c>
      <c r="T823" s="1"/>
    </row>
    <row r="824" spans="1:20" x14ac:dyDescent="0.25">
      <c r="A824">
        <v>100113</v>
      </c>
      <c r="B824" t="s">
        <v>1</v>
      </c>
      <c r="C824" cm="1">
        <f t="array" ref="C824">_xlfn.SWITCH(Sales[[#This Row],[Subscription Type]],"Basic",4,"Premium",3,"Business",2,"Enterprise",1,FALSE)</f>
        <v>2</v>
      </c>
      <c r="E824" s="1"/>
      <c r="F824" s="1"/>
      <c r="G824">
        <v>45</v>
      </c>
      <c r="H824">
        <f>MAX(0,Sales[[#This Row],[Number of Users]]-Sales[[#This Row],[Licenses Bought]])</f>
        <v>13</v>
      </c>
      <c r="I824" s="5">
        <v>25</v>
      </c>
      <c r="J824" s="5">
        <f>IF(Sales[[#This Row],[Sales Month]]=MAX(R824:R3043),Sales[[#This Row],[Upsell $ Non Paying Users]]*Sales[[#This Row],[Non Paying Users]],0)</f>
        <v>0</v>
      </c>
      <c r="K824" s="5" t="str" cm="1">
        <f t="array" ref="K824">_xlfn.IFS(Sales[[#This Row],[Current Upsell $]]=0,"",Sales[[#This Row],[Current Upsell $]]&gt;=400,"High",Sales[[#This Row],[Current Upsell $]]&gt;=100,"Medium",Sales[[#This Row],[Current Upsell $]]&lt;100,"Low")</f>
        <v/>
      </c>
      <c r="L824" s="5" t="str">
        <f>IF(Sales[[#This Row],[Current Upsell $]]&gt;0,_xlfn.CONCAT(Sales[[#This Row],[Subscription Type]]," ",Sales[[#This Row],[Upsell Priority]]," ",TEXT(Sales[[#This Row],[Current Upsell $]],"$#")),"")</f>
        <v/>
      </c>
      <c r="M824">
        <v>58</v>
      </c>
      <c r="N824" s="1">
        <v>44075</v>
      </c>
      <c r="O824" s="1">
        <v>44378</v>
      </c>
      <c r="P824">
        <v>10</v>
      </c>
      <c r="Q824">
        <v>0</v>
      </c>
      <c r="R824" s="1">
        <v>44317</v>
      </c>
      <c r="S824">
        <v>1125</v>
      </c>
      <c r="T824" s="1"/>
    </row>
    <row r="825" spans="1:20" x14ac:dyDescent="0.25">
      <c r="A825">
        <v>100204</v>
      </c>
      <c r="B825" t="s">
        <v>1</v>
      </c>
      <c r="C825" cm="1">
        <f t="array" ref="C825">_xlfn.SWITCH(Sales[[#This Row],[Subscription Type]],"Basic",4,"Premium",3,"Business",2,"Enterprise",1,FALSE)</f>
        <v>2</v>
      </c>
      <c r="E825" s="1"/>
      <c r="F825" s="1"/>
      <c r="G825">
        <v>9</v>
      </c>
      <c r="H825">
        <f>MAX(0,Sales[[#This Row],[Number of Users]]-Sales[[#This Row],[Licenses Bought]])</f>
        <v>13</v>
      </c>
      <c r="I825" s="5">
        <v>25</v>
      </c>
      <c r="J825" s="5">
        <f>IF(Sales[[#This Row],[Sales Month]]=MAX(R825:R3044),Sales[[#This Row],[Upsell $ Non Paying Users]]*Sales[[#This Row],[Non Paying Users]],0)</f>
        <v>0</v>
      </c>
      <c r="K825" s="5" t="str" cm="1">
        <f t="array" ref="K825">_xlfn.IFS(Sales[[#This Row],[Current Upsell $]]=0,"",Sales[[#This Row],[Current Upsell $]]&gt;=400,"High",Sales[[#This Row],[Current Upsell $]]&gt;=100,"Medium",Sales[[#This Row],[Current Upsell $]]&lt;100,"Low")</f>
        <v/>
      </c>
      <c r="L825" s="5" t="str">
        <f>IF(Sales[[#This Row],[Current Upsell $]]&gt;0,_xlfn.CONCAT(Sales[[#This Row],[Subscription Type]]," ",Sales[[#This Row],[Upsell Priority]]," ",TEXT(Sales[[#This Row],[Current Upsell $]],"$#")),"")</f>
        <v/>
      </c>
      <c r="M825">
        <v>22</v>
      </c>
      <c r="N825" s="1">
        <v>44228</v>
      </c>
      <c r="O825" s="1">
        <v>44378</v>
      </c>
      <c r="P825">
        <v>5</v>
      </c>
      <c r="Q825">
        <v>0</v>
      </c>
      <c r="R825" s="1">
        <v>44256</v>
      </c>
      <c r="S825">
        <v>225</v>
      </c>
      <c r="T825" s="1"/>
    </row>
    <row r="826" spans="1:20" x14ac:dyDescent="0.25">
      <c r="A826">
        <v>100005</v>
      </c>
      <c r="B826" t="s">
        <v>1</v>
      </c>
      <c r="C826" cm="1">
        <f t="array" ref="C826">_xlfn.SWITCH(Sales[[#This Row],[Subscription Type]],"Basic",4,"Premium",3,"Business",2,"Enterprise",1,FALSE)</f>
        <v>2</v>
      </c>
      <c r="E826" s="1"/>
      <c r="F826" s="1"/>
      <c r="G826">
        <v>37</v>
      </c>
      <c r="H826">
        <f>MAX(0,Sales[[#This Row],[Number of Users]]-Sales[[#This Row],[Licenses Bought]])</f>
        <v>12</v>
      </c>
      <c r="I826" s="5">
        <v>25</v>
      </c>
      <c r="J826" s="5">
        <f>IF(Sales[[#This Row],[Sales Month]]=MAX(R826:R3045),Sales[[#This Row],[Upsell $ Non Paying Users]]*Sales[[#This Row],[Non Paying Users]],0)</f>
        <v>0</v>
      </c>
      <c r="K826" s="5" t="str" cm="1">
        <f t="array" ref="K826">_xlfn.IFS(Sales[[#This Row],[Current Upsell $]]=0,"",Sales[[#This Row],[Current Upsell $]]&gt;=400,"High",Sales[[#This Row],[Current Upsell $]]&gt;=100,"Medium",Sales[[#This Row],[Current Upsell $]]&lt;100,"Low")</f>
        <v/>
      </c>
      <c r="L826" s="5" t="str">
        <f>IF(Sales[[#This Row],[Current Upsell $]]&gt;0,_xlfn.CONCAT(Sales[[#This Row],[Subscription Type]]," ",Sales[[#This Row],[Upsell Priority]]," ",TEXT(Sales[[#This Row],[Current Upsell $]],"$#")),"")</f>
        <v/>
      </c>
      <c r="M826">
        <v>49</v>
      </c>
      <c r="N826" s="1">
        <v>43800</v>
      </c>
      <c r="O826" s="1">
        <v>44378</v>
      </c>
      <c r="P826">
        <v>19</v>
      </c>
      <c r="Q826">
        <v>0</v>
      </c>
      <c r="R826" s="1">
        <v>44197</v>
      </c>
      <c r="S826">
        <v>925</v>
      </c>
      <c r="T826" s="1"/>
    </row>
    <row r="827" spans="1:20" x14ac:dyDescent="0.25">
      <c r="A827">
        <v>100009</v>
      </c>
      <c r="B827" t="s">
        <v>1</v>
      </c>
      <c r="C827" cm="1">
        <f t="array" ref="C827">_xlfn.SWITCH(Sales[[#This Row],[Subscription Type]],"Basic",4,"Premium",3,"Business",2,"Enterprise",1,FALSE)</f>
        <v>2</v>
      </c>
      <c r="E827" s="1"/>
      <c r="F827" s="1"/>
      <c r="G827">
        <v>52</v>
      </c>
      <c r="H827">
        <f>MAX(0,Sales[[#This Row],[Number of Users]]-Sales[[#This Row],[Licenses Bought]])</f>
        <v>12</v>
      </c>
      <c r="I827" s="5">
        <v>25</v>
      </c>
      <c r="J827" s="5">
        <f>IF(Sales[[#This Row],[Sales Month]]=MAX(R827:R3046),Sales[[#This Row],[Upsell $ Non Paying Users]]*Sales[[#This Row],[Non Paying Users]],0)</f>
        <v>0</v>
      </c>
      <c r="K827" s="5" t="str" cm="1">
        <f t="array" ref="K827">_xlfn.IFS(Sales[[#This Row],[Current Upsell $]]=0,"",Sales[[#This Row],[Current Upsell $]]&gt;=400,"High",Sales[[#This Row],[Current Upsell $]]&gt;=100,"Medium",Sales[[#This Row],[Current Upsell $]]&lt;100,"Low")</f>
        <v/>
      </c>
      <c r="L827" s="5" t="str">
        <f>IF(Sales[[#This Row],[Current Upsell $]]&gt;0,_xlfn.CONCAT(Sales[[#This Row],[Subscription Type]]," ",Sales[[#This Row],[Upsell Priority]]," ",TEXT(Sales[[#This Row],[Current Upsell $]],"$#")),"")</f>
        <v/>
      </c>
      <c r="M827">
        <v>64</v>
      </c>
      <c r="N827" s="1">
        <v>43862</v>
      </c>
      <c r="O827" s="1">
        <v>44378</v>
      </c>
      <c r="P827">
        <v>17</v>
      </c>
      <c r="Q827">
        <v>0</v>
      </c>
      <c r="R827" s="1">
        <v>44013</v>
      </c>
      <c r="S827">
        <v>1300</v>
      </c>
      <c r="T827" s="1"/>
    </row>
    <row r="828" spans="1:20" x14ac:dyDescent="0.25">
      <c r="A828">
        <v>100009</v>
      </c>
      <c r="B828" t="s">
        <v>1</v>
      </c>
      <c r="C828" cm="1">
        <f t="array" ref="C828">_xlfn.SWITCH(Sales[[#This Row],[Subscription Type]],"Basic",4,"Premium",3,"Business",2,"Enterprise",1,FALSE)</f>
        <v>2</v>
      </c>
      <c r="E828" s="1"/>
      <c r="F828" s="1"/>
      <c r="G828">
        <v>52</v>
      </c>
      <c r="H828">
        <f>MAX(0,Sales[[#This Row],[Number of Users]]-Sales[[#This Row],[Licenses Bought]])</f>
        <v>12</v>
      </c>
      <c r="I828" s="5">
        <v>25</v>
      </c>
      <c r="J828" s="5">
        <f>IF(Sales[[#This Row],[Sales Month]]=MAX(R828:R3047),Sales[[#This Row],[Upsell $ Non Paying Users]]*Sales[[#This Row],[Non Paying Users]],0)</f>
        <v>0</v>
      </c>
      <c r="K828" s="5" t="str" cm="1">
        <f t="array" ref="K828">_xlfn.IFS(Sales[[#This Row],[Current Upsell $]]=0,"",Sales[[#This Row],[Current Upsell $]]&gt;=400,"High",Sales[[#This Row],[Current Upsell $]]&gt;=100,"Medium",Sales[[#This Row],[Current Upsell $]]&lt;100,"Low")</f>
        <v/>
      </c>
      <c r="L828" s="5" t="str">
        <f>IF(Sales[[#This Row],[Current Upsell $]]&gt;0,_xlfn.CONCAT(Sales[[#This Row],[Subscription Type]]," ",Sales[[#This Row],[Upsell Priority]]," ",TEXT(Sales[[#This Row],[Current Upsell $]],"$#")),"")</f>
        <v/>
      </c>
      <c r="M828">
        <v>64</v>
      </c>
      <c r="N828" s="1">
        <v>43862</v>
      </c>
      <c r="O828" s="1">
        <v>44378</v>
      </c>
      <c r="P828">
        <v>17</v>
      </c>
      <c r="Q828">
        <v>0</v>
      </c>
      <c r="R828" s="1">
        <v>44287</v>
      </c>
      <c r="S828">
        <v>1300</v>
      </c>
      <c r="T828" s="1"/>
    </row>
    <row r="829" spans="1:20" x14ac:dyDescent="0.25">
      <c r="A829">
        <v>100011</v>
      </c>
      <c r="B829" t="s">
        <v>1</v>
      </c>
      <c r="C829" cm="1">
        <f t="array" ref="C829">_xlfn.SWITCH(Sales[[#This Row],[Subscription Type]],"Basic",4,"Premium",3,"Business",2,"Enterprise",1,FALSE)</f>
        <v>2</v>
      </c>
      <c r="E829" s="1"/>
      <c r="F829" s="1"/>
      <c r="G829">
        <v>37</v>
      </c>
      <c r="H829">
        <f>MAX(0,Sales[[#This Row],[Number of Users]]-Sales[[#This Row],[Licenses Bought]])</f>
        <v>12</v>
      </c>
      <c r="I829" s="5">
        <v>25</v>
      </c>
      <c r="J829" s="5">
        <f>IF(Sales[[#This Row],[Sales Month]]=MAX(R829:R3048),Sales[[#This Row],[Upsell $ Non Paying Users]]*Sales[[#This Row],[Non Paying Users]],0)</f>
        <v>0</v>
      </c>
      <c r="K829" s="5" t="str" cm="1">
        <f t="array" ref="K829">_xlfn.IFS(Sales[[#This Row],[Current Upsell $]]=0,"",Sales[[#This Row],[Current Upsell $]]&gt;=400,"High",Sales[[#This Row],[Current Upsell $]]&gt;=100,"Medium",Sales[[#This Row],[Current Upsell $]]&lt;100,"Low")</f>
        <v/>
      </c>
      <c r="L829" s="5" t="str">
        <f>IF(Sales[[#This Row],[Current Upsell $]]&gt;0,_xlfn.CONCAT(Sales[[#This Row],[Subscription Type]]," ",Sales[[#This Row],[Upsell Priority]]," ",TEXT(Sales[[#This Row],[Current Upsell $]],"$#")),"")</f>
        <v/>
      </c>
      <c r="M829">
        <v>49</v>
      </c>
      <c r="N829" s="1">
        <v>43891</v>
      </c>
      <c r="O829" s="1">
        <v>44378</v>
      </c>
      <c r="P829">
        <v>16</v>
      </c>
      <c r="Q829">
        <v>0</v>
      </c>
      <c r="R829" s="1">
        <v>44136</v>
      </c>
      <c r="S829">
        <v>925</v>
      </c>
      <c r="T829" s="1"/>
    </row>
    <row r="830" spans="1:20" x14ac:dyDescent="0.25">
      <c r="A830">
        <v>100011</v>
      </c>
      <c r="B830" t="s">
        <v>1</v>
      </c>
      <c r="C830" cm="1">
        <f t="array" ref="C830">_xlfn.SWITCH(Sales[[#This Row],[Subscription Type]],"Basic",4,"Premium",3,"Business",2,"Enterprise",1,FALSE)</f>
        <v>2</v>
      </c>
      <c r="E830" s="1"/>
      <c r="F830" s="1"/>
      <c r="G830">
        <v>37</v>
      </c>
      <c r="H830">
        <f>MAX(0,Sales[[#This Row],[Number of Users]]-Sales[[#This Row],[Licenses Bought]])</f>
        <v>12</v>
      </c>
      <c r="I830" s="5">
        <v>25</v>
      </c>
      <c r="J830" s="5">
        <f>IF(Sales[[#This Row],[Sales Month]]=MAX(R830:R3049),Sales[[#This Row],[Upsell $ Non Paying Users]]*Sales[[#This Row],[Non Paying Users]],0)</f>
        <v>0</v>
      </c>
      <c r="K830" s="5" t="str" cm="1">
        <f t="array" ref="K830">_xlfn.IFS(Sales[[#This Row],[Current Upsell $]]=0,"",Sales[[#This Row],[Current Upsell $]]&gt;=400,"High",Sales[[#This Row],[Current Upsell $]]&gt;=100,"Medium",Sales[[#This Row],[Current Upsell $]]&lt;100,"Low")</f>
        <v/>
      </c>
      <c r="L830" s="5" t="str">
        <f>IF(Sales[[#This Row],[Current Upsell $]]&gt;0,_xlfn.CONCAT(Sales[[#This Row],[Subscription Type]]," ",Sales[[#This Row],[Upsell Priority]]," ",TEXT(Sales[[#This Row],[Current Upsell $]],"$#")),"")</f>
        <v/>
      </c>
      <c r="M830">
        <v>49</v>
      </c>
      <c r="N830" s="1">
        <v>43891</v>
      </c>
      <c r="O830" s="1">
        <v>44378</v>
      </c>
      <c r="P830">
        <v>16</v>
      </c>
      <c r="Q830">
        <v>0</v>
      </c>
      <c r="R830" s="1">
        <v>44228</v>
      </c>
      <c r="S830">
        <v>925</v>
      </c>
      <c r="T830" s="1"/>
    </row>
    <row r="831" spans="1:20" x14ac:dyDescent="0.25">
      <c r="A831">
        <v>100017</v>
      </c>
      <c r="B831" t="s">
        <v>1</v>
      </c>
      <c r="C831" cm="1">
        <f t="array" ref="C831">_xlfn.SWITCH(Sales[[#This Row],[Subscription Type]],"Basic",4,"Premium",3,"Business",2,"Enterprise",1,FALSE)</f>
        <v>2</v>
      </c>
      <c r="E831" s="1"/>
      <c r="F831" s="1"/>
      <c r="G831">
        <v>68</v>
      </c>
      <c r="H831">
        <f>MAX(0,Sales[[#This Row],[Number of Users]]-Sales[[#This Row],[Licenses Bought]])</f>
        <v>12</v>
      </c>
      <c r="I831" s="5">
        <v>25</v>
      </c>
      <c r="J831" s="5">
        <f>IF(Sales[[#This Row],[Sales Month]]=MAX(R831:R3050),Sales[[#This Row],[Upsell $ Non Paying Users]]*Sales[[#This Row],[Non Paying Users]],0)</f>
        <v>0</v>
      </c>
      <c r="K831" s="5" t="str" cm="1">
        <f t="array" ref="K831">_xlfn.IFS(Sales[[#This Row],[Current Upsell $]]=0,"",Sales[[#This Row],[Current Upsell $]]&gt;=400,"High",Sales[[#This Row],[Current Upsell $]]&gt;=100,"Medium",Sales[[#This Row],[Current Upsell $]]&lt;100,"Low")</f>
        <v/>
      </c>
      <c r="L831" s="5" t="str">
        <f>IF(Sales[[#This Row],[Current Upsell $]]&gt;0,_xlfn.CONCAT(Sales[[#This Row],[Subscription Type]]," ",Sales[[#This Row],[Upsell Priority]]," ",TEXT(Sales[[#This Row],[Current Upsell $]],"$#")),"")</f>
        <v/>
      </c>
      <c r="M831">
        <v>80</v>
      </c>
      <c r="N831" s="1">
        <v>43922</v>
      </c>
      <c r="O831" s="1">
        <v>44378</v>
      </c>
      <c r="P831">
        <v>15</v>
      </c>
      <c r="Q831">
        <v>0</v>
      </c>
      <c r="R831" s="1">
        <v>44166</v>
      </c>
      <c r="S831">
        <v>1700</v>
      </c>
      <c r="T831" s="1"/>
    </row>
    <row r="832" spans="1:20" x14ac:dyDescent="0.25">
      <c r="A832">
        <v>100018</v>
      </c>
      <c r="B832" t="s">
        <v>1</v>
      </c>
      <c r="C832" cm="1">
        <f t="array" ref="C832">_xlfn.SWITCH(Sales[[#This Row],[Subscription Type]],"Basic",4,"Premium",3,"Business",2,"Enterprise",1,FALSE)</f>
        <v>2</v>
      </c>
      <c r="E832" s="1"/>
      <c r="F832" s="1"/>
      <c r="G832">
        <v>58</v>
      </c>
      <c r="H832">
        <f>MAX(0,Sales[[#This Row],[Number of Users]]-Sales[[#This Row],[Licenses Bought]])</f>
        <v>12</v>
      </c>
      <c r="I832" s="5">
        <v>25</v>
      </c>
      <c r="J832" s="5">
        <f>IF(Sales[[#This Row],[Sales Month]]=MAX(R832:R3051),Sales[[#This Row],[Upsell $ Non Paying Users]]*Sales[[#This Row],[Non Paying Users]],0)</f>
        <v>0</v>
      </c>
      <c r="K832" s="5" t="str" cm="1">
        <f t="array" ref="K832">_xlfn.IFS(Sales[[#This Row],[Current Upsell $]]=0,"",Sales[[#This Row],[Current Upsell $]]&gt;=400,"High",Sales[[#This Row],[Current Upsell $]]&gt;=100,"Medium",Sales[[#This Row],[Current Upsell $]]&lt;100,"Low")</f>
        <v/>
      </c>
      <c r="L832" s="5" t="str">
        <f>IF(Sales[[#This Row],[Current Upsell $]]&gt;0,_xlfn.CONCAT(Sales[[#This Row],[Subscription Type]]," ",Sales[[#This Row],[Upsell Priority]]," ",TEXT(Sales[[#This Row],[Current Upsell $]],"$#")),"")</f>
        <v/>
      </c>
      <c r="M832">
        <v>70</v>
      </c>
      <c r="N832" s="1">
        <v>43922</v>
      </c>
      <c r="O832" s="1">
        <v>44378</v>
      </c>
      <c r="P832">
        <v>15</v>
      </c>
      <c r="Q832">
        <v>0</v>
      </c>
      <c r="R832" s="1">
        <v>44013</v>
      </c>
      <c r="S832">
        <v>1450</v>
      </c>
      <c r="T832" s="1"/>
    </row>
    <row r="833" spans="1:20" x14ac:dyDescent="0.25">
      <c r="A833">
        <v>100038</v>
      </c>
      <c r="B833" t="s">
        <v>1</v>
      </c>
      <c r="C833" cm="1">
        <f t="array" ref="C833">_xlfn.SWITCH(Sales[[#This Row],[Subscription Type]],"Basic",4,"Premium",3,"Business",2,"Enterprise",1,FALSE)</f>
        <v>2</v>
      </c>
      <c r="E833" s="1"/>
      <c r="F833" s="1"/>
      <c r="G833">
        <v>52</v>
      </c>
      <c r="H833">
        <f>MAX(0,Sales[[#This Row],[Number of Users]]-Sales[[#This Row],[Licenses Bought]])</f>
        <v>12</v>
      </c>
      <c r="I833" s="5">
        <v>25</v>
      </c>
      <c r="J833" s="5">
        <f>IF(Sales[[#This Row],[Sales Month]]=MAX(R833:R3052),Sales[[#This Row],[Upsell $ Non Paying Users]]*Sales[[#This Row],[Non Paying Users]],0)</f>
        <v>0</v>
      </c>
      <c r="K833" s="5" t="str" cm="1">
        <f t="array" ref="K833">_xlfn.IFS(Sales[[#This Row],[Current Upsell $]]=0,"",Sales[[#This Row],[Current Upsell $]]&gt;=400,"High",Sales[[#This Row],[Current Upsell $]]&gt;=100,"Medium",Sales[[#This Row],[Current Upsell $]]&lt;100,"Low")</f>
        <v/>
      </c>
      <c r="L833" s="5" t="str">
        <f>IF(Sales[[#This Row],[Current Upsell $]]&gt;0,_xlfn.CONCAT(Sales[[#This Row],[Subscription Type]]," ",Sales[[#This Row],[Upsell Priority]]," ",TEXT(Sales[[#This Row],[Current Upsell $]],"$#")),"")</f>
        <v/>
      </c>
      <c r="M833">
        <v>64</v>
      </c>
      <c r="N833" s="1">
        <v>43983</v>
      </c>
      <c r="O833" s="1">
        <v>44378</v>
      </c>
      <c r="P833">
        <v>13</v>
      </c>
      <c r="Q833">
        <v>0</v>
      </c>
      <c r="R833" s="1">
        <v>44136</v>
      </c>
      <c r="S833">
        <v>1300</v>
      </c>
      <c r="T833" s="1"/>
    </row>
    <row r="834" spans="1:20" x14ac:dyDescent="0.25">
      <c r="A834">
        <v>100038</v>
      </c>
      <c r="B834" t="s">
        <v>1</v>
      </c>
      <c r="C834" cm="1">
        <f t="array" ref="C834">_xlfn.SWITCH(Sales[[#This Row],[Subscription Type]],"Basic",4,"Premium",3,"Business",2,"Enterprise",1,FALSE)</f>
        <v>2</v>
      </c>
      <c r="E834" s="1"/>
      <c r="F834" s="1"/>
      <c r="G834">
        <v>52</v>
      </c>
      <c r="H834">
        <f>MAX(0,Sales[[#This Row],[Number of Users]]-Sales[[#This Row],[Licenses Bought]])</f>
        <v>12</v>
      </c>
      <c r="I834" s="5">
        <v>25</v>
      </c>
      <c r="J834" s="5">
        <f>IF(Sales[[#This Row],[Sales Month]]=MAX(R834:R3053),Sales[[#This Row],[Upsell $ Non Paying Users]]*Sales[[#This Row],[Non Paying Users]],0)</f>
        <v>300</v>
      </c>
      <c r="K834" s="5" t="str" cm="1">
        <f t="array" ref="K834">_xlfn.IFS(Sales[[#This Row],[Current Upsell $]]=0,"",Sales[[#This Row],[Current Upsell $]]&gt;=400,"High",Sales[[#This Row],[Current Upsell $]]&gt;=100,"Medium",Sales[[#This Row],[Current Upsell $]]&lt;100,"Low")</f>
        <v>Medium</v>
      </c>
      <c r="L834" s="5" t="str">
        <f>IF(Sales[[#This Row],[Current Upsell $]]&gt;0,_xlfn.CONCAT(Sales[[#This Row],[Subscription Type]]," ",Sales[[#This Row],[Upsell Priority]]," ",TEXT(Sales[[#This Row],[Current Upsell $]],"$#")),"")</f>
        <v>Business Medium $300</v>
      </c>
      <c r="M834">
        <v>64</v>
      </c>
      <c r="N834" s="1">
        <v>43983</v>
      </c>
      <c r="O834" s="1">
        <v>44378</v>
      </c>
      <c r="P834">
        <v>13</v>
      </c>
      <c r="Q834">
        <v>0</v>
      </c>
      <c r="R834" s="1">
        <v>44348</v>
      </c>
      <c r="S834">
        <v>1300</v>
      </c>
      <c r="T834" s="1"/>
    </row>
    <row r="835" spans="1:20" x14ac:dyDescent="0.25">
      <c r="A835">
        <v>100111</v>
      </c>
      <c r="B835" t="s">
        <v>1</v>
      </c>
      <c r="C835" cm="1">
        <f t="array" ref="C835">_xlfn.SWITCH(Sales[[#This Row],[Subscription Type]],"Basic",4,"Premium",3,"Business",2,"Enterprise",1,FALSE)</f>
        <v>2</v>
      </c>
      <c r="E835" s="1"/>
      <c r="F835" s="1"/>
      <c r="G835">
        <v>48</v>
      </c>
      <c r="H835">
        <f>MAX(0,Sales[[#This Row],[Number of Users]]-Sales[[#This Row],[Licenses Bought]])</f>
        <v>12</v>
      </c>
      <c r="I835" s="5">
        <v>25</v>
      </c>
      <c r="J835" s="5">
        <f>IF(Sales[[#This Row],[Sales Month]]=MAX(R835:R3054),Sales[[#This Row],[Upsell $ Non Paying Users]]*Sales[[#This Row],[Non Paying Users]],0)</f>
        <v>0</v>
      </c>
      <c r="K835" s="5" t="str" cm="1">
        <f t="array" ref="K835">_xlfn.IFS(Sales[[#This Row],[Current Upsell $]]=0,"",Sales[[#This Row],[Current Upsell $]]&gt;=400,"High",Sales[[#This Row],[Current Upsell $]]&gt;=100,"Medium",Sales[[#This Row],[Current Upsell $]]&lt;100,"Low")</f>
        <v/>
      </c>
      <c r="L835" s="5" t="str">
        <f>IF(Sales[[#This Row],[Current Upsell $]]&gt;0,_xlfn.CONCAT(Sales[[#This Row],[Subscription Type]]," ",Sales[[#This Row],[Upsell Priority]]," ",TEXT(Sales[[#This Row],[Current Upsell $]],"$#")),"")</f>
        <v/>
      </c>
      <c r="M835">
        <v>60</v>
      </c>
      <c r="N835" s="1">
        <v>44075</v>
      </c>
      <c r="O835" s="1">
        <v>44378</v>
      </c>
      <c r="P835">
        <v>10</v>
      </c>
      <c r="Q835">
        <v>0</v>
      </c>
      <c r="R835" s="1">
        <v>44166</v>
      </c>
      <c r="S835">
        <v>1200</v>
      </c>
      <c r="T835" s="1"/>
    </row>
    <row r="836" spans="1:20" x14ac:dyDescent="0.25">
      <c r="A836">
        <v>100117</v>
      </c>
      <c r="B836" t="s">
        <v>1</v>
      </c>
      <c r="C836" cm="1">
        <f t="array" ref="C836">_xlfn.SWITCH(Sales[[#This Row],[Subscription Type]],"Basic",4,"Premium",3,"Business",2,"Enterprise",1,FALSE)</f>
        <v>2</v>
      </c>
      <c r="E836" s="1"/>
      <c r="F836" s="1"/>
      <c r="G836">
        <v>31</v>
      </c>
      <c r="H836">
        <f>MAX(0,Sales[[#This Row],[Number of Users]]-Sales[[#This Row],[Licenses Bought]])</f>
        <v>12</v>
      </c>
      <c r="I836" s="5">
        <v>25</v>
      </c>
      <c r="J836" s="5">
        <f>IF(Sales[[#This Row],[Sales Month]]=MAX(R836:R3055),Sales[[#This Row],[Upsell $ Non Paying Users]]*Sales[[#This Row],[Non Paying Users]],0)</f>
        <v>0</v>
      </c>
      <c r="K836" s="5" t="str" cm="1">
        <f t="array" ref="K836">_xlfn.IFS(Sales[[#This Row],[Current Upsell $]]=0,"",Sales[[#This Row],[Current Upsell $]]&gt;=400,"High",Sales[[#This Row],[Current Upsell $]]&gt;=100,"Medium",Sales[[#This Row],[Current Upsell $]]&lt;100,"Low")</f>
        <v/>
      </c>
      <c r="L836" s="5" t="str">
        <f>IF(Sales[[#This Row],[Current Upsell $]]&gt;0,_xlfn.CONCAT(Sales[[#This Row],[Subscription Type]]," ",Sales[[#This Row],[Upsell Priority]]," ",TEXT(Sales[[#This Row],[Current Upsell $]],"$#")),"")</f>
        <v/>
      </c>
      <c r="M836">
        <v>43</v>
      </c>
      <c r="N836" s="1">
        <v>44075</v>
      </c>
      <c r="O836" s="1">
        <v>44378</v>
      </c>
      <c r="P836">
        <v>10</v>
      </c>
      <c r="Q836">
        <v>0</v>
      </c>
      <c r="R836" s="1">
        <v>44256</v>
      </c>
      <c r="S836">
        <v>775</v>
      </c>
      <c r="T836" s="1"/>
    </row>
    <row r="837" spans="1:20" x14ac:dyDescent="0.25">
      <c r="A837">
        <v>100120</v>
      </c>
      <c r="B837" t="s">
        <v>1</v>
      </c>
      <c r="C837" cm="1">
        <f t="array" ref="C837">_xlfn.SWITCH(Sales[[#This Row],[Subscription Type]],"Basic",4,"Premium",3,"Business",2,"Enterprise",1,FALSE)</f>
        <v>2</v>
      </c>
      <c r="E837" s="1"/>
      <c r="F837" s="1"/>
      <c r="G837">
        <v>9</v>
      </c>
      <c r="H837">
        <f>MAX(0,Sales[[#This Row],[Number of Users]]-Sales[[#This Row],[Licenses Bought]])</f>
        <v>12</v>
      </c>
      <c r="I837" s="5">
        <v>25</v>
      </c>
      <c r="J837" s="5">
        <f>IF(Sales[[#This Row],[Sales Month]]=MAX(R837:R3056),Sales[[#This Row],[Upsell $ Non Paying Users]]*Sales[[#This Row],[Non Paying Users]],0)</f>
        <v>0</v>
      </c>
      <c r="K837" s="5" t="str" cm="1">
        <f t="array" ref="K837">_xlfn.IFS(Sales[[#This Row],[Current Upsell $]]=0,"",Sales[[#This Row],[Current Upsell $]]&gt;=400,"High",Sales[[#This Row],[Current Upsell $]]&gt;=100,"Medium",Sales[[#This Row],[Current Upsell $]]&lt;100,"Low")</f>
        <v/>
      </c>
      <c r="L837" s="5" t="str">
        <f>IF(Sales[[#This Row],[Current Upsell $]]&gt;0,_xlfn.CONCAT(Sales[[#This Row],[Subscription Type]]," ",Sales[[#This Row],[Upsell Priority]]," ",TEXT(Sales[[#This Row],[Current Upsell $]],"$#")),"")</f>
        <v/>
      </c>
      <c r="M837">
        <v>21</v>
      </c>
      <c r="N837" s="1">
        <v>44075</v>
      </c>
      <c r="O837" s="1">
        <v>44378</v>
      </c>
      <c r="P837">
        <v>10</v>
      </c>
      <c r="Q837">
        <v>0</v>
      </c>
      <c r="R837" s="1">
        <v>44136</v>
      </c>
      <c r="S837">
        <v>225</v>
      </c>
      <c r="T837" s="1"/>
    </row>
    <row r="838" spans="1:20" x14ac:dyDescent="0.25">
      <c r="A838">
        <v>100219</v>
      </c>
      <c r="B838" t="s">
        <v>1</v>
      </c>
      <c r="C838" cm="1">
        <f t="array" ref="C838">_xlfn.SWITCH(Sales[[#This Row],[Subscription Type]],"Basic",4,"Premium",3,"Business",2,"Enterprise",1,FALSE)</f>
        <v>2</v>
      </c>
      <c r="E838" s="1"/>
      <c r="F838" s="1"/>
      <c r="G838">
        <v>55</v>
      </c>
      <c r="H838">
        <f>MAX(0,Sales[[#This Row],[Number of Users]]-Sales[[#This Row],[Licenses Bought]])</f>
        <v>12</v>
      </c>
      <c r="I838" s="5">
        <v>25</v>
      </c>
      <c r="J838" s="5">
        <f>IF(Sales[[#This Row],[Sales Month]]=MAX(R838:R3057),Sales[[#This Row],[Upsell $ Non Paying Users]]*Sales[[#This Row],[Non Paying Users]],0)</f>
        <v>300</v>
      </c>
      <c r="K838" s="5" t="str" cm="1">
        <f t="array" ref="K838">_xlfn.IFS(Sales[[#This Row],[Current Upsell $]]=0,"",Sales[[#This Row],[Current Upsell $]]&gt;=400,"High",Sales[[#This Row],[Current Upsell $]]&gt;=100,"Medium",Sales[[#This Row],[Current Upsell $]]&lt;100,"Low")</f>
        <v>Medium</v>
      </c>
      <c r="L838" s="5" t="str">
        <f>IF(Sales[[#This Row],[Current Upsell $]]&gt;0,_xlfn.CONCAT(Sales[[#This Row],[Subscription Type]]," ",Sales[[#This Row],[Upsell Priority]]," ",TEXT(Sales[[#This Row],[Current Upsell $]],"$#")),"")</f>
        <v>Business Medium $300</v>
      </c>
      <c r="M838">
        <v>67</v>
      </c>
      <c r="N838" s="1">
        <v>44256</v>
      </c>
      <c r="O838" s="1">
        <v>44378</v>
      </c>
      <c r="P838">
        <v>4</v>
      </c>
      <c r="Q838">
        <v>0</v>
      </c>
      <c r="R838" s="1">
        <v>44348</v>
      </c>
      <c r="S838">
        <v>1375</v>
      </c>
      <c r="T838" s="1"/>
    </row>
    <row r="839" spans="1:20" x14ac:dyDescent="0.25">
      <c r="A839">
        <v>100222</v>
      </c>
      <c r="B839" t="s">
        <v>1</v>
      </c>
      <c r="C839" cm="1">
        <f t="array" ref="C839">_xlfn.SWITCH(Sales[[#This Row],[Subscription Type]],"Basic",4,"Premium",3,"Business",2,"Enterprise",1,FALSE)</f>
        <v>2</v>
      </c>
      <c r="E839" s="1"/>
      <c r="F839" s="1"/>
      <c r="G839">
        <v>44</v>
      </c>
      <c r="H839">
        <f>MAX(0,Sales[[#This Row],[Number of Users]]-Sales[[#This Row],[Licenses Bought]])</f>
        <v>12</v>
      </c>
      <c r="I839" s="5">
        <v>25</v>
      </c>
      <c r="J839" s="5">
        <f>IF(Sales[[#This Row],[Sales Month]]=MAX(R839:R3058),Sales[[#This Row],[Upsell $ Non Paying Users]]*Sales[[#This Row],[Non Paying Users]],0)</f>
        <v>300</v>
      </c>
      <c r="K839" s="5" t="str" cm="1">
        <f t="array" ref="K839">_xlfn.IFS(Sales[[#This Row],[Current Upsell $]]=0,"",Sales[[#This Row],[Current Upsell $]]&gt;=400,"High",Sales[[#This Row],[Current Upsell $]]&gt;=100,"Medium",Sales[[#This Row],[Current Upsell $]]&lt;100,"Low")</f>
        <v>Medium</v>
      </c>
      <c r="L839" s="5" t="str">
        <f>IF(Sales[[#This Row],[Current Upsell $]]&gt;0,_xlfn.CONCAT(Sales[[#This Row],[Subscription Type]]," ",Sales[[#This Row],[Upsell Priority]]," ",TEXT(Sales[[#This Row],[Current Upsell $]],"$#")),"")</f>
        <v>Business Medium $300</v>
      </c>
      <c r="M839">
        <v>56</v>
      </c>
      <c r="N839" s="1">
        <v>44256</v>
      </c>
      <c r="O839" s="1">
        <v>44378</v>
      </c>
      <c r="P839">
        <v>4</v>
      </c>
      <c r="Q839">
        <v>0</v>
      </c>
      <c r="R839" s="1">
        <v>44348</v>
      </c>
      <c r="S839">
        <v>1100</v>
      </c>
      <c r="T839" s="1"/>
    </row>
    <row r="840" spans="1:20" x14ac:dyDescent="0.25">
      <c r="A840">
        <v>100005</v>
      </c>
      <c r="B840" t="s">
        <v>1</v>
      </c>
      <c r="C840" cm="1">
        <f t="array" ref="C840">_xlfn.SWITCH(Sales[[#This Row],[Subscription Type]],"Basic",4,"Premium",3,"Business",2,"Enterprise",1,FALSE)</f>
        <v>2</v>
      </c>
      <c r="E840" s="1"/>
      <c r="F840" s="1"/>
      <c r="G840">
        <v>37</v>
      </c>
      <c r="H840">
        <f>MAX(0,Sales[[#This Row],[Number of Users]]-Sales[[#This Row],[Licenses Bought]])</f>
        <v>11</v>
      </c>
      <c r="I840" s="5">
        <v>25</v>
      </c>
      <c r="J840" s="5">
        <f>IF(Sales[[#This Row],[Sales Month]]=MAX(R840:R3059),Sales[[#This Row],[Upsell $ Non Paying Users]]*Sales[[#This Row],[Non Paying Users]],0)</f>
        <v>0</v>
      </c>
      <c r="K840" s="5" t="str" cm="1">
        <f t="array" ref="K840">_xlfn.IFS(Sales[[#This Row],[Current Upsell $]]=0,"",Sales[[#This Row],[Current Upsell $]]&gt;=400,"High",Sales[[#This Row],[Current Upsell $]]&gt;=100,"Medium",Sales[[#This Row],[Current Upsell $]]&lt;100,"Low")</f>
        <v/>
      </c>
      <c r="L840" s="5" t="str">
        <f>IF(Sales[[#This Row],[Current Upsell $]]&gt;0,_xlfn.CONCAT(Sales[[#This Row],[Subscription Type]]," ",Sales[[#This Row],[Upsell Priority]]," ",TEXT(Sales[[#This Row],[Current Upsell $]],"$#")),"")</f>
        <v/>
      </c>
      <c r="M840">
        <v>48</v>
      </c>
      <c r="N840" s="1">
        <v>43800</v>
      </c>
      <c r="O840" s="1">
        <v>44378</v>
      </c>
      <c r="P840">
        <v>19</v>
      </c>
      <c r="Q840">
        <v>0</v>
      </c>
      <c r="R840" s="1">
        <v>44287</v>
      </c>
      <c r="S840">
        <v>925</v>
      </c>
      <c r="T840" s="1"/>
    </row>
    <row r="841" spans="1:20" x14ac:dyDescent="0.25">
      <c r="A841">
        <v>100009</v>
      </c>
      <c r="B841" t="s">
        <v>1</v>
      </c>
      <c r="C841" cm="1">
        <f t="array" ref="C841">_xlfn.SWITCH(Sales[[#This Row],[Subscription Type]],"Basic",4,"Premium",3,"Business",2,"Enterprise",1,FALSE)</f>
        <v>2</v>
      </c>
      <c r="E841" s="1"/>
      <c r="F841" s="1"/>
      <c r="G841">
        <v>52</v>
      </c>
      <c r="H841">
        <f>MAX(0,Sales[[#This Row],[Number of Users]]-Sales[[#This Row],[Licenses Bought]])</f>
        <v>11</v>
      </c>
      <c r="I841" s="5">
        <v>25</v>
      </c>
      <c r="J841" s="5">
        <f>IF(Sales[[#This Row],[Sales Month]]=MAX(R841:R3060),Sales[[#This Row],[Upsell $ Non Paying Users]]*Sales[[#This Row],[Non Paying Users]],0)</f>
        <v>0</v>
      </c>
      <c r="K841" s="5" t="str" cm="1">
        <f t="array" ref="K841">_xlfn.IFS(Sales[[#This Row],[Current Upsell $]]=0,"",Sales[[#This Row],[Current Upsell $]]&gt;=400,"High",Sales[[#This Row],[Current Upsell $]]&gt;=100,"Medium",Sales[[#This Row],[Current Upsell $]]&lt;100,"Low")</f>
        <v/>
      </c>
      <c r="L841" s="5" t="str">
        <f>IF(Sales[[#This Row],[Current Upsell $]]&gt;0,_xlfn.CONCAT(Sales[[#This Row],[Subscription Type]]," ",Sales[[#This Row],[Upsell Priority]]," ",TEXT(Sales[[#This Row],[Current Upsell $]],"$#")),"")</f>
        <v/>
      </c>
      <c r="M841">
        <v>63</v>
      </c>
      <c r="N841" s="1">
        <v>43862</v>
      </c>
      <c r="O841" s="1">
        <v>44378</v>
      </c>
      <c r="P841">
        <v>17</v>
      </c>
      <c r="Q841">
        <v>0</v>
      </c>
      <c r="R841" s="1">
        <v>44075</v>
      </c>
      <c r="S841">
        <v>1300</v>
      </c>
      <c r="T841" s="1"/>
    </row>
    <row r="842" spans="1:20" x14ac:dyDescent="0.25">
      <c r="A842">
        <v>100009</v>
      </c>
      <c r="B842" t="s">
        <v>1</v>
      </c>
      <c r="C842" cm="1">
        <f t="array" ref="C842">_xlfn.SWITCH(Sales[[#This Row],[Subscription Type]],"Basic",4,"Premium",3,"Business",2,"Enterprise",1,FALSE)</f>
        <v>2</v>
      </c>
      <c r="E842" s="1"/>
      <c r="F842" s="1"/>
      <c r="G842">
        <v>52</v>
      </c>
      <c r="H842">
        <f>MAX(0,Sales[[#This Row],[Number of Users]]-Sales[[#This Row],[Licenses Bought]])</f>
        <v>11</v>
      </c>
      <c r="I842" s="5">
        <v>25</v>
      </c>
      <c r="J842" s="5">
        <f>IF(Sales[[#This Row],[Sales Month]]=MAX(R842:R3061),Sales[[#This Row],[Upsell $ Non Paying Users]]*Sales[[#This Row],[Non Paying Users]],0)</f>
        <v>0</v>
      </c>
      <c r="K842" s="5" t="str" cm="1">
        <f t="array" ref="K842">_xlfn.IFS(Sales[[#This Row],[Current Upsell $]]=0,"",Sales[[#This Row],[Current Upsell $]]&gt;=400,"High",Sales[[#This Row],[Current Upsell $]]&gt;=100,"Medium",Sales[[#This Row],[Current Upsell $]]&lt;100,"Low")</f>
        <v/>
      </c>
      <c r="L842" s="5" t="str">
        <f>IF(Sales[[#This Row],[Current Upsell $]]&gt;0,_xlfn.CONCAT(Sales[[#This Row],[Subscription Type]]," ",Sales[[#This Row],[Upsell Priority]]," ",TEXT(Sales[[#This Row],[Current Upsell $]],"$#")),"")</f>
        <v/>
      </c>
      <c r="M842">
        <v>63</v>
      </c>
      <c r="N842" s="1">
        <v>43862</v>
      </c>
      <c r="O842" s="1">
        <v>44378</v>
      </c>
      <c r="P842">
        <v>17</v>
      </c>
      <c r="Q842">
        <v>0</v>
      </c>
      <c r="R842" s="1">
        <v>44317</v>
      </c>
      <c r="S842">
        <v>1300</v>
      </c>
      <c r="T842" s="1"/>
    </row>
    <row r="843" spans="1:20" x14ac:dyDescent="0.25">
      <c r="A843">
        <v>100017</v>
      </c>
      <c r="B843" t="s">
        <v>1</v>
      </c>
      <c r="C843" cm="1">
        <f t="array" ref="C843">_xlfn.SWITCH(Sales[[#This Row],[Subscription Type]],"Basic",4,"Premium",3,"Business",2,"Enterprise",1,FALSE)</f>
        <v>2</v>
      </c>
      <c r="E843" s="1"/>
      <c r="F843" s="1"/>
      <c r="G843">
        <v>68</v>
      </c>
      <c r="H843">
        <f>MAX(0,Sales[[#This Row],[Number of Users]]-Sales[[#This Row],[Licenses Bought]])</f>
        <v>11</v>
      </c>
      <c r="I843" s="5">
        <v>25</v>
      </c>
      <c r="J843" s="5">
        <f>IF(Sales[[#This Row],[Sales Month]]=MAX(R843:R3062),Sales[[#This Row],[Upsell $ Non Paying Users]]*Sales[[#This Row],[Non Paying Users]],0)</f>
        <v>0</v>
      </c>
      <c r="K843" s="5" t="str" cm="1">
        <f t="array" ref="K843">_xlfn.IFS(Sales[[#This Row],[Current Upsell $]]=0,"",Sales[[#This Row],[Current Upsell $]]&gt;=400,"High",Sales[[#This Row],[Current Upsell $]]&gt;=100,"Medium",Sales[[#This Row],[Current Upsell $]]&lt;100,"Low")</f>
        <v/>
      </c>
      <c r="L843" s="5" t="str">
        <f>IF(Sales[[#This Row],[Current Upsell $]]&gt;0,_xlfn.CONCAT(Sales[[#This Row],[Subscription Type]]," ",Sales[[#This Row],[Upsell Priority]]," ",TEXT(Sales[[#This Row],[Current Upsell $]],"$#")),"")</f>
        <v/>
      </c>
      <c r="M843">
        <v>79</v>
      </c>
      <c r="N843" s="1">
        <v>43922</v>
      </c>
      <c r="O843" s="1">
        <v>44378</v>
      </c>
      <c r="P843">
        <v>15</v>
      </c>
      <c r="Q843">
        <v>0</v>
      </c>
      <c r="R843" s="1">
        <v>44044</v>
      </c>
      <c r="S843">
        <v>1700</v>
      </c>
      <c r="T843" s="1"/>
    </row>
    <row r="844" spans="1:20" x14ac:dyDescent="0.25">
      <c r="A844">
        <v>100058</v>
      </c>
      <c r="B844" t="s">
        <v>1</v>
      </c>
      <c r="C844" cm="1">
        <f t="array" ref="C844">_xlfn.SWITCH(Sales[[#This Row],[Subscription Type]],"Basic",4,"Premium",3,"Business",2,"Enterprise",1,FALSE)</f>
        <v>2</v>
      </c>
      <c r="E844" s="1"/>
      <c r="F844" s="1"/>
      <c r="G844">
        <v>55</v>
      </c>
      <c r="H844">
        <f>MAX(0,Sales[[#This Row],[Number of Users]]-Sales[[#This Row],[Licenses Bought]])</f>
        <v>11</v>
      </c>
      <c r="I844" s="5">
        <v>25</v>
      </c>
      <c r="J844" s="5">
        <f>IF(Sales[[#This Row],[Sales Month]]=MAX(R844:R3063),Sales[[#This Row],[Upsell $ Non Paying Users]]*Sales[[#This Row],[Non Paying Users]],0)</f>
        <v>275</v>
      </c>
      <c r="K844" s="5" t="str" cm="1">
        <f t="array" ref="K844">_xlfn.IFS(Sales[[#This Row],[Current Upsell $]]=0,"",Sales[[#This Row],[Current Upsell $]]&gt;=400,"High",Sales[[#This Row],[Current Upsell $]]&gt;=100,"Medium",Sales[[#This Row],[Current Upsell $]]&lt;100,"Low")</f>
        <v>Medium</v>
      </c>
      <c r="L844" s="5" t="str">
        <f>IF(Sales[[#This Row],[Current Upsell $]]&gt;0,_xlfn.CONCAT(Sales[[#This Row],[Subscription Type]]," ",Sales[[#This Row],[Upsell Priority]]," ",TEXT(Sales[[#This Row],[Current Upsell $]],"$#")),"")</f>
        <v>Business Medium $275</v>
      </c>
      <c r="M844">
        <v>66</v>
      </c>
      <c r="N844" s="1">
        <v>44013</v>
      </c>
      <c r="O844" s="1">
        <v>44378</v>
      </c>
      <c r="P844">
        <v>12</v>
      </c>
      <c r="Q844">
        <v>0</v>
      </c>
      <c r="R844" s="1">
        <v>44348</v>
      </c>
      <c r="S844">
        <v>1375</v>
      </c>
      <c r="T844" s="1"/>
    </row>
    <row r="845" spans="1:20" x14ac:dyDescent="0.25">
      <c r="A845">
        <v>100060</v>
      </c>
      <c r="B845" t="s">
        <v>1</v>
      </c>
      <c r="C845" cm="1">
        <f t="array" ref="C845">_xlfn.SWITCH(Sales[[#This Row],[Subscription Type]],"Basic",4,"Premium",3,"Business",2,"Enterprise",1,FALSE)</f>
        <v>2</v>
      </c>
      <c r="E845" s="1"/>
      <c r="F845" s="1"/>
      <c r="G845">
        <v>24</v>
      </c>
      <c r="H845">
        <f>MAX(0,Sales[[#This Row],[Number of Users]]-Sales[[#This Row],[Licenses Bought]])</f>
        <v>11</v>
      </c>
      <c r="I845" s="5">
        <v>25</v>
      </c>
      <c r="J845" s="5">
        <f>IF(Sales[[#This Row],[Sales Month]]=MAX(R845:R3064),Sales[[#This Row],[Upsell $ Non Paying Users]]*Sales[[#This Row],[Non Paying Users]],0)</f>
        <v>0</v>
      </c>
      <c r="K845" s="5" t="str" cm="1">
        <f t="array" ref="K845">_xlfn.IFS(Sales[[#This Row],[Current Upsell $]]=0,"",Sales[[#This Row],[Current Upsell $]]&gt;=400,"High",Sales[[#This Row],[Current Upsell $]]&gt;=100,"Medium",Sales[[#This Row],[Current Upsell $]]&lt;100,"Low")</f>
        <v/>
      </c>
      <c r="L845" s="5" t="str">
        <f>IF(Sales[[#This Row],[Current Upsell $]]&gt;0,_xlfn.CONCAT(Sales[[#This Row],[Subscription Type]]," ",Sales[[#This Row],[Upsell Priority]]," ",TEXT(Sales[[#This Row],[Current Upsell $]],"$#")),"")</f>
        <v/>
      </c>
      <c r="M845">
        <v>35</v>
      </c>
      <c r="N845" s="1">
        <v>44013</v>
      </c>
      <c r="O845" s="1">
        <v>44378</v>
      </c>
      <c r="P845">
        <v>12</v>
      </c>
      <c r="Q845">
        <v>0</v>
      </c>
      <c r="R845" s="1">
        <v>44075</v>
      </c>
      <c r="S845">
        <v>600</v>
      </c>
      <c r="T845" s="1"/>
    </row>
    <row r="846" spans="1:20" x14ac:dyDescent="0.25">
      <c r="A846">
        <v>100111</v>
      </c>
      <c r="B846" t="s">
        <v>1</v>
      </c>
      <c r="C846" cm="1">
        <f t="array" ref="C846">_xlfn.SWITCH(Sales[[#This Row],[Subscription Type]],"Basic",4,"Premium",3,"Business",2,"Enterprise",1,FALSE)</f>
        <v>2</v>
      </c>
      <c r="E846" s="1"/>
      <c r="F846" s="1"/>
      <c r="G846">
        <v>48</v>
      </c>
      <c r="H846">
        <f>MAX(0,Sales[[#This Row],[Number of Users]]-Sales[[#This Row],[Licenses Bought]])</f>
        <v>11</v>
      </c>
      <c r="I846" s="5">
        <v>25</v>
      </c>
      <c r="J846" s="5">
        <f>IF(Sales[[#This Row],[Sales Month]]=MAX(R846:R3065),Sales[[#This Row],[Upsell $ Non Paying Users]]*Sales[[#This Row],[Non Paying Users]],0)</f>
        <v>275</v>
      </c>
      <c r="K846" s="5" t="str" cm="1">
        <f t="array" ref="K846">_xlfn.IFS(Sales[[#This Row],[Current Upsell $]]=0,"",Sales[[#This Row],[Current Upsell $]]&gt;=400,"High",Sales[[#This Row],[Current Upsell $]]&gt;=100,"Medium",Sales[[#This Row],[Current Upsell $]]&lt;100,"Low")</f>
        <v>Medium</v>
      </c>
      <c r="L846" s="5" t="str">
        <f>IF(Sales[[#This Row],[Current Upsell $]]&gt;0,_xlfn.CONCAT(Sales[[#This Row],[Subscription Type]]," ",Sales[[#This Row],[Upsell Priority]]," ",TEXT(Sales[[#This Row],[Current Upsell $]],"$#")),"")</f>
        <v>Business Medium $275</v>
      </c>
      <c r="M846">
        <v>59</v>
      </c>
      <c r="N846" s="1">
        <v>44075</v>
      </c>
      <c r="O846" s="1">
        <v>44378</v>
      </c>
      <c r="P846">
        <v>10</v>
      </c>
      <c r="Q846">
        <v>0</v>
      </c>
      <c r="R846" s="1">
        <v>44348</v>
      </c>
      <c r="S846">
        <v>1200</v>
      </c>
      <c r="T846" s="1"/>
    </row>
    <row r="847" spans="1:20" x14ac:dyDescent="0.25">
      <c r="A847">
        <v>100114</v>
      </c>
      <c r="B847" t="s">
        <v>1</v>
      </c>
      <c r="C847" cm="1">
        <f t="array" ref="C847">_xlfn.SWITCH(Sales[[#This Row],[Subscription Type]],"Basic",4,"Premium",3,"Business",2,"Enterprise",1,FALSE)</f>
        <v>2</v>
      </c>
      <c r="E847" s="1"/>
      <c r="F847" s="1"/>
      <c r="G847">
        <v>43</v>
      </c>
      <c r="H847">
        <f>MAX(0,Sales[[#This Row],[Number of Users]]-Sales[[#This Row],[Licenses Bought]])</f>
        <v>11</v>
      </c>
      <c r="I847" s="5">
        <v>25</v>
      </c>
      <c r="J847" s="5">
        <f>IF(Sales[[#This Row],[Sales Month]]=MAX(R847:R3066),Sales[[#This Row],[Upsell $ Non Paying Users]]*Sales[[#This Row],[Non Paying Users]],0)</f>
        <v>0</v>
      </c>
      <c r="K847" s="5" t="str" cm="1">
        <f t="array" ref="K847">_xlfn.IFS(Sales[[#This Row],[Current Upsell $]]=0,"",Sales[[#This Row],[Current Upsell $]]&gt;=400,"High",Sales[[#This Row],[Current Upsell $]]&gt;=100,"Medium",Sales[[#This Row],[Current Upsell $]]&lt;100,"Low")</f>
        <v/>
      </c>
      <c r="L847" s="5" t="str">
        <f>IF(Sales[[#This Row],[Current Upsell $]]&gt;0,_xlfn.CONCAT(Sales[[#This Row],[Subscription Type]]," ",Sales[[#This Row],[Upsell Priority]]," ",TEXT(Sales[[#This Row],[Current Upsell $]],"$#")),"")</f>
        <v/>
      </c>
      <c r="M847">
        <v>54</v>
      </c>
      <c r="N847" s="1">
        <v>44075</v>
      </c>
      <c r="O847" s="1">
        <v>44378</v>
      </c>
      <c r="P847">
        <v>10</v>
      </c>
      <c r="Q847">
        <v>0</v>
      </c>
      <c r="R847" s="1">
        <v>44228</v>
      </c>
      <c r="S847">
        <v>1075</v>
      </c>
      <c r="T847" s="1"/>
    </row>
    <row r="848" spans="1:20" x14ac:dyDescent="0.25">
      <c r="A848">
        <v>100121</v>
      </c>
      <c r="B848" t="s">
        <v>1</v>
      </c>
      <c r="C848" cm="1">
        <f t="array" ref="C848">_xlfn.SWITCH(Sales[[#This Row],[Subscription Type]],"Basic",4,"Premium",3,"Business",2,"Enterprise",1,FALSE)</f>
        <v>2</v>
      </c>
      <c r="E848" s="1"/>
      <c r="F848" s="1"/>
      <c r="G848">
        <v>16</v>
      </c>
      <c r="H848">
        <f>MAX(0,Sales[[#This Row],[Number of Users]]-Sales[[#This Row],[Licenses Bought]])</f>
        <v>11</v>
      </c>
      <c r="I848" s="5">
        <v>25</v>
      </c>
      <c r="J848" s="5">
        <f>IF(Sales[[#This Row],[Sales Month]]=MAX(R848:R3067),Sales[[#This Row],[Upsell $ Non Paying Users]]*Sales[[#This Row],[Non Paying Users]],0)</f>
        <v>0</v>
      </c>
      <c r="K848" s="5" t="str" cm="1">
        <f t="array" ref="K848">_xlfn.IFS(Sales[[#This Row],[Current Upsell $]]=0,"",Sales[[#This Row],[Current Upsell $]]&gt;=400,"High",Sales[[#This Row],[Current Upsell $]]&gt;=100,"Medium",Sales[[#This Row],[Current Upsell $]]&lt;100,"Low")</f>
        <v/>
      </c>
      <c r="L848" s="5" t="str">
        <f>IF(Sales[[#This Row],[Current Upsell $]]&gt;0,_xlfn.CONCAT(Sales[[#This Row],[Subscription Type]]," ",Sales[[#This Row],[Upsell Priority]]," ",TEXT(Sales[[#This Row],[Current Upsell $]],"$#")),"")</f>
        <v/>
      </c>
      <c r="M848">
        <v>27</v>
      </c>
      <c r="N848" s="1">
        <v>44075</v>
      </c>
      <c r="O848" s="1">
        <v>44378</v>
      </c>
      <c r="P848">
        <v>10</v>
      </c>
      <c r="Q848">
        <v>0</v>
      </c>
      <c r="R848" s="1">
        <v>44317</v>
      </c>
      <c r="S848">
        <v>400</v>
      </c>
      <c r="T848" s="1"/>
    </row>
    <row r="849" spans="1:20" x14ac:dyDescent="0.25">
      <c r="A849">
        <v>100208</v>
      </c>
      <c r="B849" t="s">
        <v>1</v>
      </c>
      <c r="C849" cm="1">
        <f t="array" ref="C849">_xlfn.SWITCH(Sales[[#This Row],[Subscription Type]],"Basic",4,"Premium",3,"Business",2,"Enterprise",1,FALSE)</f>
        <v>2</v>
      </c>
      <c r="G849">
        <v>3</v>
      </c>
      <c r="H849">
        <f>MAX(0,Sales[[#This Row],[Number of Users]]-Sales[[#This Row],[Licenses Bought]])</f>
        <v>11</v>
      </c>
      <c r="I849" s="5">
        <v>25</v>
      </c>
      <c r="J849" s="5">
        <f>IF(Sales[[#This Row],[Sales Month]]=MAX(R849:R3068),Sales[[#This Row],[Upsell $ Non Paying Users]]*Sales[[#This Row],[Non Paying Users]],0)</f>
        <v>0</v>
      </c>
      <c r="K849" s="5" t="str" cm="1">
        <f t="array" ref="K849">_xlfn.IFS(Sales[[#This Row],[Current Upsell $]]=0,"",Sales[[#This Row],[Current Upsell $]]&gt;=400,"High",Sales[[#This Row],[Current Upsell $]]&gt;=100,"Medium",Sales[[#This Row],[Current Upsell $]]&lt;100,"Low")</f>
        <v/>
      </c>
      <c r="L849" s="5" t="str">
        <f>IF(Sales[[#This Row],[Current Upsell $]]&gt;0,_xlfn.CONCAT(Sales[[#This Row],[Subscription Type]]," ",Sales[[#This Row],[Upsell Priority]]," ",TEXT(Sales[[#This Row],[Current Upsell $]],"$#")),"")</f>
        <v/>
      </c>
      <c r="M849">
        <v>14</v>
      </c>
      <c r="N849" s="1">
        <v>44228</v>
      </c>
      <c r="O849" s="1">
        <v>44348</v>
      </c>
      <c r="P849">
        <v>4</v>
      </c>
      <c r="Q849">
        <v>0</v>
      </c>
      <c r="R849" s="1">
        <v>44256</v>
      </c>
      <c r="S849">
        <v>75</v>
      </c>
      <c r="T849" s="1"/>
    </row>
    <row r="850" spans="1:20" x14ac:dyDescent="0.25">
      <c r="A850">
        <v>100255</v>
      </c>
      <c r="B850" t="s">
        <v>1</v>
      </c>
      <c r="C850" cm="1">
        <f t="array" ref="C850">_xlfn.SWITCH(Sales[[#This Row],[Subscription Type]],"Basic",4,"Premium",3,"Business",2,"Enterprise",1,FALSE)</f>
        <v>2</v>
      </c>
      <c r="G850">
        <v>3</v>
      </c>
      <c r="H850">
        <f>MAX(0,Sales[[#This Row],[Number of Users]]-Sales[[#This Row],[Licenses Bought]])</f>
        <v>11</v>
      </c>
      <c r="I850" s="5">
        <v>25</v>
      </c>
      <c r="J850" s="5">
        <f>IF(Sales[[#This Row],[Sales Month]]=MAX(R850:R3069),Sales[[#This Row],[Upsell $ Non Paying Users]]*Sales[[#This Row],[Non Paying Users]],0)</f>
        <v>0</v>
      </c>
      <c r="K850" s="5" t="str" cm="1">
        <f t="array" ref="K850">_xlfn.IFS(Sales[[#This Row],[Current Upsell $]]=0,"",Sales[[#This Row],[Current Upsell $]]&gt;=400,"High",Sales[[#This Row],[Current Upsell $]]&gt;=100,"Medium",Sales[[#This Row],[Current Upsell $]]&lt;100,"Low")</f>
        <v/>
      </c>
      <c r="L850" s="5" t="str">
        <f>IF(Sales[[#This Row],[Current Upsell $]]&gt;0,_xlfn.CONCAT(Sales[[#This Row],[Subscription Type]]," ",Sales[[#This Row],[Upsell Priority]]," ",TEXT(Sales[[#This Row],[Current Upsell $]],"$#")),"")</f>
        <v/>
      </c>
      <c r="M850">
        <v>14</v>
      </c>
      <c r="N850" s="1">
        <v>44287</v>
      </c>
      <c r="O850" s="1">
        <v>44317</v>
      </c>
      <c r="P850">
        <v>1</v>
      </c>
      <c r="Q850">
        <v>1</v>
      </c>
      <c r="R850" s="1">
        <v>44317</v>
      </c>
      <c r="S850">
        <v>75</v>
      </c>
      <c r="T850" s="1"/>
    </row>
    <row r="851" spans="1:20" x14ac:dyDescent="0.25">
      <c r="A851">
        <v>100258</v>
      </c>
      <c r="B851" t="s">
        <v>1</v>
      </c>
      <c r="C851" cm="1">
        <f t="array" ref="C851">_xlfn.SWITCH(Sales[[#This Row],[Subscription Type]],"Basic",4,"Premium",3,"Business",2,"Enterprise",1,FALSE)</f>
        <v>2</v>
      </c>
      <c r="E851" s="1"/>
      <c r="F851" s="1"/>
      <c r="G851">
        <v>3</v>
      </c>
      <c r="H851">
        <f>MAX(0,Sales[[#This Row],[Number of Users]]-Sales[[#This Row],[Licenses Bought]])</f>
        <v>11</v>
      </c>
      <c r="I851" s="5">
        <v>25</v>
      </c>
      <c r="J851" s="5">
        <f>IF(Sales[[#This Row],[Sales Month]]=MAX(R851:R3070),Sales[[#This Row],[Upsell $ Non Paying Users]]*Sales[[#This Row],[Non Paying Users]],0)</f>
        <v>0</v>
      </c>
      <c r="K851" s="5" t="str" cm="1">
        <f t="array" ref="K851">_xlfn.IFS(Sales[[#This Row],[Current Upsell $]]=0,"",Sales[[#This Row],[Current Upsell $]]&gt;=400,"High",Sales[[#This Row],[Current Upsell $]]&gt;=100,"Medium",Sales[[#This Row],[Current Upsell $]]&lt;100,"Low")</f>
        <v/>
      </c>
      <c r="L851" s="5" t="str">
        <f>IF(Sales[[#This Row],[Current Upsell $]]&gt;0,_xlfn.CONCAT(Sales[[#This Row],[Subscription Type]]," ",Sales[[#This Row],[Upsell Priority]]," ",TEXT(Sales[[#This Row],[Current Upsell $]],"$#")),"")</f>
        <v/>
      </c>
      <c r="M851">
        <v>14</v>
      </c>
      <c r="N851" s="1">
        <v>44287</v>
      </c>
      <c r="O851" s="1">
        <v>44378</v>
      </c>
      <c r="P851">
        <v>3</v>
      </c>
      <c r="Q851">
        <v>0</v>
      </c>
      <c r="R851" s="1">
        <v>44317</v>
      </c>
      <c r="S851">
        <v>75</v>
      </c>
      <c r="T851" s="1"/>
    </row>
    <row r="852" spans="1:20" x14ac:dyDescent="0.25">
      <c r="A852">
        <v>100005</v>
      </c>
      <c r="B852" t="s">
        <v>1</v>
      </c>
      <c r="C852" cm="1">
        <f t="array" ref="C852">_xlfn.SWITCH(Sales[[#This Row],[Subscription Type]],"Basic",4,"Premium",3,"Business",2,"Enterprise",1,FALSE)</f>
        <v>2</v>
      </c>
      <c r="E852" s="1"/>
      <c r="F852" s="1"/>
      <c r="G852">
        <v>37</v>
      </c>
      <c r="H852">
        <f>MAX(0,Sales[[#This Row],[Number of Users]]-Sales[[#This Row],[Licenses Bought]])</f>
        <v>10</v>
      </c>
      <c r="I852" s="5">
        <v>25</v>
      </c>
      <c r="J852" s="5">
        <f>IF(Sales[[#This Row],[Sales Month]]=MAX(R852:R3071),Sales[[#This Row],[Upsell $ Non Paying Users]]*Sales[[#This Row],[Non Paying Users]],0)</f>
        <v>0</v>
      </c>
      <c r="K852" s="5" t="str" cm="1">
        <f t="array" ref="K852">_xlfn.IFS(Sales[[#This Row],[Current Upsell $]]=0,"",Sales[[#This Row],[Current Upsell $]]&gt;=400,"High",Sales[[#This Row],[Current Upsell $]]&gt;=100,"Medium",Sales[[#This Row],[Current Upsell $]]&lt;100,"Low")</f>
        <v/>
      </c>
      <c r="L852" s="5" t="str">
        <f>IF(Sales[[#This Row],[Current Upsell $]]&gt;0,_xlfn.CONCAT(Sales[[#This Row],[Subscription Type]]," ",Sales[[#This Row],[Upsell Priority]]," ",TEXT(Sales[[#This Row],[Current Upsell $]],"$#")),"")</f>
        <v/>
      </c>
      <c r="M852">
        <v>47</v>
      </c>
      <c r="N852" s="1">
        <v>43800</v>
      </c>
      <c r="O852" s="1">
        <v>44378</v>
      </c>
      <c r="P852">
        <v>19</v>
      </c>
      <c r="Q852">
        <v>0</v>
      </c>
      <c r="R852" s="1">
        <v>44044</v>
      </c>
      <c r="S852">
        <v>925</v>
      </c>
      <c r="T852" s="1"/>
    </row>
    <row r="853" spans="1:20" x14ac:dyDescent="0.25">
      <c r="A853">
        <v>100009</v>
      </c>
      <c r="B853" t="s">
        <v>1</v>
      </c>
      <c r="C853" cm="1">
        <f t="array" ref="C853">_xlfn.SWITCH(Sales[[#This Row],[Subscription Type]],"Basic",4,"Premium",3,"Business",2,"Enterprise",1,FALSE)</f>
        <v>2</v>
      </c>
      <c r="E853" s="1"/>
      <c r="F853" s="1"/>
      <c r="G853">
        <v>52</v>
      </c>
      <c r="H853">
        <f>MAX(0,Sales[[#This Row],[Number of Users]]-Sales[[#This Row],[Licenses Bought]])</f>
        <v>10</v>
      </c>
      <c r="I853" s="5">
        <v>25</v>
      </c>
      <c r="J853" s="5">
        <f>IF(Sales[[#This Row],[Sales Month]]=MAX(R853:R3072),Sales[[#This Row],[Upsell $ Non Paying Users]]*Sales[[#This Row],[Non Paying Users]],0)</f>
        <v>0</v>
      </c>
      <c r="K853" s="5" t="str" cm="1">
        <f t="array" ref="K853">_xlfn.IFS(Sales[[#This Row],[Current Upsell $]]=0,"",Sales[[#This Row],[Current Upsell $]]&gt;=400,"High",Sales[[#This Row],[Current Upsell $]]&gt;=100,"Medium",Sales[[#This Row],[Current Upsell $]]&lt;100,"Low")</f>
        <v/>
      </c>
      <c r="L853" s="5" t="str">
        <f>IF(Sales[[#This Row],[Current Upsell $]]&gt;0,_xlfn.CONCAT(Sales[[#This Row],[Subscription Type]]," ",Sales[[#This Row],[Upsell Priority]]," ",TEXT(Sales[[#This Row],[Current Upsell $]],"$#")),"")</f>
        <v/>
      </c>
      <c r="M853">
        <v>62</v>
      </c>
      <c r="N853" s="1">
        <v>43862</v>
      </c>
      <c r="O853" s="1">
        <v>44378</v>
      </c>
      <c r="P853">
        <v>17</v>
      </c>
      <c r="Q853">
        <v>0</v>
      </c>
      <c r="R853" s="1">
        <v>44105</v>
      </c>
      <c r="S853">
        <v>1300</v>
      </c>
      <c r="T853" s="1"/>
    </row>
    <row r="854" spans="1:20" x14ac:dyDescent="0.25">
      <c r="A854">
        <v>100009</v>
      </c>
      <c r="B854" t="s">
        <v>1</v>
      </c>
      <c r="C854" cm="1">
        <f t="array" ref="C854">_xlfn.SWITCH(Sales[[#This Row],[Subscription Type]],"Basic",4,"Premium",3,"Business",2,"Enterprise",1,FALSE)</f>
        <v>2</v>
      </c>
      <c r="E854" s="1"/>
      <c r="F854" s="1"/>
      <c r="G854">
        <v>52</v>
      </c>
      <c r="H854">
        <f>MAX(0,Sales[[#This Row],[Number of Users]]-Sales[[#This Row],[Licenses Bought]])</f>
        <v>10</v>
      </c>
      <c r="I854" s="5">
        <v>25</v>
      </c>
      <c r="J854" s="5">
        <f>IF(Sales[[#This Row],[Sales Month]]=MAX(R854:R3073),Sales[[#This Row],[Upsell $ Non Paying Users]]*Sales[[#This Row],[Non Paying Users]],0)</f>
        <v>0</v>
      </c>
      <c r="K854" s="5" t="str" cm="1">
        <f t="array" ref="K854">_xlfn.IFS(Sales[[#This Row],[Current Upsell $]]=0,"",Sales[[#This Row],[Current Upsell $]]&gt;=400,"High",Sales[[#This Row],[Current Upsell $]]&gt;=100,"Medium",Sales[[#This Row],[Current Upsell $]]&lt;100,"Low")</f>
        <v/>
      </c>
      <c r="L854" s="5" t="str">
        <f>IF(Sales[[#This Row],[Current Upsell $]]&gt;0,_xlfn.CONCAT(Sales[[#This Row],[Subscription Type]]," ",Sales[[#This Row],[Upsell Priority]]," ",TEXT(Sales[[#This Row],[Current Upsell $]],"$#")),"")</f>
        <v/>
      </c>
      <c r="M854">
        <v>62</v>
      </c>
      <c r="N854" s="1">
        <v>43862</v>
      </c>
      <c r="O854" s="1">
        <v>44378</v>
      </c>
      <c r="P854">
        <v>17</v>
      </c>
      <c r="Q854">
        <v>0</v>
      </c>
      <c r="R854" s="1">
        <v>44228</v>
      </c>
      <c r="S854">
        <v>1300</v>
      </c>
      <c r="T854" s="1"/>
    </row>
    <row r="855" spans="1:20" x14ac:dyDescent="0.25">
      <c r="A855">
        <v>100011</v>
      </c>
      <c r="B855" t="s">
        <v>1</v>
      </c>
      <c r="C855" cm="1">
        <f t="array" ref="C855">_xlfn.SWITCH(Sales[[#This Row],[Subscription Type]],"Basic",4,"Premium",3,"Business",2,"Enterprise",1,FALSE)</f>
        <v>2</v>
      </c>
      <c r="E855" s="1"/>
      <c r="F855" s="1"/>
      <c r="G855">
        <v>37</v>
      </c>
      <c r="H855">
        <f>MAX(0,Sales[[#This Row],[Number of Users]]-Sales[[#This Row],[Licenses Bought]])</f>
        <v>10</v>
      </c>
      <c r="I855" s="5">
        <v>25</v>
      </c>
      <c r="J855" s="5">
        <f>IF(Sales[[#This Row],[Sales Month]]=MAX(R855:R3074),Sales[[#This Row],[Upsell $ Non Paying Users]]*Sales[[#This Row],[Non Paying Users]],0)</f>
        <v>0</v>
      </c>
      <c r="K855" s="5" t="str" cm="1">
        <f t="array" ref="K855">_xlfn.IFS(Sales[[#This Row],[Current Upsell $]]=0,"",Sales[[#This Row],[Current Upsell $]]&gt;=400,"High",Sales[[#This Row],[Current Upsell $]]&gt;=100,"Medium",Sales[[#This Row],[Current Upsell $]]&lt;100,"Low")</f>
        <v/>
      </c>
      <c r="L855" s="5" t="str">
        <f>IF(Sales[[#This Row],[Current Upsell $]]&gt;0,_xlfn.CONCAT(Sales[[#This Row],[Subscription Type]]," ",Sales[[#This Row],[Upsell Priority]]," ",TEXT(Sales[[#This Row],[Current Upsell $]],"$#")),"")</f>
        <v/>
      </c>
      <c r="M855">
        <v>47</v>
      </c>
      <c r="N855" s="1">
        <v>43891</v>
      </c>
      <c r="O855" s="1">
        <v>44378</v>
      </c>
      <c r="P855">
        <v>16</v>
      </c>
      <c r="Q855">
        <v>0</v>
      </c>
      <c r="R855" s="1">
        <v>44013</v>
      </c>
      <c r="S855">
        <v>925</v>
      </c>
      <c r="T855" s="1"/>
    </row>
    <row r="856" spans="1:20" x14ac:dyDescent="0.25">
      <c r="A856">
        <v>100011</v>
      </c>
      <c r="B856" t="s">
        <v>1</v>
      </c>
      <c r="C856" cm="1">
        <f t="array" ref="C856">_xlfn.SWITCH(Sales[[#This Row],[Subscription Type]],"Basic",4,"Premium",3,"Business",2,"Enterprise",1,FALSE)</f>
        <v>2</v>
      </c>
      <c r="E856" s="1"/>
      <c r="F856" s="1"/>
      <c r="G856">
        <v>37</v>
      </c>
      <c r="H856">
        <f>MAX(0,Sales[[#This Row],[Number of Users]]-Sales[[#This Row],[Licenses Bought]])</f>
        <v>10</v>
      </c>
      <c r="I856" s="5">
        <v>25</v>
      </c>
      <c r="J856" s="5">
        <f>IF(Sales[[#This Row],[Sales Month]]=MAX(R856:R3075),Sales[[#This Row],[Upsell $ Non Paying Users]]*Sales[[#This Row],[Non Paying Users]],0)</f>
        <v>0</v>
      </c>
      <c r="K856" s="5" t="str" cm="1">
        <f t="array" ref="K856">_xlfn.IFS(Sales[[#This Row],[Current Upsell $]]=0,"",Sales[[#This Row],[Current Upsell $]]&gt;=400,"High",Sales[[#This Row],[Current Upsell $]]&gt;=100,"Medium",Sales[[#This Row],[Current Upsell $]]&lt;100,"Low")</f>
        <v/>
      </c>
      <c r="L856" s="5" t="str">
        <f>IF(Sales[[#This Row],[Current Upsell $]]&gt;0,_xlfn.CONCAT(Sales[[#This Row],[Subscription Type]]," ",Sales[[#This Row],[Upsell Priority]]," ",TEXT(Sales[[#This Row],[Current Upsell $]],"$#")),"")</f>
        <v/>
      </c>
      <c r="M856">
        <v>47</v>
      </c>
      <c r="N856" s="1">
        <v>43891</v>
      </c>
      <c r="O856" s="1">
        <v>44378</v>
      </c>
      <c r="P856">
        <v>16</v>
      </c>
      <c r="Q856">
        <v>0</v>
      </c>
      <c r="R856" s="1">
        <v>44197</v>
      </c>
      <c r="S856">
        <v>925</v>
      </c>
      <c r="T856" s="1"/>
    </row>
    <row r="857" spans="1:20" x14ac:dyDescent="0.25">
      <c r="A857">
        <v>100042</v>
      </c>
      <c r="B857" t="s">
        <v>1</v>
      </c>
      <c r="C857" cm="1">
        <f t="array" ref="C857">_xlfn.SWITCH(Sales[[#This Row],[Subscription Type]],"Basic",4,"Premium",3,"Business",2,"Enterprise",1,FALSE)</f>
        <v>2</v>
      </c>
      <c r="E857" s="1"/>
      <c r="F857" s="1"/>
      <c r="G857">
        <v>25</v>
      </c>
      <c r="H857">
        <f>MAX(0,Sales[[#This Row],[Number of Users]]-Sales[[#This Row],[Licenses Bought]])</f>
        <v>10</v>
      </c>
      <c r="I857" s="5">
        <v>25</v>
      </c>
      <c r="J857" s="5">
        <f>IF(Sales[[#This Row],[Sales Month]]=MAX(R857:R3076),Sales[[#This Row],[Upsell $ Non Paying Users]]*Sales[[#This Row],[Non Paying Users]],0)</f>
        <v>0</v>
      </c>
      <c r="K857" s="5" t="str" cm="1">
        <f t="array" ref="K857">_xlfn.IFS(Sales[[#This Row],[Current Upsell $]]=0,"",Sales[[#This Row],[Current Upsell $]]&gt;=400,"High",Sales[[#This Row],[Current Upsell $]]&gt;=100,"Medium",Sales[[#This Row],[Current Upsell $]]&lt;100,"Low")</f>
        <v/>
      </c>
      <c r="L857" s="5" t="str">
        <f>IF(Sales[[#This Row],[Current Upsell $]]&gt;0,_xlfn.CONCAT(Sales[[#This Row],[Subscription Type]]," ",Sales[[#This Row],[Upsell Priority]]," ",TEXT(Sales[[#This Row],[Current Upsell $]],"$#")),"")</f>
        <v/>
      </c>
      <c r="M857">
        <v>35</v>
      </c>
      <c r="N857" s="1">
        <v>43983</v>
      </c>
      <c r="O857" s="1">
        <v>44378</v>
      </c>
      <c r="P857">
        <v>13</v>
      </c>
      <c r="Q857">
        <v>0</v>
      </c>
      <c r="R857" s="1">
        <v>44044</v>
      </c>
      <c r="S857">
        <v>625</v>
      </c>
      <c r="T857" s="1"/>
    </row>
    <row r="858" spans="1:20" x14ac:dyDescent="0.25">
      <c r="A858">
        <v>100042</v>
      </c>
      <c r="B858" t="s">
        <v>1</v>
      </c>
      <c r="C858" cm="1">
        <f t="array" ref="C858">_xlfn.SWITCH(Sales[[#This Row],[Subscription Type]],"Basic",4,"Premium",3,"Business",2,"Enterprise",1,FALSE)</f>
        <v>2</v>
      </c>
      <c r="E858" s="1"/>
      <c r="F858" s="1"/>
      <c r="G858">
        <v>26</v>
      </c>
      <c r="H858">
        <f>MAX(0,Sales[[#This Row],[Number of Users]]-Sales[[#This Row],[Licenses Bought]])</f>
        <v>10</v>
      </c>
      <c r="I858" s="5">
        <v>25</v>
      </c>
      <c r="J858" s="5">
        <f>IF(Sales[[#This Row],[Sales Month]]=MAX(R858:R3077),Sales[[#This Row],[Upsell $ Non Paying Users]]*Sales[[#This Row],[Non Paying Users]],0)</f>
        <v>0</v>
      </c>
      <c r="K858" s="5" t="str" cm="1">
        <f t="array" ref="K858">_xlfn.IFS(Sales[[#This Row],[Current Upsell $]]=0,"",Sales[[#This Row],[Current Upsell $]]&gt;=400,"High",Sales[[#This Row],[Current Upsell $]]&gt;=100,"Medium",Sales[[#This Row],[Current Upsell $]]&lt;100,"Low")</f>
        <v/>
      </c>
      <c r="L858" s="5" t="str">
        <f>IF(Sales[[#This Row],[Current Upsell $]]&gt;0,_xlfn.CONCAT(Sales[[#This Row],[Subscription Type]]," ",Sales[[#This Row],[Upsell Priority]]," ",TEXT(Sales[[#This Row],[Current Upsell $]],"$#")),"")</f>
        <v/>
      </c>
      <c r="M858">
        <v>36</v>
      </c>
      <c r="N858" s="1">
        <v>43983</v>
      </c>
      <c r="O858" s="1">
        <v>44378</v>
      </c>
      <c r="P858">
        <v>13</v>
      </c>
      <c r="Q858">
        <v>0</v>
      </c>
      <c r="R858" s="1">
        <v>44105</v>
      </c>
      <c r="S858">
        <v>650</v>
      </c>
      <c r="T858" s="1"/>
    </row>
    <row r="859" spans="1:20" x14ac:dyDescent="0.25">
      <c r="A859">
        <v>100042</v>
      </c>
      <c r="B859" t="s">
        <v>1</v>
      </c>
      <c r="C859" cm="1">
        <f t="array" ref="C859">_xlfn.SWITCH(Sales[[#This Row],[Subscription Type]],"Basic",4,"Premium",3,"Business",2,"Enterprise",1,FALSE)</f>
        <v>2</v>
      </c>
      <c r="E859" s="1"/>
      <c r="F859" s="1"/>
      <c r="G859">
        <v>26</v>
      </c>
      <c r="H859">
        <f>MAX(0,Sales[[#This Row],[Number of Users]]-Sales[[#This Row],[Licenses Bought]])</f>
        <v>10</v>
      </c>
      <c r="I859" s="5">
        <v>25</v>
      </c>
      <c r="J859" s="5">
        <f>IF(Sales[[#This Row],[Sales Month]]=MAX(R859:R3078),Sales[[#This Row],[Upsell $ Non Paying Users]]*Sales[[#This Row],[Non Paying Users]],0)</f>
        <v>0</v>
      </c>
      <c r="K859" s="5" t="str" cm="1">
        <f t="array" ref="K859">_xlfn.IFS(Sales[[#This Row],[Current Upsell $]]=0,"",Sales[[#This Row],[Current Upsell $]]&gt;=400,"High",Sales[[#This Row],[Current Upsell $]]&gt;=100,"Medium",Sales[[#This Row],[Current Upsell $]]&lt;100,"Low")</f>
        <v/>
      </c>
      <c r="L859" s="5" t="str">
        <f>IF(Sales[[#This Row],[Current Upsell $]]&gt;0,_xlfn.CONCAT(Sales[[#This Row],[Subscription Type]]," ",Sales[[#This Row],[Upsell Priority]]," ",TEXT(Sales[[#This Row],[Current Upsell $]],"$#")),"")</f>
        <v/>
      </c>
      <c r="M859">
        <v>36</v>
      </c>
      <c r="N859" s="1">
        <v>43983</v>
      </c>
      <c r="O859" s="1">
        <v>44378</v>
      </c>
      <c r="P859">
        <v>13</v>
      </c>
      <c r="Q859">
        <v>0</v>
      </c>
      <c r="R859" s="1">
        <v>44287</v>
      </c>
      <c r="S859">
        <v>650</v>
      </c>
      <c r="T859" s="1"/>
    </row>
    <row r="860" spans="1:20" x14ac:dyDescent="0.25">
      <c r="A860">
        <v>100060</v>
      </c>
      <c r="B860" t="s">
        <v>1</v>
      </c>
      <c r="C860" cm="1">
        <f t="array" ref="C860">_xlfn.SWITCH(Sales[[#This Row],[Subscription Type]],"Basic",4,"Premium",3,"Business",2,"Enterprise",1,FALSE)</f>
        <v>2</v>
      </c>
      <c r="E860" s="1"/>
      <c r="F860" s="1"/>
      <c r="G860">
        <v>31</v>
      </c>
      <c r="H860">
        <f>MAX(0,Sales[[#This Row],[Number of Users]]-Sales[[#This Row],[Licenses Bought]])</f>
        <v>10</v>
      </c>
      <c r="I860" s="5">
        <v>25</v>
      </c>
      <c r="J860" s="5">
        <f>IF(Sales[[#This Row],[Sales Month]]=MAX(R860:R3079),Sales[[#This Row],[Upsell $ Non Paying Users]]*Sales[[#This Row],[Non Paying Users]],0)</f>
        <v>0</v>
      </c>
      <c r="K860" s="5" t="str" cm="1">
        <f t="array" ref="K860">_xlfn.IFS(Sales[[#This Row],[Current Upsell $]]=0,"",Sales[[#This Row],[Current Upsell $]]&gt;=400,"High",Sales[[#This Row],[Current Upsell $]]&gt;=100,"Medium",Sales[[#This Row],[Current Upsell $]]&lt;100,"Low")</f>
        <v/>
      </c>
      <c r="L860" s="5" t="str">
        <f>IF(Sales[[#This Row],[Current Upsell $]]&gt;0,_xlfn.CONCAT(Sales[[#This Row],[Subscription Type]]," ",Sales[[#This Row],[Upsell Priority]]," ",TEXT(Sales[[#This Row],[Current Upsell $]],"$#")),"")</f>
        <v/>
      </c>
      <c r="M860">
        <v>41</v>
      </c>
      <c r="N860" s="1">
        <v>44013</v>
      </c>
      <c r="O860" s="1">
        <v>44378</v>
      </c>
      <c r="P860">
        <v>12</v>
      </c>
      <c r="Q860">
        <v>0</v>
      </c>
      <c r="R860" s="1">
        <v>44256</v>
      </c>
      <c r="S860">
        <v>775</v>
      </c>
      <c r="T860" s="1"/>
    </row>
    <row r="861" spans="1:20" x14ac:dyDescent="0.25">
      <c r="A861">
        <v>100111</v>
      </c>
      <c r="B861" t="s">
        <v>1</v>
      </c>
      <c r="C861" cm="1">
        <f t="array" ref="C861">_xlfn.SWITCH(Sales[[#This Row],[Subscription Type]],"Basic",4,"Premium",3,"Business",2,"Enterprise",1,FALSE)</f>
        <v>2</v>
      </c>
      <c r="E861" s="1"/>
      <c r="F861" s="1"/>
      <c r="G861">
        <v>48</v>
      </c>
      <c r="H861">
        <f>MAX(0,Sales[[#This Row],[Number of Users]]-Sales[[#This Row],[Licenses Bought]])</f>
        <v>10</v>
      </c>
      <c r="I861" s="5">
        <v>25</v>
      </c>
      <c r="J861" s="5">
        <f>IF(Sales[[#This Row],[Sales Month]]=MAX(R861:R3080),Sales[[#This Row],[Upsell $ Non Paying Users]]*Sales[[#This Row],[Non Paying Users]],0)</f>
        <v>0</v>
      </c>
      <c r="K861" s="5" t="str" cm="1">
        <f t="array" ref="K861">_xlfn.IFS(Sales[[#This Row],[Current Upsell $]]=0,"",Sales[[#This Row],[Current Upsell $]]&gt;=400,"High",Sales[[#This Row],[Current Upsell $]]&gt;=100,"Medium",Sales[[#This Row],[Current Upsell $]]&lt;100,"Low")</f>
        <v/>
      </c>
      <c r="L861" s="5" t="str">
        <f>IF(Sales[[#This Row],[Current Upsell $]]&gt;0,_xlfn.CONCAT(Sales[[#This Row],[Subscription Type]]," ",Sales[[#This Row],[Upsell Priority]]," ",TEXT(Sales[[#This Row],[Current Upsell $]],"$#")),"")</f>
        <v/>
      </c>
      <c r="M861">
        <v>58</v>
      </c>
      <c r="N861" s="1">
        <v>44075</v>
      </c>
      <c r="O861" s="1">
        <v>44378</v>
      </c>
      <c r="P861">
        <v>10</v>
      </c>
      <c r="Q861">
        <v>0</v>
      </c>
      <c r="R861" s="1">
        <v>44287</v>
      </c>
      <c r="S861">
        <v>1200</v>
      </c>
      <c r="T861" s="1"/>
    </row>
    <row r="862" spans="1:20" x14ac:dyDescent="0.25">
      <c r="A862">
        <v>100114</v>
      </c>
      <c r="B862" t="s">
        <v>1</v>
      </c>
      <c r="C862" cm="1">
        <f t="array" ref="C862">_xlfn.SWITCH(Sales[[#This Row],[Subscription Type]],"Basic",4,"Premium",3,"Business",2,"Enterprise",1,FALSE)</f>
        <v>2</v>
      </c>
      <c r="E862" s="1"/>
      <c r="F862" s="1"/>
      <c r="G862">
        <v>43</v>
      </c>
      <c r="H862">
        <f>MAX(0,Sales[[#This Row],[Number of Users]]-Sales[[#This Row],[Licenses Bought]])</f>
        <v>10</v>
      </c>
      <c r="I862" s="5">
        <v>25</v>
      </c>
      <c r="J862" s="5">
        <f>IF(Sales[[#This Row],[Sales Month]]=MAX(R862:R3081),Sales[[#This Row],[Upsell $ Non Paying Users]]*Sales[[#This Row],[Non Paying Users]],0)</f>
        <v>0</v>
      </c>
      <c r="K862" s="5" t="str" cm="1">
        <f t="array" ref="K862">_xlfn.IFS(Sales[[#This Row],[Current Upsell $]]=0,"",Sales[[#This Row],[Current Upsell $]]&gt;=400,"High",Sales[[#This Row],[Current Upsell $]]&gt;=100,"Medium",Sales[[#This Row],[Current Upsell $]]&lt;100,"Low")</f>
        <v/>
      </c>
      <c r="L862" s="5" t="str">
        <f>IF(Sales[[#This Row],[Current Upsell $]]&gt;0,_xlfn.CONCAT(Sales[[#This Row],[Subscription Type]]," ",Sales[[#This Row],[Upsell Priority]]," ",TEXT(Sales[[#This Row],[Current Upsell $]],"$#")),"")</f>
        <v/>
      </c>
      <c r="M862">
        <v>53</v>
      </c>
      <c r="N862" s="1">
        <v>44075</v>
      </c>
      <c r="O862" s="1">
        <v>44378</v>
      </c>
      <c r="P862">
        <v>10</v>
      </c>
      <c r="Q862">
        <v>0</v>
      </c>
      <c r="R862" s="1">
        <v>44287</v>
      </c>
      <c r="S862">
        <v>1075</v>
      </c>
      <c r="T862" s="1"/>
    </row>
    <row r="863" spans="1:20" x14ac:dyDescent="0.25">
      <c r="A863">
        <v>100114</v>
      </c>
      <c r="B863" t="s">
        <v>1</v>
      </c>
      <c r="C863" cm="1">
        <f t="array" ref="C863">_xlfn.SWITCH(Sales[[#This Row],[Subscription Type]],"Basic",4,"Premium",3,"Business",2,"Enterprise",1,FALSE)</f>
        <v>2</v>
      </c>
      <c r="E863" s="1"/>
      <c r="F863" s="1"/>
      <c r="G863">
        <v>43</v>
      </c>
      <c r="H863">
        <f>MAX(0,Sales[[#This Row],[Number of Users]]-Sales[[#This Row],[Licenses Bought]])</f>
        <v>10</v>
      </c>
      <c r="I863" s="5">
        <v>25</v>
      </c>
      <c r="J863" s="5">
        <f>IF(Sales[[#This Row],[Sales Month]]=MAX(R863:R3082),Sales[[#This Row],[Upsell $ Non Paying Users]]*Sales[[#This Row],[Non Paying Users]],0)</f>
        <v>250</v>
      </c>
      <c r="K863" s="5" t="str" cm="1">
        <f t="array" ref="K863">_xlfn.IFS(Sales[[#This Row],[Current Upsell $]]=0,"",Sales[[#This Row],[Current Upsell $]]&gt;=400,"High",Sales[[#This Row],[Current Upsell $]]&gt;=100,"Medium",Sales[[#This Row],[Current Upsell $]]&lt;100,"Low")</f>
        <v>Medium</v>
      </c>
      <c r="L863" s="5" t="str">
        <f>IF(Sales[[#This Row],[Current Upsell $]]&gt;0,_xlfn.CONCAT(Sales[[#This Row],[Subscription Type]]," ",Sales[[#This Row],[Upsell Priority]]," ",TEXT(Sales[[#This Row],[Current Upsell $]],"$#")),"")</f>
        <v>Business Medium $250</v>
      </c>
      <c r="M863">
        <v>53</v>
      </c>
      <c r="N863" s="1">
        <v>44075</v>
      </c>
      <c r="O863" s="1">
        <v>44378</v>
      </c>
      <c r="P863">
        <v>10</v>
      </c>
      <c r="Q863">
        <v>0</v>
      </c>
      <c r="R863" s="1">
        <v>44348</v>
      </c>
      <c r="S863">
        <v>1075</v>
      </c>
      <c r="T863" s="1"/>
    </row>
    <row r="864" spans="1:20" x14ac:dyDescent="0.25">
      <c r="A864">
        <v>100120</v>
      </c>
      <c r="B864" t="s">
        <v>1</v>
      </c>
      <c r="C864" cm="1">
        <f t="array" ref="C864">_xlfn.SWITCH(Sales[[#This Row],[Subscription Type]],"Basic",4,"Premium",3,"Business",2,"Enterprise",1,FALSE)</f>
        <v>2</v>
      </c>
      <c r="E864" s="1"/>
      <c r="F864" s="1"/>
      <c r="G864">
        <v>16</v>
      </c>
      <c r="H864">
        <f>MAX(0,Sales[[#This Row],[Number of Users]]-Sales[[#This Row],[Licenses Bought]])</f>
        <v>10</v>
      </c>
      <c r="I864" s="5">
        <v>25</v>
      </c>
      <c r="J864" s="5">
        <f>IF(Sales[[#This Row],[Sales Month]]=MAX(R864:R3083),Sales[[#This Row],[Upsell $ Non Paying Users]]*Sales[[#This Row],[Non Paying Users]],0)</f>
        <v>0</v>
      </c>
      <c r="K864" s="5" t="str" cm="1">
        <f t="array" ref="K864">_xlfn.IFS(Sales[[#This Row],[Current Upsell $]]=0,"",Sales[[#This Row],[Current Upsell $]]&gt;=400,"High",Sales[[#This Row],[Current Upsell $]]&gt;=100,"Medium",Sales[[#This Row],[Current Upsell $]]&lt;100,"Low")</f>
        <v/>
      </c>
      <c r="L864" s="5" t="str">
        <f>IF(Sales[[#This Row],[Current Upsell $]]&gt;0,_xlfn.CONCAT(Sales[[#This Row],[Subscription Type]]," ",Sales[[#This Row],[Upsell Priority]]," ",TEXT(Sales[[#This Row],[Current Upsell $]],"$#")),"")</f>
        <v/>
      </c>
      <c r="M864">
        <v>26</v>
      </c>
      <c r="N864" s="1">
        <v>44075</v>
      </c>
      <c r="O864" s="1">
        <v>44378</v>
      </c>
      <c r="P864">
        <v>10</v>
      </c>
      <c r="Q864">
        <v>0</v>
      </c>
      <c r="R864" s="1">
        <v>44166</v>
      </c>
      <c r="S864">
        <v>400</v>
      </c>
      <c r="T864" s="1"/>
    </row>
    <row r="865" spans="1:20" x14ac:dyDescent="0.25">
      <c r="A865">
        <v>100005</v>
      </c>
      <c r="B865" t="s">
        <v>1</v>
      </c>
      <c r="C865" cm="1">
        <f t="array" ref="C865">_xlfn.SWITCH(Sales[[#This Row],[Subscription Type]],"Basic",4,"Premium",3,"Business",2,"Enterprise",1,FALSE)</f>
        <v>2</v>
      </c>
      <c r="E865" s="1"/>
      <c r="F865" s="1"/>
      <c r="G865">
        <v>37</v>
      </c>
      <c r="H865">
        <f>MAX(0,Sales[[#This Row],[Number of Users]]-Sales[[#This Row],[Licenses Bought]])</f>
        <v>9</v>
      </c>
      <c r="I865" s="5">
        <v>25</v>
      </c>
      <c r="J865" s="5">
        <f>IF(Sales[[#This Row],[Sales Month]]=MAX(R865:R3084),Sales[[#This Row],[Upsell $ Non Paying Users]]*Sales[[#This Row],[Non Paying Users]],0)</f>
        <v>0</v>
      </c>
      <c r="K865" s="5" t="str" cm="1">
        <f t="array" ref="K865">_xlfn.IFS(Sales[[#This Row],[Current Upsell $]]=0,"",Sales[[#This Row],[Current Upsell $]]&gt;=400,"High",Sales[[#This Row],[Current Upsell $]]&gt;=100,"Medium",Sales[[#This Row],[Current Upsell $]]&lt;100,"Low")</f>
        <v/>
      </c>
      <c r="L865" s="5" t="str">
        <f>IF(Sales[[#This Row],[Current Upsell $]]&gt;0,_xlfn.CONCAT(Sales[[#This Row],[Subscription Type]]," ",Sales[[#This Row],[Upsell Priority]]," ",TEXT(Sales[[#This Row],[Current Upsell $]],"$#")),"")</f>
        <v/>
      </c>
      <c r="M865">
        <v>46</v>
      </c>
      <c r="N865" s="1">
        <v>43800</v>
      </c>
      <c r="O865" s="1">
        <v>44378</v>
      </c>
      <c r="P865">
        <v>19</v>
      </c>
      <c r="Q865">
        <v>0</v>
      </c>
      <c r="R865" s="1">
        <v>44075</v>
      </c>
      <c r="S865">
        <v>925</v>
      </c>
      <c r="T865" s="1"/>
    </row>
    <row r="866" spans="1:20" x14ac:dyDescent="0.25">
      <c r="A866">
        <v>100005</v>
      </c>
      <c r="B866" t="s">
        <v>1</v>
      </c>
      <c r="C866" cm="1">
        <f t="array" ref="C866">_xlfn.SWITCH(Sales[[#This Row],[Subscription Type]],"Basic",4,"Premium",3,"Business",2,"Enterprise",1,FALSE)</f>
        <v>2</v>
      </c>
      <c r="E866" s="1"/>
      <c r="F866" s="1"/>
      <c r="G866">
        <v>37</v>
      </c>
      <c r="H866">
        <f>MAX(0,Sales[[#This Row],[Number of Users]]-Sales[[#This Row],[Licenses Bought]])</f>
        <v>9</v>
      </c>
      <c r="I866" s="5">
        <v>25</v>
      </c>
      <c r="J866" s="5">
        <f>IF(Sales[[#This Row],[Sales Month]]=MAX(R866:R3085),Sales[[#This Row],[Upsell $ Non Paying Users]]*Sales[[#This Row],[Non Paying Users]],0)</f>
        <v>0</v>
      </c>
      <c r="K866" s="5" t="str" cm="1">
        <f t="array" ref="K866">_xlfn.IFS(Sales[[#This Row],[Current Upsell $]]=0,"",Sales[[#This Row],[Current Upsell $]]&gt;=400,"High",Sales[[#This Row],[Current Upsell $]]&gt;=100,"Medium",Sales[[#This Row],[Current Upsell $]]&lt;100,"Low")</f>
        <v/>
      </c>
      <c r="L866" s="5" t="str">
        <f>IF(Sales[[#This Row],[Current Upsell $]]&gt;0,_xlfn.CONCAT(Sales[[#This Row],[Subscription Type]]," ",Sales[[#This Row],[Upsell Priority]]," ",TEXT(Sales[[#This Row],[Current Upsell $]],"$#")),"")</f>
        <v/>
      </c>
      <c r="M866">
        <v>46</v>
      </c>
      <c r="N866" s="1">
        <v>43800</v>
      </c>
      <c r="O866" s="1">
        <v>44378</v>
      </c>
      <c r="P866">
        <v>19</v>
      </c>
      <c r="Q866">
        <v>0</v>
      </c>
      <c r="R866" s="1">
        <v>44166</v>
      </c>
      <c r="S866">
        <v>925</v>
      </c>
      <c r="T866" s="1"/>
    </row>
    <row r="867" spans="1:20" x14ac:dyDescent="0.25">
      <c r="A867">
        <v>100009</v>
      </c>
      <c r="B867" t="s">
        <v>1</v>
      </c>
      <c r="C867" cm="1">
        <f t="array" ref="C867">_xlfn.SWITCH(Sales[[#This Row],[Subscription Type]],"Basic",4,"Premium",3,"Business",2,"Enterprise",1,FALSE)</f>
        <v>2</v>
      </c>
      <c r="E867" s="1"/>
      <c r="F867" s="1"/>
      <c r="G867">
        <v>44</v>
      </c>
      <c r="H867">
        <f>MAX(0,Sales[[#This Row],[Number of Users]]-Sales[[#This Row],[Licenses Bought]])</f>
        <v>9</v>
      </c>
      <c r="I867" s="5">
        <v>25</v>
      </c>
      <c r="J867" s="5">
        <f>IF(Sales[[#This Row],[Sales Month]]=MAX(R867:R3086),Sales[[#This Row],[Upsell $ Non Paying Users]]*Sales[[#This Row],[Non Paying Users]],0)</f>
        <v>0</v>
      </c>
      <c r="K867" s="5" t="str" cm="1">
        <f t="array" ref="K867">_xlfn.IFS(Sales[[#This Row],[Current Upsell $]]=0,"",Sales[[#This Row],[Current Upsell $]]&gt;=400,"High",Sales[[#This Row],[Current Upsell $]]&gt;=100,"Medium",Sales[[#This Row],[Current Upsell $]]&lt;100,"Low")</f>
        <v/>
      </c>
      <c r="L867" s="5" t="str">
        <f>IF(Sales[[#This Row],[Current Upsell $]]&gt;0,_xlfn.CONCAT(Sales[[#This Row],[Subscription Type]]," ",Sales[[#This Row],[Upsell Priority]]," ",TEXT(Sales[[#This Row],[Current Upsell $]],"$#")),"")</f>
        <v/>
      </c>
      <c r="M867">
        <v>53</v>
      </c>
      <c r="N867" s="1">
        <v>43862</v>
      </c>
      <c r="O867" s="1">
        <v>44378</v>
      </c>
      <c r="P867">
        <v>17</v>
      </c>
      <c r="Q867">
        <v>0</v>
      </c>
      <c r="R867" s="1">
        <v>43952</v>
      </c>
      <c r="S867">
        <v>1100</v>
      </c>
      <c r="T867" s="1"/>
    </row>
    <row r="868" spans="1:20" x14ac:dyDescent="0.25">
      <c r="A868">
        <v>100009</v>
      </c>
      <c r="B868" t="s">
        <v>1</v>
      </c>
      <c r="C868" cm="1">
        <f t="array" ref="C868">_xlfn.SWITCH(Sales[[#This Row],[Subscription Type]],"Basic",4,"Premium",3,"Business",2,"Enterprise",1,FALSE)</f>
        <v>2</v>
      </c>
      <c r="E868" s="1"/>
      <c r="F868" s="1"/>
      <c r="G868">
        <v>52</v>
      </c>
      <c r="H868">
        <f>MAX(0,Sales[[#This Row],[Number of Users]]-Sales[[#This Row],[Licenses Bought]])</f>
        <v>9</v>
      </c>
      <c r="I868" s="5">
        <v>25</v>
      </c>
      <c r="J868" s="5">
        <f>IF(Sales[[#This Row],[Sales Month]]=MAX(R868:R3087),Sales[[#This Row],[Upsell $ Non Paying Users]]*Sales[[#This Row],[Non Paying Users]],0)</f>
        <v>0</v>
      </c>
      <c r="K868" s="5" t="str" cm="1">
        <f t="array" ref="K868">_xlfn.IFS(Sales[[#This Row],[Current Upsell $]]=0,"",Sales[[#This Row],[Current Upsell $]]&gt;=400,"High",Sales[[#This Row],[Current Upsell $]]&gt;=100,"Medium",Sales[[#This Row],[Current Upsell $]]&lt;100,"Low")</f>
        <v/>
      </c>
      <c r="L868" s="5" t="str">
        <f>IF(Sales[[#This Row],[Current Upsell $]]&gt;0,_xlfn.CONCAT(Sales[[#This Row],[Subscription Type]]," ",Sales[[#This Row],[Upsell Priority]]," ",TEXT(Sales[[#This Row],[Current Upsell $]],"$#")),"")</f>
        <v/>
      </c>
      <c r="M868">
        <v>61</v>
      </c>
      <c r="N868" s="1">
        <v>43862</v>
      </c>
      <c r="O868" s="1">
        <v>44378</v>
      </c>
      <c r="P868">
        <v>17</v>
      </c>
      <c r="Q868">
        <v>0</v>
      </c>
      <c r="R868" s="1">
        <v>44256</v>
      </c>
      <c r="S868">
        <v>1300</v>
      </c>
      <c r="T868" s="1"/>
    </row>
    <row r="869" spans="1:20" x14ac:dyDescent="0.25">
      <c r="A869">
        <v>100017</v>
      </c>
      <c r="B869" t="s">
        <v>1</v>
      </c>
      <c r="C869" cm="1">
        <f t="array" ref="C869">_xlfn.SWITCH(Sales[[#This Row],[Subscription Type]],"Basic",4,"Premium",3,"Business",2,"Enterprise",1,FALSE)</f>
        <v>2</v>
      </c>
      <c r="E869" s="1"/>
      <c r="F869" s="1"/>
      <c r="G869">
        <v>68</v>
      </c>
      <c r="H869">
        <f>MAX(0,Sales[[#This Row],[Number of Users]]-Sales[[#This Row],[Licenses Bought]])</f>
        <v>9</v>
      </c>
      <c r="I869" s="5">
        <v>25</v>
      </c>
      <c r="J869" s="5">
        <f>IF(Sales[[#This Row],[Sales Month]]=MAX(R869:R3088),Sales[[#This Row],[Upsell $ Non Paying Users]]*Sales[[#This Row],[Non Paying Users]],0)</f>
        <v>0</v>
      </c>
      <c r="K869" s="5" t="str" cm="1">
        <f t="array" ref="K869">_xlfn.IFS(Sales[[#This Row],[Current Upsell $]]=0,"",Sales[[#This Row],[Current Upsell $]]&gt;=400,"High",Sales[[#This Row],[Current Upsell $]]&gt;=100,"Medium",Sales[[#This Row],[Current Upsell $]]&lt;100,"Low")</f>
        <v/>
      </c>
      <c r="L869" s="5" t="str">
        <f>IF(Sales[[#This Row],[Current Upsell $]]&gt;0,_xlfn.CONCAT(Sales[[#This Row],[Subscription Type]]," ",Sales[[#This Row],[Upsell Priority]]," ",TEXT(Sales[[#This Row],[Current Upsell $]],"$#")),"")</f>
        <v/>
      </c>
      <c r="M869">
        <v>77</v>
      </c>
      <c r="N869" s="1">
        <v>43922</v>
      </c>
      <c r="O869" s="1">
        <v>44378</v>
      </c>
      <c r="P869">
        <v>15</v>
      </c>
      <c r="Q869">
        <v>0</v>
      </c>
      <c r="R869" s="1">
        <v>44075</v>
      </c>
      <c r="S869">
        <v>1700</v>
      </c>
      <c r="T869" s="1"/>
    </row>
    <row r="870" spans="1:20" x14ac:dyDescent="0.25">
      <c r="A870">
        <v>100018</v>
      </c>
      <c r="B870" t="s">
        <v>1</v>
      </c>
      <c r="C870" cm="1">
        <f t="array" ref="C870">_xlfn.SWITCH(Sales[[#This Row],[Subscription Type]],"Basic",4,"Premium",3,"Business",2,"Enterprise",1,FALSE)</f>
        <v>2</v>
      </c>
      <c r="E870" s="1"/>
      <c r="F870" s="1"/>
      <c r="G870">
        <v>58</v>
      </c>
      <c r="H870">
        <f>MAX(0,Sales[[#This Row],[Number of Users]]-Sales[[#This Row],[Licenses Bought]])</f>
        <v>9</v>
      </c>
      <c r="I870" s="5">
        <v>25</v>
      </c>
      <c r="J870" s="5">
        <f>IF(Sales[[#This Row],[Sales Month]]=MAX(R870:R3089),Sales[[#This Row],[Upsell $ Non Paying Users]]*Sales[[#This Row],[Non Paying Users]],0)</f>
        <v>0</v>
      </c>
      <c r="K870" s="5" t="str" cm="1">
        <f t="array" ref="K870">_xlfn.IFS(Sales[[#This Row],[Current Upsell $]]=0,"",Sales[[#This Row],[Current Upsell $]]&gt;=400,"High",Sales[[#This Row],[Current Upsell $]]&gt;=100,"Medium",Sales[[#This Row],[Current Upsell $]]&lt;100,"Low")</f>
        <v/>
      </c>
      <c r="L870" s="5" t="str">
        <f>IF(Sales[[#This Row],[Current Upsell $]]&gt;0,_xlfn.CONCAT(Sales[[#This Row],[Subscription Type]]," ",Sales[[#This Row],[Upsell Priority]]," ",TEXT(Sales[[#This Row],[Current Upsell $]],"$#")),"")</f>
        <v/>
      </c>
      <c r="M870">
        <v>67</v>
      </c>
      <c r="N870" s="1">
        <v>43922</v>
      </c>
      <c r="O870" s="1">
        <v>44378</v>
      </c>
      <c r="P870">
        <v>15</v>
      </c>
      <c r="Q870">
        <v>0</v>
      </c>
      <c r="R870" s="1">
        <v>44044</v>
      </c>
      <c r="S870">
        <v>1450</v>
      </c>
      <c r="T870" s="1"/>
    </row>
    <row r="871" spans="1:20" x14ac:dyDescent="0.25">
      <c r="A871">
        <v>100038</v>
      </c>
      <c r="B871" t="s">
        <v>1</v>
      </c>
      <c r="C871" cm="1">
        <f t="array" ref="C871">_xlfn.SWITCH(Sales[[#This Row],[Subscription Type]],"Basic",4,"Premium",3,"Business",2,"Enterprise",1,FALSE)</f>
        <v>2</v>
      </c>
      <c r="E871" s="1"/>
      <c r="F871" s="1"/>
      <c r="G871">
        <v>52</v>
      </c>
      <c r="H871">
        <f>MAX(0,Sales[[#This Row],[Number of Users]]-Sales[[#This Row],[Licenses Bought]])</f>
        <v>9</v>
      </c>
      <c r="I871" s="5">
        <v>25</v>
      </c>
      <c r="J871" s="5">
        <f>IF(Sales[[#This Row],[Sales Month]]=MAX(R871:R3090),Sales[[#This Row],[Upsell $ Non Paying Users]]*Sales[[#This Row],[Non Paying Users]],0)</f>
        <v>0</v>
      </c>
      <c r="K871" s="5" t="str" cm="1">
        <f t="array" ref="K871">_xlfn.IFS(Sales[[#This Row],[Current Upsell $]]=0,"",Sales[[#This Row],[Current Upsell $]]&gt;=400,"High",Sales[[#This Row],[Current Upsell $]]&gt;=100,"Medium",Sales[[#This Row],[Current Upsell $]]&lt;100,"Low")</f>
        <v/>
      </c>
      <c r="L871" s="5" t="str">
        <f>IF(Sales[[#This Row],[Current Upsell $]]&gt;0,_xlfn.CONCAT(Sales[[#This Row],[Subscription Type]]," ",Sales[[#This Row],[Upsell Priority]]," ",TEXT(Sales[[#This Row],[Current Upsell $]],"$#")),"")</f>
        <v/>
      </c>
      <c r="M871">
        <v>61</v>
      </c>
      <c r="N871" s="1">
        <v>43983</v>
      </c>
      <c r="O871" s="1">
        <v>44378</v>
      </c>
      <c r="P871">
        <v>13</v>
      </c>
      <c r="Q871">
        <v>0</v>
      </c>
      <c r="R871" s="1">
        <v>44197</v>
      </c>
      <c r="S871">
        <v>1300</v>
      </c>
      <c r="T871" s="1"/>
    </row>
    <row r="872" spans="1:20" x14ac:dyDescent="0.25">
      <c r="A872">
        <v>100041</v>
      </c>
      <c r="B872" t="s">
        <v>1</v>
      </c>
      <c r="C872" cm="1">
        <f t="array" ref="C872">_xlfn.SWITCH(Sales[[#This Row],[Subscription Type]],"Basic",4,"Premium",3,"Business",2,"Enterprise",1,FALSE)</f>
        <v>2</v>
      </c>
      <c r="E872" s="1"/>
      <c r="F872" s="1"/>
      <c r="G872">
        <v>32</v>
      </c>
      <c r="H872">
        <f>MAX(0,Sales[[#This Row],[Number of Users]]-Sales[[#This Row],[Licenses Bought]])</f>
        <v>9</v>
      </c>
      <c r="I872" s="5">
        <v>25</v>
      </c>
      <c r="J872" s="5">
        <f>IF(Sales[[#This Row],[Sales Month]]=MAX(R872:R3091),Sales[[#This Row],[Upsell $ Non Paying Users]]*Sales[[#This Row],[Non Paying Users]],0)</f>
        <v>0</v>
      </c>
      <c r="K872" s="5" t="str" cm="1">
        <f t="array" ref="K872">_xlfn.IFS(Sales[[#This Row],[Current Upsell $]]=0,"",Sales[[#This Row],[Current Upsell $]]&gt;=400,"High",Sales[[#This Row],[Current Upsell $]]&gt;=100,"Medium",Sales[[#This Row],[Current Upsell $]]&lt;100,"Low")</f>
        <v/>
      </c>
      <c r="L872" s="5" t="str">
        <f>IF(Sales[[#This Row],[Current Upsell $]]&gt;0,_xlfn.CONCAT(Sales[[#This Row],[Subscription Type]]," ",Sales[[#This Row],[Upsell Priority]]," ",TEXT(Sales[[#This Row],[Current Upsell $]],"$#")),"")</f>
        <v/>
      </c>
      <c r="M872">
        <v>41</v>
      </c>
      <c r="N872" s="1">
        <v>43983</v>
      </c>
      <c r="O872" s="1">
        <v>44378</v>
      </c>
      <c r="P872">
        <v>13</v>
      </c>
      <c r="Q872">
        <v>0</v>
      </c>
      <c r="R872" s="1">
        <v>44166</v>
      </c>
      <c r="S872">
        <v>800</v>
      </c>
      <c r="T872" s="1"/>
    </row>
    <row r="873" spans="1:20" x14ac:dyDescent="0.25">
      <c r="A873">
        <v>100041</v>
      </c>
      <c r="B873" t="s">
        <v>1</v>
      </c>
      <c r="C873" cm="1">
        <f t="array" ref="C873">_xlfn.SWITCH(Sales[[#This Row],[Subscription Type]],"Basic",4,"Premium",3,"Business",2,"Enterprise",1,FALSE)</f>
        <v>2</v>
      </c>
      <c r="E873" s="1"/>
      <c r="F873" s="1"/>
      <c r="G873">
        <v>32</v>
      </c>
      <c r="H873">
        <f>MAX(0,Sales[[#This Row],[Number of Users]]-Sales[[#This Row],[Licenses Bought]])</f>
        <v>9</v>
      </c>
      <c r="I873" s="5">
        <v>25</v>
      </c>
      <c r="J873" s="5">
        <f>IF(Sales[[#This Row],[Sales Month]]=MAX(R873:R3092),Sales[[#This Row],[Upsell $ Non Paying Users]]*Sales[[#This Row],[Non Paying Users]],0)</f>
        <v>0</v>
      </c>
      <c r="K873" s="5" t="str" cm="1">
        <f t="array" ref="K873">_xlfn.IFS(Sales[[#This Row],[Current Upsell $]]=0,"",Sales[[#This Row],[Current Upsell $]]&gt;=400,"High",Sales[[#This Row],[Current Upsell $]]&gt;=100,"Medium",Sales[[#This Row],[Current Upsell $]]&lt;100,"Low")</f>
        <v/>
      </c>
      <c r="L873" s="5" t="str">
        <f>IF(Sales[[#This Row],[Current Upsell $]]&gt;0,_xlfn.CONCAT(Sales[[#This Row],[Subscription Type]]," ",Sales[[#This Row],[Upsell Priority]]," ",TEXT(Sales[[#This Row],[Current Upsell $]],"$#")),"")</f>
        <v/>
      </c>
      <c r="M873">
        <v>41</v>
      </c>
      <c r="N873" s="1">
        <v>43983</v>
      </c>
      <c r="O873" s="1">
        <v>44378</v>
      </c>
      <c r="P873">
        <v>13</v>
      </c>
      <c r="Q873">
        <v>0</v>
      </c>
      <c r="R873" s="1">
        <v>44317</v>
      </c>
      <c r="S873">
        <v>800</v>
      </c>
      <c r="T873" s="1"/>
    </row>
    <row r="874" spans="1:20" x14ac:dyDescent="0.25">
      <c r="A874">
        <v>100042</v>
      </c>
      <c r="B874" t="s">
        <v>1</v>
      </c>
      <c r="C874" cm="1">
        <f t="array" ref="C874">_xlfn.SWITCH(Sales[[#This Row],[Subscription Type]],"Basic",4,"Premium",3,"Business",2,"Enterprise",1,FALSE)</f>
        <v>2</v>
      </c>
      <c r="E874" s="1"/>
      <c r="F874" s="1"/>
      <c r="G874">
        <v>26</v>
      </c>
      <c r="H874">
        <f>MAX(0,Sales[[#This Row],[Number of Users]]-Sales[[#This Row],[Licenses Bought]])</f>
        <v>9</v>
      </c>
      <c r="I874" s="5">
        <v>25</v>
      </c>
      <c r="J874" s="5">
        <f>IF(Sales[[#This Row],[Sales Month]]=MAX(R874:R3093),Sales[[#This Row],[Upsell $ Non Paying Users]]*Sales[[#This Row],[Non Paying Users]],0)</f>
        <v>0</v>
      </c>
      <c r="K874" s="5" t="str" cm="1">
        <f t="array" ref="K874">_xlfn.IFS(Sales[[#This Row],[Current Upsell $]]=0,"",Sales[[#This Row],[Current Upsell $]]&gt;=400,"High",Sales[[#This Row],[Current Upsell $]]&gt;=100,"Medium",Sales[[#This Row],[Current Upsell $]]&lt;100,"Low")</f>
        <v/>
      </c>
      <c r="L874" s="5" t="str">
        <f>IF(Sales[[#This Row],[Current Upsell $]]&gt;0,_xlfn.CONCAT(Sales[[#This Row],[Subscription Type]]," ",Sales[[#This Row],[Upsell Priority]]," ",TEXT(Sales[[#This Row],[Current Upsell $]],"$#")),"")</f>
        <v/>
      </c>
      <c r="M874">
        <v>35</v>
      </c>
      <c r="N874" s="1">
        <v>43983</v>
      </c>
      <c r="O874" s="1">
        <v>44378</v>
      </c>
      <c r="P874">
        <v>13</v>
      </c>
      <c r="Q874">
        <v>0</v>
      </c>
      <c r="R874" s="1">
        <v>44075</v>
      </c>
      <c r="S874">
        <v>650</v>
      </c>
      <c r="T874" s="1"/>
    </row>
    <row r="875" spans="1:20" x14ac:dyDescent="0.25">
      <c r="A875">
        <v>100042</v>
      </c>
      <c r="B875" t="s">
        <v>1</v>
      </c>
      <c r="C875" cm="1">
        <f t="array" ref="C875">_xlfn.SWITCH(Sales[[#This Row],[Subscription Type]],"Basic",4,"Premium",3,"Business",2,"Enterprise",1,FALSE)</f>
        <v>2</v>
      </c>
      <c r="E875" s="1"/>
      <c r="F875" s="1"/>
      <c r="G875">
        <v>26</v>
      </c>
      <c r="H875">
        <f>MAX(0,Sales[[#This Row],[Number of Users]]-Sales[[#This Row],[Licenses Bought]])</f>
        <v>9</v>
      </c>
      <c r="I875" s="5">
        <v>25</v>
      </c>
      <c r="J875" s="5">
        <f>IF(Sales[[#This Row],[Sales Month]]=MAX(R875:R3094),Sales[[#This Row],[Upsell $ Non Paying Users]]*Sales[[#This Row],[Non Paying Users]],0)</f>
        <v>0</v>
      </c>
      <c r="K875" s="5" t="str" cm="1">
        <f t="array" ref="K875">_xlfn.IFS(Sales[[#This Row],[Current Upsell $]]=0,"",Sales[[#This Row],[Current Upsell $]]&gt;=400,"High",Sales[[#This Row],[Current Upsell $]]&gt;=100,"Medium",Sales[[#This Row],[Current Upsell $]]&lt;100,"Low")</f>
        <v/>
      </c>
      <c r="L875" s="5" t="str">
        <f>IF(Sales[[#This Row],[Current Upsell $]]&gt;0,_xlfn.CONCAT(Sales[[#This Row],[Subscription Type]]," ",Sales[[#This Row],[Upsell Priority]]," ",TEXT(Sales[[#This Row],[Current Upsell $]],"$#")),"")</f>
        <v/>
      </c>
      <c r="M875">
        <v>35</v>
      </c>
      <c r="N875" s="1">
        <v>43983</v>
      </c>
      <c r="O875" s="1">
        <v>44378</v>
      </c>
      <c r="P875">
        <v>13</v>
      </c>
      <c r="Q875">
        <v>0</v>
      </c>
      <c r="R875" s="1">
        <v>44136</v>
      </c>
      <c r="S875">
        <v>650</v>
      </c>
      <c r="T875" s="1"/>
    </row>
    <row r="876" spans="1:20" x14ac:dyDescent="0.25">
      <c r="A876">
        <v>100060</v>
      </c>
      <c r="B876" t="s">
        <v>1</v>
      </c>
      <c r="C876" cm="1">
        <f t="array" ref="C876">_xlfn.SWITCH(Sales[[#This Row],[Subscription Type]],"Basic",4,"Premium",3,"Business",2,"Enterprise",1,FALSE)</f>
        <v>2</v>
      </c>
      <c r="E876" s="1"/>
      <c r="F876" s="1"/>
      <c r="G876">
        <v>31</v>
      </c>
      <c r="H876">
        <f>MAX(0,Sales[[#This Row],[Number of Users]]-Sales[[#This Row],[Licenses Bought]])</f>
        <v>9</v>
      </c>
      <c r="I876" s="5">
        <v>25</v>
      </c>
      <c r="J876" s="5">
        <f>IF(Sales[[#This Row],[Sales Month]]=MAX(R876:R3095),Sales[[#This Row],[Upsell $ Non Paying Users]]*Sales[[#This Row],[Non Paying Users]],0)</f>
        <v>0</v>
      </c>
      <c r="K876" s="5" t="str" cm="1">
        <f t="array" ref="K876">_xlfn.IFS(Sales[[#This Row],[Current Upsell $]]=0,"",Sales[[#This Row],[Current Upsell $]]&gt;=400,"High",Sales[[#This Row],[Current Upsell $]]&gt;=100,"Medium",Sales[[#This Row],[Current Upsell $]]&lt;100,"Low")</f>
        <v/>
      </c>
      <c r="L876" s="5" t="str">
        <f>IF(Sales[[#This Row],[Current Upsell $]]&gt;0,_xlfn.CONCAT(Sales[[#This Row],[Subscription Type]]," ",Sales[[#This Row],[Upsell Priority]]," ",TEXT(Sales[[#This Row],[Current Upsell $]],"$#")),"")</f>
        <v/>
      </c>
      <c r="M876">
        <v>40</v>
      </c>
      <c r="N876" s="1">
        <v>44013</v>
      </c>
      <c r="O876" s="1">
        <v>44378</v>
      </c>
      <c r="P876">
        <v>12</v>
      </c>
      <c r="Q876">
        <v>0</v>
      </c>
      <c r="R876" s="1">
        <v>44166</v>
      </c>
      <c r="S876">
        <v>775</v>
      </c>
      <c r="T876" s="1"/>
    </row>
    <row r="877" spans="1:20" x14ac:dyDescent="0.25">
      <c r="A877">
        <v>100060</v>
      </c>
      <c r="B877" t="s">
        <v>1</v>
      </c>
      <c r="C877" cm="1">
        <f t="array" ref="C877">_xlfn.SWITCH(Sales[[#This Row],[Subscription Type]],"Basic",4,"Premium",3,"Business",2,"Enterprise",1,FALSE)</f>
        <v>2</v>
      </c>
      <c r="E877" s="1"/>
      <c r="F877" s="1"/>
      <c r="G877">
        <v>31</v>
      </c>
      <c r="H877">
        <f>MAX(0,Sales[[#This Row],[Number of Users]]-Sales[[#This Row],[Licenses Bought]])</f>
        <v>9</v>
      </c>
      <c r="I877" s="5">
        <v>25</v>
      </c>
      <c r="J877" s="5">
        <f>IF(Sales[[#This Row],[Sales Month]]=MAX(R877:R3096),Sales[[#This Row],[Upsell $ Non Paying Users]]*Sales[[#This Row],[Non Paying Users]],0)</f>
        <v>0</v>
      </c>
      <c r="K877" s="5" t="str" cm="1">
        <f t="array" ref="K877">_xlfn.IFS(Sales[[#This Row],[Current Upsell $]]=0,"",Sales[[#This Row],[Current Upsell $]]&gt;=400,"High",Sales[[#This Row],[Current Upsell $]]&gt;=100,"Medium",Sales[[#This Row],[Current Upsell $]]&lt;100,"Low")</f>
        <v/>
      </c>
      <c r="L877" s="5" t="str">
        <f>IF(Sales[[#This Row],[Current Upsell $]]&gt;0,_xlfn.CONCAT(Sales[[#This Row],[Subscription Type]]," ",Sales[[#This Row],[Upsell Priority]]," ",TEXT(Sales[[#This Row],[Current Upsell $]],"$#")),"")</f>
        <v/>
      </c>
      <c r="M877">
        <v>40</v>
      </c>
      <c r="N877" s="1">
        <v>44013</v>
      </c>
      <c r="O877" s="1">
        <v>44378</v>
      </c>
      <c r="P877">
        <v>12</v>
      </c>
      <c r="Q877">
        <v>0</v>
      </c>
      <c r="R877" s="1">
        <v>44197</v>
      </c>
      <c r="S877">
        <v>775</v>
      </c>
      <c r="T877" s="1"/>
    </row>
    <row r="878" spans="1:20" x14ac:dyDescent="0.25">
      <c r="A878">
        <v>100086</v>
      </c>
      <c r="B878" t="s">
        <v>1</v>
      </c>
      <c r="C878" cm="1">
        <f t="array" ref="C878">_xlfn.SWITCH(Sales[[#This Row],[Subscription Type]],"Basic",4,"Premium",3,"Business",2,"Enterprise",1,FALSE)</f>
        <v>2</v>
      </c>
      <c r="E878" s="1"/>
      <c r="F878" s="1"/>
      <c r="G878">
        <v>21</v>
      </c>
      <c r="H878">
        <f>MAX(0,Sales[[#This Row],[Number of Users]]-Sales[[#This Row],[Licenses Bought]])</f>
        <v>9</v>
      </c>
      <c r="I878" s="5">
        <v>25</v>
      </c>
      <c r="J878" s="5">
        <f>IF(Sales[[#This Row],[Sales Month]]=MAX(R878:R3097),Sales[[#This Row],[Upsell $ Non Paying Users]]*Sales[[#This Row],[Non Paying Users]],0)</f>
        <v>0</v>
      </c>
      <c r="K878" s="5" t="str" cm="1">
        <f t="array" ref="K878">_xlfn.IFS(Sales[[#This Row],[Current Upsell $]]=0,"",Sales[[#This Row],[Current Upsell $]]&gt;=400,"High",Sales[[#This Row],[Current Upsell $]]&gt;=100,"Medium",Sales[[#This Row],[Current Upsell $]]&lt;100,"Low")</f>
        <v/>
      </c>
      <c r="L878" s="5" t="str">
        <f>IF(Sales[[#This Row],[Current Upsell $]]&gt;0,_xlfn.CONCAT(Sales[[#This Row],[Subscription Type]]," ",Sales[[#This Row],[Upsell Priority]]," ",TEXT(Sales[[#This Row],[Current Upsell $]],"$#")),"")</f>
        <v/>
      </c>
      <c r="M878">
        <v>30</v>
      </c>
      <c r="N878" s="1">
        <v>44044</v>
      </c>
      <c r="O878" s="1">
        <v>44378</v>
      </c>
      <c r="P878">
        <v>11</v>
      </c>
      <c r="Q878">
        <v>0</v>
      </c>
      <c r="R878" s="1">
        <v>44228</v>
      </c>
      <c r="S878">
        <v>525</v>
      </c>
      <c r="T878" s="1"/>
    </row>
    <row r="879" spans="1:20" x14ac:dyDescent="0.25">
      <c r="A879">
        <v>100086</v>
      </c>
      <c r="B879" t="s">
        <v>1</v>
      </c>
      <c r="C879" cm="1">
        <f t="array" ref="C879">_xlfn.SWITCH(Sales[[#This Row],[Subscription Type]],"Basic",4,"Premium",3,"Business",2,"Enterprise",1,FALSE)</f>
        <v>2</v>
      </c>
      <c r="E879" s="1"/>
      <c r="F879" s="1"/>
      <c r="G879">
        <v>21</v>
      </c>
      <c r="H879">
        <f>MAX(0,Sales[[#This Row],[Number of Users]]-Sales[[#This Row],[Licenses Bought]])</f>
        <v>9</v>
      </c>
      <c r="I879" s="5">
        <v>25</v>
      </c>
      <c r="J879" s="5">
        <f>IF(Sales[[#This Row],[Sales Month]]=MAX(R879:R3098),Sales[[#This Row],[Upsell $ Non Paying Users]]*Sales[[#This Row],[Non Paying Users]],0)</f>
        <v>0</v>
      </c>
      <c r="K879" s="5" t="str" cm="1">
        <f t="array" ref="K879">_xlfn.IFS(Sales[[#This Row],[Current Upsell $]]=0,"",Sales[[#This Row],[Current Upsell $]]&gt;=400,"High",Sales[[#This Row],[Current Upsell $]]&gt;=100,"Medium",Sales[[#This Row],[Current Upsell $]]&lt;100,"Low")</f>
        <v/>
      </c>
      <c r="L879" s="5" t="str">
        <f>IF(Sales[[#This Row],[Current Upsell $]]&gt;0,_xlfn.CONCAT(Sales[[#This Row],[Subscription Type]]," ",Sales[[#This Row],[Upsell Priority]]," ",TEXT(Sales[[#This Row],[Current Upsell $]],"$#")),"")</f>
        <v/>
      </c>
      <c r="M879">
        <v>30</v>
      </c>
      <c r="N879" s="1">
        <v>44044</v>
      </c>
      <c r="O879" s="1">
        <v>44378</v>
      </c>
      <c r="P879">
        <v>11</v>
      </c>
      <c r="Q879">
        <v>0</v>
      </c>
      <c r="R879" s="1">
        <v>44256</v>
      </c>
      <c r="S879">
        <v>525</v>
      </c>
      <c r="T879" s="1"/>
    </row>
    <row r="880" spans="1:20" x14ac:dyDescent="0.25">
      <c r="A880">
        <v>100121</v>
      </c>
      <c r="B880" t="s">
        <v>1</v>
      </c>
      <c r="C880" cm="1">
        <f t="array" ref="C880">_xlfn.SWITCH(Sales[[#This Row],[Subscription Type]],"Basic",4,"Premium",3,"Business",2,"Enterprise",1,FALSE)</f>
        <v>2</v>
      </c>
      <c r="E880" s="1"/>
      <c r="F880" s="1"/>
      <c r="G880">
        <v>9</v>
      </c>
      <c r="H880">
        <f>MAX(0,Sales[[#This Row],[Number of Users]]-Sales[[#This Row],[Licenses Bought]])</f>
        <v>9</v>
      </c>
      <c r="I880" s="5">
        <v>25</v>
      </c>
      <c r="J880" s="5">
        <f>IF(Sales[[#This Row],[Sales Month]]=MAX(R880:R3099),Sales[[#This Row],[Upsell $ Non Paying Users]]*Sales[[#This Row],[Non Paying Users]],0)</f>
        <v>0</v>
      </c>
      <c r="K880" s="5" t="str" cm="1">
        <f t="array" ref="K880">_xlfn.IFS(Sales[[#This Row],[Current Upsell $]]=0,"",Sales[[#This Row],[Current Upsell $]]&gt;=400,"High",Sales[[#This Row],[Current Upsell $]]&gt;=100,"Medium",Sales[[#This Row],[Current Upsell $]]&lt;100,"Low")</f>
        <v/>
      </c>
      <c r="L880" s="5" t="str">
        <f>IF(Sales[[#This Row],[Current Upsell $]]&gt;0,_xlfn.CONCAT(Sales[[#This Row],[Subscription Type]]," ",Sales[[#This Row],[Upsell Priority]]," ",TEXT(Sales[[#This Row],[Current Upsell $]],"$#")),"")</f>
        <v/>
      </c>
      <c r="M880">
        <v>18</v>
      </c>
      <c r="N880" s="1">
        <v>44075</v>
      </c>
      <c r="O880" s="1">
        <v>44378</v>
      </c>
      <c r="P880">
        <v>10</v>
      </c>
      <c r="Q880">
        <v>0</v>
      </c>
      <c r="R880" s="1">
        <v>44136</v>
      </c>
      <c r="S880">
        <v>225</v>
      </c>
      <c r="T880" s="1"/>
    </row>
    <row r="881" spans="1:20" x14ac:dyDescent="0.25">
      <c r="A881">
        <v>100202</v>
      </c>
      <c r="B881" t="s">
        <v>1</v>
      </c>
      <c r="C881" cm="1">
        <f t="array" ref="C881">_xlfn.SWITCH(Sales[[#This Row],[Subscription Type]],"Basic",4,"Premium",3,"Business",2,"Enterprise",1,FALSE)</f>
        <v>2</v>
      </c>
      <c r="E881" s="1"/>
      <c r="F881" s="1"/>
      <c r="G881">
        <v>25</v>
      </c>
      <c r="H881">
        <f>MAX(0,Sales[[#This Row],[Number of Users]]-Sales[[#This Row],[Licenses Bought]])</f>
        <v>9</v>
      </c>
      <c r="I881" s="5">
        <v>25</v>
      </c>
      <c r="J881" s="5">
        <f>IF(Sales[[#This Row],[Sales Month]]=MAX(R881:R3100),Sales[[#This Row],[Upsell $ Non Paying Users]]*Sales[[#This Row],[Non Paying Users]],0)</f>
        <v>0</v>
      </c>
      <c r="K881" s="5" t="str" cm="1">
        <f t="array" ref="K881">_xlfn.IFS(Sales[[#This Row],[Current Upsell $]]=0,"",Sales[[#This Row],[Current Upsell $]]&gt;=400,"High",Sales[[#This Row],[Current Upsell $]]&gt;=100,"Medium",Sales[[#This Row],[Current Upsell $]]&lt;100,"Low")</f>
        <v/>
      </c>
      <c r="L881" s="5" t="str">
        <f>IF(Sales[[#This Row],[Current Upsell $]]&gt;0,_xlfn.CONCAT(Sales[[#This Row],[Subscription Type]]," ",Sales[[#This Row],[Upsell Priority]]," ",TEXT(Sales[[#This Row],[Current Upsell $]],"$#")),"")</f>
        <v/>
      </c>
      <c r="M881">
        <v>34</v>
      </c>
      <c r="N881" s="1">
        <v>44228</v>
      </c>
      <c r="O881" s="1">
        <v>44378</v>
      </c>
      <c r="P881">
        <v>5</v>
      </c>
      <c r="Q881">
        <v>0</v>
      </c>
      <c r="R881" s="1">
        <v>44287</v>
      </c>
      <c r="S881">
        <v>625</v>
      </c>
      <c r="T881" s="1"/>
    </row>
    <row r="882" spans="1:20" x14ac:dyDescent="0.25">
      <c r="A882">
        <v>100005</v>
      </c>
      <c r="B882" t="s">
        <v>1</v>
      </c>
      <c r="C882" cm="1">
        <f t="array" ref="C882">_xlfn.SWITCH(Sales[[#This Row],[Subscription Type]],"Basic",4,"Premium",3,"Business",2,"Enterprise",1,FALSE)</f>
        <v>2</v>
      </c>
      <c r="E882" s="1"/>
      <c r="F882" s="1"/>
      <c r="G882">
        <v>37</v>
      </c>
      <c r="H882">
        <f>MAX(0,Sales[[#This Row],[Number of Users]]-Sales[[#This Row],[Licenses Bought]])</f>
        <v>8</v>
      </c>
      <c r="I882" s="5">
        <v>25</v>
      </c>
      <c r="J882" s="5">
        <f>IF(Sales[[#This Row],[Sales Month]]=MAX(R882:R3101),Sales[[#This Row],[Upsell $ Non Paying Users]]*Sales[[#This Row],[Non Paying Users]],0)</f>
        <v>0</v>
      </c>
      <c r="K882" s="5" t="str" cm="1">
        <f t="array" ref="K882">_xlfn.IFS(Sales[[#This Row],[Current Upsell $]]=0,"",Sales[[#This Row],[Current Upsell $]]&gt;=400,"High",Sales[[#This Row],[Current Upsell $]]&gt;=100,"Medium",Sales[[#This Row],[Current Upsell $]]&lt;100,"Low")</f>
        <v/>
      </c>
      <c r="L882" s="5" t="str">
        <f>IF(Sales[[#This Row],[Current Upsell $]]&gt;0,_xlfn.CONCAT(Sales[[#This Row],[Subscription Type]]," ",Sales[[#This Row],[Upsell Priority]]," ",TEXT(Sales[[#This Row],[Current Upsell $]],"$#")),"")</f>
        <v/>
      </c>
      <c r="M882">
        <v>45</v>
      </c>
      <c r="N882" s="1">
        <v>43800</v>
      </c>
      <c r="O882" s="1">
        <v>44378</v>
      </c>
      <c r="P882">
        <v>19</v>
      </c>
      <c r="Q882">
        <v>0</v>
      </c>
      <c r="R882" s="1">
        <v>44136</v>
      </c>
      <c r="S882">
        <v>925</v>
      </c>
      <c r="T882" s="1"/>
    </row>
    <row r="883" spans="1:20" x14ac:dyDescent="0.25">
      <c r="A883">
        <v>100017</v>
      </c>
      <c r="B883" t="s">
        <v>1</v>
      </c>
      <c r="C883" cm="1">
        <f t="array" ref="C883">_xlfn.SWITCH(Sales[[#This Row],[Subscription Type]],"Basic",4,"Premium",3,"Business",2,"Enterprise",1,FALSE)</f>
        <v>2</v>
      </c>
      <c r="E883" s="1"/>
      <c r="F883" s="1"/>
      <c r="G883">
        <v>68</v>
      </c>
      <c r="H883">
        <f>MAX(0,Sales[[#This Row],[Number of Users]]-Sales[[#This Row],[Licenses Bought]])</f>
        <v>8</v>
      </c>
      <c r="I883" s="5">
        <v>25</v>
      </c>
      <c r="J883" s="5">
        <f>IF(Sales[[#This Row],[Sales Month]]=MAX(R883:R3102),Sales[[#This Row],[Upsell $ Non Paying Users]]*Sales[[#This Row],[Non Paying Users]],0)</f>
        <v>0</v>
      </c>
      <c r="K883" s="5" t="str" cm="1">
        <f t="array" ref="K883">_xlfn.IFS(Sales[[#This Row],[Current Upsell $]]=0,"",Sales[[#This Row],[Current Upsell $]]&gt;=400,"High",Sales[[#This Row],[Current Upsell $]]&gt;=100,"Medium",Sales[[#This Row],[Current Upsell $]]&lt;100,"Low")</f>
        <v/>
      </c>
      <c r="L883" s="5" t="str">
        <f>IF(Sales[[#This Row],[Current Upsell $]]&gt;0,_xlfn.CONCAT(Sales[[#This Row],[Subscription Type]]," ",Sales[[#This Row],[Upsell Priority]]," ",TEXT(Sales[[#This Row],[Current Upsell $]],"$#")),"")</f>
        <v/>
      </c>
      <c r="M883">
        <v>76</v>
      </c>
      <c r="N883" s="1">
        <v>43922</v>
      </c>
      <c r="O883" s="1">
        <v>44378</v>
      </c>
      <c r="P883">
        <v>15</v>
      </c>
      <c r="Q883">
        <v>0</v>
      </c>
      <c r="R883" s="1">
        <v>44013</v>
      </c>
      <c r="S883">
        <v>1700</v>
      </c>
      <c r="T883" s="1"/>
    </row>
    <row r="884" spans="1:20" x14ac:dyDescent="0.25">
      <c r="A884">
        <v>100017</v>
      </c>
      <c r="B884" t="s">
        <v>1</v>
      </c>
      <c r="C884" cm="1">
        <f t="array" ref="C884">_xlfn.SWITCH(Sales[[#This Row],[Subscription Type]],"Basic",4,"Premium",3,"Business",2,"Enterprise",1,FALSE)</f>
        <v>2</v>
      </c>
      <c r="E884" s="1"/>
      <c r="F884" s="1"/>
      <c r="G884">
        <v>68</v>
      </c>
      <c r="H884">
        <f>MAX(0,Sales[[#This Row],[Number of Users]]-Sales[[#This Row],[Licenses Bought]])</f>
        <v>8</v>
      </c>
      <c r="I884" s="5">
        <v>25</v>
      </c>
      <c r="J884" s="5">
        <f>IF(Sales[[#This Row],[Sales Month]]=MAX(R884:R3103),Sales[[#This Row],[Upsell $ Non Paying Users]]*Sales[[#This Row],[Non Paying Users]],0)</f>
        <v>0</v>
      </c>
      <c r="K884" s="5" t="str" cm="1">
        <f t="array" ref="K884">_xlfn.IFS(Sales[[#This Row],[Current Upsell $]]=0,"",Sales[[#This Row],[Current Upsell $]]&gt;=400,"High",Sales[[#This Row],[Current Upsell $]]&gt;=100,"Medium",Sales[[#This Row],[Current Upsell $]]&lt;100,"Low")</f>
        <v/>
      </c>
      <c r="L884" s="5" t="str">
        <f>IF(Sales[[#This Row],[Current Upsell $]]&gt;0,_xlfn.CONCAT(Sales[[#This Row],[Subscription Type]]," ",Sales[[#This Row],[Upsell Priority]]," ",TEXT(Sales[[#This Row],[Current Upsell $]],"$#")),"")</f>
        <v/>
      </c>
      <c r="M884">
        <v>76</v>
      </c>
      <c r="N884" s="1">
        <v>43922</v>
      </c>
      <c r="O884" s="1">
        <v>44378</v>
      </c>
      <c r="P884">
        <v>15</v>
      </c>
      <c r="Q884">
        <v>0</v>
      </c>
      <c r="R884" s="1">
        <v>44287</v>
      </c>
      <c r="S884">
        <v>1700</v>
      </c>
      <c r="T884" s="1"/>
    </row>
    <row r="885" spans="1:20" x14ac:dyDescent="0.25">
      <c r="A885">
        <v>100023</v>
      </c>
      <c r="B885" t="s">
        <v>1</v>
      </c>
      <c r="C885" cm="1">
        <f t="array" ref="C885">_xlfn.SWITCH(Sales[[#This Row],[Subscription Type]],"Basic",4,"Premium",3,"Business",2,"Enterprise",1,FALSE)</f>
        <v>2</v>
      </c>
      <c r="G885">
        <v>4</v>
      </c>
      <c r="H885">
        <f>MAX(0,Sales[[#This Row],[Number of Users]]-Sales[[#This Row],[Licenses Bought]])</f>
        <v>8</v>
      </c>
      <c r="I885" s="5">
        <v>25</v>
      </c>
      <c r="J885" s="5">
        <f>IF(Sales[[#This Row],[Sales Month]]=MAX(R885:R3104),Sales[[#This Row],[Upsell $ Non Paying Users]]*Sales[[#This Row],[Non Paying Users]],0)</f>
        <v>0</v>
      </c>
      <c r="K885" s="5" t="str" cm="1">
        <f t="array" ref="K885">_xlfn.IFS(Sales[[#This Row],[Current Upsell $]]=0,"",Sales[[#This Row],[Current Upsell $]]&gt;=400,"High",Sales[[#This Row],[Current Upsell $]]&gt;=100,"Medium",Sales[[#This Row],[Current Upsell $]]&lt;100,"Low")</f>
        <v/>
      </c>
      <c r="L885" s="5" t="str">
        <f>IF(Sales[[#This Row],[Current Upsell $]]&gt;0,_xlfn.CONCAT(Sales[[#This Row],[Subscription Type]]," ",Sales[[#This Row],[Upsell Priority]]," ",TEXT(Sales[[#This Row],[Current Upsell $]],"$#")),"")</f>
        <v/>
      </c>
      <c r="M885">
        <v>12</v>
      </c>
      <c r="N885" s="1">
        <v>43922</v>
      </c>
      <c r="O885" s="1">
        <v>44166</v>
      </c>
      <c r="P885">
        <v>8</v>
      </c>
      <c r="Q885">
        <v>6</v>
      </c>
      <c r="R885" s="1">
        <v>43952</v>
      </c>
      <c r="S885">
        <v>100</v>
      </c>
      <c r="T885" s="1"/>
    </row>
    <row r="886" spans="1:20" x14ac:dyDescent="0.25">
      <c r="A886">
        <v>100027</v>
      </c>
      <c r="B886" t="s">
        <v>1</v>
      </c>
      <c r="C886" cm="1">
        <f t="array" ref="C886">_xlfn.SWITCH(Sales[[#This Row],[Subscription Type]],"Basic",4,"Premium",3,"Business",2,"Enterprise",1,FALSE)</f>
        <v>2</v>
      </c>
      <c r="E886" s="1"/>
      <c r="F886" s="1"/>
      <c r="G886">
        <v>21</v>
      </c>
      <c r="H886">
        <f>MAX(0,Sales[[#This Row],[Number of Users]]-Sales[[#This Row],[Licenses Bought]])</f>
        <v>8</v>
      </c>
      <c r="I886" s="5">
        <v>25</v>
      </c>
      <c r="J886" s="5">
        <f>IF(Sales[[#This Row],[Sales Month]]=MAX(R886:R3105),Sales[[#This Row],[Upsell $ Non Paying Users]]*Sales[[#This Row],[Non Paying Users]],0)</f>
        <v>0</v>
      </c>
      <c r="K886" s="5" t="str" cm="1">
        <f t="array" ref="K886">_xlfn.IFS(Sales[[#This Row],[Current Upsell $]]=0,"",Sales[[#This Row],[Current Upsell $]]&gt;=400,"High",Sales[[#This Row],[Current Upsell $]]&gt;=100,"Medium",Sales[[#This Row],[Current Upsell $]]&lt;100,"Low")</f>
        <v/>
      </c>
      <c r="L886" s="5" t="str">
        <f>IF(Sales[[#This Row],[Current Upsell $]]&gt;0,_xlfn.CONCAT(Sales[[#This Row],[Subscription Type]]," ",Sales[[#This Row],[Upsell Priority]]," ",TEXT(Sales[[#This Row],[Current Upsell $]],"$#")),"")</f>
        <v/>
      </c>
      <c r="M886">
        <v>29</v>
      </c>
      <c r="N886" s="1">
        <v>43952</v>
      </c>
      <c r="O886" s="1">
        <v>44378</v>
      </c>
      <c r="P886">
        <v>14</v>
      </c>
      <c r="Q886">
        <v>0</v>
      </c>
      <c r="R886" s="1">
        <v>44013</v>
      </c>
      <c r="S886">
        <v>525</v>
      </c>
      <c r="T886" s="1"/>
    </row>
    <row r="887" spans="1:20" x14ac:dyDescent="0.25">
      <c r="A887">
        <v>100027</v>
      </c>
      <c r="B887" t="s">
        <v>1</v>
      </c>
      <c r="C887" cm="1">
        <f t="array" ref="C887">_xlfn.SWITCH(Sales[[#This Row],[Subscription Type]],"Basic",4,"Premium",3,"Business",2,"Enterprise",1,FALSE)</f>
        <v>2</v>
      </c>
      <c r="E887" s="1"/>
      <c r="F887" s="1"/>
      <c r="G887">
        <v>26</v>
      </c>
      <c r="H887">
        <f>MAX(0,Sales[[#This Row],[Number of Users]]-Sales[[#This Row],[Licenses Bought]])</f>
        <v>8</v>
      </c>
      <c r="I887" s="5">
        <v>25</v>
      </c>
      <c r="J887" s="5">
        <f>IF(Sales[[#This Row],[Sales Month]]=MAX(R887:R3106),Sales[[#This Row],[Upsell $ Non Paying Users]]*Sales[[#This Row],[Non Paying Users]],0)</f>
        <v>0</v>
      </c>
      <c r="K887" s="5" t="str" cm="1">
        <f t="array" ref="K887">_xlfn.IFS(Sales[[#This Row],[Current Upsell $]]=0,"",Sales[[#This Row],[Current Upsell $]]&gt;=400,"High",Sales[[#This Row],[Current Upsell $]]&gt;=100,"Medium",Sales[[#This Row],[Current Upsell $]]&lt;100,"Low")</f>
        <v/>
      </c>
      <c r="L887" s="5" t="str">
        <f>IF(Sales[[#This Row],[Current Upsell $]]&gt;0,_xlfn.CONCAT(Sales[[#This Row],[Subscription Type]]," ",Sales[[#This Row],[Upsell Priority]]," ",TEXT(Sales[[#This Row],[Current Upsell $]],"$#")),"")</f>
        <v/>
      </c>
      <c r="M887">
        <v>34</v>
      </c>
      <c r="N887" s="1">
        <v>43952</v>
      </c>
      <c r="O887" s="1">
        <v>44378</v>
      </c>
      <c r="P887">
        <v>14</v>
      </c>
      <c r="Q887">
        <v>0</v>
      </c>
      <c r="R887" s="1">
        <v>44136</v>
      </c>
      <c r="S887">
        <v>650</v>
      </c>
      <c r="T887" s="1"/>
    </row>
    <row r="888" spans="1:20" x14ac:dyDescent="0.25">
      <c r="A888">
        <v>100038</v>
      </c>
      <c r="B888" t="s">
        <v>1</v>
      </c>
      <c r="C888" cm="1">
        <f t="array" ref="C888">_xlfn.SWITCH(Sales[[#This Row],[Subscription Type]],"Basic",4,"Premium",3,"Business",2,"Enterprise",1,FALSE)</f>
        <v>2</v>
      </c>
      <c r="E888" s="1"/>
      <c r="F888" s="1"/>
      <c r="G888">
        <v>52</v>
      </c>
      <c r="H888">
        <f>MAX(0,Sales[[#This Row],[Number of Users]]-Sales[[#This Row],[Licenses Bought]])</f>
        <v>8</v>
      </c>
      <c r="I888" s="5">
        <v>25</v>
      </c>
      <c r="J888" s="5">
        <f>IF(Sales[[#This Row],[Sales Month]]=MAX(R888:R3107),Sales[[#This Row],[Upsell $ Non Paying Users]]*Sales[[#This Row],[Non Paying Users]],0)</f>
        <v>0</v>
      </c>
      <c r="K888" s="5" t="str" cm="1">
        <f t="array" ref="K888">_xlfn.IFS(Sales[[#This Row],[Current Upsell $]]=0,"",Sales[[#This Row],[Current Upsell $]]&gt;=400,"High",Sales[[#This Row],[Current Upsell $]]&gt;=100,"Medium",Sales[[#This Row],[Current Upsell $]]&lt;100,"Low")</f>
        <v/>
      </c>
      <c r="L888" s="5" t="str">
        <f>IF(Sales[[#This Row],[Current Upsell $]]&gt;0,_xlfn.CONCAT(Sales[[#This Row],[Subscription Type]]," ",Sales[[#This Row],[Upsell Priority]]," ",TEXT(Sales[[#This Row],[Current Upsell $]],"$#")),"")</f>
        <v/>
      </c>
      <c r="M888">
        <v>60</v>
      </c>
      <c r="N888" s="1">
        <v>43983</v>
      </c>
      <c r="O888" s="1">
        <v>44378</v>
      </c>
      <c r="P888">
        <v>13</v>
      </c>
      <c r="Q888">
        <v>0</v>
      </c>
      <c r="R888" s="1">
        <v>44228</v>
      </c>
      <c r="S888">
        <v>1300</v>
      </c>
      <c r="T888" s="1"/>
    </row>
    <row r="889" spans="1:20" x14ac:dyDescent="0.25">
      <c r="A889">
        <v>100042</v>
      </c>
      <c r="B889" t="s">
        <v>1</v>
      </c>
      <c r="C889" cm="1">
        <f t="array" ref="C889">_xlfn.SWITCH(Sales[[#This Row],[Subscription Type]],"Basic",4,"Premium",3,"Business",2,"Enterprise",1,FALSE)</f>
        <v>2</v>
      </c>
      <c r="E889" s="1"/>
      <c r="F889" s="1"/>
      <c r="G889">
        <v>26</v>
      </c>
      <c r="H889">
        <f>MAX(0,Sales[[#This Row],[Number of Users]]-Sales[[#This Row],[Licenses Bought]])</f>
        <v>8</v>
      </c>
      <c r="I889" s="5">
        <v>25</v>
      </c>
      <c r="J889" s="5">
        <f>IF(Sales[[#This Row],[Sales Month]]=MAX(R889:R3108),Sales[[#This Row],[Upsell $ Non Paying Users]]*Sales[[#This Row],[Non Paying Users]],0)</f>
        <v>0</v>
      </c>
      <c r="K889" s="5" t="str" cm="1">
        <f t="array" ref="K889">_xlfn.IFS(Sales[[#This Row],[Current Upsell $]]=0,"",Sales[[#This Row],[Current Upsell $]]&gt;=400,"High",Sales[[#This Row],[Current Upsell $]]&gt;=100,"Medium",Sales[[#This Row],[Current Upsell $]]&lt;100,"Low")</f>
        <v/>
      </c>
      <c r="L889" s="5" t="str">
        <f>IF(Sales[[#This Row],[Current Upsell $]]&gt;0,_xlfn.CONCAT(Sales[[#This Row],[Subscription Type]]," ",Sales[[#This Row],[Upsell Priority]]," ",TEXT(Sales[[#This Row],[Current Upsell $]],"$#")),"")</f>
        <v/>
      </c>
      <c r="M889">
        <v>34</v>
      </c>
      <c r="N889" s="1">
        <v>43983</v>
      </c>
      <c r="O889" s="1">
        <v>44378</v>
      </c>
      <c r="P889">
        <v>13</v>
      </c>
      <c r="Q889">
        <v>0</v>
      </c>
      <c r="R889" s="1">
        <v>44228</v>
      </c>
      <c r="S889">
        <v>650</v>
      </c>
      <c r="T889" s="1"/>
    </row>
    <row r="890" spans="1:20" x14ac:dyDescent="0.25">
      <c r="A890">
        <v>100042</v>
      </c>
      <c r="B890" t="s">
        <v>1</v>
      </c>
      <c r="C890" cm="1">
        <f t="array" ref="C890">_xlfn.SWITCH(Sales[[#This Row],[Subscription Type]],"Basic",4,"Premium",3,"Business",2,"Enterprise",1,FALSE)</f>
        <v>2</v>
      </c>
      <c r="E890" s="1"/>
      <c r="F890" s="1"/>
      <c r="G890">
        <v>26</v>
      </c>
      <c r="H890">
        <f>MAX(0,Sales[[#This Row],[Number of Users]]-Sales[[#This Row],[Licenses Bought]])</f>
        <v>8</v>
      </c>
      <c r="I890" s="5">
        <v>25</v>
      </c>
      <c r="J890" s="5">
        <f>IF(Sales[[#This Row],[Sales Month]]=MAX(R890:R3109),Sales[[#This Row],[Upsell $ Non Paying Users]]*Sales[[#This Row],[Non Paying Users]],0)</f>
        <v>0</v>
      </c>
      <c r="K890" s="5" t="str" cm="1">
        <f t="array" ref="K890">_xlfn.IFS(Sales[[#This Row],[Current Upsell $]]=0,"",Sales[[#This Row],[Current Upsell $]]&gt;=400,"High",Sales[[#This Row],[Current Upsell $]]&gt;=100,"Medium",Sales[[#This Row],[Current Upsell $]]&lt;100,"Low")</f>
        <v/>
      </c>
      <c r="L890" s="5" t="str">
        <f>IF(Sales[[#This Row],[Current Upsell $]]&gt;0,_xlfn.CONCAT(Sales[[#This Row],[Subscription Type]]," ",Sales[[#This Row],[Upsell Priority]]," ",TEXT(Sales[[#This Row],[Current Upsell $]],"$#")),"")</f>
        <v/>
      </c>
      <c r="M890">
        <v>34</v>
      </c>
      <c r="N890" s="1">
        <v>43983</v>
      </c>
      <c r="O890" s="1">
        <v>44378</v>
      </c>
      <c r="P890">
        <v>13</v>
      </c>
      <c r="Q890">
        <v>0</v>
      </c>
      <c r="R890" s="1">
        <v>44317</v>
      </c>
      <c r="S890">
        <v>650</v>
      </c>
      <c r="T890" s="1"/>
    </row>
    <row r="891" spans="1:20" x14ac:dyDescent="0.25">
      <c r="A891">
        <v>100058</v>
      </c>
      <c r="B891" t="s">
        <v>1</v>
      </c>
      <c r="C891" cm="1">
        <f t="array" ref="C891">_xlfn.SWITCH(Sales[[#This Row],[Subscription Type]],"Basic",4,"Premium",3,"Business",2,"Enterprise",1,FALSE)</f>
        <v>2</v>
      </c>
      <c r="E891" s="1"/>
      <c r="F891" s="1"/>
      <c r="G891">
        <v>55</v>
      </c>
      <c r="H891">
        <f>MAX(0,Sales[[#This Row],[Number of Users]]-Sales[[#This Row],[Licenses Bought]])</f>
        <v>8</v>
      </c>
      <c r="I891" s="5">
        <v>25</v>
      </c>
      <c r="J891" s="5">
        <f>IF(Sales[[#This Row],[Sales Month]]=MAX(R891:R3110),Sales[[#This Row],[Upsell $ Non Paying Users]]*Sales[[#This Row],[Non Paying Users]],0)</f>
        <v>0</v>
      </c>
      <c r="K891" s="5" t="str" cm="1">
        <f t="array" ref="K891">_xlfn.IFS(Sales[[#This Row],[Current Upsell $]]=0,"",Sales[[#This Row],[Current Upsell $]]&gt;=400,"High",Sales[[#This Row],[Current Upsell $]]&gt;=100,"Medium",Sales[[#This Row],[Current Upsell $]]&lt;100,"Low")</f>
        <v/>
      </c>
      <c r="L891" s="5" t="str">
        <f>IF(Sales[[#This Row],[Current Upsell $]]&gt;0,_xlfn.CONCAT(Sales[[#This Row],[Subscription Type]]," ",Sales[[#This Row],[Upsell Priority]]," ",TEXT(Sales[[#This Row],[Current Upsell $]],"$#")),"")</f>
        <v/>
      </c>
      <c r="M891">
        <v>63</v>
      </c>
      <c r="N891" s="1">
        <v>44013</v>
      </c>
      <c r="O891" s="1">
        <v>44378</v>
      </c>
      <c r="P891">
        <v>12</v>
      </c>
      <c r="Q891">
        <v>0</v>
      </c>
      <c r="R891" s="1">
        <v>44256</v>
      </c>
      <c r="S891">
        <v>1375</v>
      </c>
      <c r="T891" s="1"/>
    </row>
    <row r="892" spans="1:20" x14ac:dyDescent="0.25">
      <c r="A892">
        <v>100060</v>
      </c>
      <c r="B892" t="s">
        <v>1</v>
      </c>
      <c r="C892" cm="1">
        <f t="array" ref="C892">_xlfn.SWITCH(Sales[[#This Row],[Subscription Type]],"Basic",4,"Premium",3,"Business",2,"Enterprise",1,FALSE)</f>
        <v>2</v>
      </c>
      <c r="E892" s="1"/>
      <c r="F892" s="1"/>
      <c r="G892">
        <v>31</v>
      </c>
      <c r="H892">
        <f>MAX(0,Sales[[#This Row],[Number of Users]]-Sales[[#This Row],[Licenses Bought]])</f>
        <v>8</v>
      </c>
      <c r="I892" s="5">
        <v>25</v>
      </c>
      <c r="J892" s="5">
        <f>IF(Sales[[#This Row],[Sales Month]]=MAX(R892:R3111),Sales[[#This Row],[Upsell $ Non Paying Users]]*Sales[[#This Row],[Non Paying Users]],0)</f>
        <v>0</v>
      </c>
      <c r="K892" s="5" t="str" cm="1">
        <f t="array" ref="K892">_xlfn.IFS(Sales[[#This Row],[Current Upsell $]]=0,"",Sales[[#This Row],[Current Upsell $]]&gt;=400,"High",Sales[[#This Row],[Current Upsell $]]&gt;=100,"Medium",Sales[[#This Row],[Current Upsell $]]&lt;100,"Low")</f>
        <v/>
      </c>
      <c r="L892" s="5" t="str">
        <f>IF(Sales[[#This Row],[Current Upsell $]]&gt;0,_xlfn.CONCAT(Sales[[#This Row],[Subscription Type]]," ",Sales[[#This Row],[Upsell Priority]]," ",TEXT(Sales[[#This Row],[Current Upsell $]],"$#")),"")</f>
        <v/>
      </c>
      <c r="M892">
        <v>39</v>
      </c>
      <c r="N892" s="1">
        <v>44013</v>
      </c>
      <c r="O892" s="1">
        <v>44378</v>
      </c>
      <c r="P892">
        <v>12</v>
      </c>
      <c r="Q892">
        <v>0</v>
      </c>
      <c r="R892" s="1">
        <v>44317</v>
      </c>
      <c r="S892">
        <v>775</v>
      </c>
      <c r="T892" s="1"/>
    </row>
    <row r="893" spans="1:20" x14ac:dyDescent="0.25">
      <c r="A893">
        <v>100086</v>
      </c>
      <c r="B893" t="s">
        <v>1</v>
      </c>
      <c r="C893" cm="1">
        <f t="array" ref="C893">_xlfn.SWITCH(Sales[[#This Row],[Subscription Type]],"Basic",4,"Premium",3,"Business",2,"Enterprise",1,FALSE)</f>
        <v>2</v>
      </c>
      <c r="E893" s="1"/>
      <c r="F893" s="1"/>
      <c r="G893">
        <v>21</v>
      </c>
      <c r="H893">
        <f>MAX(0,Sales[[#This Row],[Number of Users]]-Sales[[#This Row],[Licenses Bought]])</f>
        <v>8</v>
      </c>
      <c r="I893" s="5">
        <v>25</v>
      </c>
      <c r="J893" s="5">
        <f>IF(Sales[[#This Row],[Sales Month]]=MAX(R893:R3112),Sales[[#This Row],[Upsell $ Non Paying Users]]*Sales[[#This Row],[Non Paying Users]],0)</f>
        <v>0</v>
      </c>
      <c r="K893" s="5" t="str" cm="1">
        <f t="array" ref="K893">_xlfn.IFS(Sales[[#This Row],[Current Upsell $]]=0,"",Sales[[#This Row],[Current Upsell $]]&gt;=400,"High",Sales[[#This Row],[Current Upsell $]]&gt;=100,"Medium",Sales[[#This Row],[Current Upsell $]]&lt;100,"Low")</f>
        <v/>
      </c>
      <c r="L893" s="5" t="str">
        <f>IF(Sales[[#This Row],[Current Upsell $]]&gt;0,_xlfn.CONCAT(Sales[[#This Row],[Subscription Type]]," ",Sales[[#This Row],[Upsell Priority]]," ",TEXT(Sales[[#This Row],[Current Upsell $]],"$#")),"")</f>
        <v/>
      </c>
      <c r="M893">
        <v>29</v>
      </c>
      <c r="N893" s="1">
        <v>44044</v>
      </c>
      <c r="O893" s="1">
        <v>44378</v>
      </c>
      <c r="P893">
        <v>11</v>
      </c>
      <c r="Q893">
        <v>0</v>
      </c>
      <c r="R893" s="1">
        <v>44287</v>
      </c>
      <c r="S893">
        <v>525</v>
      </c>
      <c r="T893" s="1"/>
    </row>
    <row r="894" spans="1:20" x14ac:dyDescent="0.25">
      <c r="A894">
        <v>100112</v>
      </c>
      <c r="B894" t="s">
        <v>1</v>
      </c>
      <c r="C894" cm="1">
        <f t="array" ref="C894">_xlfn.SWITCH(Sales[[#This Row],[Subscription Type]],"Basic",4,"Premium",3,"Business",2,"Enterprise",1,FALSE)</f>
        <v>2</v>
      </c>
      <c r="E894" s="1"/>
      <c r="F894" s="1"/>
      <c r="G894">
        <v>47</v>
      </c>
      <c r="H894">
        <f>MAX(0,Sales[[#This Row],[Number of Users]]-Sales[[#This Row],[Licenses Bought]])</f>
        <v>8</v>
      </c>
      <c r="I894" s="5">
        <v>25</v>
      </c>
      <c r="J894" s="5">
        <f>IF(Sales[[#This Row],[Sales Month]]=MAX(R894:R3113),Sales[[#This Row],[Upsell $ Non Paying Users]]*Sales[[#This Row],[Non Paying Users]],0)</f>
        <v>0</v>
      </c>
      <c r="K894" s="5" t="str" cm="1">
        <f t="array" ref="K894">_xlfn.IFS(Sales[[#This Row],[Current Upsell $]]=0,"",Sales[[#This Row],[Current Upsell $]]&gt;=400,"High",Sales[[#This Row],[Current Upsell $]]&gt;=100,"Medium",Sales[[#This Row],[Current Upsell $]]&lt;100,"Low")</f>
        <v/>
      </c>
      <c r="L894" s="5" t="str">
        <f>IF(Sales[[#This Row],[Current Upsell $]]&gt;0,_xlfn.CONCAT(Sales[[#This Row],[Subscription Type]]," ",Sales[[#This Row],[Upsell Priority]]," ",TEXT(Sales[[#This Row],[Current Upsell $]],"$#")),"")</f>
        <v/>
      </c>
      <c r="M894">
        <v>55</v>
      </c>
      <c r="N894" s="1">
        <v>44075</v>
      </c>
      <c r="O894" s="1">
        <v>44378</v>
      </c>
      <c r="P894">
        <v>10</v>
      </c>
      <c r="Q894">
        <v>0</v>
      </c>
      <c r="R894" s="1">
        <v>44317</v>
      </c>
      <c r="S894">
        <v>1175</v>
      </c>
      <c r="T894" s="1"/>
    </row>
    <row r="895" spans="1:20" x14ac:dyDescent="0.25">
      <c r="A895">
        <v>100117</v>
      </c>
      <c r="B895" t="s">
        <v>1</v>
      </c>
      <c r="C895" cm="1">
        <f t="array" ref="C895">_xlfn.SWITCH(Sales[[#This Row],[Subscription Type]],"Basic",4,"Premium",3,"Business",2,"Enterprise",1,FALSE)</f>
        <v>2</v>
      </c>
      <c r="E895" s="1"/>
      <c r="F895" s="1"/>
      <c r="G895">
        <v>31</v>
      </c>
      <c r="H895">
        <f>MAX(0,Sales[[#This Row],[Number of Users]]-Sales[[#This Row],[Licenses Bought]])</f>
        <v>8</v>
      </c>
      <c r="I895" s="5">
        <v>25</v>
      </c>
      <c r="J895" s="5">
        <f>IF(Sales[[#This Row],[Sales Month]]=MAX(R895:R3114),Sales[[#This Row],[Upsell $ Non Paying Users]]*Sales[[#This Row],[Non Paying Users]],0)</f>
        <v>0</v>
      </c>
      <c r="K895" s="5" t="str" cm="1">
        <f t="array" ref="K895">_xlfn.IFS(Sales[[#This Row],[Current Upsell $]]=0,"",Sales[[#This Row],[Current Upsell $]]&gt;=400,"High",Sales[[#This Row],[Current Upsell $]]&gt;=100,"Medium",Sales[[#This Row],[Current Upsell $]]&lt;100,"Low")</f>
        <v/>
      </c>
      <c r="L895" s="5" t="str">
        <f>IF(Sales[[#This Row],[Current Upsell $]]&gt;0,_xlfn.CONCAT(Sales[[#This Row],[Subscription Type]]," ",Sales[[#This Row],[Upsell Priority]]," ",TEXT(Sales[[#This Row],[Current Upsell $]],"$#")),"")</f>
        <v/>
      </c>
      <c r="M895">
        <v>39</v>
      </c>
      <c r="N895" s="1">
        <v>44075</v>
      </c>
      <c r="O895" s="1">
        <v>44378</v>
      </c>
      <c r="P895">
        <v>10</v>
      </c>
      <c r="Q895">
        <v>0</v>
      </c>
      <c r="R895" s="1">
        <v>44166</v>
      </c>
      <c r="S895">
        <v>775</v>
      </c>
      <c r="T895" s="1"/>
    </row>
    <row r="896" spans="1:20" x14ac:dyDescent="0.25">
      <c r="A896">
        <v>100117</v>
      </c>
      <c r="B896" t="s">
        <v>1</v>
      </c>
      <c r="C896" cm="1">
        <f t="array" ref="C896">_xlfn.SWITCH(Sales[[#This Row],[Subscription Type]],"Basic",4,"Premium",3,"Business",2,"Enterprise",1,FALSE)</f>
        <v>2</v>
      </c>
      <c r="E896" s="1"/>
      <c r="F896" s="1"/>
      <c r="G896">
        <v>31</v>
      </c>
      <c r="H896">
        <f>MAX(0,Sales[[#This Row],[Number of Users]]-Sales[[#This Row],[Licenses Bought]])</f>
        <v>8</v>
      </c>
      <c r="I896" s="5">
        <v>25</v>
      </c>
      <c r="J896" s="5">
        <f>IF(Sales[[#This Row],[Sales Month]]=MAX(R896:R3115),Sales[[#This Row],[Upsell $ Non Paying Users]]*Sales[[#This Row],[Non Paying Users]],0)</f>
        <v>0</v>
      </c>
      <c r="K896" s="5" t="str" cm="1">
        <f t="array" ref="K896">_xlfn.IFS(Sales[[#This Row],[Current Upsell $]]=0,"",Sales[[#This Row],[Current Upsell $]]&gt;=400,"High",Sales[[#This Row],[Current Upsell $]]&gt;=100,"Medium",Sales[[#This Row],[Current Upsell $]]&lt;100,"Low")</f>
        <v/>
      </c>
      <c r="L896" s="5" t="str">
        <f>IF(Sales[[#This Row],[Current Upsell $]]&gt;0,_xlfn.CONCAT(Sales[[#This Row],[Subscription Type]]," ",Sales[[#This Row],[Upsell Priority]]," ",TEXT(Sales[[#This Row],[Current Upsell $]],"$#")),"")</f>
        <v/>
      </c>
      <c r="M896">
        <v>39</v>
      </c>
      <c r="N896" s="1">
        <v>44075</v>
      </c>
      <c r="O896" s="1">
        <v>44378</v>
      </c>
      <c r="P896">
        <v>10</v>
      </c>
      <c r="Q896">
        <v>0</v>
      </c>
      <c r="R896" s="1">
        <v>44197</v>
      </c>
      <c r="S896">
        <v>775</v>
      </c>
      <c r="T896" s="1"/>
    </row>
    <row r="897" spans="1:20" x14ac:dyDescent="0.25">
      <c r="A897">
        <v>100120</v>
      </c>
      <c r="B897" t="s">
        <v>1</v>
      </c>
      <c r="C897" cm="1">
        <f t="array" ref="C897">_xlfn.SWITCH(Sales[[#This Row],[Subscription Type]],"Basic",4,"Premium",3,"Business",2,"Enterprise",1,FALSE)</f>
        <v>2</v>
      </c>
      <c r="E897" s="1"/>
      <c r="F897" s="1"/>
      <c r="G897">
        <v>14</v>
      </c>
      <c r="H897">
        <f>MAX(0,Sales[[#This Row],[Number of Users]]-Sales[[#This Row],[Licenses Bought]])</f>
        <v>8</v>
      </c>
      <c r="I897" s="5">
        <v>25</v>
      </c>
      <c r="J897" s="5">
        <f>IF(Sales[[#This Row],[Sales Month]]=MAX(R897:R3116),Sales[[#This Row],[Upsell $ Non Paying Users]]*Sales[[#This Row],[Non Paying Users]],0)</f>
        <v>0</v>
      </c>
      <c r="K897" s="5" t="str" cm="1">
        <f t="array" ref="K897">_xlfn.IFS(Sales[[#This Row],[Current Upsell $]]=0,"",Sales[[#This Row],[Current Upsell $]]&gt;=400,"High",Sales[[#This Row],[Current Upsell $]]&gt;=100,"Medium",Sales[[#This Row],[Current Upsell $]]&lt;100,"Low")</f>
        <v/>
      </c>
      <c r="L897" s="5" t="str">
        <f>IF(Sales[[#This Row],[Current Upsell $]]&gt;0,_xlfn.CONCAT(Sales[[#This Row],[Subscription Type]]," ",Sales[[#This Row],[Upsell Priority]]," ",TEXT(Sales[[#This Row],[Current Upsell $]],"$#")),"")</f>
        <v/>
      </c>
      <c r="M897">
        <v>22</v>
      </c>
      <c r="N897" s="1">
        <v>44075</v>
      </c>
      <c r="O897" s="1">
        <v>44378</v>
      </c>
      <c r="P897">
        <v>10</v>
      </c>
      <c r="Q897">
        <v>0</v>
      </c>
      <c r="R897" s="1">
        <v>44105</v>
      </c>
      <c r="S897">
        <v>350</v>
      </c>
      <c r="T897" s="1"/>
    </row>
    <row r="898" spans="1:20" x14ac:dyDescent="0.25">
      <c r="A898">
        <v>100120</v>
      </c>
      <c r="B898" t="s">
        <v>1</v>
      </c>
      <c r="C898" cm="1">
        <f t="array" ref="C898">_xlfn.SWITCH(Sales[[#This Row],[Subscription Type]],"Basic",4,"Premium",3,"Business",2,"Enterprise",1,FALSE)</f>
        <v>2</v>
      </c>
      <c r="E898" s="1"/>
      <c r="F898" s="1"/>
      <c r="G898">
        <v>16</v>
      </c>
      <c r="H898">
        <f>MAX(0,Sales[[#This Row],[Number of Users]]-Sales[[#This Row],[Licenses Bought]])</f>
        <v>8</v>
      </c>
      <c r="I898" s="5">
        <v>25</v>
      </c>
      <c r="J898" s="5">
        <f>IF(Sales[[#This Row],[Sales Month]]=MAX(R898:R3117),Sales[[#This Row],[Upsell $ Non Paying Users]]*Sales[[#This Row],[Non Paying Users]],0)</f>
        <v>0</v>
      </c>
      <c r="K898" s="5" t="str" cm="1">
        <f t="array" ref="K898">_xlfn.IFS(Sales[[#This Row],[Current Upsell $]]=0,"",Sales[[#This Row],[Current Upsell $]]&gt;=400,"High",Sales[[#This Row],[Current Upsell $]]&gt;=100,"Medium",Sales[[#This Row],[Current Upsell $]]&lt;100,"Low")</f>
        <v/>
      </c>
      <c r="L898" s="5" t="str">
        <f>IF(Sales[[#This Row],[Current Upsell $]]&gt;0,_xlfn.CONCAT(Sales[[#This Row],[Subscription Type]]," ",Sales[[#This Row],[Upsell Priority]]," ",TEXT(Sales[[#This Row],[Current Upsell $]],"$#")),"")</f>
        <v/>
      </c>
      <c r="M898">
        <v>24</v>
      </c>
      <c r="N898" s="1">
        <v>44075</v>
      </c>
      <c r="O898" s="1">
        <v>44378</v>
      </c>
      <c r="P898">
        <v>10</v>
      </c>
      <c r="Q898">
        <v>0</v>
      </c>
      <c r="R898" s="1">
        <v>44256</v>
      </c>
      <c r="S898">
        <v>400</v>
      </c>
      <c r="T898" s="1"/>
    </row>
    <row r="899" spans="1:20" x14ac:dyDescent="0.25">
      <c r="A899">
        <v>100204</v>
      </c>
      <c r="B899" t="s">
        <v>1</v>
      </c>
      <c r="C899" cm="1">
        <f t="array" ref="C899">_xlfn.SWITCH(Sales[[#This Row],[Subscription Type]],"Basic",4,"Premium",3,"Business",2,"Enterprise",1,FALSE)</f>
        <v>2</v>
      </c>
      <c r="E899" s="1"/>
      <c r="F899" s="1"/>
      <c r="G899">
        <v>13</v>
      </c>
      <c r="H899">
        <f>MAX(0,Sales[[#This Row],[Number of Users]]-Sales[[#This Row],[Licenses Bought]])</f>
        <v>8</v>
      </c>
      <c r="I899" s="5">
        <v>25</v>
      </c>
      <c r="J899" s="5">
        <f>IF(Sales[[#This Row],[Sales Month]]=MAX(R899:R3118),Sales[[#This Row],[Upsell $ Non Paying Users]]*Sales[[#This Row],[Non Paying Users]],0)</f>
        <v>0</v>
      </c>
      <c r="K899" s="5" t="str" cm="1">
        <f t="array" ref="K899">_xlfn.IFS(Sales[[#This Row],[Current Upsell $]]=0,"",Sales[[#This Row],[Current Upsell $]]&gt;=400,"High",Sales[[#This Row],[Current Upsell $]]&gt;=100,"Medium",Sales[[#This Row],[Current Upsell $]]&lt;100,"Low")</f>
        <v/>
      </c>
      <c r="L899" s="5" t="str">
        <f>IF(Sales[[#This Row],[Current Upsell $]]&gt;0,_xlfn.CONCAT(Sales[[#This Row],[Subscription Type]]," ",Sales[[#This Row],[Upsell Priority]]," ",TEXT(Sales[[#This Row],[Current Upsell $]],"$#")),"")</f>
        <v/>
      </c>
      <c r="M899">
        <v>21</v>
      </c>
      <c r="N899" s="1">
        <v>44228</v>
      </c>
      <c r="O899" s="1">
        <v>44378</v>
      </c>
      <c r="P899">
        <v>5</v>
      </c>
      <c r="Q899">
        <v>0</v>
      </c>
      <c r="R899" s="1">
        <v>44287</v>
      </c>
      <c r="S899">
        <v>325</v>
      </c>
      <c r="T899" s="1"/>
    </row>
    <row r="900" spans="1:20" x14ac:dyDescent="0.25">
      <c r="A900">
        <v>100208</v>
      </c>
      <c r="B900" t="s">
        <v>1</v>
      </c>
      <c r="C900" cm="1">
        <f t="array" ref="C900">_xlfn.SWITCH(Sales[[#This Row],[Subscription Type]],"Basic",4,"Premium",3,"Business",2,"Enterprise",1,FALSE)</f>
        <v>2</v>
      </c>
      <c r="G900">
        <v>6</v>
      </c>
      <c r="H900">
        <f>MAX(0,Sales[[#This Row],[Number of Users]]-Sales[[#This Row],[Licenses Bought]])</f>
        <v>8</v>
      </c>
      <c r="I900" s="5">
        <v>25</v>
      </c>
      <c r="J900" s="5">
        <f>IF(Sales[[#This Row],[Sales Month]]=MAX(R900:R3119),Sales[[#This Row],[Upsell $ Non Paying Users]]*Sales[[#This Row],[Non Paying Users]],0)</f>
        <v>0</v>
      </c>
      <c r="K900" s="5" t="str" cm="1">
        <f t="array" ref="K900">_xlfn.IFS(Sales[[#This Row],[Current Upsell $]]=0,"",Sales[[#This Row],[Current Upsell $]]&gt;=400,"High",Sales[[#This Row],[Current Upsell $]]&gt;=100,"Medium",Sales[[#This Row],[Current Upsell $]]&lt;100,"Low")</f>
        <v/>
      </c>
      <c r="L900" s="5" t="str">
        <f>IF(Sales[[#This Row],[Current Upsell $]]&gt;0,_xlfn.CONCAT(Sales[[#This Row],[Subscription Type]]," ",Sales[[#This Row],[Upsell Priority]]," ",TEXT(Sales[[#This Row],[Current Upsell $]],"$#")),"")</f>
        <v/>
      </c>
      <c r="M900">
        <v>14</v>
      </c>
      <c r="N900" s="1">
        <v>44228</v>
      </c>
      <c r="O900" s="1">
        <v>44348</v>
      </c>
      <c r="P900">
        <v>4</v>
      </c>
      <c r="Q900">
        <v>0</v>
      </c>
      <c r="R900" s="1">
        <v>44287</v>
      </c>
      <c r="S900">
        <v>150</v>
      </c>
      <c r="T900" s="1"/>
    </row>
    <row r="901" spans="1:20" x14ac:dyDescent="0.25">
      <c r="A901">
        <v>100005</v>
      </c>
      <c r="B901" t="s">
        <v>1</v>
      </c>
      <c r="C901" cm="1">
        <f t="array" ref="C901">_xlfn.SWITCH(Sales[[#This Row],[Subscription Type]],"Basic",4,"Premium",3,"Business",2,"Enterprise",1,FALSE)</f>
        <v>2</v>
      </c>
      <c r="E901" s="1"/>
      <c r="F901" s="1"/>
      <c r="G901">
        <v>37</v>
      </c>
      <c r="H901">
        <f>MAX(0,Sales[[#This Row],[Number of Users]]-Sales[[#This Row],[Licenses Bought]])</f>
        <v>7</v>
      </c>
      <c r="I901" s="5">
        <v>25</v>
      </c>
      <c r="J901" s="5">
        <f>IF(Sales[[#This Row],[Sales Month]]=MAX(R901:R3120),Sales[[#This Row],[Upsell $ Non Paying Users]]*Sales[[#This Row],[Non Paying Users]],0)</f>
        <v>0</v>
      </c>
      <c r="K901" s="5" t="str" cm="1">
        <f t="array" ref="K901">_xlfn.IFS(Sales[[#This Row],[Current Upsell $]]=0,"",Sales[[#This Row],[Current Upsell $]]&gt;=400,"High",Sales[[#This Row],[Current Upsell $]]&gt;=100,"Medium",Sales[[#This Row],[Current Upsell $]]&lt;100,"Low")</f>
        <v/>
      </c>
      <c r="L901" s="5" t="str">
        <f>IF(Sales[[#This Row],[Current Upsell $]]&gt;0,_xlfn.CONCAT(Sales[[#This Row],[Subscription Type]]," ",Sales[[#This Row],[Upsell Priority]]," ",TEXT(Sales[[#This Row],[Current Upsell $]],"$#")),"")</f>
        <v/>
      </c>
      <c r="M901">
        <v>44</v>
      </c>
      <c r="N901" s="1">
        <v>43800</v>
      </c>
      <c r="O901" s="1">
        <v>44378</v>
      </c>
      <c r="P901">
        <v>19</v>
      </c>
      <c r="Q901">
        <v>0</v>
      </c>
      <c r="R901" s="1">
        <v>43922</v>
      </c>
      <c r="S901">
        <v>925</v>
      </c>
      <c r="T901" s="1"/>
    </row>
    <row r="902" spans="1:20" x14ac:dyDescent="0.25">
      <c r="A902">
        <v>100009</v>
      </c>
      <c r="B902" t="s">
        <v>1</v>
      </c>
      <c r="C902" cm="1">
        <f t="array" ref="C902">_xlfn.SWITCH(Sales[[#This Row],[Subscription Type]],"Basic",4,"Premium",3,"Business",2,"Enterprise",1,FALSE)</f>
        <v>2</v>
      </c>
      <c r="E902" s="1"/>
      <c r="F902" s="1"/>
      <c r="G902">
        <v>52</v>
      </c>
      <c r="H902">
        <f>MAX(0,Sales[[#This Row],[Number of Users]]-Sales[[#This Row],[Licenses Bought]])</f>
        <v>7</v>
      </c>
      <c r="I902" s="5">
        <v>25</v>
      </c>
      <c r="J902" s="5">
        <f>IF(Sales[[#This Row],[Sales Month]]=MAX(R902:R3121),Sales[[#This Row],[Upsell $ Non Paying Users]]*Sales[[#This Row],[Non Paying Users]],0)</f>
        <v>0</v>
      </c>
      <c r="K902" s="5" t="str" cm="1">
        <f t="array" ref="K902">_xlfn.IFS(Sales[[#This Row],[Current Upsell $]]=0,"",Sales[[#This Row],[Current Upsell $]]&gt;=400,"High",Sales[[#This Row],[Current Upsell $]]&gt;=100,"Medium",Sales[[#This Row],[Current Upsell $]]&lt;100,"Low")</f>
        <v/>
      </c>
      <c r="L902" s="5" t="str">
        <f>IF(Sales[[#This Row],[Current Upsell $]]&gt;0,_xlfn.CONCAT(Sales[[#This Row],[Subscription Type]]," ",Sales[[#This Row],[Upsell Priority]]," ",TEXT(Sales[[#This Row],[Current Upsell $]],"$#")),"")</f>
        <v/>
      </c>
      <c r="M902">
        <v>59</v>
      </c>
      <c r="N902" s="1">
        <v>43862</v>
      </c>
      <c r="O902" s="1">
        <v>44378</v>
      </c>
      <c r="P902">
        <v>17</v>
      </c>
      <c r="Q902">
        <v>0</v>
      </c>
      <c r="R902" s="1">
        <v>44136</v>
      </c>
      <c r="S902">
        <v>1300</v>
      </c>
      <c r="T902" s="1"/>
    </row>
    <row r="903" spans="1:20" x14ac:dyDescent="0.25">
      <c r="A903">
        <v>100011</v>
      </c>
      <c r="B903" t="s">
        <v>1</v>
      </c>
      <c r="C903" cm="1">
        <f t="array" ref="C903">_xlfn.SWITCH(Sales[[#This Row],[Subscription Type]],"Basic",4,"Premium",3,"Business",2,"Enterprise",1,FALSE)</f>
        <v>2</v>
      </c>
      <c r="E903" s="1"/>
      <c r="F903" s="1"/>
      <c r="G903">
        <v>37</v>
      </c>
      <c r="H903">
        <f>MAX(0,Sales[[#This Row],[Number of Users]]-Sales[[#This Row],[Licenses Bought]])</f>
        <v>7</v>
      </c>
      <c r="I903" s="5">
        <v>25</v>
      </c>
      <c r="J903" s="5">
        <f>IF(Sales[[#This Row],[Sales Month]]=MAX(R903:R3122),Sales[[#This Row],[Upsell $ Non Paying Users]]*Sales[[#This Row],[Non Paying Users]],0)</f>
        <v>0</v>
      </c>
      <c r="K903" s="5" t="str" cm="1">
        <f t="array" ref="K903">_xlfn.IFS(Sales[[#This Row],[Current Upsell $]]=0,"",Sales[[#This Row],[Current Upsell $]]&gt;=400,"High",Sales[[#This Row],[Current Upsell $]]&gt;=100,"Medium",Sales[[#This Row],[Current Upsell $]]&lt;100,"Low")</f>
        <v/>
      </c>
      <c r="L903" s="5" t="str">
        <f>IF(Sales[[#This Row],[Current Upsell $]]&gt;0,_xlfn.CONCAT(Sales[[#This Row],[Subscription Type]]," ",Sales[[#This Row],[Upsell Priority]]," ",TEXT(Sales[[#This Row],[Current Upsell $]],"$#")),"")</f>
        <v/>
      </c>
      <c r="M903">
        <v>44</v>
      </c>
      <c r="N903" s="1">
        <v>43891</v>
      </c>
      <c r="O903" s="1">
        <v>44378</v>
      </c>
      <c r="P903">
        <v>16</v>
      </c>
      <c r="Q903">
        <v>0</v>
      </c>
      <c r="R903" s="1">
        <v>44044</v>
      </c>
      <c r="S903">
        <v>925</v>
      </c>
      <c r="T903" s="1"/>
    </row>
    <row r="904" spans="1:20" x14ac:dyDescent="0.25">
      <c r="A904">
        <v>100011</v>
      </c>
      <c r="B904" t="s">
        <v>1</v>
      </c>
      <c r="C904" cm="1">
        <f t="array" ref="C904">_xlfn.SWITCH(Sales[[#This Row],[Subscription Type]],"Basic",4,"Premium",3,"Business",2,"Enterprise",1,FALSE)</f>
        <v>2</v>
      </c>
      <c r="E904" s="1"/>
      <c r="F904" s="1"/>
      <c r="G904">
        <v>37</v>
      </c>
      <c r="H904">
        <f>MAX(0,Sales[[#This Row],[Number of Users]]-Sales[[#This Row],[Licenses Bought]])</f>
        <v>7</v>
      </c>
      <c r="I904" s="5">
        <v>25</v>
      </c>
      <c r="J904" s="5">
        <f>IF(Sales[[#This Row],[Sales Month]]=MAX(R904:R3123),Sales[[#This Row],[Upsell $ Non Paying Users]]*Sales[[#This Row],[Non Paying Users]],0)</f>
        <v>0</v>
      </c>
      <c r="K904" s="5" t="str" cm="1">
        <f t="array" ref="K904">_xlfn.IFS(Sales[[#This Row],[Current Upsell $]]=0,"",Sales[[#This Row],[Current Upsell $]]&gt;=400,"High",Sales[[#This Row],[Current Upsell $]]&gt;=100,"Medium",Sales[[#This Row],[Current Upsell $]]&lt;100,"Low")</f>
        <v/>
      </c>
      <c r="L904" s="5" t="str">
        <f>IF(Sales[[#This Row],[Current Upsell $]]&gt;0,_xlfn.CONCAT(Sales[[#This Row],[Subscription Type]]," ",Sales[[#This Row],[Upsell Priority]]," ",TEXT(Sales[[#This Row],[Current Upsell $]],"$#")),"")</f>
        <v/>
      </c>
      <c r="M904">
        <v>44</v>
      </c>
      <c r="N904" s="1">
        <v>43891</v>
      </c>
      <c r="O904" s="1">
        <v>44378</v>
      </c>
      <c r="P904">
        <v>16</v>
      </c>
      <c r="Q904">
        <v>0</v>
      </c>
      <c r="R904" s="1">
        <v>44075</v>
      </c>
      <c r="S904">
        <v>925</v>
      </c>
      <c r="T904" s="1"/>
    </row>
    <row r="905" spans="1:20" x14ac:dyDescent="0.25">
      <c r="A905">
        <v>100011</v>
      </c>
      <c r="B905" t="s">
        <v>1</v>
      </c>
      <c r="C905" cm="1">
        <f t="array" ref="C905">_xlfn.SWITCH(Sales[[#This Row],[Subscription Type]],"Basic",4,"Premium",3,"Business",2,"Enterprise",1,FALSE)</f>
        <v>2</v>
      </c>
      <c r="E905" s="1"/>
      <c r="F905" s="1"/>
      <c r="G905">
        <v>37</v>
      </c>
      <c r="H905">
        <f>MAX(0,Sales[[#This Row],[Number of Users]]-Sales[[#This Row],[Licenses Bought]])</f>
        <v>7</v>
      </c>
      <c r="I905" s="5">
        <v>25</v>
      </c>
      <c r="J905" s="5">
        <f>IF(Sales[[#This Row],[Sales Month]]=MAX(R905:R3124),Sales[[#This Row],[Upsell $ Non Paying Users]]*Sales[[#This Row],[Non Paying Users]],0)</f>
        <v>0</v>
      </c>
      <c r="K905" s="5" t="str" cm="1">
        <f t="array" ref="K905">_xlfn.IFS(Sales[[#This Row],[Current Upsell $]]=0,"",Sales[[#This Row],[Current Upsell $]]&gt;=400,"High",Sales[[#This Row],[Current Upsell $]]&gt;=100,"Medium",Sales[[#This Row],[Current Upsell $]]&lt;100,"Low")</f>
        <v/>
      </c>
      <c r="L905" s="5" t="str">
        <f>IF(Sales[[#This Row],[Current Upsell $]]&gt;0,_xlfn.CONCAT(Sales[[#This Row],[Subscription Type]]," ",Sales[[#This Row],[Upsell Priority]]," ",TEXT(Sales[[#This Row],[Current Upsell $]],"$#")),"")</f>
        <v/>
      </c>
      <c r="M905">
        <v>44</v>
      </c>
      <c r="N905" s="1">
        <v>43891</v>
      </c>
      <c r="O905" s="1">
        <v>44378</v>
      </c>
      <c r="P905">
        <v>16</v>
      </c>
      <c r="Q905">
        <v>0</v>
      </c>
      <c r="R905" s="1">
        <v>44105</v>
      </c>
      <c r="S905">
        <v>925</v>
      </c>
      <c r="T905" s="1"/>
    </row>
    <row r="906" spans="1:20" x14ac:dyDescent="0.25">
      <c r="A906">
        <v>100017</v>
      </c>
      <c r="B906" t="s">
        <v>1</v>
      </c>
      <c r="C906" cm="1">
        <f t="array" ref="C906">_xlfn.SWITCH(Sales[[#This Row],[Subscription Type]],"Basic",4,"Premium",3,"Business",2,"Enterprise",1,FALSE)</f>
        <v>2</v>
      </c>
      <c r="E906" s="1"/>
      <c r="F906" s="1"/>
      <c r="G906">
        <v>68</v>
      </c>
      <c r="H906">
        <f>MAX(0,Sales[[#This Row],[Number of Users]]-Sales[[#This Row],[Licenses Bought]])</f>
        <v>7</v>
      </c>
      <c r="I906" s="5">
        <v>25</v>
      </c>
      <c r="J906" s="5">
        <f>IF(Sales[[#This Row],[Sales Month]]=MAX(R906:R3125),Sales[[#This Row],[Upsell $ Non Paying Users]]*Sales[[#This Row],[Non Paying Users]],0)</f>
        <v>0</v>
      </c>
      <c r="K906" s="5" t="str" cm="1">
        <f t="array" ref="K906">_xlfn.IFS(Sales[[#This Row],[Current Upsell $]]=0,"",Sales[[#This Row],[Current Upsell $]]&gt;=400,"High",Sales[[#This Row],[Current Upsell $]]&gt;=100,"Medium",Sales[[#This Row],[Current Upsell $]]&lt;100,"Low")</f>
        <v/>
      </c>
      <c r="L906" s="5" t="str">
        <f>IF(Sales[[#This Row],[Current Upsell $]]&gt;0,_xlfn.CONCAT(Sales[[#This Row],[Subscription Type]]," ",Sales[[#This Row],[Upsell Priority]]," ",TEXT(Sales[[#This Row],[Current Upsell $]],"$#")),"")</f>
        <v/>
      </c>
      <c r="M906">
        <v>75</v>
      </c>
      <c r="N906" s="1">
        <v>43922</v>
      </c>
      <c r="O906" s="1">
        <v>44378</v>
      </c>
      <c r="P906">
        <v>15</v>
      </c>
      <c r="Q906">
        <v>0</v>
      </c>
      <c r="R906" s="1">
        <v>43983</v>
      </c>
      <c r="S906">
        <v>1700</v>
      </c>
      <c r="T906" s="1"/>
    </row>
    <row r="907" spans="1:20" x14ac:dyDescent="0.25">
      <c r="A907">
        <v>100041</v>
      </c>
      <c r="B907" t="s">
        <v>1</v>
      </c>
      <c r="C907" cm="1">
        <f t="array" ref="C907">_xlfn.SWITCH(Sales[[#This Row],[Subscription Type]],"Basic",4,"Premium",3,"Business",2,"Enterprise",1,FALSE)</f>
        <v>2</v>
      </c>
      <c r="E907" s="1"/>
      <c r="F907" s="1"/>
      <c r="G907">
        <v>32</v>
      </c>
      <c r="H907">
        <f>MAX(0,Sales[[#This Row],[Number of Users]]-Sales[[#This Row],[Licenses Bought]])</f>
        <v>7</v>
      </c>
      <c r="I907" s="5">
        <v>25</v>
      </c>
      <c r="J907" s="5">
        <f>IF(Sales[[#This Row],[Sales Month]]=MAX(R907:R3126),Sales[[#This Row],[Upsell $ Non Paying Users]]*Sales[[#This Row],[Non Paying Users]],0)</f>
        <v>0</v>
      </c>
      <c r="K907" s="5" t="str" cm="1">
        <f t="array" ref="K907">_xlfn.IFS(Sales[[#This Row],[Current Upsell $]]=0,"",Sales[[#This Row],[Current Upsell $]]&gt;=400,"High",Sales[[#This Row],[Current Upsell $]]&gt;=100,"Medium",Sales[[#This Row],[Current Upsell $]]&lt;100,"Low")</f>
        <v/>
      </c>
      <c r="L907" s="5" t="str">
        <f>IF(Sales[[#This Row],[Current Upsell $]]&gt;0,_xlfn.CONCAT(Sales[[#This Row],[Subscription Type]]," ",Sales[[#This Row],[Upsell Priority]]," ",TEXT(Sales[[#This Row],[Current Upsell $]],"$#")),"")</f>
        <v/>
      </c>
      <c r="M907">
        <v>39</v>
      </c>
      <c r="N907" s="1">
        <v>43983</v>
      </c>
      <c r="O907" s="1">
        <v>44378</v>
      </c>
      <c r="P907">
        <v>13</v>
      </c>
      <c r="Q907">
        <v>0</v>
      </c>
      <c r="R907" s="1">
        <v>44075</v>
      </c>
      <c r="S907">
        <v>800</v>
      </c>
      <c r="T907" s="1"/>
    </row>
    <row r="908" spans="1:20" x14ac:dyDescent="0.25">
      <c r="A908">
        <v>100041</v>
      </c>
      <c r="B908" t="s">
        <v>1</v>
      </c>
      <c r="C908" cm="1">
        <f t="array" ref="C908">_xlfn.SWITCH(Sales[[#This Row],[Subscription Type]],"Basic",4,"Premium",3,"Business",2,"Enterprise",1,FALSE)</f>
        <v>2</v>
      </c>
      <c r="E908" s="1"/>
      <c r="F908" s="1"/>
      <c r="G908">
        <v>32</v>
      </c>
      <c r="H908">
        <f>MAX(0,Sales[[#This Row],[Number of Users]]-Sales[[#This Row],[Licenses Bought]])</f>
        <v>7</v>
      </c>
      <c r="I908" s="5">
        <v>25</v>
      </c>
      <c r="J908" s="5">
        <f>IF(Sales[[#This Row],[Sales Month]]=MAX(R908:R3127),Sales[[#This Row],[Upsell $ Non Paying Users]]*Sales[[#This Row],[Non Paying Users]],0)</f>
        <v>0</v>
      </c>
      <c r="K908" s="5" t="str" cm="1">
        <f t="array" ref="K908">_xlfn.IFS(Sales[[#This Row],[Current Upsell $]]=0,"",Sales[[#This Row],[Current Upsell $]]&gt;=400,"High",Sales[[#This Row],[Current Upsell $]]&gt;=100,"Medium",Sales[[#This Row],[Current Upsell $]]&lt;100,"Low")</f>
        <v/>
      </c>
      <c r="L908" s="5" t="str">
        <f>IF(Sales[[#This Row],[Current Upsell $]]&gt;0,_xlfn.CONCAT(Sales[[#This Row],[Subscription Type]]," ",Sales[[#This Row],[Upsell Priority]]," ",TEXT(Sales[[#This Row],[Current Upsell $]],"$#")),"")</f>
        <v/>
      </c>
      <c r="M908">
        <v>39</v>
      </c>
      <c r="N908" s="1">
        <v>43983</v>
      </c>
      <c r="O908" s="1">
        <v>44378</v>
      </c>
      <c r="P908">
        <v>13</v>
      </c>
      <c r="Q908">
        <v>0</v>
      </c>
      <c r="R908" s="1">
        <v>44256</v>
      </c>
      <c r="S908">
        <v>800</v>
      </c>
      <c r="T908" s="1"/>
    </row>
    <row r="909" spans="1:20" x14ac:dyDescent="0.25">
      <c r="A909">
        <v>100058</v>
      </c>
      <c r="B909" t="s">
        <v>1</v>
      </c>
      <c r="C909" cm="1">
        <f t="array" ref="C909">_xlfn.SWITCH(Sales[[#This Row],[Subscription Type]],"Basic",4,"Premium",3,"Business",2,"Enterprise",1,FALSE)</f>
        <v>2</v>
      </c>
      <c r="E909" s="1"/>
      <c r="F909" s="1"/>
      <c r="G909">
        <v>55</v>
      </c>
      <c r="H909">
        <f>MAX(0,Sales[[#This Row],[Number of Users]]-Sales[[#This Row],[Licenses Bought]])</f>
        <v>7</v>
      </c>
      <c r="I909" s="5">
        <v>25</v>
      </c>
      <c r="J909" s="5">
        <f>IF(Sales[[#This Row],[Sales Month]]=MAX(R909:R3128),Sales[[#This Row],[Upsell $ Non Paying Users]]*Sales[[#This Row],[Non Paying Users]],0)</f>
        <v>0</v>
      </c>
      <c r="K909" s="5" t="str" cm="1">
        <f t="array" ref="K909">_xlfn.IFS(Sales[[#This Row],[Current Upsell $]]=0,"",Sales[[#This Row],[Current Upsell $]]&gt;=400,"High",Sales[[#This Row],[Current Upsell $]]&gt;=100,"Medium",Sales[[#This Row],[Current Upsell $]]&lt;100,"Low")</f>
        <v/>
      </c>
      <c r="L909" s="5" t="str">
        <f>IF(Sales[[#This Row],[Current Upsell $]]&gt;0,_xlfn.CONCAT(Sales[[#This Row],[Subscription Type]]," ",Sales[[#This Row],[Upsell Priority]]," ",TEXT(Sales[[#This Row],[Current Upsell $]],"$#")),"")</f>
        <v/>
      </c>
      <c r="M909">
        <v>62</v>
      </c>
      <c r="N909" s="1">
        <v>44013</v>
      </c>
      <c r="O909" s="1">
        <v>44378</v>
      </c>
      <c r="P909">
        <v>12</v>
      </c>
      <c r="Q909">
        <v>0</v>
      </c>
      <c r="R909" s="1">
        <v>44317</v>
      </c>
      <c r="S909">
        <v>1375</v>
      </c>
      <c r="T909" s="1"/>
    </row>
    <row r="910" spans="1:20" x14ac:dyDescent="0.25">
      <c r="A910">
        <v>100112</v>
      </c>
      <c r="B910" t="s">
        <v>1</v>
      </c>
      <c r="C910" cm="1">
        <f t="array" ref="C910">_xlfn.SWITCH(Sales[[#This Row],[Subscription Type]],"Basic",4,"Premium",3,"Business",2,"Enterprise",1,FALSE)</f>
        <v>2</v>
      </c>
      <c r="E910" s="1"/>
      <c r="F910" s="1"/>
      <c r="G910">
        <v>47</v>
      </c>
      <c r="H910">
        <f>MAX(0,Sales[[#This Row],[Number of Users]]-Sales[[#This Row],[Licenses Bought]])</f>
        <v>7</v>
      </c>
      <c r="I910" s="5">
        <v>25</v>
      </c>
      <c r="J910" s="5">
        <f>IF(Sales[[#This Row],[Sales Month]]=MAX(R910:R3129),Sales[[#This Row],[Upsell $ Non Paying Users]]*Sales[[#This Row],[Non Paying Users]],0)</f>
        <v>0</v>
      </c>
      <c r="K910" s="5" t="str" cm="1">
        <f t="array" ref="K910">_xlfn.IFS(Sales[[#This Row],[Current Upsell $]]=0,"",Sales[[#This Row],[Current Upsell $]]&gt;=400,"High",Sales[[#This Row],[Current Upsell $]]&gt;=100,"Medium",Sales[[#This Row],[Current Upsell $]]&lt;100,"Low")</f>
        <v/>
      </c>
      <c r="L910" s="5" t="str">
        <f>IF(Sales[[#This Row],[Current Upsell $]]&gt;0,_xlfn.CONCAT(Sales[[#This Row],[Subscription Type]]," ",Sales[[#This Row],[Upsell Priority]]," ",TEXT(Sales[[#This Row],[Current Upsell $]],"$#")),"")</f>
        <v/>
      </c>
      <c r="M910">
        <v>54</v>
      </c>
      <c r="N910" s="1">
        <v>44075</v>
      </c>
      <c r="O910" s="1">
        <v>44378</v>
      </c>
      <c r="P910">
        <v>10</v>
      </c>
      <c r="Q910">
        <v>0</v>
      </c>
      <c r="R910" s="1">
        <v>44166</v>
      </c>
      <c r="S910">
        <v>1175</v>
      </c>
      <c r="T910" s="1"/>
    </row>
    <row r="911" spans="1:20" x14ac:dyDescent="0.25">
      <c r="A911">
        <v>100112</v>
      </c>
      <c r="B911" t="s">
        <v>1</v>
      </c>
      <c r="C911" cm="1">
        <f t="array" ref="C911">_xlfn.SWITCH(Sales[[#This Row],[Subscription Type]],"Basic",4,"Premium",3,"Business",2,"Enterprise",1,FALSE)</f>
        <v>2</v>
      </c>
      <c r="E911" s="1"/>
      <c r="F911" s="1"/>
      <c r="G911">
        <v>47</v>
      </c>
      <c r="H911">
        <f>MAX(0,Sales[[#This Row],[Number of Users]]-Sales[[#This Row],[Licenses Bought]])</f>
        <v>7</v>
      </c>
      <c r="I911" s="5">
        <v>25</v>
      </c>
      <c r="J911" s="5">
        <f>IF(Sales[[#This Row],[Sales Month]]=MAX(R911:R3130),Sales[[#This Row],[Upsell $ Non Paying Users]]*Sales[[#This Row],[Non Paying Users]],0)</f>
        <v>175</v>
      </c>
      <c r="K911" s="5" t="str" cm="1">
        <f t="array" ref="K911">_xlfn.IFS(Sales[[#This Row],[Current Upsell $]]=0,"",Sales[[#This Row],[Current Upsell $]]&gt;=400,"High",Sales[[#This Row],[Current Upsell $]]&gt;=100,"Medium",Sales[[#This Row],[Current Upsell $]]&lt;100,"Low")</f>
        <v>Medium</v>
      </c>
      <c r="L911" s="5" t="str">
        <f>IF(Sales[[#This Row],[Current Upsell $]]&gt;0,_xlfn.CONCAT(Sales[[#This Row],[Subscription Type]]," ",Sales[[#This Row],[Upsell Priority]]," ",TEXT(Sales[[#This Row],[Current Upsell $]],"$#")),"")</f>
        <v>Business Medium $175</v>
      </c>
      <c r="M911">
        <v>54</v>
      </c>
      <c r="N911" s="1">
        <v>44075</v>
      </c>
      <c r="O911" s="1">
        <v>44378</v>
      </c>
      <c r="P911">
        <v>10</v>
      </c>
      <c r="Q911">
        <v>0</v>
      </c>
      <c r="R911" s="1">
        <v>44348</v>
      </c>
      <c r="S911">
        <v>1175</v>
      </c>
      <c r="T911" s="1"/>
    </row>
    <row r="912" spans="1:20" x14ac:dyDescent="0.25">
      <c r="A912">
        <v>100117</v>
      </c>
      <c r="B912" t="s">
        <v>1</v>
      </c>
      <c r="C912" cm="1">
        <f t="array" ref="C912">_xlfn.SWITCH(Sales[[#This Row],[Subscription Type]],"Basic",4,"Premium",3,"Business",2,"Enterprise",1,FALSE)</f>
        <v>2</v>
      </c>
      <c r="E912" s="1"/>
      <c r="F912" s="1"/>
      <c r="G912">
        <v>31</v>
      </c>
      <c r="H912">
        <f>MAX(0,Sales[[#This Row],[Number of Users]]-Sales[[#This Row],[Licenses Bought]])</f>
        <v>7</v>
      </c>
      <c r="I912" s="5">
        <v>25</v>
      </c>
      <c r="J912" s="5">
        <f>IF(Sales[[#This Row],[Sales Month]]=MAX(R912:R3131),Sales[[#This Row],[Upsell $ Non Paying Users]]*Sales[[#This Row],[Non Paying Users]],0)</f>
        <v>0</v>
      </c>
      <c r="K912" s="5" t="str" cm="1">
        <f t="array" ref="K912">_xlfn.IFS(Sales[[#This Row],[Current Upsell $]]=0,"",Sales[[#This Row],[Current Upsell $]]&gt;=400,"High",Sales[[#This Row],[Current Upsell $]]&gt;=100,"Medium",Sales[[#This Row],[Current Upsell $]]&lt;100,"Low")</f>
        <v/>
      </c>
      <c r="L912" s="5" t="str">
        <f>IF(Sales[[#This Row],[Current Upsell $]]&gt;0,_xlfn.CONCAT(Sales[[#This Row],[Subscription Type]]," ",Sales[[#This Row],[Upsell Priority]]," ",TEXT(Sales[[#This Row],[Current Upsell $]],"$#")),"")</f>
        <v/>
      </c>
      <c r="M912">
        <v>38</v>
      </c>
      <c r="N912" s="1">
        <v>44075</v>
      </c>
      <c r="O912" s="1">
        <v>44378</v>
      </c>
      <c r="P912">
        <v>10</v>
      </c>
      <c r="Q912">
        <v>0</v>
      </c>
      <c r="R912" s="1">
        <v>44317</v>
      </c>
      <c r="S912">
        <v>775</v>
      </c>
      <c r="T912" s="1"/>
    </row>
    <row r="913" spans="1:20" x14ac:dyDescent="0.25">
      <c r="A913">
        <v>100125</v>
      </c>
      <c r="B913" t="s">
        <v>1</v>
      </c>
      <c r="C913" cm="1">
        <f t="array" ref="C913">_xlfn.SWITCH(Sales[[#This Row],[Subscription Type]],"Basic",4,"Premium",3,"Business",2,"Enterprise",1,FALSE)</f>
        <v>2</v>
      </c>
      <c r="E913" s="1"/>
      <c r="F913" s="1"/>
      <c r="G913">
        <v>4</v>
      </c>
      <c r="H913">
        <f>MAX(0,Sales[[#This Row],[Number of Users]]-Sales[[#This Row],[Licenses Bought]])</f>
        <v>7</v>
      </c>
      <c r="I913" s="5">
        <v>25</v>
      </c>
      <c r="J913" s="5">
        <f>IF(Sales[[#This Row],[Sales Month]]=MAX(R913:R3132),Sales[[#This Row],[Upsell $ Non Paying Users]]*Sales[[#This Row],[Non Paying Users]],0)</f>
        <v>0</v>
      </c>
      <c r="K913" s="5" t="str" cm="1">
        <f t="array" ref="K913">_xlfn.IFS(Sales[[#This Row],[Current Upsell $]]=0,"",Sales[[#This Row],[Current Upsell $]]&gt;=400,"High",Sales[[#This Row],[Current Upsell $]]&gt;=100,"Medium",Sales[[#This Row],[Current Upsell $]]&lt;100,"Low")</f>
        <v/>
      </c>
      <c r="L913" s="5" t="str">
        <f>IF(Sales[[#This Row],[Current Upsell $]]&gt;0,_xlfn.CONCAT(Sales[[#This Row],[Subscription Type]]," ",Sales[[#This Row],[Upsell Priority]]," ",TEXT(Sales[[#This Row],[Current Upsell $]],"$#")),"")</f>
        <v/>
      </c>
      <c r="M913">
        <v>11</v>
      </c>
      <c r="N913" s="1">
        <v>44075</v>
      </c>
      <c r="O913" s="1">
        <v>44378</v>
      </c>
      <c r="P913">
        <v>10</v>
      </c>
      <c r="Q913">
        <v>0</v>
      </c>
      <c r="R913" s="1">
        <v>44105</v>
      </c>
      <c r="S913">
        <v>100</v>
      </c>
      <c r="T913" s="1"/>
    </row>
    <row r="914" spans="1:20" x14ac:dyDescent="0.25">
      <c r="A914">
        <v>100172</v>
      </c>
      <c r="B914" t="s">
        <v>1</v>
      </c>
      <c r="C914" cm="1">
        <f t="array" ref="C914">_xlfn.SWITCH(Sales[[#This Row],[Subscription Type]],"Basic",4,"Premium",3,"Business",2,"Enterprise",1,FALSE)</f>
        <v>2</v>
      </c>
      <c r="E914" s="1"/>
      <c r="F914" s="1"/>
      <c r="G914">
        <v>4</v>
      </c>
      <c r="H914">
        <f>MAX(0,Sales[[#This Row],[Number of Users]]-Sales[[#This Row],[Licenses Bought]])</f>
        <v>7</v>
      </c>
      <c r="I914" s="5">
        <v>25</v>
      </c>
      <c r="J914" s="5">
        <f>IF(Sales[[#This Row],[Sales Month]]=MAX(R914:R3133),Sales[[#This Row],[Upsell $ Non Paying Users]]*Sales[[#This Row],[Non Paying Users]],0)</f>
        <v>0</v>
      </c>
      <c r="K914" s="5" t="str" cm="1">
        <f t="array" ref="K914">_xlfn.IFS(Sales[[#This Row],[Current Upsell $]]=0,"",Sales[[#This Row],[Current Upsell $]]&gt;=400,"High",Sales[[#This Row],[Current Upsell $]]&gt;=100,"Medium",Sales[[#This Row],[Current Upsell $]]&lt;100,"Low")</f>
        <v/>
      </c>
      <c r="L914" s="5" t="str">
        <f>IF(Sales[[#This Row],[Current Upsell $]]&gt;0,_xlfn.CONCAT(Sales[[#This Row],[Subscription Type]]," ",Sales[[#This Row],[Upsell Priority]]," ",TEXT(Sales[[#This Row],[Current Upsell $]],"$#")),"")</f>
        <v/>
      </c>
      <c r="M914">
        <v>11</v>
      </c>
      <c r="N914" s="1">
        <v>44166</v>
      </c>
      <c r="O914" s="1">
        <v>44378</v>
      </c>
      <c r="P914">
        <v>7</v>
      </c>
      <c r="Q914">
        <v>0</v>
      </c>
      <c r="R914" s="1">
        <v>44197</v>
      </c>
      <c r="S914">
        <v>100</v>
      </c>
      <c r="T914" s="1"/>
    </row>
    <row r="915" spans="1:20" x14ac:dyDescent="0.25">
      <c r="A915">
        <v>100199</v>
      </c>
      <c r="B915" t="s">
        <v>1</v>
      </c>
      <c r="C915" cm="1">
        <f t="array" ref="C915">_xlfn.SWITCH(Sales[[#This Row],[Subscription Type]],"Basic",4,"Premium",3,"Business",2,"Enterprise",1,FALSE)</f>
        <v>2</v>
      </c>
      <c r="E915" s="1"/>
      <c r="F915" s="1"/>
      <c r="G915">
        <v>33</v>
      </c>
      <c r="H915">
        <f>MAX(0,Sales[[#This Row],[Number of Users]]-Sales[[#This Row],[Licenses Bought]])</f>
        <v>7</v>
      </c>
      <c r="I915" s="5">
        <v>25</v>
      </c>
      <c r="J915" s="5">
        <f>IF(Sales[[#This Row],[Sales Month]]=MAX(R915:R3134),Sales[[#This Row],[Upsell $ Non Paying Users]]*Sales[[#This Row],[Non Paying Users]],0)</f>
        <v>0</v>
      </c>
      <c r="K915" s="5" t="str" cm="1">
        <f t="array" ref="K915">_xlfn.IFS(Sales[[#This Row],[Current Upsell $]]=0,"",Sales[[#This Row],[Current Upsell $]]&gt;=400,"High",Sales[[#This Row],[Current Upsell $]]&gt;=100,"Medium",Sales[[#This Row],[Current Upsell $]]&lt;100,"Low")</f>
        <v/>
      </c>
      <c r="L915" s="5" t="str">
        <f>IF(Sales[[#This Row],[Current Upsell $]]&gt;0,_xlfn.CONCAT(Sales[[#This Row],[Subscription Type]]," ",Sales[[#This Row],[Upsell Priority]]," ",TEXT(Sales[[#This Row],[Current Upsell $]],"$#")),"")</f>
        <v/>
      </c>
      <c r="M915">
        <v>40</v>
      </c>
      <c r="N915" s="1">
        <v>44228</v>
      </c>
      <c r="O915" s="1">
        <v>44378</v>
      </c>
      <c r="P915">
        <v>5</v>
      </c>
      <c r="Q915">
        <v>0</v>
      </c>
      <c r="R915" s="1">
        <v>44317</v>
      </c>
      <c r="S915">
        <v>825</v>
      </c>
      <c r="T915" s="1"/>
    </row>
    <row r="916" spans="1:20" x14ac:dyDescent="0.25">
      <c r="A916">
        <v>100259</v>
      </c>
      <c r="B916" t="s">
        <v>1</v>
      </c>
      <c r="C916" cm="1">
        <f t="array" ref="C916">_xlfn.SWITCH(Sales[[#This Row],[Subscription Type]],"Basic",4,"Premium",3,"Business",2,"Enterprise",1,FALSE)</f>
        <v>2</v>
      </c>
      <c r="E916" s="1"/>
      <c r="F916" s="1"/>
      <c r="G916">
        <v>4</v>
      </c>
      <c r="H916">
        <f>MAX(0,Sales[[#This Row],[Number of Users]]-Sales[[#This Row],[Licenses Bought]])</f>
        <v>7</v>
      </c>
      <c r="I916" s="5">
        <v>25</v>
      </c>
      <c r="J916" s="5">
        <f>IF(Sales[[#This Row],[Sales Month]]=MAX(R916:R3135),Sales[[#This Row],[Upsell $ Non Paying Users]]*Sales[[#This Row],[Non Paying Users]],0)</f>
        <v>0</v>
      </c>
      <c r="K916" s="5" t="str" cm="1">
        <f t="array" ref="K916">_xlfn.IFS(Sales[[#This Row],[Current Upsell $]]=0,"",Sales[[#This Row],[Current Upsell $]]&gt;=400,"High",Sales[[#This Row],[Current Upsell $]]&gt;=100,"Medium",Sales[[#This Row],[Current Upsell $]]&lt;100,"Low")</f>
        <v/>
      </c>
      <c r="L916" s="5" t="str">
        <f>IF(Sales[[#This Row],[Current Upsell $]]&gt;0,_xlfn.CONCAT(Sales[[#This Row],[Subscription Type]]," ",Sales[[#This Row],[Upsell Priority]]," ",TEXT(Sales[[#This Row],[Current Upsell $]],"$#")),"")</f>
        <v/>
      </c>
      <c r="M916">
        <v>11</v>
      </c>
      <c r="N916" s="1">
        <v>44287</v>
      </c>
      <c r="O916" s="1">
        <v>44378</v>
      </c>
      <c r="P916">
        <v>3</v>
      </c>
      <c r="Q916">
        <v>0</v>
      </c>
      <c r="R916" s="1">
        <v>44317</v>
      </c>
      <c r="S916">
        <v>100</v>
      </c>
      <c r="T916" s="1"/>
    </row>
    <row r="917" spans="1:20" x14ac:dyDescent="0.25">
      <c r="A917">
        <v>100005</v>
      </c>
      <c r="B917" t="s">
        <v>1</v>
      </c>
      <c r="C917" cm="1">
        <f t="array" ref="C917">_xlfn.SWITCH(Sales[[#This Row],[Subscription Type]],"Basic",4,"Premium",3,"Business",2,"Enterprise",1,FALSE)</f>
        <v>2</v>
      </c>
      <c r="E917" s="1"/>
      <c r="F917" s="1"/>
      <c r="G917">
        <v>37</v>
      </c>
      <c r="H917">
        <f>MAX(0,Sales[[#This Row],[Number of Users]]-Sales[[#This Row],[Licenses Bought]])</f>
        <v>6</v>
      </c>
      <c r="I917" s="5">
        <v>25</v>
      </c>
      <c r="J917" s="5">
        <f>IF(Sales[[#This Row],[Sales Month]]=MAX(R917:R3136),Sales[[#This Row],[Upsell $ Non Paying Users]]*Sales[[#This Row],[Non Paying Users]],0)</f>
        <v>150</v>
      </c>
      <c r="K917" s="5" t="str" cm="1">
        <f t="array" ref="K917">_xlfn.IFS(Sales[[#This Row],[Current Upsell $]]=0,"",Sales[[#This Row],[Current Upsell $]]&gt;=400,"High",Sales[[#This Row],[Current Upsell $]]&gt;=100,"Medium",Sales[[#This Row],[Current Upsell $]]&lt;100,"Low")</f>
        <v>Medium</v>
      </c>
      <c r="L917" s="5" t="str">
        <f>IF(Sales[[#This Row],[Current Upsell $]]&gt;0,_xlfn.CONCAT(Sales[[#This Row],[Subscription Type]]," ",Sales[[#This Row],[Upsell Priority]]," ",TEXT(Sales[[#This Row],[Current Upsell $]],"$#")),"")</f>
        <v>Business Medium $150</v>
      </c>
      <c r="M917">
        <v>43</v>
      </c>
      <c r="N917" s="1">
        <v>43800</v>
      </c>
      <c r="O917" s="1">
        <v>44378</v>
      </c>
      <c r="P917">
        <v>19</v>
      </c>
      <c r="Q917">
        <v>0</v>
      </c>
      <c r="R917" s="1">
        <v>44348</v>
      </c>
      <c r="S917">
        <v>925</v>
      </c>
      <c r="T917" s="1"/>
    </row>
    <row r="918" spans="1:20" x14ac:dyDescent="0.25">
      <c r="A918">
        <v>100011</v>
      </c>
      <c r="B918" t="s">
        <v>1</v>
      </c>
      <c r="C918" cm="1">
        <f t="array" ref="C918">_xlfn.SWITCH(Sales[[#This Row],[Subscription Type]],"Basic",4,"Premium",3,"Business",2,"Enterprise",1,FALSE)</f>
        <v>2</v>
      </c>
      <c r="E918" s="1"/>
      <c r="F918" s="1"/>
      <c r="G918">
        <v>37</v>
      </c>
      <c r="H918">
        <f>MAX(0,Sales[[#This Row],[Number of Users]]-Sales[[#This Row],[Licenses Bought]])</f>
        <v>6</v>
      </c>
      <c r="I918" s="5">
        <v>25</v>
      </c>
      <c r="J918" s="5">
        <f>IF(Sales[[#This Row],[Sales Month]]=MAX(R918:R3137),Sales[[#This Row],[Upsell $ Non Paying Users]]*Sales[[#This Row],[Non Paying Users]],0)</f>
        <v>0</v>
      </c>
      <c r="K918" s="5" t="str" cm="1">
        <f t="array" ref="K918">_xlfn.IFS(Sales[[#This Row],[Current Upsell $]]=0,"",Sales[[#This Row],[Current Upsell $]]&gt;=400,"High",Sales[[#This Row],[Current Upsell $]]&gt;=100,"Medium",Sales[[#This Row],[Current Upsell $]]&lt;100,"Low")</f>
        <v/>
      </c>
      <c r="L918" s="5" t="str">
        <f>IF(Sales[[#This Row],[Current Upsell $]]&gt;0,_xlfn.CONCAT(Sales[[#This Row],[Subscription Type]]," ",Sales[[#This Row],[Upsell Priority]]," ",TEXT(Sales[[#This Row],[Current Upsell $]],"$#")),"")</f>
        <v/>
      </c>
      <c r="M918">
        <v>43</v>
      </c>
      <c r="N918" s="1">
        <v>43891</v>
      </c>
      <c r="O918" s="1">
        <v>44378</v>
      </c>
      <c r="P918">
        <v>16</v>
      </c>
      <c r="Q918">
        <v>0</v>
      </c>
      <c r="R918" s="1">
        <v>44317</v>
      </c>
      <c r="S918">
        <v>925</v>
      </c>
      <c r="T918" s="1"/>
    </row>
    <row r="919" spans="1:20" x14ac:dyDescent="0.25">
      <c r="A919">
        <v>100018</v>
      </c>
      <c r="B919" t="s">
        <v>1</v>
      </c>
      <c r="C919" cm="1">
        <f t="array" ref="C919">_xlfn.SWITCH(Sales[[#This Row],[Subscription Type]],"Basic",4,"Premium",3,"Business",2,"Enterprise",1,FALSE)</f>
        <v>2</v>
      </c>
      <c r="E919" s="1"/>
      <c r="F919" s="1"/>
      <c r="G919">
        <v>58</v>
      </c>
      <c r="H919">
        <f>MAX(0,Sales[[#This Row],[Number of Users]]-Sales[[#This Row],[Licenses Bought]])</f>
        <v>6</v>
      </c>
      <c r="I919" s="5">
        <v>25</v>
      </c>
      <c r="J919" s="5">
        <f>IF(Sales[[#This Row],[Sales Month]]=MAX(R919:R3138),Sales[[#This Row],[Upsell $ Non Paying Users]]*Sales[[#This Row],[Non Paying Users]],0)</f>
        <v>0</v>
      </c>
      <c r="K919" s="5" t="str" cm="1">
        <f t="array" ref="K919">_xlfn.IFS(Sales[[#This Row],[Current Upsell $]]=0,"",Sales[[#This Row],[Current Upsell $]]&gt;=400,"High",Sales[[#This Row],[Current Upsell $]]&gt;=100,"Medium",Sales[[#This Row],[Current Upsell $]]&lt;100,"Low")</f>
        <v/>
      </c>
      <c r="L919" s="5" t="str">
        <f>IF(Sales[[#This Row],[Current Upsell $]]&gt;0,_xlfn.CONCAT(Sales[[#This Row],[Subscription Type]]," ",Sales[[#This Row],[Upsell Priority]]," ",TEXT(Sales[[#This Row],[Current Upsell $]],"$#")),"")</f>
        <v/>
      </c>
      <c r="M919">
        <v>64</v>
      </c>
      <c r="N919" s="1">
        <v>43922</v>
      </c>
      <c r="O919" s="1">
        <v>44378</v>
      </c>
      <c r="P919">
        <v>15</v>
      </c>
      <c r="Q919">
        <v>0</v>
      </c>
      <c r="R919" s="1">
        <v>44105</v>
      </c>
      <c r="S919">
        <v>1450</v>
      </c>
      <c r="T919" s="1"/>
    </row>
    <row r="920" spans="1:20" x14ac:dyDescent="0.25">
      <c r="A920">
        <v>100023</v>
      </c>
      <c r="B920" t="s">
        <v>1</v>
      </c>
      <c r="C920" cm="1">
        <f t="array" ref="C920">_xlfn.SWITCH(Sales[[#This Row],[Subscription Type]],"Basic",4,"Premium",3,"Business",2,"Enterprise",1,FALSE)</f>
        <v>2</v>
      </c>
      <c r="G920">
        <v>10</v>
      </c>
      <c r="H920">
        <f>MAX(0,Sales[[#This Row],[Number of Users]]-Sales[[#This Row],[Licenses Bought]])</f>
        <v>6</v>
      </c>
      <c r="I920" s="5">
        <v>25</v>
      </c>
      <c r="J920" s="5">
        <f>IF(Sales[[#This Row],[Sales Month]]=MAX(R920:R3139),Sales[[#This Row],[Upsell $ Non Paying Users]]*Sales[[#This Row],[Non Paying Users]],0)</f>
        <v>0</v>
      </c>
      <c r="K920" s="5" t="str" cm="1">
        <f t="array" ref="K920">_xlfn.IFS(Sales[[#This Row],[Current Upsell $]]=0,"",Sales[[#This Row],[Current Upsell $]]&gt;=400,"High",Sales[[#This Row],[Current Upsell $]]&gt;=100,"Medium",Sales[[#This Row],[Current Upsell $]]&lt;100,"Low")</f>
        <v/>
      </c>
      <c r="L920" s="5" t="str">
        <f>IF(Sales[[#This Row],[Current Upsell $]]&gt;0,_xlfn.CONCAT(Sales[[#This Row],[Subscription Type]]," ",Sales[[#This Row],[Upsell Priority]]," ",TEXT(Sales[[#This Row],[Current Upsell $]],"$#")),"")</f>
        <v/>
      </c>
      <c r="M920">
        <v>16</v>
      </c>
      <c r="N920" s="1">
        <v>43922</v>
      </c>
      <c r="O920" s="1">
        <v>44166</v>
      </c>
      <c r="P920">
        <v>8</v>
      </c>
      <c r="Q920">
        <v>6</v>
      </c>
      <c r="R920" s="1">
        <v>44105</v>
      </c>
      <c r="S920">
        <v>250</v>
      </c>
      <c r="T920" s="1"/>
    </row>
    <row r="921" spans="1:20" x14ac:dyDescent="0.25">
      <c r="A921">
        <v>100027</v>
      </c>
      <c r="B921" t="s">
        <v>1</v>
      </c>
      <c r="C921" cm="1">
        <f t="array" ref="C921">_xlfn.SWITCH(Sales[[#This Row],[Subscription Type]],"Basic",4,"Premium",3,"Business",2,"Enterprise",1,FALSE)</f>
        <v>2</v>
      </c>
      <c r="E921" s="1"/>
      <c r="F921" s="1"/>
      <c r="G921">
        <v>26</v>
      </c>
      <c r="H921">
        <f>MAX(0,Sales[[#This Row],[Number of Users]]-Sales[[#This Row],[Licenses Bought]])</f>
        <v>6</v>
      </c>
      <c r="I921" s="5">
        <v>25</v>
      </c>
      <c r="J921" s="5">
        <f>IF(Sales[[#This Row],[Sales Month]]=MAX(R921:R3140),Sales[[#This Row],[Upsell $ Non Paying Users]]*Sales[[#This Row],[Non Paying Users]],0)</f>
        <v>0</v>
      </c>
      <c r="K921" s="5" t="str" cm="1">
        <f t="array" ref="K921">_xlfn.IFS(Sales[[#This Row],[Current Upsell $]]=0,"",Sales[[#This Row],[Current Upsell $]]&gt;=400,"High",Sales[[#This Row],[Current Upsell $]]&gt;=100,"Medium",Sales[[#This Row],[Current Upsell $]]&lt;100,"Low")</f>
        <v/>
      </c>
      <c r="L921" s="5" t="str">
        <f>IF(Sales[[#This Row],[Current Upsell $]]&gt;0,_xlfn.CONCAT(Sales[[#This Row],[Subscription Type]]," ",Sales[[#This Row],[Upsell Priority]]," ",TEXT(Sales[[#This Row],[Current Upsell $]],"$#")),"")</f>
        <v/>
      </c>
      <c r="M921">
        <v>32</v>
      </c>
      <c r="N921" s="1">
        <v>43952</v>
      </c>
      <c r="O921" s="1">
        <v>44378</v>
      </c>
      <c r="P921">
        <v>14</v>
      </c>
      <c r="Q921">
        <v>0</v>
      </c>
      <c r="R921" s="1">
        <v>44256</v>
      </c>
      <c r="S921">
        <v>650</v>
      </c>
      <c r="T921" s="1"/>
    </row>
    <row r="922" spans="1:20" x14ac:dyDescent="0.25">
      <c r="A922">
        <v>100027</v>
      </c>
      <c r="B922" t="s">
        <v>1</v>
      </c>
      <c r="C922" cm="1">
        <f t="array" ref="C922">_xlfn.SWITCH(Sales[[#This Row],[Subscription Type]],"Basic",4,"Premium",3,"Business",2,"Enterprise",1,FALSE)</f>
        <v>2</v>
      </c>
      <c r="E922" s="1"/>
      <c r="F922" s="1"/>
      <c r="G922">
        <v>26</v>
      </c>
      <c r="H922">
        <f>MAX(0,Sales[[#This Row],[Number of Users]]-Sales[[#This Row],[Licenses Bought]])</f>
        <v>6</v>
      </c>
      <c r="I922" s="5">
        <v>25</v>
      </c>
      <c r="J922" s="5">
        <f>IF(Sales[[#This Row],[Sales Month]]=MAX(R922:R3141),Sales[[#This Row],[Upsell $ Non Paying Users]]*Sales[[#This Row],[Non Paying Users]],0)</f>
        <v>0</v>
      </c>
      <c r="K922" s="5" t="str" cm="1">
        <f t="array" ref="K922">_xlfn.IFS(Sales[[#This Row],[Current Upsell $]]=0,"",Sales[[#This Row],[Current Upsell $]]&gt;=400,"High",Sales[[#This Row],[Current Upsell $]]&gt;=100,"Medium",Sales[[#This Row],[Current Upsell $]]&lt;100,"Low")</f>
        <v/>
      </c>
      <c r="L922" s="5" t="str">
        <f>IF(Sales[[#This Row],[Current Upsell $]]&gt;0,_xlfn.CONCAT(Sales[[#This Row],[Subscription Type]]," ",Sales[[#This Row],[Upsell Priority]]," ",TEXT(Sales[[#This Row],[Current Upsell $]],"$#")),"")</f>
        <v/>
      </c>
      <c r="M922">
        <v>32</v>
      </c>
      <c r="N922" s="1">
        <v>43952</v>
      </c>
      <c r="O922" s="1">
        <v>44378</v>
      </c>
      <c r="P922">
        <v>14</v>
      </c>
      <c r="Q922">
        <v>0</v>
      </c>
      <c r="R922" s="1">
        <v>44287</v>
      </c>
      <c r="S922">
        <v>650</v>
      </c>
      <c r="T922" s="1"/>
    </row>
    <row r="923" spans="1:20" x14ac:dyDescent="0.25">
      <c r="A923">
        <v>100041</v>
      </c>
      <c r="B923" t="s">
        <v>1</v>
      </c>
      <c r="C923" cm="1">
        <f t="array" ref="C923">_xlfn.SWITCH(Sales[[#This Row],[Subscription Type]],"Basic",4,"Premium",3,"Business",2,"Enterprise",1,FALSE)</f>
        <v>2</v>
      </c>
      <c r="E923" s="1"/>
      <c r="F923" s="1"/>
      <c r="G923">
        <v>32</v>
      </c>
      <c r="H923">
        <f>MAX(0,Sales[[#This Row],[Number of Users]]-Sales[[#This Row],[Licenses Bought]])</f>
        <v>6</v>
      </c>
      <c r="I923" s="5">
        <v>25</v>
      </c>
      <c r="J923" s="5">
        <f>IF(Sales[[#This Row],[Sales Month]]=MAX(R923:R3142),Sales[[#This Row],[Upsell $ Non Paying Users]]*Sales[[#This Row],[Non Paying Users]],0)</f>
        <v>0</v>
      </c>
      <c r="K923" s="5" t="str" cm="1">
        <f t="array" ref="K923">_xlfn.IFS(Sales[[#This Row],[Current Upsell $]]=0,"",Sales[[#This Row],[Current Upsell $]]&gt;=400,"High",Sales[[#This Row],[Current Upsell $]]&gt;=100,"Medium",Sales[[#This Row],[Current Upsell $]]&lt;100,"Low")</f>
        <v/>
      </c>
      <c r="L923" s="5" t="str">
        <f>IF(Sales[[#This Row],[Current Upsell $]]&gt;0,_xlfn.CONCAT(Sales[[#This Row],[Subscription Type]]," ",Sales[[#This Row],[Upsell Priority]]," ",TEXT(Sales[[#This Row],[Current Upsell $]],"$#")),"")</f>
        <v/>
      </c>
      <c r="M923">
        <v>38</v>
      </c>
      <c r="N923" s="1">
        <v>43983</v>
      </c>
      <c r="O923" s="1">
        <v>44378</v>
      </c>
      <c r="P923">
        <v>13</v>
      </c>
      <c r="Q923">
        <v>0</v>
      </c>
      <c r="R923" s="1">
        <v>44197</v>
      </c>
      <c r="S923">
        <v>800</v>
      </c>
      <c r="T923" s="1"/>
    </row>
    <row r="924" spans="1:20" x14ac:dyDescent="0.25">
      <c r="A924">
        <v>100041</v>
      </c>
      <c r="B924" t="s">
        <v>1</v>
      </c>
      <c r="C924" cm="1">
        <f t="array" ref="C924">_xlfn.SWITCH(Sales[[#This Row],[Subscription Type]],"Basic",4,"Premium",3,"Business",2,"Enterprise",1,FALSE)</f>
        <v>2</v>
      </c>
      <c r="E924" s="1"/>
      <c r="F924" s="1"/>
      <c r="G924">
        <v>32</v>
      </c>
      <c r="H924">
        <f>MAX(0,Sales[[#This Row],[Number of Users]]-Sales[[#This Row],[Licenses Bought]])</f>
        <v>6</v>
      </c>
      <c r="I924" s="5">
        <v>25</v>
      </c>
      <c r="J924" s="5">
        <f>IF(Sales[[#This Row],[Sales Month]]=MAX(R924:R3143),Sales[[#This Row],[Upsell $ Non Paying Users]]*Sales[[#This Row],[Non Paying Users]],0)</f>
        <v>0</v>
      </c>
      <c r="K924" s="5" t="str" cm="1">
        <f t="array" ref="K924">_xlfn.IFS(Sales[[#This Row],[Current Upsell $]]=0,"",Sales[[#This Row],[Current Upsell $]]&gt;=400,"High",Sales[[#This Row],[Current Upsell $]]&gt;=100,"Medium",Sales[[#This Row],[Current Upsell $]]&lt;100,"Low")</f>
        <v/>
      </c>
      <c r="L924" s="5" t="str">
        <f>IF(Sales[[#This Row],[Current Upsell $]]&gt;0,_xlfn.CONCAT(Sales[[#This Row],[Subscription Type]]," ",Sales[[#This Row],[Upsell Priority]]," ",TEXT(Sales[[#This Row],[Current Upsell $]],"$#")),"")</f>
        <v/>
      </c>
      <c r="M924">
        <v>38</v>
      </c>
      <c r="N924" s="1">
        <v>43983</v>
      </c>
      <c r="O924" s="1">
        <v>44378</v>
      </c>
      <c r="P924">
        <v>13</v>
      </c>
      <c r="Q924">
        <v>0</v>
      </c>
      <c r="R924" s="1">
        <v>44228</v>
      </c>
      <c r="S924">
        <v>800</v>
      </c>
      <c r="T924" s="1"/>
    </row>
    <row r="925" spans="1:20" x14ac:dyDescent="0.25">
      <c r="A925">
        <v>100042</v>
      </c>
      <c r="B925" t="s">
        <v>1</v>
      </c>
      <c r="C925" cm="1">
        <f t="array" ref="C925">_xlfn.SWITCH(Sales[[#This Row],[Subscription Type]],"Basic",4,"Premium",3,"Business",2,"Enterprise",1,FALSE)</f>
        <v>2</v>
      </c>
      <c r="E925" s="1"/>
      <c r="F925" s="1"/>
      <c r="G925">
        <v>26</v>
      </c>
      <c r="H925">
        <f>MAX(0,Sales[[#This Row],[Number of Users]]-Sales[[#This Row],[Licenses Bought]])</f>
        <v>6</v>
      </c>
      <c r="I925" s="5">
        <v>25</v>
      </c>
      <c r="J925" s="5">
        <f>IF(Sales[[#This Row],[Sales Month]]=MAX(R925:R3144),Sales[[#This Row],[Upsell $ Non Paying Users]]*Sales[[#This Row],[Non Paying Users]],0)</f>
        <v>0</v>
      </c>
      <c r="K925" s="5" t="str" cm="1">
        <f t="array" ref="K925">_xlfn.IFS(Sales[[#This Row],[Current Upsell $]]=0,"",Sales[[#This Row],[Current Upsell $]]&gt;=400,"High",Sales[[#This Row],[Current Upsell $]]&gt;=100,"Medium",Sales[[#This Row],[Current Upsell $]]&lt;100,"Low")</f>
        <v/>
      </c>
      <c r="L925" s="5" t="str">
        <f>IF(Sales[[#This Row],[Current Upsell $]]&gt;0,_xlfn.CONCAT(Sales[[#This Row],[Subscription Type]]," ",Sales[[#This Row],[Upsell Priority]]," ",TEXT(Sales[[#This Row],[Current Upsell $]],"$#")),"")</f>
        <v/>
      </c>
      <c r="M925">
        <v>32</v>
      </c>
      <c r="N925" s="1">
        <v>43983</v>
      </c>
      <c r="O925" s="1">
        <v>44378</v>
      </c>
      <c r="P925">
        <v>13</v>
      </c>
      <c r="Q925">
        <v>0</v>
      </c>
      <c r="R925" s="1">
        <v>44197</v>
      </c>
      <c r="S925">
        <v>650</v>
      </c>
      <c r="T925" s="1"/>
    </row>
    <row r="926" spans="1:20" x14ac:dyDescent="0.25">
      <c r="A926">
        <v>100045</v>
      </c>
      <c r="B926" t="s">
        <v>1</v>
      </c>
      <c r="C926" cm="1">
        <f t="array" ref="C926">_xlfn.SWITCH(Sales[[#This Row],[Subscription Type]],"Basic",4,"Premium",3,"Business",2,"Enterprise",1,FALSE)</f>
        <v>2</v>
      </c>
      <c r="E926" s="1"/>
      <c r="F926" s="1"/>
      <c r="G926">
        <v>4</v>
      </c>
      <c r="H926">
        <f>MAX(0,Sales[[#This Row],[Number of Users]]-Sales[[#This Row],[Licenses Bought]])</f>
        <v>6</v>
      </c>
      <c r="I926" s="5">
        <v>25</v>
      </c>
      <c r="J926" s="5">
        <f>IF(Sales[[#This Row],[Sales Month]]=MAX(R926:R3145),Sales[[#This Row],[Upsell $ Non Paying Users]]*Sales[[#This Row],[Non Paying Users]],0)</f>
        <v>0</v>
      </c>
      <c r="K926" s="5" t="str" cm="1">
        <f t="array" ref="K926">_xlfn.IFS(Sales[[#This Row],[Current Upsell $]]=0,"",Sales[[#This Row],[Current Upsell $]]&gt;=400,"High",Sales[[#This Row],[Current Upsell $]]&gt;=100,"Medium",Sales[[#This Row],[Current Upsell $]]&lt;100,"Low")</f>
        <v/>
      </c>
      <c r="L926" s="5" t="str">
        <f>IF(Sales[[#This Row],[Current Upsell $]]&gt;0,_xlfn.CONCAT(Sales[[#This Row],[Subscription Type]]," ",Sales[[#This Row],[Upsell Priority]]," ",TEXT(Sales[[#This Row],[Current Upsell $]],"$#")),"")</f>
        <v/>
      </c>
      <c r="M926">
        <v>10</v>
      </c>
      <c r="N926" s="1">
        <v>43983</v>
      </c>
      <c r="O926" s="1">
        <v>44378</v>
      </c>
      <c r="P926">
        <v>13</v>
      </c>
      <c r="Q926">
        <v>0</v>
      </c>
      <c r="R926" s="1">
        <v>44013</v>
      </c>
      <c r="S926">
        <v>100</v>
      </c>
      <c r="T926" s="1"/>
    </row>
    <row r="927" spans="1:20" x14ac:dyDescent="0.25">
      <c r="A927">
        <v>100111</v>
      </c>
      <c r="B927" t="s">
        <v>1</v>
      </c>
      <c r="C927" cm="1">
        <f t="array" ref="C927">_xlfn.SWITCH(Sales[[#This Row],[Subscription Type]],"Basic",4,"Premium",3,"Business",2,"Enterprise",1,FALSE)</f>
        <v>2</v>
      </c>
      <c r="E927" s="1"/>
      <c r="F927" s="1"/>
      <c r="G927">
        <v>48</v>
      </c>
      <c r="H927">
        <f>MAX(0,Sales[[#This Row],[Number of Users]]-Sales[[#This Row],[Licenses Bought]])</f>
        <v>6</v>
      </c>
      <c r="I927" s="5">
        <v>25</v>
      </c>
      <c r="J927" s="5">
        <f>IF(Sales[[#This Row],[Sales Month]]=MAX(R927:R3146),Sales[[#This Row],[Upsell $ Non Paying Users]]*Sales[[#This Row],[Non Paying Users]],0)</f>
        <v>0</v>
      </c>
      <c r="K927" s="5" t="str" cm="1">
        <f t="array" ref="K927">_xlfn.IFS(Sales[[#This Row],[Current Upsell $]]=0,"",Sales[[#This Row],[Current Upsell $]]&gt;=400,"High",Sales[[#This Row],[Current Upsell $]]&gt;=100,"Medium",Sales[[#This Row],[Current Upsell $]]&lt;100,"Low")</f>
        <v/>
      </c>
      <c r="L927" s="5" t="str">
        <f>IF(Sales[[#This Row],[Current Upsell $]]&gt;0,_xlfn.CONCAT(Sales[[#This Row],[Subscription Type]]," ",Sales[[#This Row],[Upsell Priority]]," ",TEXT(Sales[[#This Row],[Current Upsell $]],"$#")),"")</f>
        <v/>
      </c>
      <c r="M927">
        <v>54</v>
      </c>
      <c r="N927" s="1">
        <v>44075</v>
      </c>
      <c r="O927" s="1">
        <v>44378</v>
      </c>
      <c r="P927">
        <v>10</v>
      </c>
      <c r="Q927">
        <v>0</v>
      </c>
      <c r="R927" s="1">
        <v>44256</v>
      </c>
      <c r="S927">
        <v>1200</v>
      </c>
      <c r="T927" s="1"/>
    </row>
    <row r="928" spans="1:20" x14ac:dyDescent="0.25">
      <c r="A928">
        <v>100112</v>
      </c>
      <c r="B928" t="s">
        <v>1</v>
      </c>
      <c r="C928" cm="1">
        <f t="array" ref="C928">_xlfn.SWITCH(Sales[[#This Row],[Subscription Type]],"Basic",4,"Premium",3,"Business",2,"Enterprise",1,FALSE)</f>
        <v>2</v>
      </c>
      <c r="E928" s="1"/>
      <c r="F928" s="1"/>
      <c r="G928">
        <v>47</v>
      </c>
      <c r="H928">
        <f>MAX(0,Sales[[#This Row],[Number of Users]]-Sales[[#This Row],[Licenses Bought]])</f>
        <v>6</v>
      </c>
      <c r="I928" s="5">
        <v>25</v>
      </c>
      <c r="J928" s="5">
        <f>IF(Sales[[#This Row],[Sales Month]]=MAX(R928:R3147),Sales[[#This Row],[Upsell $ Non Paying Users]]*Sales[[#This Row],[Non Paying Users]],0)</f>
        <v>0</v>
      </c>
      <c r="K928" s="5" t="str" cm="1">
        <f t="array" ref="K928">_xlfn.IFS(Sales[[#This Row],[Current Upsell $]]=0,"",Sales[[#This Row],[Current Upsell $]]&gt;=400,"High",Sales[[#This Row],[Current Upsell $]]&gt;=100,"Medium",Sales[[#This Row],[Current Upsell $]]&lt;100,"Low")</f>
        <v/>
      </c>
      <c r="L928" s="5" t="str">
        <f>IF(Sales[[#This Row],[Current Upsell $]]&gt;0,_xlfn.CONCAT(Sales[[#This Row],[Subscription Type]]," ",Sales[[#This Row],[Upsell Priority]]," ",TEXT(Sales[[#This Row],[Current Upsell $]],"$#")),"")</f>
        <v/>
      </c>
      <c r="M928">
        <v>53</v>
      </c>
      <c r="N928" s="1">
        <v>44075</v>
      </c>
      <c r="O928" s="1">
        <v>44378</v>
      </c>
      <c r="P928">
        <v>10</v>
      </c>
      <c r="Q928">
        <v>0</v>
      </c>
      <c r="R928" s="1">
        <v>44228</v>
      </c>
      <c r="S928">
        <v>1175</v>
      </c>
      <c r="T928" s="1"/>
    </row>
    <row r="929" spans="1:20" x14ac:dyDescent="0.25">
      <c r="A929">
        <v>100113</v>
      </c>
      <c r="B929" t="s">
        <v>1</v>
      </c>
      <c r="C929" cm="1">
        <f t="array" ref="C929">_xlfn.SWITCH(Sales[[#This Row],[Subscription Type]],"Basic",4,"Premium",3,"Business",2,"Enterprise",1,FALSE)</f>
        <v>2</v>
      </c>
      <c r="E929" s="1"/>
      <c r="F929" s="1"/>
      <c r="G929">
        <v>45</v>
      </c>
      <c r="H929">
        <f>MAX(0,Sales[[#This Row],[Number of Users]]-Sales[[#This Row],[Licenses Bought]])</f>
        <v>6</v>
      </c>
      <c r="I929" s="5">
        <v>25</v>
      </c>
      <c r="J929" s="5">
        <f>IF(Sales[[#This Row],[Sales Month]]=MAX(R929:R3148),Sales[[#This Row],[Upsell $ Non Paying Users]]*Sales[[#This Row],[Non Paying Users]],0)</f>
        <v>0</v>
      </c>
      <c r="K929" s="5" t="str" cm="1">
        <f t="array" ref="K929">_xlfn.IFS(Sales[[#This Row],[Current Upsell $]]=0,"",Sales[[#This Row],[Current Upsell $]]&gt;=400,"High",Sales[[#This Row],[Current Upsell $]]&gt;=100,"Medium",Sales[[#This Row],[Current Upsell $]]&lt;100,"Low")</f>
        <v/>
      </c>
      <c r="L929" s="5" t="str">
        <f>IF(Sales[[#This Row],[Current Upsell $]]&gt;0,_xlfn.CONCAT(Sales[[#This Row],[Subscription Type]]," ",Sales[[#This Row],[Upsell Priority]]," ",TEXT(Sales[[#This Row],[Current Upsell $]],"$#")),"")</f>
        <v/>
      </c>
      <c r="M929">
        <v>51</v>
      </c>
      <c r="N929" s="1">
        <v>44075</v>
      </c>
      <c r="O929" s="1">
        <v>44378</v>
      </c>
      <c r="P929">
        <v>10</v>
      </c>
      <c r="Q929">
        <v>0</v>
      </c>
      <c r="R929" s="1">
        <v>44228</v>
      </c>
      <c r="S929">
        <v>1125</v>
      </c>
      <c r="T929" s="1"/>
    </row>
    <row r="930" spans="1:20" x14ac:dyDescent="0.25">
      <c r="A930">
        <v>100114</v>
      </c>
      <c r="B930" t="s">
        <v>1</v>
      </c>
      <c r="C930" cm="1">
        <f t="array" ref="C930">_xlfn.SWITCH(Sales[[#This Row],[Subscription Type]],"Basic",4,"Premium",3,"Business",2,"Enterprise",1,FALSE)</f>
        <v>2</v>
      </c>
      <c r="E930" s="1"/>
      <c r="F930" s="1"/>
      <c r="G930">
        <v>43</v>
      </c>
      <c r="H930">
        <f>MAX(0,Sales[[#This Row],[Number of Users]]-Sales[[#This Row],[Licenses Bought]])</f>
        <v>6</v>
      </c>
      <c r="I930" s="5">
        <v>25</v>
      </c>
      <c r="J930" s="5">
        <f>IF(Sales[[#This Row],[Sales Month]]=MAX(R930:R3149),Sales[[#This Row],[Upsell $ Non Paying Users]]*Sales[[#This Row],[Non Paying Users]],0)</f>
        <v>0</v>
      </c>
      <c r="K930" s="5" t="str" cm="1">
        <f t="array" ref="K930">_xlfn.IFS(Sales[[#This Row],[Current Upsell $]]=0,"",Sales[[#This Row],[Current Upsell $]]&gt;=400,"High",Sales[[#This Row],[Current Upsell $]]&gt;=100,"Medium",Sales[[#This Row],[Current Upsell $]]&lt;100,"Low")</f>
        <v/>
      </c>
      <c r="L930" s="5" t="str">
        <f>IF(Sales[[#This Row],[Current Upsell $]]&gt;0,_xlfn.CONCAT(Sales[[#This Row],[Subscription Type]]," ",Sales[[#This Row],[Upsell Priority]]," ",TEXT(Sales[[#This Row],[Current Upsell $]],"$#")),"")</f>
        <v/>
      </c>
      <c r="M930">
        <v>49</v>
      </c>
      <c r="N930" s="1">
        <v>44075</v>
      </c>
      <c r="O930" s="1">
        <v>44378</v>
      </c>
      <c r="P930">
        <v>10</v>
      </c>
      <c r="Q930">
        <v>0</v>
      </c>
      <c r="R930" s="1">
        <v>44317</v>
      </c>
      <c r="S930">
        <v>1075</v>
      </c>
      <c r="T930" s="1"/>
    </row>
    <row r="931" spans="1:20" x14ac:dyDescent="0.25">
      <c r="A931">
        <v>100120</v>
      </c>
      <c r="B931" t="s">
        <v>1</v>
      </c>
      <c r="C931" cm="1">
        <f t="array" ref="C931">_xlfn.SWITCH(Sales[[#This Row],[Subscription Type]],"Basic",4,"Premium",3,"Business",2,"Enterprise",1,FALSE)</f>
        <v>2</v>
      </c>
      <c r="E931" s="1"/>
      <c r="F931" s="1"/>
      <c r="G931">
        <v>16</v>
      </c>
      <c r="H931">
        <f>MAX(0,Sales[[#This Row],[Number of Users]]-Sales[[#This Row],[Licenses Bought]])</f>
        <v>6</v>
      </c>
      <c r="I931" s="5">
        <v>25</v>
      </c>
      <c r="J931" s="5">
        <f>IF(Sales[[#This Row],[Sales Month]]=MAX(R931:R3150),Sales[[#This Row],[Upsell $ Non Paying Users]]*Sales[[#This Row],[Non Paying Users]],0)</f>
        <v>0</v>
      </c>
      <c r="K931" s="5" t="str" cm="1">
        <f t="array" ref="K931">_xlfn.IFS(Sales[[#This Row],[Current Upsell $]]=0,"",Sales[[#This Row],[Current Upsell $]]&gt;=400,"High",Sales[[#This Row],[Current Upsell $]]&gt;=100,"Medium",Sales[[#This Row],[Current Upsell $]]&lt;100,"Low")</f>
        <v/>
      </c>
      <c r="L931" s="5" t="str">
        <f>IF(Sales[[#This Row],[Current Upsell $]]&gt;0,_xlfn.CONCAT(Sales[[#This Row],[Subscription Type]]," ",Sales[[#This Row],[Upsell Priority]]," ",TEXT(Sales[[#This Row],[Current Upsell $]],"$#")),"")</f>
        <v/>
      </c>
      <c r="M931">
        <v>22</v>
      </c>
      <c r="N931" s="1">
        <v>44075</v>
      </c>
      <c r="O931" s="1">
        <v>44378</v>
      </c>
      <c r="P931">
        <v>10</v>
      </c>
      <c r="Q931">
        <v>0</v>
      </c>
      <c r="R931" s="1">
        <v>44228</v>
      </c>
      <c r="S931">
        <v>400</v>
      </c>
      <c r="T931" s="1"/>
    </row>
    <row r="932" spans="1:20" x14ac:dyDescent="0.25">
      <c r="A932">
        <v>100120</v>
      </c>
      <c r="B932" t="s">
        <v>1</v>
      </c>
      <c r="C932" cm="1">
        <f t="array" ref="C932">_xlfn.SWITCH(Sales[[#This Row],[Subscription Type]],"Basic",4,"Premium",3,"Business",2,"Enterprise",1,FALSE)</f>
        <v>2</v>
      </c>
      <c r="E932" s="1"/>
      <c r="F932" s="1"/>
      <c r="G932">
        <v>16</v>
      </c>
      <c r="H932">
        <f>MAX(0,Sales[[#This Row],[Number of Users]]-Sales[[#This Row],[Licenses Bought]])</f>
        <v>6</v>
      </c>
      <c r="I932" s="5">
        <v>25</v>
      </c>
      <c r="J932" s="5">
        <f>IF(Sales[[#This Row],[Sales Month]]=MAX(R932:R3151),Sales[[#This Row],[Upsell $ Non Paying Users]]*Sales[[#This Row],[Non Paying Users]],0)</f>
        <v>0</v>
      </c>
      <c r="K932" s="5" t="str" cm="1">
        <f t="array" ref="K932">_xlfn.IFS(Sales[[#This Row],[Current Upsell $]]=0,"",Sales[[#This Row],[Current Upsell $]]&gt;=400,"High",Sales[[#This Row],[Current Upsell $]]&gt;=100,"Medium",Sales[[#This Row],[Current Upsell $]]&lt;100,"Low")</f>
        <v/>
      </c>
      <c r="L932" s="5" t="str">
        <f>IF(Sales[[#This Row],[Current Upsell $]]&gt;0,_xlfn.CONCAT(Sales[[#This Row],[Subscription Type]]," ",Sales[[#This Row],[Upsell Priority]]," ",TEXT(Sales[[#This Row],[Current Upsell $]],"$#")),"")</f>
        <v/>
      </c>
      <c r="M932">
        <v>22</v>
      </c>
      <c r="N932" s="1">
        <v>44075</v>
      </c>
      <c r="O932" s="1">
        <v>44378</v>
      </c>
      <c r="P932">
        <v>10</v>
      </c>
      <c r="Q932">
        <v>0</v>
      </c>
      <c r="R932" s="1">
        <v>44317</v>
      </c>
      <c r="S932">
        <v>400</v>
      </c>
      <c r="T932" s="1"/>
    </row>
    <row r="933" spans="1:20" x14ac:dyDescent="0.25">
      <c r="A933">
        <v>100196</v>
      </c>
      <c r="B933" t="s">
        <v>1</v>
      </c>
      <c r="C933" cm="1">
        <f t="array" ref="C933">_xlfn.SWITCH(Sales[[#This Row],[Subscription Type]],"Basic",4,"Premium",3,"Business",2,"Enterprise",1,FALSE)</f>
        <v>2</v>
      </c>
      <c r="E933" s="1"/>
      <c r="F933" s="1"/>
      <c r="G933">
        <v>44</v>
      </c>
      <c r="H933">
        <f>MAX(0,Sales[[#This Row],[Number of Users]]-Sales[[#This Row],[Licenses Bought]])</f>
        <v>6</v>
      </c>
      <c r="I933" s="5">
        <v>25</v>
      </c>
      <c r="J933" s="5">
        <f>IF(Sales[[#This Row],[Sales Month]]=MAX(R933:R3152),Sales[[#This Row],[Upsell $ Non Paying Users]]*Sales[[#This Row],[Non Paying Users]],0)</f>
        <v>0</v>
      </c>
      <c r="K933" s="5" t="str" cm="1">
        <f t="array" ref="K933">_xlfn.IFS(Sales[[#This Row],[Current Upsell $]]=0,"",Sales[[#This Row],[Current Upsell $]]&gt;=400,"High",Sales[[#This Row],[Current Upsell $]]&gt;=100,"Medium",Sales[[#This Row],[Current Upsell $]]&lt;100,"Low")</f>
        <v/>
      </c>
      <c r="L933" s="5" t="str">
        <f>IF(Sales[[#This Row],[Current Upsell $]]&gt;0,_xlfn.CONCAT(Sales[[#This Row],[Subscription Type]]," ",Sales[[#This Row],[Upsell Priority]]," ",TEXT(Sales[[#This Row],[Current Upsell $]],"$#")),"")</f>
        <v/>
      </c>
      <c r="M933">
        <v>50</v>
      </c>
      <c r="N933" s="1">
        <v>44228</v>
      </c>
      <c r="O933" s="1">
        <v>44378</v>
      </c>
      <c r="P933">
        <v>5</v>
      </c>
      <c r="Q933">
        <v>0</v>
      </c>
      <c r="R933" s="1">
        <v>44287</v>
      </c>
      <c r="S933">
        <v>1100</v>
      </c>
      <c r="T933" s="1"/>
    </row>
    <row r="934" spans="1:20" x14ac:dyDescent="0.25">
      <c r="A934">
        <v>100202</v>
      </c>
      <c r="B934" t="s">
        <v>1</v>
      </c>
      <c r="C934" cm="1">
        <f t="array" ref="C934">_xlfn.SWITCH(Sales[[#This Row],[Subscription Type]],"Basic",4,"Premium",3,"Business",2,"Enterprise",1,FALSE)</f>
        <v>2</v>
      </c>
      <c r="E934" s="1"/>
      <c r="F934" s="1"/>
      <c r="G934">
        <v>25</v>
      </c>
      <c r="H934">
        <f>MAX(0,Sales[[#This Row],[Number of Users]]-Sales[[#This Row],[Licenses Bought]])</f>
        <v>6</v>
      </c>
      <c r="I934" s="5">
        <v>25</v>
      </c>
      <c r="J934" s="5">
        <f>IF(Sales[[#This Row],[Sales Month]]=MAX(R934:R3153),Sales[[#This Row],[Upsell $ Non Paying Users]]*Sales[[#This Row],[Non Paying Users]],0)</f>
        <v>0</v>
      </c>
      <c r="K934" s="5" t="str" cm="1">
        <f t="array" ref="K934">_xlfn.IFS(Sales[[#This Row],[Current Upsell $]]=0,"",Sales[[#This Row],[Current Upsell $]]&gt;=400,"High",Sales[[#This Row],[Current Upsell $]]&gt;=100,"Medium",Sales[[#This Row],[Current Upsell $]]&lt;100,"Low")</f>
        <v/>
      </c>
      <c r="L934" s="5" t="str">
        <f>IF(Sales[[#This Row],[Current Upsell $]]&gt;0,_xlfn.CONCAT(Sales[[#This Row],[Subscription Type]]," ",Sales[[#This Row],[Upsell Priority]]," ",TEXT(Sales[[#This Row],[Current Upsell $]],"$#")),"")</f>
        <v/>
      </c>
      <c r="M934">
        <v>31</v>
      </c>
      <c r="N934" s="1">
        <v>44228</v>
      </c>
      <c r="O934" s="1">
        <v>44378</v>
      </c>
      <c r="P934">
        <v>5</v>
      </c>
      <c r="Q934">
        <v>0</v>
      </c>
      <c r="R934" s="1">
        <v>44317</v>
      </c>
      <c r="S934">
        <v>625</v>
      </c>
      <c r="T934" s="1"/>
    </row>
    <row r="935" spans="1:20" x14ac:dyDescent="0.25">
      <c r="A935">
        <v>100202</v>
      </c>
      <c r="B935" t="s">
        <v>1</v>
      </c>
      <c r="C935" cm="1">
        <f t="array" ref="C935">_xlfn.SWITCH(Sales[[#This Row],[Subscription Type]],"Basic",4,"Premium",3,"Business",2,"Enterprise",1,FALSE)</f>
        <v>2</v>
      </c>
      <c r="E935" s="1"/>
      <c r="F935" s="1"/>
      <c r="G935">
        <v>25</v>
      </c>
      <c r="H935">
        <f>MAX(0,Sales[[#This Row],[Number of Users]]-Sales[[#This Row],[Licenses Bought]])</f>
        <v>6</v>
      </c>
      <c r="I935" s="5">
        <v>25</v>
      </c>
      <c r="J935" s="5">
        <f>IF(Sales[[#This Row],[Sales Month]]=MAX(R935:R3154),Sales[[#This Row],[Upsell $ Non Paying Users]]*Sales[[#This Row],[Non Paying Users]],0)</f>
        <v>150</v>
      </c>
      <c r="K935" s="5" t="str" cm="1">
        <f t="array" ref="K935">_xlfn.IFS(Sales[[#This Row],[Current Upsell $]]=0,"",Sales[[#This Row],[Current Upsell $]]&gt;=400,"High",Sales[[#This Row],[Current Upsell $]]&gt;=100,"Medium",Sales[[#This Row],[Current Upsell $]]&lt;100,"Low")</f>
        <v>Medium</v>
      </c>
      <c r="L935" s="5" t="str">
        <f>IF(Sales[[#This Row],[Current Upsell $]]&gt;0,_xlfn.CONCAT(Sales[[#This Row],[Subscription Type]]," ",Sales[[#This Row],[Upsell Priority]]," ",TEXT(Sales[[#This Row],[Current Upsell $]],"$#")),"")</f>
        <v>Business Medium $150</v>
      </c>
      <c r="M935">
        <v>31</v>
      </c>
      <c r="N935" s="1">
        <v>44228</v>
      </c>
      <c r="O935" s="1">
        <v>44378</v>
      </c>
      <c r="P935">
        <v>5</v>
      </c>
      <c r="Q935">
        <v>0</v>
      </c>
      <c r="R935" s="1">
        <v>44348</v>
      </c>
      <c r="S935">
        <v>625</v>
      </c>
      <c r="T935" s="1"/>
    </row>
    <row r="936" spans="1:20" x14ac:dyDescent="0.25">
      <c r="A936">
        <v>100259</v>
      </c>
      <c r="B936" t="s">
        <v>1</v>
      </c>
      <c r="C936" cm="1">
        <f t="array" ref="C936">_xlfn.SWITCH(Sales[[#This Row],[Subscription Type]],"Basic",4,"Premium",3,"Business",2,"Enterprise",1,FALSE)</f>
        <v>2</v>
      </c>
      <c r="E936" s="1"/>
      <c r="F936" s="1"/>
      <c r="G936">
        <v>6</v>
      </c>
      <c r="H936">
        <f>MAX(0,Sales[[#This Row],[Number of Users]]-Sales[[#This Row],[Licenses Bought]])</f>
        <v>6</v>
      </c>
      <c r="I936" s="5">
        <v>25</v>
      </c>
      <c r="J936" s="5">
        <f>IF(Sales[[#This Row],[Sales Month]]=MAX(R936:R3155),Sales[[#This Row],[Upsell $ Non Paying Users]]*Sales[[#This Row],[Non Paying Users]],0)</f>
        <v>150</v>
      </c>
      <c r="K936" s="5" t="str" cm="1">
        <f t="array" ref="K936">_xlfn.IFS(Sales[[#This Row],[Current Upsell $]]=0,"",Sales[[#This Row],[Current Upsell $]]&gt;=400,"High",Sales[[#This Row],[Current Upsell $]]&gt;=100,"Medium",Sales[[#This Row],[Current Upsell $]]&lt;100,"Low")</f>
        <v>Medium</v>
      </c>
      <c r="L936" s="5" t="str">
        <f>IF(Sales[[#This Row],[Current Upsell $]]&gt;0,_xlfn.CONCAT(Sales[[#This Row],[Subscription Type]]," ",Sales[[#This Row],[Upsell Priority]]," ",TEXT(Sales[[#This Row],[Current Upsell $]],"$#")),"")</f>
        <v>Business Medium $150</v>
      </c>
      <c r="M936">
        <v>12</v>
      </c>
      <c r="N936" s="1">
        <v>44287</v>
      </c>
      <c r="O936" s="1">
        <v>44378</v>
      </c>
      <c r="P936">
        <v>3</v>
      </c>
      <c r="Q936">
        <v>0</v>
      </c>
      <c r="R936" s="1">
        <v>44348</v>
      </c>
      <c r="S936">
        <v>150</v>
      </c>
      <c r="T936" s="1"/>
    </row>
    <row r="937" spans="1:20" x14ac:dyDescent="0.25">
      <c r="A937">
        <v>100005</v>
      </c>
      <c r="B937" t="s">
        <v>1</v>
      </c>
      <c r="C937" cm="1">
        <f t="array" ref="C937">_xlfn.SWITCH(Sales[[#This Row],[Subscription Type]],"Basic",4,"Premium",3,"Business",2,"Enterprise",1,FALSE)</f>
        <v>2</v>
      </c>
      <c r="E937" s="1"/>
      <c r="F937" s="1"/>
      <c r="G937">
        <v>37</v>
      </c>
      <c r="H937">
        <f>MAX(0,Sales[[#This Row],[Number of Users]]-Sales[[#This Row],[Licenses Bought]])</f>
        <v>5</v>
      </c>
      <c r="I937" s="5">
        <v>25</v>
      </c>
      <c r="J937" s="5">
        <f>IF(Sales[[#This Row],[Sales Month]]=MAX(R937:R3156),Sales[[#This Row],[Upsell $ Non Paying Users]]*Sales[[#This Row],[Non Paying Users]],0)</f>
        <v>0</v>
      </c>
      <c r="K937" s="5" t="str" cm="1">
        <f t="array" ref="K937">_xlfn.IFS(Sales[[#This Row],[Current Upsell $]]=0,"",Sales[[#This Row],[Current Upsell $]]&gt;=400,"High",Sales[[#This Row],[Current Upsell $]]&gt;=100,"Medium",Sales[[#This Row],[Current Upsell $]]&lt;100,"Low")</f>
        <v/>
      </c>
      <c r="L937" s="5" t="str">
        <f>IF(Sales[[#This Row],[Current Upsell $]]&gt;0,_xlfn.CONCAT(Sales[[#This Row],[Subscription Type]]," ",Sales[[#This Row],[Upsell Priority]]," ",TEXT(Sales[[#This Row],[Current Upsell $]],"$#")),"")</f>
        <v/>
      </c>
      <c r="M937">
        <v>42</v>
      </c>
      <c r="N937" s="1">
        <v>43800</v>
      </c>
      <c r="O937" s="1">
        <v>44378</v>
      </c>
      <c r="P937">
        <v>19</v>
      </c>
      <c r="Q937">
        <v>0</v>
      </c>
      <c r="R937" s="1">
        <v>44105</v>
      </c>
      <c r="S937">
        <v>925</v>
      </c>
      <c r="T937" s="1"/>
    </row>
    <row r="938" spans="1:20" x14ac:dyDescent="0.25">
      <c r="A938">
        <v>100018</v>
      </c>
      <c r="B938" t="s">
        <v>1</v>
      </c>
      <c r="C938" cm="1">
        <f t="array" ref="C938">_xlfn.SWITCH(Sales[[#This Row],[Subscription Type]],"Basic",4,"Premium",3,"Business",2,"Enterprise",1,FALSE)</f>
        <v>2</v>
      </c>
      <c r="E938" s="1"/>
      <c r="F938" s="1"/>
      <c r="G938">
        <v>58</v>
      </c>
      <c r="H938">
        <f>MAX(0,Sales[[#This Row],[Number of Users]]-Sales[[#This Row],[Licenses Bought]])</f>
        <v>5</v>
      </c>
      <c r="I938" s="5">
        <v>25</v>
      </c>
      <c r="J938" s="5">
        <f>IF(Sales[[#This Row],[Sales Month]]=MAX(R938:R3157),Sales[[#This Row],[Upsell $ Non Paying Users]]*Sales[[#This Row],[Non Paying Users]],0)</f>
        <v>0</v>
      </c>
      <c r="K938" s="5" t="str" cm="1">
        <f t="array" ref="K938">_xlfn.IFS(Sales[[#This Row],[Current Upsell $]]=0,"",Sales[[#This Row],[Current Upsell $]]&gt;=400,"High",Sales[[#This Row],[Current Upsell $]]&gt;=100,"Medium",Sales[[#This Row],[Current Upsell $]]&lt;100,"Low")</f>
        <v/>
      </c>
      <c r="L938" s="5" t="str">
        <f>IF(Sales[[#This Row],[Current Upsell $]]&gt;0,_xlfn.CONCAT(Sales[[#This Row],[Subscription Type]]," ",Sales[[#This Row],[Upsell Priority]]," ",TEXT(Sales[[#This Row],[Current Upsell $]],"$#")),"")</f>
        <v/>
      </c>
      <c r="M938">
        <v>63</v>
      </c>
      <c r="N938" s="1">
        <v>43922</v>
      </c>
      <c r="O938" s="1">
        <v>44378</v>
      </c>
      <c r="P938">
        <v>15</v>
      </c>
      <c r="Q938">
        <v>0</v>
      </c>
      <c r="R938" s="1">
        <v>44075</v>
      </c>
      <c r="S938">
        <v>1450</v>
      </c>
      <c r="T938" s="1"/>
    </row>
    <row r="939" spans="1:20" x14ac:dyDescent="0.25">
      <c r="A939">
        <v>100023</v>
      </c>
      <c r="B939" t="s">
        <v>1</v>
      </c>
      <c r="C939" cm="1">
        <f t="array" ref="C939">_xlfn.SWITCH(Sales[[#This Row],[Subscription Type]],"Basic",4,"Premium",3,"Business",2,"Enterprise",1,FALSE)</f>
        <v>2</v>
      </c>
      <c r="G939">
        <v>6</v>
      </c>
      <c r="H939">
        <f>MAX(0,Sales[[#This Row],[Number of Users]]-Sales[[#This Row],[Licenses Bought]])</f>
        <v>5</v>
      </c>
      <c r="I939" s="5">
        <v>25</v>
      </c>
      <c r="J939" s="5">
        <f>IF(Sales[[#This Row],[Sales Month]]=MAX(R939:R3158),Sales[[#This Row],[Upsell $ Non Paying Users]]*Sales[[#This Row],[Non Paying Users]],0)</f>
        <v>0</v>
      </c>
      <c r="K939" s="5" t="str" cm="1">
        <f t="array" ref="K939">_xlfn.IFS(Sales[[#This Row],[Current Upsell $]]=0,"",Sales[[#This Row],[Current Upsell $]]&gt;=400,"High",Sales[[#This Row],[Current Upsell $]]&gt;=100,"Medium",Sales[[#This Row],[Current Upsell $]]&lt;100,"Low")</f>
        <v/>
      </c>
      <c r="L939" s="5" t="str">
        <f>IF(Sales[[#This Row],[Current Upsell $]]&gt;0,_xlfn.CONCAT(Sales[[#This Row],[Subscription Type]]," ",Sales[[#This Row],[Upsell Priority]]," ",TEXT(Sales[[#This Row],[Current Upsell $]],"$#")),"")</f>
        <v/>
      </c>
      <c r="M939">
        <v>11</v>
      </c>
      <c r="N939" s="1">
        <v>43922</v>
      </c>
      <c r="O939" s="1">
        <v>44166</v>
      </c>
      <c r="P939">
        <v>8</v>
      </c>
      <c r="Q939">
        <v>6</v>
      </c>
      <c r="R939" s="1">
        <v>43983</v>
      </c>
      <c r="S939">
        <v>150</v>
      </c>
      <c r="T939" s="1"/>
    </row>
    <row r="940" spans="1:20" x14ac:dyDescent="0.25">
      <c r="A940">
        <v>100023</v>
      </c>
      <c r="B940" t="s">
        <v>1</v>
      </c>
      <c r="C940" cm="1">
        <f t="array" ref="C940">_xlfn.SWITCH(Sales[[#This Row],[Subscription Type]],"Basic",4,"Premium",3,"Business",2,"Enterprise",1,FALSE)</f>
        <v>2</v>
      </c>
      <c r="G940">
        <v>10</v>
      </c>
      <c r="H940">
        <f>MAX(0,Sales[[#This Row],[Number of Users]]-Sales[[#This Row],[Licenses Bought]])</f>
        <v>5</v>
      </c>
      <c r="I940" s="5">
        <v>25</v>
      </c>
      <c r="J940" s="5">
        <f>IF(Sales[[#This Row],[Sales Month]]=MAX(R940:R3159),Sales[[#This Row],[Upsell $ Non Paying Users]]*Sales[[#This Row],[Non Paying Users]],0)</f>
        <v>0</v>
      </c>
      <c r="K940" s="5" t="str" cm="1">
        <f t="array" ref="K940">_xlfn.IFS(Sales[[#This Row],[Current Upsell $]]=0,"",Sales[[#This Row],[Current Upsell $]]&gt;=400,"High",Sales[[#This Row],[Current Upsell $]]&gt;=100,"Medium",Sales[[#This Row],[Current Upsell $]]&lt;100,"Low")</f>
        <v/>
      </c>
      <c r="L940" s="5" t="str">
        <f>IF(Sales[[#This Row],[Current Upsell $]]&gt;0,_xlfn.CONCAT(Sales[[#This Row],[Subscription Type]]," ",Sales[[#This Row],[Upsell Priority]]," ",TEXT(Sales[[#This Row],[Current Upsell $]],"$#")),"")</f>
        <v/>
      </c>
      <c r="M940">
        <v>15</v>
      </c>
      <c r="N940" s="1">
        <v>43922</v>
      </c>
      <c r="O940" s="1">
        <v>44166</v>
      </c>
      <c r="P940">
        <v>8</v>
      </c>
      <c r="Q940">
        <v>6</v>
      </c>
      <c r="R940" s="1">
        <v>44075</v>
      </c>
      <c r="S940">
        <v>250</v>
      </c>
      <c r="T940" s="1"/>
    </row>
    <row r="941" spans="1:20" x14ac:dyDescent="0.25">
      <c r="A941">
        <v>100023</v>
      </c>
      <c r="B941" t="s">
        <v>1</v>
      </c>
      <c r="C941" cm="1">
        <f t="array" ref="C941">_xlfn.SWITCH(Sales[[#This Row],[Subscription Type]],"Basic",4,"Premium",3,"Business",2,"Enterprise",1,FALSE)</f>
        <v>2</v>
      </c>
      <c r="G941">
        <v>10</v>
      </c>
      <c r="H941">
        <f>MAX(0,Sales[[#This Row],[Number of Users]]-Sales[[#This Row],[Licenses Bought]])</f>
        <v>5</v>
      </c>
      <c r="I941" s="5">
        <v>25</v>
      </c>
      <c r="J941" s="5">
        <f>IF(Sales[[#This Row],[Sales Month]]=MAX(R941:R3160),Sales[[#This Row],[Upsell $ Non Paying Users]]*Sales[[#This Row],[Non Paying Users]],0)</f>
        <v>0</v>
      </c>
      <c r="K941" s="5" t="str" cm="1">
        <f t="array" ref="K941">_xlfn.IFS(Sales[[#This Row],[Current Upsell $]]=0,"",Sales[[#This Row],[Current Upsell $]]&gt;=400,"High",Sales[[#This Row],[Current Upsell $]]&gt;=100,"Medium",Sales[[#This Row],[Current Upsell $]]&lt;100,"Low")</f>
        <v/>
      </c>
      <c r="L941" s="5" t="str">
        <f>IF(Sales[[#This Row],[Current Upsell $]]&gt;0,_xlfn.CONCAT(Sales[[#This Row],[Subscription Type]]," ",Sales[[#This Row],[Upsell Priority]]," ",TEXT(Sales[[#This Row],[Current Upsell $]],"$#")),"")</f>
        <v/>
      </c>
      <c r="M941">
        <v>15</v>
      </c>
      <c r="N941" s="1">
        <v>43922</v>
      </c>
      <c r="O941" s="1">
        <v>44166</v>
      </c>
      <c r="P941">
        <v>8</v>
      </c>
      <c r="Q941">
        <v>6</v>
      </c>
      <c r="R941" s="1">
        <v>44166</v>
      </c>
      <c r="S941">
        <v>250</v>
      </c>
      <c r="T941" s="1"/>
    </row>
    <row r="942" spans="1:20" x14ac:dyDescent="0.25">
      <c r="A942">
        <v>100027</v>
      </c>
      <c r="B942" t="s">
        <v>1</v>
      </c>
      <c r="C942" cm="1">
        <f t="array" ref="C942">_xlfn.SWITCH(Sales[[#This Row],[Subscription Type]],"Basic",4,"Premium",3,"Business",2,"Enterprise",1,FALSE)</f>
        <v>2</v>
      </c>
      <c r="E942" s="1"/>
      <c r="F942" s="1"/>
      <c r="G942">
        <v>26</v>
      </c>
      <c r="H942">
        <f>MAX(0,Sales[[#This Row],[Number of Users]]-Sales[[#This Row],[Licenses Bought]])</f>
        <v>5</v>
      </c>
      <c r="I942" s="5">
        <v>25</v>
      </c>
      <c r="J942" s="5">
        <f>IF(Sales[[#This Row],[Sales Month]]=MAX(R942:R3161),Sales[[#This Row],[Upsell $ Non Paying Users]]*Sales[[#This Row],[Non Paying Users]],0)</f>
        <v>0</v>
      </c>
      <c r="K942" s="5" t="str" cm="1">
        <f t="array" ref="K942">_xlfn.IFS(Sales[[#This Row],[Current Upsell $]]=0,"",Sales[[#This Row],[Current Upsell $]]&gt;=400,"High",Sales[[#This Row],[Current Upsell $]]&gt;=100,"Medium",Sales[[#This Row],[Current Upsell $]]&lt;100,"Low")</f>
        <v/>
      </c>
      <c r="L942" s="5" t="str">
        <f>IF(Sales[[#This Row],[Current Upsell $]]&gt;0,_xlfn.CONCAT(Sales[[#This Row],[Subscription Type]]," ",Sales[[#This Row],[Upsell Priority]]," ",TEXT(Sales[[#This Row],[Current Upsell $]],"$#")),"")</f>
        <v/>
      </c>
      <c r="M942">
        <v>31</v>
      </c>
      <c r="N942" s="1">
        <v>43952</v>
      </c>
      <c r="O942" s="1">
        <v>44378</v>
      </c>
      <c r="P942">
        <v>14</v>
      </c>
      <c r="Q942">
        <v>0</v>
      </c>
      <c r="R942" s="1">
        <v>44044</v>
      </c>
      <c r="S942">
        <v>650</v>
      </c>
      <c r="T942" s="1"/>
    </row>
    <row r="943" spans="1:20" x14ac:dyDescent="0.25">
      <c r="A943">
        <v>100041</v>
      </c>
      <c r="B943" t="s">
        <v>1</v>
      </c>
      <c r="C943" cm="1">
        <f t="array" ref="C943">_xlfn.SWITCH(Sales[[#This Row],[Subscription Type]],"Basic",4,"Premium",3,"Business",2,"Enterprise",1,FALSE)</f>
        <v>2</v>
      </c>
      <c r="E943" s="1"/>
      <c r="F943" s="1"/>
      <c r="G943">
        <v>32</v>
      </c>
      <c r="H943">
        <f>MAX(0,Sales[[#This Row],[Number of Users]]-Sales[[#This Row],[Licenses Bought]])</f>
        <v>5</v>
      </c>
      <c r="I943" s="5">
        <v>25</v>
      </c>
      <c r="J943" s="5">
        <f>IF(Sales[[#This Row],[Sales Month]]=MAX(R943:R3162),Sales[[#This Row],[Upsell $ Non Paying Users]]*Sales[[#This Row],[Non Paying Users]],0)</f>
        <v>0</v>
      </c>
      <c r="K943" s="5" t="str" cm="1">
        <f t="array" ref="K943">_xlfn.IFS(Sales[[#This Row],[Current Upsell $]]=0,"",Sales[[#This Row],[Current Upsell $]]&gt;=400,"High",Sales[[#This Row],[Current Upsell $]]&gt;=100,"Medium",Sales[[#This Row],[Current Upsell $]]&lt;100,"Low")</f>
        <v/>
      </c>
      <c r="L943" s="5" t="str">
        <f>IF(Sales[[#This Row],[Current Upsell $]]&gt;0,_xlfn.CONCAT(Sales[[#This Row],[Subscription Type]]," ",Sales[[#This Row],[Upsell Priority]]," ",TEXT(Sales[[#This Row],[Current Upsell $]],"$#")),"")</f>
        <v/>
      </c>
      <c r="M943">
        <v>37</v>
      </c>
      <c r="N943" s="1">
        <v>43983</v>
      </c>
      <c r="O943" s="1">
        <v>44378</v>
      </c>
      <c r="P943">
        <v>13</v>
      </c>
      <c r="Q943">
        <v>0</v>
      </c>
      <c r="R943" s="1">
        <v>44287</v>
      </c>
      <c r="S943">
        <v>800</v>
      </c>
      <c r="T943" s="1"/>
    </row>
    <row r="944" spans="1:20" x14ac:dyDescent="0.25">
      <c r="A944">
        <v>100042</v>
      </c>
      <c r="B944" t="s">
        <v>1</v>
      </c>
      <c r="C944" cm="1">
        <f t="array" ref="C944">_xlfn.SWITCH(Sales[[#This Row],[Subscription Type]],"Basic",4,"Premium",3,"Business",2,"Enterprise",1,FALSE)</f>
        <v>2</v>
      </c>
      <c r="E944" s="1"/>
      <c r="F944" s="1"/>
      <c r="G944">
        <v>26</v>
      </c>
      <c r="H944">
        <f>MAX(0,Sales[[#This Row],[Number of Users]]-Sales[[#This Row],[Licenses Bought]])</f>
        <v>5</v>
      </c>
      <c r="I944" s="5">
        <v>25</v>
      </c>
      <c r="J944" s="5">
        <f>IF(Sales[[#This Row],[Sales Month]]=MAX(R944:R3163),Sales[[#This Row],[Upsell $ Non Paying Users]]*Sales[[#This Row],[Non Paying Users]],0)</f>
        <v>125</v>
      </c>
      <c r="K944" s="5" t="str" cm="1">
        <f t="array" ref="K944">_xlfn.IFS(Sales[[#This Row],[Current Upsell $]]=0,"",Sales[[#This Row],[Current Upsell $]]&gt;=400,"High",Sales[[#This Row],[Current Upsell $]]&gt;=100,"Medium",Sales[[#This Row],[Current Upsell $]]&lt;100,"Low")</f>
        <v>Medium</v>
      </c>
      <c r="L944" s="5" t="str">
        <f>IF(Sales[[#This Row],[Current Upsell $]]&gt;0,_xlfn.CONCAT(Sales[[#This Row],[Subscription Type]]," ",Sales[[#This Row],[Upsell Priority]]," ",TEXT(Sales[[#This Row],[Current Upsell $]],"$#")),"")</f>
        <v>Business Medium $125</v>
      </c>
      <c r="M944">
        <v>31</v>
      </c>
      <c r="N944" s="1">
        <v>43983</v>
      </c>
      <c r="O944" s="1">
        <v>44378</v>
      </c>
      <c r="P944">
        <v>13</v>
      </c>
      <c r="Q944">
        <v>0</v>
      </c>
      <c r="R944" s="1">
        <v>44348</v>
      </c>
      <c r="S944">
        <v>650</v>
      </c>
      <c r="T944" s="1"/>
    </row>
    <row r="945" spans="1:20" x14ac:dyDescent="0.25">
      <c r="A945">
        <v>100086</v>
      </c>
      <c r="B945" t="s">
        <v>1</v>
      </c>
      <c r="C945" cm="1">
        <f t="array" ref="C945">_xlfn.SWITCH(Sales[[#This Row],[Subscription Type]],"Basic",4,"Premium",3,"Business",2,"Enterprise",1,FALSE)</f>
        <v>2</v>
      </c>
      <c r="E945" s="1"/>
      <c r="F945" s="1"/>
      <c r="G945">
        <v>21</v>
      </c>
      <c r="H945">
        <f>MAX(0,Sales[[#This Row],[Number of Users]]-Sales[[#This Row],[Licenses Bought]])</f>
        <v>5</v>
      </c>
      <c r="I945" s="5">
        <v>25</v>
      </c>
      <c r="J945" s="5">
        <f>IF(Sales[[#This Row],[Sales Month]]=MAX(R945:R3164),Sales[[#This Row],[Upsell $ Non Paying Users]]*Sales[[#This Row],[Non Paying Users]],0)</f>
        <v>0</v>
      </c>
      <c r="K945" s="5" t="str" cm="1">
        <f t="array" ref="K945">_xlfn.IFS(Sales[[#This Row],[Current Upsell $]]=0,"",Sales[[#This Row],[Current Upsell $]]&gt;=400,"High",Sales[[#This Row],[Current Upsell $]]&gt;=100,"Medium",Sales[[#This Row],[Current Upsell $]]&lt;100,"Low")</f>
        <v/>
      </c>
      <c r="L945" s="5" t="str">
        <f>IF(Sales[[#This Row],[Current Upsell $]]&gt;0,_xlfn.CONCAT(Sales[[#This Row],[Subscription Type]]," ",Sales[[#This Row],[Upsell Priority]]," ",TEXT(Sales[[#This Row],[Current Upsell $]],"$#")),"")</f>
        <v/>
      </c>
      <c r="M945">
        <v>26</v>
      </c>
      <c r="N945" s="1">
        <v>44044</v>
      </c>
      <c r="O945" s="1">
        <v>44378</v>
      </c>
      <c r="P945">
        <v>11</v>
      </c>
      <c r="Q945">
        <v>0</v>
      </c>
      <c r="R945" s="1">
        <v>44166</v>
      </c>
      <c r="S945">
        <v>525</v>
      </c>
      <c r="T945" s="1"/>
    </row>
    <row r="946" spans="1:20" x14ac:dyDescent="0.25">
      <c r="A946">
        <v>100114</v>
      </c>
      <c r="B946" t="s">
        <v>1</v>
      </c>
      <c r="C946" cm="1">
        <f t="array" ref="C946">_xlfn.SWITCH(Sales[[#This Row],[Subscription Type]],"Basic",4,"Premium",3,"Business",2,"Enterprise",1,FALSE)</f>
        <v>2</v>
      </c>
      <c r="E946" s="1"/>
      <c r="F946" s="1"/>
      <c r="G946">
        <v>43</v>
      </c>
      <c r="H946">
        <f>MAX(0,Sales[[#This Row],[Number of Users]]-Sales[[#This Row],[Licenses Bought]])</f>
        <v>5</v>
      </c>
      <c r="I946" s="5">
        <v>25</v>
      </c>
      <c r="J946" s="5">
        <f>IF(Sales[[#This Row],[Sales Month]]=MAX(R946:R3165),Sales[[#This Row],[Upsell $ Non Paying Users]]*Sales[[#This Row],[Non Paying Users]],0)</f>
        <v>0</v>
      </c>
      <c r="K946" s="5" t="str" cm="1">
        <f t="array" ref="K946">_xlfn.IFS(Sales[[#This Row],[Current Upsell $]]=0,"",Sales[[#This Row],[Current Upsell $]]&gt;=400,"High",Sales[[#This Row],[Current Upsell $]]&gt;=100,"Medium",Sales[[#This Row],[Current Upsell $]]&lt;100,"Low")</f>
        <v/>
      </c>
      <c r="L946" s="5" t="str">
        <f>IF(Sales[[#This Row],[Current Upsell $]]&gt;0,_xlfn.CONCAT(Sales[[#This Row],[Subscription Type]]," ",Sales[[#This Row],[Upsell Priority]]," ",TEXT(Sales[[#This Row],[Current Upsell $]],"$#")),"")</f>
        <v/>
      </c>
      <c r="M946">
        <v>48</v>
      </c>
      <c r="N946" s="1">
        <v>44075</v>
      </c>
      <c r="O946" s="1">
        <v>44378</v>
      </c>
      <c r="P946">
        <v>10</v>
      </c>
      <c r="Q946">
        <v>0</v>
      </c>
      <c r="R946" s="1">
        <v>44256</v>
      </c>
      <c r="S946">
        <v>1075</v>
      </c>
      <c r="T946" s="1"/>
    </row>
    <row r="947" spans="1:20" x14ac:dyDescent="0.25">
      <c r="A947">
        <v>100120</v>
      </c>
      <c r="B947" t="s">
        <v>1</v>
      </c>
      <c r="C947" cm="1">
        <f t="array" ref="C947">_xlfn.SWITCH(Sales[[#This Row],[Subscription Type]],"Basic",4,"Premium",3,"Business",2,"Enterprise",1,FALSE)</f>
        <v>2</v>
      </c>
      <c r="E947" s="1"/>
      <c r="F947" s="1"/>
      <c r="G947">
        <v>16</v>
      </c>
      <c r="H947">
        <f>MAX(0,Sales[[#This Row],[Number of Users]]-Sales[[#This Row],[Licenses Bought]])</f>
        <v>5</v>
      </c>
      <c r="I947" s="5">
        <v>25</v>
      </c>
      <c r="J947" s="5">
        <f>IF(Sales[[#This Row],[Sales Month]]=MAX(R947:R3166),Sales[[#This Row],[Upsell $ Non Paying Users]]*Sales[[#This Row],[Non Paying Users]],0)</f>
        <v>0</v>
      </c>
      <c r="K947" s="5" t="str" cm="1">
        <f t="array" ref="K947">_xlfn.IFS(Sales[[#This Row],[Current Upsell $]]=0,"",Sales[[#This Row],[Current Upsell $]]&gt;=400,"High",Sales[[#This Row],[Current Upsell $]]&gt;=100,"Medium",Sales[[#This Row],[Current Upsell $]]&lt;100,"Low")</f>
        <v/>
      </c>
      <c r="L947" s="5" t="str">
        <f>IF(Sales[[#This Row],[Current Upsell $]]&gt;0,_xlfn.CONCAT(Sales[[#This Row],[Subscription Type]]," ",Sales[[#This Row],[Upsell Priority]]," ",TEXT(Sales[[#This Row],[Current Upsell $]],"$#")),"")</f>
        <v/>
      </c>
      <c r="M947">
        <v>21</v>
      </c>
      <c r="N947" s="1">
        <v>44075</v>
      </c>
      <c r="O947" s="1">
        <v>44378</v>
      </c>
      <c r="P947">
        <v>10</v>
      </c>
      <c r="Q947">
        <v>0</v>
      </c>
      <c r="R947" s="1">
        <v>44287</v>
      </c>
      <c r="S947">
        <v>400</v>
      </c>
      <c r="T947" s="1"/>
    </row>
    <row r="948" spans="1:20" x14ac:dyDescent="0.25">
      <c r="A948">
        <v>100120</v>
      </c>
      <c r="B948" t="s">
        <v>1</v>
      </c>
      <c r="C948" cm="1">
        <f t="array" ref="C948">_xlfn.SWITCH(Sales[[#This Row],[Subscription Type]],"Basic",4,"Premium",3,"Business",2,"Enterprise",1,FALSE)</f>
        <v>2</v>
      </c>
      <c r="E948" s="1"/>
      <c r="F948" s="1"/>
      <c r="G948">
        <v>16</v>
      </c>
      <c r="H948">
        <f>MAX(0,Sales[[#This Row],[Number of Users]]-Sales[[#This Row],[Licenses Bought]])</f>
        <v>5</v>
      </c>
      <c r="I948" s="5">
        <v>25</v>
      </c>
      <c r="J948" s="5">
        <f>IF(Sales[[#This Row],[Sales Month]]=MAX(R948:R3167),Sales[[#This Row],[Upsell $ Non Paying Users]]*Sales[[#This Row],[Non Paying Users]],0)</f>
        <v>125</v>
      </c>
      <c r="K948" s="5" t="str" cm="1">
        <f t="array" ref="K948">_xlfn.IFS(Sales[[#This Row],[Current Upsell $]]=0,"",Sales[[#This Row],[Current Upsell $]]&gt;=400,"High",Sales[[#This Row],[Current Upsell $]]&gt;=100,"Medium",Sales[[#This Row],[Current Upsell $]]&lt;100,"Low")</f>
        <v>Medium</v>
      </c>
      <c r="L948" s="5" t="str">
        <f>IF(Sales[[#This Row],[Current Upsell $]]&gt;0,_xlfn.CONCAT(Sales[[#This Row],[Subscription Type]]," ",Sales[[#This Row],[Upsell Priority]]," ",TEXT(Sales[[#This Row],[Current Upsell $]],"$#")),"")</f>
        <v>Business Medium $125</v>
      </c>
      <c r="M948">
        <v>21</v>
      </c>
      <c r="N948" s="1">
        <v>44075</v>
      </c>
      <c r="O948" s="1">
        <v>44378</v>
      </c>
      <c r="P948">
        <v>10</v>
      </c>
      <c r="Q948">
        <v>0</v>
      </c>
      <c r="R948" s="1">
        <v>44348</v>
      </c>
      <c r="S948">
        <v>400</v>
      </c>
      <c r="T948" s="1"/>
    </row>
    <row r="949" spans="1:20" x14ac:dyDescent="0.25">
      <c r="A949">
        <v>100121</v>
      </c>
      <c r="B949" t="s">
        <v>1</v>
      </c>
      <c r="C949" cm="1">
        <f t="array" ref="C949">_xlfn.SWITCH(Sales[[#This Row],[Subscription Type]],"Basic",4,"Premium",3,"Business",2,"Enterprise",1,FALSE)</f>
        <v>2</v>
      </c>
      <c r="E949" s="1"/>
      <c r="F949" s="1"/>
      <c r="G949">
        <v>16</v>
      </c>
      <c r="H949">
        <f>MAX(0,Sales[[#This Row],[Number of Users]]-Sales[[#This Row],[Licenses Bought]])</f>
        <v>5</v>
      </c>
      <c r="I949" s="5">
        <v>25</v>
      </c>
      <c r="J949" s="5">
        <f>IF(Sales[[#This Row],[Sales Month]]=MAX(R949:R3168),Sales[[#This Row],[Upsell $ Non Paying Users]]*Sales[[#This Row],[Non Paying Users]],0)</f>
        <v>125</v>
      </c>
      <c r="K949" s="5" t="str" cm="1">
        <f t="array" ref="K949">_xlfn.IFS(Sales[[#This Row],[Current Upsell $]]=0,"",Sales[[#This Row],[Current Upsell $]]&gt;=400,"High",Sales[[#This Row],[Current Upsell $]]&gt;=100,"Medium",Sales[[#This Row],[Current Upsell $]]&lt;100,"Low")</f>
        <v>Medium</v>
      </c>
      <c r="L949" s="5" t="str">
        <f>IF(Sales[[#This Row],[Current Upsell $]]&gt;0,_xlfn.CONCAT(Sales[[#This Row],[Subscription Type]]," ",Sales[[#This Row],[Upsell Priority]]," ",TEXT(Sales[[#This Row],[Current Upsell $]],"$#")),"")</f>
        <v>Business Medium $125</v>
      </c>
      <c r="M949">
        <v>21</v>
      </c>
      <c r="N949" s="1">
        <v>44075</v>
      </c>
      <c r="O949" s="1">
        <v>44378</v>
      </c>
      <c r="P949">
        <v>10</v>
      </c>
      <c r="Q949">
        <v>0</v>
      </c>
      <c r="R949" s="1">
        <v>44348</v>
      </c>
      <c r="S949">
        <v>400</v>
      </c>
      <c r="T949" s="1"/>
    </row>
    <row r="950" spans="1:20" x14ac:dyDescent="0.25">
      <c r="A950">
        <v>100199</v>
      </c>
      <c r="B950" t="s">
        <v>1</v>
      </c>
      <c r="C950" cm="1">
        <f t="array" ref="C950">_xlfn.SWITCH(Sales[[#This Row],[Subscription Type]],"Basic",4,"Premium",3,"Business",2,"Enterprise",1,FALSE)</f>
        <v>2</v>
      </c>
      <c r="E950" s="1"/>
      <c r="F950" s="1"/>
      <c r="G950">
        <v>37</v>
      </c>
      <c r="H950">
        <f>MAX(0,Sales[[#This Row],[Number of Users]]-Sales[[#This Row],[Licenses Bought]])</f>
        <v>5</v>
      </c>
      <c r="I950" s="5">
        <v>25</v>
      </c>
      <c r="J950" s="5">
        <f>IF(Sales[[#This Row],[Sales Month]]=MAX(R950:R3169),Sales[[#This Row],[Upsell $ Non Paying Users]]*Sales[[#This Row],[Non Paying Users]],0)</f>
        <v>125</v>
      </c>
      <c r="K950" s="5" t="str" cm="1">
        <f t="array" ref="K950">_xlfn.IFS(Sales[[#This Row],[Current Upsell $]]=0,"",Sales[[#This Row],[Current Upsell $]]&gt;=400,"High",Sales[[#This Row],[Current Upsell $]]&gt;=100,"Medium",Sales[[#This Row],[Current Upsell $]]&lt;100,"Low")</f>
        <v>Medium</v>
      </c>
      <c r="L950" s="5" t="str">
        <f>IF(Sales[[#This Row],[Current Upsell $]]&gt;0,_xlfn.CONCAT(Sales[[#This Row],[Subscription Type]]," ",Sales[[#This Row],[Upsell Priority]]," ",TEXT(Sales[[#This Row],[Current Upsell $]],"$#")),"")</f>
        <v>Business Medium $125</v>
      </c>
      <c r="M950">
        <v>42</v>
      </c>
      <c r="N950" s="1">
        <v>44228</v>
      </c>
      <c r="O950" s="1">
        <v>44378</v>
      </c>
      <c r="P950">
        <v>5</v>
      </c>
      <c r="Q950">
        <v>0</v>
      </c>
      <c r="R950" s="1">
        <v>44348</v>
      </c>
      <c r="S950">
        <v>925</v>
      </c>
      <c r="T950" s="1"/>
    </row>
    <row r="951" spans="1:20" x14ac:dyDescent="0.25">
      <c r="A951">
        <v>100005</v>
      </c>
      <c r="B951" t="s">
        <v>1</v>
      </c>
      <c r="C951" cm="1">
        <f t="array" ref="C951">_xlfn.SWITCH(Sales[[#This Row],[Subscription Type]],"Basic",4,"Premium",3,"Business",2,"Enterprise",1,FALSE)</f>
        <v>2</v>
      </c>
      <c r="E951" s="1"/>
      <c r="F951" s="1"/>
      <c r="G951">
        <v>37</v>
      </c>
      <c r="H951">
        <f>MAX(0,Sales[[#This Row],[Number of Users]]-Sales[[#This Row],[Licenses Bought]])</f>
        <v>4</v>
      </c>
      <c r="I951" s="5">
        <v>25</v>
      </c>
      <c r="J951" s="5">
        <f>IF(Sales[[#This Row],[Sales Month]]=MAX(R951:R3170),Sales[[#This Row],[Upsell $ Non Paying Users]]*Sales[[#This Row],[Non Paying Users]],0)</f>
        <v>0</v>
      </c>
      <c r="K951" s="5" t="str" cm="1">
        <f t="array" ref="K951">_xlfn.IFS(Sales[[#This Row],[Current Upsell $]]=0,"",Sales[[#This Row],[Current Upsell $]]&gt;=400,"High",Sales[[#This Row],[Current Upsell $]]&gt;=100,"Medium",Sales[[#This Row],[Current Upsell $]]&lt;100,"Low")</f>
        <v/>
      </c>
      <c r="L951" s="5" t="str">
        <f>IF(Sales[[#This Row],[Current Upsell $]]&gt;0,_xlfn.CONCAT(Sales[[#This Row],[Subscription Type]]," ",Sales[[#This Row],[Upsell Priority]]," ",TEXT(Sales[[#This Row],[Current Upsell $]],"$#")),"")</f>
        <v/>
      </c>
      <c r="M951">
        <v>41</v>
      </c>
      <c r="N951" s="1">
        <v>43800</v>
      </c>
      <c r="O951" s="1">
        <v>44378</v>
      </c>
      <c r="P951">
        <v>19</v>
      </c>
      <c r="Q951">
        <v>0</v>
      </c>
      <c r="R951" s="1">
        <v>43952</v>
      </c>
      <c r="S951">
        <v>925</v>
      </c>
      <c r="T951" s="1"/>
    </row>
    <row r="952" spans="1:20" x14ac:dyDescent="0.25">
      <c r="A952">
        <v>100009</v>
      </c>
      <c r="B952" t="s">
        <v>1</v>
      </c>
      <c r="C952" cm="1">
        <f t="array" ref="C952">_xlfn.SWITCH(Sales[[#This Row],[Subscription Type]],"Basic",4,"Premium",3,"Business",2,"Enterprise",1,FALSE)</f>
        <v>2</v>
      </c>
      <c r="E952" s="1"/>
      <c r="F952" s="1"/>
      <c r="G952">
        <v>52</v>
      </c>
      <c r="H952">
        <f>MAX(0,Sales[[#This Row],[Number of Users]]-Sales[[#This Row],[Licenses Bought]])</f>
        <v>4</v>
      </c>
      <c r="I952" s="5">
        <v>25</v>
      </c>
      <c r="J952" s="5">
        <f>IF(Sales[[#This Row],[Sales Month]]=MAX(R952:R3171),Sales[[#This Row],[Upsell $ Non Paying Users]]*Sales[[#This Row],[Non Paying Users]],0)</f>
        <v>0</v>
      </c>
      <c r="K952" s="5" t="str" cm="1">
        <f t="array" ref="K952">_xlfn.IFS(Sales[[#This Row],[Current Upsell $]]=0,"",Sales[[#This Row],[Current Upsell $]]&gt;=400,"High",Sales[[#This Row],[Current Upsell $]]&gt;=100,"Medium",Sales[[#This Row],[Current Upsell $]]&lt;100,"Low")</f>
        <v/>
      </c>
      <c r="L952" s="5" t="str">
        <f>IF(Sales[[#This Row],[Current Upsell $]]&gt;0,_xlfn.CONCAT(Sales[[#This Row],[Subscription Type]]," ",Sales[[#This Row],[Upsell Priority]]," ",TEXT(Sales[[#This Row],[Current Upsell $]],"$#")),"")</f>
        <v/>
      </c>
      <c r="M952">
        <v>56</v>
      </c>
      <c r="N952" s="1">
        <v>43862</v>
      </c>
      <c r="O952" s="1">
        <v>44378</v>
      </c>
      <c r="P952">
        <v>17</v>
      </c>
      <c r="Q952">
        <v>0</v>
      </c>
      <c r="R952" s="1">
        <v>44197</v>
      </c>
      <c r="S952">
        <v>1300</v>
      </c>
      <c r="T952" s="1"/>
    </row>
    <row r="953" spans="1:20" x14ac:dyDescent="0.25">
      <c r="A953">
        <v>100011</v>
      </c>
      <c r="B953" t="s">
        <v>1</v>
      </c>
      <c r="C953" cm="1">
        <f t="array" ref="C953">_xlfn.SWITCH(Sales[[#This Row],[Subscription Type]],"Basic",4,"Premium",3,"Business",2,"Enterprise",1,FALSE)</f>
        <v>2</v>
      </c>
      <c r="E953" s="1"/>
      <c r="F953" s="1"/>
      <c r="G953">
        <v>37</v>
      </c>
      <c r="H953">
        <f>MAX(0,Sales[[#This Row],[Number of Users]]-Sales[[#This Row],[Licenses Bought]])</f>
        <v>4</v>
      </c>
      <c r="I953" s="5">
        <v>25</v>
      </c>
      <c r="J953" s="5">
        <f>IF(Sales[[#This Row],[Sales Month]]=MAX(R953:R3172),Sales[[#This Row],[Upsell $ Non Paying Users]]*Sales[[#This Row],[Non Paying Users]],0)</f>
        <v>100</v>
      </c>
      <c r="K953" s="5" t="str" cm="1">
        <f t="array" ref="K953">_xlfn.IFS(Sales[[#This Row],[Current Upsell $]]=0,"",Sales[[#This Row],[Current Upsell $]]&gt;=400,"High",Sales[[#This Row],[Current Upsell $]]&gt;=100,"Medium",Sales[[#This Row],[Current Upsell $]]&lt;100,"Low")</f>
        <v>Medium</v>
      </c>
      <c r="L953" s="5" t="str">
        <f>IF(Sales[[#This Row],[Current Upsell $]]&gt;0,_xlfn.CONCAT(Sales[[#This Row],[Subscription Type]]," ",Sales[[#This Row],[Upsell Priority]]," ",TEXT(Sales[[#This Row],[Current Upsell $]],"$#")),"")</f>
        <v>Business Medium $100</v>
      </c>
      <c r="M953">
        <v>41</v>
      </c>
      <c r="N953" s="1">
        <v>43891</v>
      </c>
      <c r="O953" s="1">
        <v>44378</v>
      </c>
      <c r="P953">
        <v>16</v>
      </c>
      <c r="Q953">
        <v>0</v>
      </c>
      <c r="R953" s="1">
        <v>44348</v>
      </c>
      <c r="S953">
        <v>925</v>
      </c>
      <c r="T953" s="1"/>
    </row>
    <row r="954" spans="1:20" x14ac:dyDescent="0.25">
      <c r="A954">
        <v>100017</v>
      </c>
      <c r="B954" t="s">
        <v>1</v>
      </c>
      <c r="C954" cm="1">
        <f t="array" ref="C954">_xlfn.SWITCH(Sales[[#This Row],[Subscription Type]],"Basic",4,"Premium",3,"Business",2,"Enterprise",1,FALSE)</f>
        <v>2</v>
      </c>
      <c r="E954" s="1"/>
      <c r="F954" s="1"/>
      <c r="G954">
        <v>68</v>
      </c>
      <c r="H954">
        <f>MAX(0,Sales[[#This Row],[Number of Users]]-Sales[[#This Row],[Licenses Bought]])</f>
        <v>4</v>
      </c>
      <c r="I954" s="5">
        <v>25</v>
      </c>
      <c r="J954" s="5">
        <f>IF(Sales[[#This Row],[Sales Month]]=MAX(R954:R3173),Sales[[#This Row],[Upsell $ Non Paying Users]]*Sales[[#This Row],[Non Paying Users]],0)</f>
        <v>0</v>
      </c>
      <c r="K954" s="5" t="str" cm="1">
        <f t="array" ref="K954">_xlfn.IFS(Sales[[#This Row],[Current Upsell $]]=0,"",Sales[[#This Row],[Current Upsell $]]&gt;=400,"High",Sales[[#This Row],[Current Upsell $]]&gt;=100,"Medium",Sales[[#This Row],[Current Upsell $]]&lt;100,"Low")</f>
        <v/>
      </c>
      <c r="L954" s="5" t="str">
        <f>IF(Sales[[#This Row],[Current Upsell $]]&gt;0,_xlfn.CONCAT(Sales[[#This Row],[Subscription Type]]," ",Sales[[#This Row],[Upsell Priority]]," ",TEXT(Sales[[#This Row],[Current Upsell $]],"$#")),"")</f>
        <v/>
      </c>
      <c r="M954">
        <v>72</v>
      </c>
      <c r="N954" s="1">
        <v>43922</v>
      </c>
      <c r="O954" s="1">
        <v>44378</v>
      </c>
      <c r="P954">
        <v>15</v>
      </c>
      <c r="Q954">
        <v>0</v>
      </c>
      <c r="R954" s="1">
        <v>44197</v>
      </c>
      <c r="S954">
        <v>1700</v>
      </c>
      <c r="T954" s="1"/>
    </row>
    <row r="955" spans="1:20" x14ac:dyDescent="0.25">
      <c r="A955">
        <v>100023</v>
      </c>
      <c r="B955" t="s">
        <v>1</v>
      </c>
      <c r="C955" cm="1">
        <f t="array" ref="C955">_xlfn.SWITCH(Sales[[#This Row],[Subscription Type]],"Basic",4,"Premium",3,"Business",2,"Enterprise",1,FALSE)</f>
        <v>2</v>
      </c>
      <c r="G955">
        <v>10</v>
      </c>
      <c r="H955">
        <f>MAX(0,Sales[[#This Row],[Number of Users]]-Sales[[#This Row],[Licenses Bought]])</f>
        <v>4</v>
      </c>
      <c r="I955" s="5">
        <v>25</v>
      </c>
      <c r="J955" s="5">
        <f>IF(Sales[[#This Row],[Sales Month]]=MAX(R955:R3174),Sales[[#This Row],[Upsell $ Non Paying Users]]*Sales[[#This Row],[Non Paying Users]],0)</f>
        <v>0</v>
      </c>
      <c r="K955" s="5" t="str" cm="1">
        <f t="array" ref="K955">_xlfn.IFS(Sales[[#This Row],[Current Upsell $]]=0,"",Sales[[#This Row],[Current Upsell $]]&gt;=400,"High",Sales[[#This Row],[Current Upsell $]]&gt;=100,"Medium",Sales[[#This Row],[Current Upsell $]]&lt;100,"Low")</f>
        <v/>
      </c>
      <c r="L955" s="5" t="str">
        <f>IF(Sales[[#This Row],[Current Upsell $]]&gt;0,_xlfn.CONCAT(Sales[[#This Row],[Subscription Type]]," ",Sales[[#This Row],[Upsell Priority]]," ",TEXT(Sales[[#This Row],[Current Upsell $]],"$#")),"")</f>
        <v/>
      </c>
      <c r="M955">
        <v>14</v>
      </c>
      <c r="N955" s="1">
        <v>43922</v>
      </c>
      <c r="O955" s="1">
        <v>44166</v>
      </c>
      <c r="P955">
        <v>8</v>
      </c>
      <c r="Q955">
        <v>6</v>
      </c>
      <c r="R955" s="1">
        <v>44013</v>
      </c>
      <c r="S955">
        <v>250</v>
      </c>
      <c r="T955" s="1"/>
    </row>
    <row r="956" spans="1:20" x14ac:dyDescent="0.25">
      <c r="A956">
        <v>100042</v>
      </c>
      <c r="B956" t="s">
        <v>1</v>
      </c>
      <c r="C956" cm="1">
        <f t="array" ref="C956">_xlfn.SWITCH(Sales[[#This Row],[Subscription Type]],"Basic",4,"Premium",3,"Business",2,"Enterprise",1,FALSE)</f>
        <v>2</v>
      </c>
      <c r="E956" s="1"/>
      <c r="F956" s="1"/>
      <c r="G956">
        <v>26</v>
      </c>
      <c r="H956">
        <f>MAX(0,Sales[[#This Row],[Number of Users]]-Sales[[#This Row],[Licenses Bought]])</f>
        <v>4</v>
      </c>
      <c r="I956" s="5">
        <v>25</v>
      </c>
      <c r="J956" s="5">
        <f>IF(Sales[[#This Row],[Sales Month]]=MAX(R956:R3175),Sales[[#This Row],[Upsell $ Non Paying Users]]*Sales[[#This Row],[Non Paying Users]],0)</f>
        <v>0</v>
      </c>
      <c r="K956" s="5" t="str" cm="1">
        <f t="array" ref="K956">_xlfn.IFS(Sales[[#This Row],[Current Upsell $]]=0,"",Sales[[#This Row],[Current Upsell $]]&gt;=400,"High",Sales[[#This Row],[Current Upsell $]]&gt;=100,"Medium",Sales[[#This Row],[Current Upsell $]]&lt;100,"Low")</f>
        <v/>
      </c>
      <c r="L956" s="5" t="str">
        <f>IF(Sales[[#This Row],[Current Upsell $]]&gt;0,_xlfn.CONCAT(Sales[[#This Row],[Subscription Type]]," ",Sales[[#This Row],[Upsell Priority]]," ",TEXT(Sales[[#This Row],[Current Upsell $]],"$#")),"")</f>
        <v/>
      </c>
      <c r="M956">
        <v>30</v>
      </c>
      <c r="N956" s="1">
        <v>43983</v>
      </c>
      <c r="O956" s="1">
        <v>44378</v>
      </c>
      <c r="P956">
        <v>13</v>
      </c>
      <c r="Q956">
        <v>0</v>
      </c>
      <c r="R956" s="1">
        <v>44166</v>
      </c>
      <c r="S956">
        <v>650</v>
      </c>
      <c r="T956" s="1"/>
    </row>
    <row r="957" spans="1:20" x14ac:dyDescent="0.25">
      <c r="A957">
        <v>100045</v>
      </c>
      <c r="B957" t="s">
        <v>1</v>
      </c>
      <c r="C957" cm="1">
        <f t="array" ref="C957">_xlfn.SWITCH(Sales[[#This Row],[Subscription Type]],"Basic",4,"Premium",3,"Business",2,"Enterprise",1,FALSE)</f>
        <v>2</v>
      </c>
      <c r="E957" s="1"/>
      <c r="F957" s="1"/>
      <c r="G957">
        <v>9</v>
      </c>
      <c r="H957">
        <f>MAX(0,Sales[[#This Row],[Number of Users]]-Sales[[#This Row],[Licenses Bought]])</f>
        <v>4</v>
      </c>
      <c r="I957" s="5">
        <v>25</v>
      </c>
      <c r="J957" s="5">
        <f>IF(Sales[[#This Row],[Sales Month]]=MAX(R957:R3176),Sales[[#This Row],[Upsell $ Non Paying Users]]*Sales[[#This Row],[Non Paying Users]],0)</f>
        <v>0</v>
      </c>
      <c r="K957" s="5" t="str" cm="1">
        <f t="array" ref="K957">_xlfn.IFS(Sales[[#This Row],[Current Upsell $]]=0,"",Sales[[#This Row],[Current Upsell $]]&gt;=400,"High",Sales[[#This Row],[Current Upsell $]]&gt;=100,"Medium",Sales[[#This Row],[Current Upsell $]]&lt;100,"Low")</f>
        <v/>
      </c>
      <c r="L957" s="5" t="str">
        <f>IF(Sales[[#This Row],[Current Upsell $]]&gt;0,_xlfn.CONCAT(Sales[[#This Row],[Subscription Type]]," ",Sales[[#This Row],[Upsell Priority]]," ",TEXT(Sales[[#This Row],[Current Upsell $]],"$#")),"")</f>
        <v/>
      </c>
      <c r="M957">
        <v>13</v>
      </c>
      <c r="N957" s="1">
        <v>43983</v>
      </c>
      <c r="O957" s="1">
        <v>44378</v>
      </c>
      <c r="P957">
        <v>13</v>
      </c>
      <c r="Q957">
        <v>0</v>
      </c>
      <c r="R957" s="1">
        <v>44075</v>
      </c>
      <c r="S957">
        <v>225</v>
      </c>
      <c r="T957" s="1"/>
    </row>
    <row r="958" spans="1:20" x14ac:dyDescent="0.25">
      <c r="A958">
        <v>100060</v>
      </c>
      <c r="B958" t="s">
        <v>1</v>
      </c>
      <c r="C958" cm="1">
        <f t="array" ref="C958">_xlfn.SWITCH(Sales[[#This Row],[Subscription Type]],"Basic",4,"Premium",3,"Business",2,"Enterprise",1,FALSE)</f>
        <v>2</v>
      </c>
      <c r="E958" s="1"/>
      <c r="F958" s="1"/>
      <c r="G958">
        <v>31</v>
      </c>
      <c r="H958">
        <f>MAX(0,Sales[[#This Row],[Number of Users]]-Sales[[#This Row],[Licenses Bought]])</f>
        <v>4</v>
      </c>
      <c r="I958" s="5">
        <v>25</v>
      </c>
      <c r="J958" s="5">
        <f>IF(Sales[[#This Row],[Sales Month]]=MAX(R958:R3177),Sales[[#This Row],[Upsell $ Non Paying Users]]*Sales[[#This Row],[Non Paying Users]],0)</f>
        <v>0</v>
      </c>
      <c r="K958" s="5" t="str" cm="1">
        <f t="array" ref="K958">_xlfn.IFS(Sales[[#This Row],[Current Upsell $]]=0,"",Sales[[#This Row],[Current Upsell $]]&gt;=400,"High",Sales[[#This Row],[Current Upsell $]]&gt;=100,"Medium",Sales[[#This Row],[Current Upsell $]]&lt;100,"Low")</f>
        <v/>
      </c>
      <c r="L958" s="5" t="str">
        <f>IF(Sales[[#This Row],[Current Upsell $]]&gt;0,_xlfn.CONCAT(Sales[[#This Row],[Subscription Type]]," ",Sales[[#This Row],[Upsell Priority]]," ",TEXT(Sales[[#This Row],[Current Upsell $]],"$#")),"")</f>
        <v/>
      </c>
      <c r="M958">
        <v>35</v>
      </c>
      <c r="N958" s="1">
        <v>44013</v>
      </c>
      <c r="O958" s="1">
        <v>44378</v>
      </c>
      <c r="P958">
        <v>12</v>
      </c>
      <c r="Q958">
        <v>0</v>
      </c>
      <c r="R958" s="1">
        <v>44105</v>
      </c>
      <c r="S958">
        <v>775</v>
      </c>
      <c r="T958" s="1"/>
    </row>
    <row r="959" spans="1:20" x14ac:dyDescent="0.25">
      <c r="A959">
        <v>100060</v>
      </c>
      <c r="B959" t="s">
        <v>1</v>
      </c>
      <c r="C959" cm="1">
        <f t="array" ref="C959">_xlfn.SWITCH(Sales[[#This Row],[Subscription Type]],"Basic",4,"Premium",3,"Business",2,"Enterprise",1,FALSE)</f>
        <v>2</v>
      </c>
      <c r="E959" s="1"/>
      <c r="F959" s="1"/>
      <c r="G959">
        <v>31</v>
      </c>
      <c r="H959">
        <f>MAX(0,Sales[[#This Row],[Number of Users]]-Sales[[#This Row],[Licenses Bought]])</f>
        <v>4</v>
      </c>
      <c r="I959" s="5">
        <v>25</v>
      </c>
      <c r="J959" s="5">
        <f>IF(Sales[[#This Row],[Sales Month]]=MAX(R959:R3178),Sales[[#This Row],[Upsell $ Non Paying Users]]*Sales[[#This Row],[Non Paying Users]],0)</f>
        <v>0</v>
      </c>
      <c r="K959" s="5" t="str" cm="1">
        <f t="array" ref="K959">_xlfn.IFS(Sales[[#This Row],[Current Upsell $]]=0,"",Sales[[#This Row],[Current Upsell $]]&gt;=400,"High",Sales[[#This Row],[Current Upsell $]]&gt;=100,"Medium",Sales[[#This Row],[Current Upsell $]]&lt;100,"Low")</f>
        <v/>
      </c>
      <c r="L959" s="5" t="str">
        <f>IF(Sales[[#This Row],[Current Upsell $]]&gt;0,_xlfn.CONCAT(Sales[[#This Row],[Subscription Type]]," ",Sales[[#This Row],[Upsell Priority]]," ",TEXT(Sales[[#This Row],[Current Upsell $]],"$#")),"")</f>
        <v/>
      </c>
      <c r="M959">
        <v>35</v>
      </c>
      <c r="N959" s="1">
        <v>44013</v>
      </c>
      <c r="O959" s="1">
        <v>44378</v>
      </c>
      <c r="P959">
        <v>12</v>
      </c>
      <c r="Q959">
        <v>0</v>
      </c>
      <c r="R959" s="1">
        <v>44287</v>
      </c>
      <c r="S959">
        <v>775</v>
      </c>
      <c r="T959" s="1"/>
    </row>
    <row r="960" spans="1:20" x14ac:dyDescent="0.25">
      <c r="A960">
        <v>100121</v>
      </c>
      <c r="B960" t="s">
        <v>1</v>
      </c>
      <c r="C960" cm="1">
        <f t="array" ref="C960">_xlfn.SWITCH(Sales[[#This Row],[Subscription Type]],"Basic",4,"Premium",3,"Business",2,"Enterprise",1,FALSE)</f>
        <v>2</v>
      </c>
      <c r="E960" s="1"/>
      <c r="F960" s="1"/>
      <c r="G960">
        <v>13</v>
      </c>
      <c r="H960">
        <f>MAX(0,Sales[[#This Row],[Number of Users]]-Sales[[#This Row],[Licenses Bought]])</f>
        <v>4</v>
      </c>
      <c r="I960" s="5">
        <v>25</v>
      </c>
      <c r="J960" s="5">
        <f>IF(Sales[[#This Row],[Sales Month]]=MAX(R960:R3179),Sales[[#This Row],[Upsell $ Non Paying Users]]*Sales[[#This Row],[Non Paying Users]],0)</f>
        <v>0</v>
      </c>
      <c r="K960" s="5" t="str" cm="1">
        <f t="array" ref="K960">_xlfn.IFS(Sales[[#This Row],[Current Upsell $]]=0,"",Sales[[#This Row],[Current Upsell $]]&gt;=400,"High",Sales[[#This Row],[Current Upsell $]]&gt;=100,"Medium",Sales[[#This Row],[Current Upsell $]]&lt;100,"Low")</f>
        <v/>
      </c>
      <c r="L960" s="5" t="str">
        <f>IF(Sales[[#This Row],[Current Upsell $]]&gt;0,_xlfn.CONCAT(Sales[[#This Row],[Subscription Type]]," ",Sales[[#This Row],[Upsell Priority]]," ",TEXT(Sales[[#This Row],[Current Upsell $]],"$#")),"")</f>
        <v/>
      </c>
      <c r="M960">
        <v>17</v>
      </c>
      <c r="N960" s="1">
        <v>44075</v>
      </c>
      <c r="O960" s="1">
        <v>44378</v>
      </c>
      <c r="P960">
        <v>10</v>
      </c>
      <c r="Q960">
        <v>0</v>
      </c>
      <c r="R960" s="1">
        <v>44105</v>
      </c>
      <c r="S960">
        <v>325</v>
      </c>
      <c r="T960" s="1"/>
    </row>
    <row r="961" spans="1:20" x14ac:dyDescent="0.25">
      <c r="A961">
        <v>100121</v>
      </c>
      <c r="B961" t="s">
        <v>1</v>
      </c>
      <c r="C961" cm="1">
        <f t="array" ref="C961">_xlfn.SWITCH(Sales[[#This Row],[Subscription Type]],"Basic",4,"Premium",3,"Business",2,"Enterprise",1,FALSE)</f>
        <v>2</v>
      </c>
      <c r="E961" s="1"/>
      <c r="F961" s="1"/>
      <c r="G961">
        <v>16</v>
      </c>
      <c r="H961">
        <f>MAX(0,Sales[[#This Row],[Number of Users]]-Sales[[#This Row],[Licenses Bought]])</f>
        <v>4</v>
      </c>
      <c r="I961" s="5">
        <v>25</v>
      </c>
      <c r="J961" s="5">
        <f>IF(Sales[[#This Row],[Sales Month]]=MAX(R961:R3180),Sales[[#This Row],[Upsell $ Non Paying Users]]*Sales[[#This Row],[Non Paying Users]],0)</f>
        <v>0</v>
      </c>
      <c r="K961" s="5" t="str" cm="1">
        <f t="array" ref="K961">_xlfn.IFS(Sales[[#This Row],[Current Upsell $]]=0,"",Sales[[#This Row],[Current Upsell $]]&gt;=400,"High",Sales[[#This Row],[Current Upsell $]]&gt;=100,"Medium",Sales[[#This Row],[Current Upsell $]]&lt;100,"Low")</f>
        <v/>
      </c>
      <c r="L961" s="5" t="str">
        <f>IF(Sales[[#This Row],[Current Upsell $]]&gt;0,_xlfn.CONCAT(Sales[[#This Row],[Subscription Type]]," ",Sales[[#This Row],[Upsell Priority]]," ",TEXT(Sales[[#This Row],[Current Upsell $]],"$#")),"")</f>
        <v/>
      </c>
      <c r="M961">
        <v>20</v>
      </c>
      <c r="N961" s="1">
        <v>44075</v>
      </c>
      <c r="O961" s="1">
        <v>44378</v>
      </c>
      <c r="P961">
        <v>10</v>
      </c>
      <c r="Q961">
        <v>0</v>
      </c>
      <c r="R961" s="1">
        <v>44228</v>
      </c>
      <c r="S961">
        <v>400</v>
      </c>
      <c r="T961" s="1"/>
    </row>
    <row r="962" spans="1:20" x14ac:dyDescent="0.25">
      <c r="A962">
        <v>100121</v>
      </c>
      <c r="B962" t="s">
        <v>1</v>
      </c>
      <c r="C962" cm="1">
        <f t="array" ref="C962">_xlfn.SWITCH(Sales[[#This Row],[Subscription Type]],"Basic",4,"Premium",3,"Business",2,"Enterprise",1,FALSE)</f>
        <v>2</v>
      </c>
      <c r="E962" s="1"/>
      <c r="F962" s="1"/>
      <c r="G962">
        <v>16</v>
      </c>
      <c r="H962">
        <f>MAX(0,Sales[[#This Row],[Number of Users]]-Sales[[#This Row],[Licenses Bought]])</f>
        <v>4</v>
      </c>
      <c r="I962" s="5">
        <v>25</v>
      </c>
      <c r="J962" s="5">
        <f>IF(Sales[[#This Row],[Sales Month]]=MAX(R962:R3181),Sales[[#This Row],[Upsell $ Non Paying Users]]*Sales[[#This Row],[Non Paying Users]],0)</f>
        <v>0</v>
      </c>
      <c r="K962" s="5" t="str" cm="1">
        <f t="array" ref="K962">_xlfn.IFS(Sales[[#This Row],[Current Upsell $]]=0,"",Sales[[#This Row],[Current Upsell $]]&gt;=400,"High",Sales[[#This Row],[Current Upsell $]]&gt;=100,"Medium",Sales[[#This Row],[Current Upsell $]]&lt;100,"Low")</f>
        <v/>
      </c>
      <c r="L962" s="5" t="str">
        <f>IF(Sales[[#This Row],[Current Upsell $]]&gt;0,_xlfn.CONCAT(Sales[[#This Row],[Subscription Type]]," ",Sales[[#This Row],[Upsell Priority]]," ",TEXT(Sales[[#This Row],[Current Upsell $]],"$#")),"")</f>
        <v/>
      </c>
      <c r="M962">
        <v>20</v>
      </c>
      <c r="N962" s="1">
        <v>44075</v>
      </c>
      <c r="O962" s="1">
        <v>44378</v>
      </c>
      <c r="P962">
        <v>10</v>
      </c>
      <c r="Q962">
        <v>0</v>
      </c>
      <c r="R962" s="1">
        <v>44256</v>
      </c>
      <c r="S962">
        <v>400</v>
      </c>
      <c r="T962" s="1"/>
    </row>
    <row r="963" spans="1:20" x14ac:dyDescent="0.25">
      <c r="A963">
        <v>100172</v>
      </c>
      <c r="B963" t="s">
        <v>1</v>
      </c>
      <c r="C963" cm="1">
        <f t="array" ref="C963">_xlfn.SWITCH(Sales[[#This Row],[Subscription Type]],"Basic",4,"Premium",3,"Business",2,"Enterprise",1,FALSE)</f>
        <v>2</v>
      </c>
      <c r="E963" s="1"/>
      <c r="F963" s="1"/>
      <c r="G963">
        <v>9</v>
      </c>
      <c r="H963">
        <f>MAX(0,Sales[[#This Row],[Number of Users]]-Sales[[#This Row],[Licenses Bought]])</f>
        <v>4</v>
      </c>
      <c r="I963" s="5">
        <v>25</v>
      </c>
      <c r="J963" s="5">
        <f>IF(Sales[[#This Row],[Sales Month]]=MAX(R963:R3182),Sales[[#This Row],[Upsell $ Non Paying Users]]*Sales[[#This Row],[Non Paying Users]],0)</f>
        <v>100</v>
      </c>
      <c r="K963" s="5" t="str" cm="1">
        <f t="array" ref="K963">_xlfn.IFS(Sales[[#This Row],[Current Upsell $]]=0,"",Sales[[#This Row],[Current Upsell $]]&gt;=400,"High",Sales[[#This Row],[Current Upsell $]]&gt;=100,"Medium",Sales[[#This Row],[Current Upsell $]]&lt;100,"Low")</f>
        <v>Medium</v>
      </c>
      <c r="L963" s="5" t="str">
        <f>IF(Sales[[#This Row],[Current Upsell $]]&gt;0,_xlfn.CONCAT(Sales[[#This Row],[Subscription Type]]," ",Sales[[#This Row],[Upsell Priority]]," ",TEXT(Sales[[#This Row],[Current Upsell $]],"$#")),"")</f>
        <v>Business Medium $100</v>
      </c>
      <c r="M963">
        <v>13</v>
      </c>
      <c r="N963" s="1">
        <v>44166</v>
      </c>
      <c r="O963" s="1">
        <v>44378</v>
      </c>
      <c r="P963">
        <v>7</v>
      </c>
      <c r="Q963">
        <v>0</v>
      </c>
      <c r="R963" s="1">
        <v>44348</v>
      </c>
      <c r="S963">
        <v>225</v>
      </c>
      <c r="T963" s="1"/>
    </row>
    <row r="964" spans="1:20" x14ac:dyDescent="0.25">
      <c r="A964">
        <v>100204</v>
      </c>
      <c r="B964" t="s">
        <v>1</v>
      </c>
      <c r="C964" cm="1">
        <f t="array" ref="C964">_xlfn.SWITCH(Sales[[#This Row],[Subscription Type]],"Basic",4,"Premium",3,"Business",2,"Enterprise",1,FALSE)</f>
        <v>2</v>
      </c>
      <c r="E964" s="1"/>
      <c r="F964" s="1"/>
      <c r="G964">
        <v>18</v>
      </c>
      <c r="H964">
        <f>MAX(0,Sales[[#This Row],[Number of Users]]-Sales[[#This Row],[Licenses Bought]])</f>
        <v>4</v>
      </c>
      <c r="I964" s="5">
        <v>25</v>
      </c>
      <c r="J964" s="5">
        <f>IF(Sales[[#This Row],[Sales Month]]=MAX(R964:R3183),Sales[[#This Row],[Upsell $ Non Paying Users]]*Sales[[#This Row],[Non Paying Users]],0)</f>
        <v>100</v>
      </c>
      <c r="K964" s="5" t="str" cm="1">
        <f t="array" ref="K964">_xlfn.IFS(Sales[[#This Row],[Current Upsell $]]=0,"",Sales[[#This Row],[Current Upsell $]]&gt;=400,"High",Sales[[#This Row],[Current Upsell $]]&gt;=100,"Medium",Sales[[#This Row],[Current Upsell $]]&lt;100,"Low")</f>
        <v>Medium</v>
      </c>
      <c r="L964" s="5" t="str">
        <f>IF(Sales[[#This Row],[Current Upsell $]]&gt;0,_xlfn.CONCAT(Sales[[#This Row],[Subscription Type]]," ",Sales[[#This Row],[Upsell Priority]]," ",TEXT(Sales[[#This Row],[Current Upsell $]],"$#")),"")</f>
        <v>Business Medium $100</v>
      </c>
      <c r="M964">
        <v>22</v>
      </c>
      <c r="N964" s="1">
        <v>44228</v>
      </c>
      <c r="O964" s="1">
        <v>44378</v>
      </c>
      <c r="P964">
        <v>5</v>
      </c>
      <c r="Q964">
        <v>0</v>
      </c>
      <c r="R964" s="1">
        <v>44348</v>
      </c>
      <c r="S964">
        <v>450</v>
      </c>
      <c r="T964" s="1"/>
    </row>
    <row r="965" spans="1:20" x14ac:dyDescent="0.25">
      <c r="A965">
        <v>100287</v>
      </c>
      <c r="B965" t="s">
        <v>1</v>
      </c>
      <c r="C965" cm="1">
        <f t="array" ref="C965">_xlfn.SWITCH(Sales[[#This Row],[Subscription Type]],"Basic",4,"Premium",3,"Business",2,"Enterprise",1,FALSE)</f>
        <v>2</v>
      </c>
      <c r="E965" s="1"/>
      <c r="F965" s="1"/>
      <c r="G965">
        <v>5</v>
      </c>
      <c r="H965">
        <f>MAX(0,Sales[[#This Row],[Number of Users]]-Sales[[#This Row],[Licenses Bought]])</f>
        <v>4</v>
      </c>
      <c r="I965" s="5">
        <v>25</v>
      </c>
      <c r="J965" s="5">
        <f>IF(Sales[[#This Row],[Sales Month]]=MAX(R965:R3184),Sales[[#This Row],[Upsell $ Non Paying Users]]*Sales[[#This Row],[Non Paying Users]],0)</f>
        <v>100</v>
      </c>
      <c r="K965" s="5" t="str" cm="1">
        <f t="array" ref="K965">_xlfn.IFS(Sales[[#This Row],[Current Upsell $]]=0,"",Sales[[#This Row],[Current Upsell $]]&gt;=400,"High",Sales[[#This Row],[Current Upsell $]]&gt;=100,"Medium",Sales[[#This Row],[Current Upsell $]]&lt;100,"Low")</f>
        <v>Medium</v>
      </c>
      <c r="L965" s="5" t="str">
        <f>IF(Sales[[#This Row],[Current Upsell $]]&gt;0,_xlfn.CONCAT(Sales[[#This Row],[Subscription Type]]," ",Sales[[#This Row],[Upsell Priority]]," ",TEXT(Sales[[#This Row],[Current Upsell $]],"$#")),"")</f>
        <v>Business Medium $100</v>
      </c>
      <c r="M965">
        <v>9</v>
      </c>
      <c r="N965" s="1">
        <v>44317</v>
      </c>
      <c r="O965" s="1">
        <v>44378</v>
      </c>
      <c r="P965">
        <v>2</v>
      </c>
      <c r="Q965">
        <v>0</v>
      </c>
      <c r="R965" s="1">
        <v>44348</v>
      </c>
      <c r="S965">
        <v>125</v>
      </c>
      <c r="T965" s="1"/>
    </row>
    <row r="966" spans="1:20" x14ac:dyDescent="0.25">
      <c r="A966">
        <v>100017</v>
      </c>
      <c r="B966" t="s">
        <v>1</v>
      </c>
      <c r="C966" cm="1">
        <f t="array" ref="C966">_xlfn.SWITCH(Sales[[#This Row],[Subscription Type]],"Basic",4,"Premium",3,"Business",2,"Enterprise",1,FALSE)</f>
        <v>2</v>
      </c>
      <c r="E966" s="1"/>
      <c r="F966" s="1"/>
      <c r="G966">
        <v>68</v>
      </c>
      <c r="H966">
        <f>MAX(0,Sales[[#This Row],[Number of Users]]-Sales[[#This Row],[Licenses Bought]])</f>
        <v>3</v>
      </c>
      <c r="I966" s="5">
        <v>25</v>
      </c>
      <c r="J966" s="5">
        <f>IF(Sales[[#This Row],[Sales Month]]=MAX(R966:R3185),Sales[[#This Row],[Upsell $ Non Paying Users]]*Sales[[#This Row],[Non Paying Users]],0)</f>
        <v>0</v>
      </c>
      <c r="K966" s="5" t="str" cm="1">
        <f t="array" ref="K966">_xlfn.IFS(Sales[[#This Row],[Current Upsell $]]=0,"",Sales[[#This Row],[Current Upsell $]]&gt;=400,"High",Sales[[#This Row],[Current Upsell $]]&gt;=100,"Medium",Sales[[#This Row],[Current Upsell $]]&lt;100,"Low")</f>
        <v/>
      </c>
      <c r="L966" s="5" t="str">
        <f>IF(Sales[[#This Row],[Current Upsell $]]&gt;0,_xlfn.CONCAT(Sales[[#This Row],[Subscription Type]]," ",Sales[[#This Row],[Upsell Priority]]," ",TEXT(Sales[[#This Row],[Current Upsell $]],"$#")),"")</f>
        <v/>
      </c>
      <c r="M966">
        <v>71</v>
      </c>
      <c r="N966" s="1">
        <v>43922</v>
      </c>
      <c r="O966" s="1">
        <v>44378</v>
      </c>
      <c r="P966">
        <v>15</v>
      </c>
      <c r="Q966">
        <v>0</v>
      </c>
      <c r="R966" s="1">
        <v>44228</v>
      </c>
      <c r="S966">
        <v>1700</v>
      </c>
      <c r="T966" s="1"/>
    </row>
    <row r="967" spans="1:20" x14ac:dyDescent="0.25">
      <c r="A967">
        <v>100027</v>
      </c>
      <c r="B967" t="s">
        <v>1</v>
      </c>
      <c r="C967" cm="1">
        <f t="array" ref="C967">_xlfn.SWITCH(Sales[[#This Row],[Subscription Type]],"Basic",4,"Premium",3,"Business",2,"Enterprise",1,FALSE)</f>
        <v>2</v>
      </c>
      <c r="E967" s="1"/>
      <c r="F967" s="1"/>
      <c r="G967">
        <v>26</v>
      </c>
      <c r="H967">
        <f>MAX(0,Sales[[#This Row],[Number of Users]]-Sales[[#This Row],[Licenses Bought]])</f>
        <v>3</v>
      </c>
      <c r="I967" s="5">
        <v>25</v>
      </c>
      <c r="J967" s="5">
        <f>IF(Sales[[#This Row],[Sales Month]]=MAX(R967:R3186),Sales[[#This Row],[Upsell $ Non Paying Users]]*Sales[[#This Row],[Non Paying Users]],0)</f>
        <v>0</v>
      </c>
      <c r="K967" s="5" t="str" cm="1">
        <f t="array" ref="K967">_xlfn.IFS(Sales[[#This Row],[Current Upsell $]]=0,"",Sales[[#This Row],[Current Upsell $]]&gt;=400,"High",Sales[[#This Row],[Current Upsell $]]&gt;=100,"Medium",Sales[[#This Row],[Current Upsell $]]&lt;100,"Low")</f>
        <v/>
      </c>
      <c r="L967" s="5" t="str">
        <f>IF(Sales[[#This Row],[Current Upsell $]]&gt;0,_xlfn.CONCAT(Sales[[#This Row],[Subscription Type]]," ",Sales[[#This Row],[Upsell Priority]]," ",TEXT(Sales[[#This Row],[Current Upsell $]],"$#")),"")</f>
        <v/>
      </c>
      <c r="M967">
        <v>29</v>
      </c>
      <c r="N967" s="1">
        <v>43952</v>
      </c>
      <c r="O967" s="1">
        <v>44378</v>
      </c>
      <c r="P967">
        <v>14</v>
      </c>
      <c r="Q967">
        <v>0</v>
      </c>
      <c r="R967" s="1">
        <v>44228</v>
      </c>
      <c r="S967">
        <v>650</v>
      </c>
      <c r="T967" s="1"/>
    </row>
    <row r="968" spans="1:20" x14ac:dyDescent="0.25">
      <c r="A968">
        <v>100027</v>
      </c>
      <c r="B968" t="s">
        <v>1</v>
      </c>
      <c r="C968" cm="1">
        <f t="array" ref="C968">_xlfn.SWITCH(Sales[[#This Row],[Subscription Type]],"Basic",4,"Premium",3,"Business",2,"Enterprise",1,FALSE)</f>
        <v>2</v>
      </c>
      <c r="E968" s="1"/>
      <c r="F968" s="1"/>
      <c r="G968">
        <v>26</v>
      </c>
      <c r="H968">
        <f>MAX(0,Sales[[#This Row],[Number of Users]]-Sales[[#This Row],[Licenses Bought]])</f>
        <v>3</v>
      </c>
      <c r="I968" s="5">
        <v>25</v>
      </c>
      <c r="J968" s="5">
        <f>IF(Sales[[#This Row],[Sales Month]]=MAX(R968:R3187),Sales[[#This Row],[Upsell $ Non Paying Users]]*Sales[[#This Row],[Non Paying Users]],0)</f>
        <v>75</v>
      </c>
      <c r="K968" s="5" t="str" cm="1">
        <f t="array" ref="K968">_xlfn.IFS(Sales[[#This Row],[Current Upsell $]]=0,"",Sales[[#This Row],[Current Upsell $]]&gt;=400,"High",Sales[[#This Row],[Current Upsell $]]&gt;=100,"Medium",Sales[[#This Row],[Current Upsell $]]&lt;100,"Low")</f>
        <v>Low</v>
      </c>
      <c r="L968" s="5" t="str">
        <f>IF(Sales[[#This Row],[Current Upsell $]]&gt;0,_xlfn.CONCAT(Sales[[#This Row],[Subscription Type]]," ",Sales[[#This Row],[Upsell Priority]]," ",TEXT(Sales[[#This Row],[Current Upsell $]],"$#")),"")</f>
        <v>Business Low $75</v>
      </c>
      <c r="M968">
        <v>29</v>
      </c>
      <c r="N968" s="1">
        <v>43952</v>
      </c>
      <c r="O968" s="1">
        <v>44378</v>
      </c>
      <c r="P968">
        <v>14</v>
      </c>
      <c r="Q968">
        <v>0</v>
      </c>
      <c r="R968" s="1">
        <v>44348</v>
      </c>
      <c r="S968">
        <v>650</v>
      </c>
      <c r="T968" s="1"/>
    </row>
    <row r="969" spans="1:20" x14ac:dyDescent="0.25">
      <c r="A969">
        <v>100045</v>
      </c>
      <c r="B969" t="s">
        <v>1</v>
      </c>
      <c r="C969" cm="1">
        <f t="array" ref="C969">_xlfn.SWITCH(Sales[[#This Row],[Subscription Type]],"Basic",4,"Premium",3,"Business",2,"Enterprise",1,FALSE)</f>
        <v>2</v>
      </c>
      <c r="E969" s="1"/>
      <c r="F969" s="1"/>
      <c r="G969">
        <v>9</v>
      </c>
      <c r="H969">
        <f>MAX(0,Sales[[#This Row],[Number of Users]]-Sales[[#This Row],[Licenses Bought]])</f>
        <v>3</v>
      </c>
      <c r="I969" s="5">
        <v>25</v>
      </c>
      <c r="J969" s="5">
        <f>IF(Sales[[#This Row],[Sales Month]]=MAX(R969:R3188),Sales[[#This Row],[Upsell $ Non Paying Users]]*Sales[[#This Row],[Non Paying Users]],0)</f>
        <v>0</v>
      </c>
      <c r="K969" s="5" t="str" cm="1">
        <f t="array" ref="K969">_xlfn.IFS(Sales[[#This Row],[Current Upsell $]]=0,"",Sales[[#This Row],[Current Upsell $]]&gt;=400,"High",Sales[[#This Row],[Current Upsell $]]&gt;=100,"Medium",Sales[[#This Row],[Current Upsell $]]&lt;100,"Low")</f>
        <v/>
      </c>
      <c r="L969" s="5" t="str">
        <f>IF(Sales[[#This Row],[Current Upsell $]]&gt;0,_xlfn.CONCAT(Sales[[#This Row],[Subscription Type]]," ",Sales[[#This Row],[Upsell Priority]]," ",TEXT(Sales[[#This Row],[Current Upsell $]],"$#")),"")</f>
        <v/>
      </c>
      <c r="M969">
        <v>12</v>
      </c>
      <c r="N969" s="1">
        <v>43983</v>
      </c>
      <c r="O969" s="1">
        <v>44378</v>
      </c>
      <c r="P969">
        <v>13</v>
      </c>
      <c r="Q969">
        <v>0</v>
      </c>
      <c r="R969" s="1">
        <v>44256</v>
      </c>
      <c r="S969">
        <v>225</v>
      </c>
      <c r="T969" s="1"/>
    </row>
    <row r="970" spans="1:20" x14ac:dyDescent="0.25">
      <c r="A970">
        <v>100045</v>
      </c>
      <c r="B970" t="s">
        <v>1</v>
      </c>
      <c r="C970" cm="1">
        <f t="array" ref="C970">_xlfn.SWITCH(Sales[[#This Row],[Subscription Type]],"Basic",4,"Premium",3,"Business",2,"Enterprise",1,FALSE)</f>
        <v>2</v>
      </c>
      <c r="E970" s="1"/>
      <c r="F970" s="1"/>
      <c r="G970">
        <v>9</v>
      </c>
      <c r="H970">
        <f>MAX(0,Sales[[#This Row],[Number of Users]]-Sales[[#This Row],[Licenses Bought]])</f>
        <v>3</v>
      </c>
      <c r="I970" s="5">
        <v>25</v>
      </c>
      <c r="J970" s="5">
        <f>IF(Sales[[#This Row],[Sales Month]]=MAX(R970:R3189),Sales[[#This Row],[Upsell $ Non Paying Users]]*Sales[[#This Row],[Non Paying Users]],0)</f>
        <v>0</v>
      </c>
      <c r="K970" s="5" t="str" cm="1">
        <f t="array" ref="K970">_xlfn.IFS(Sales[[#This Row],[Current Upsell $]]=0,"",Sales[[#This Row],[Current Upsell $]]&gt;=400,"High",Sales[[#This Row],[Current Upsell $]]&gt;=100,"Medium",Sales[[#This Row],[Current Upsell $]]&lt;100,"Low")</f>
        <v/>
      </c>
      <c r="L970" s="5" t="str">
        <f>IF(Sales[[#This Row],[Current Upsell $]]&gt;0,_xlfn.CONCAT(Sales[[#This Row],[Subscription Type]]," ",Sales[[#This Row],[Upsell Priority]]," ",TEXT(Sales[[#This Row],[Current Upsell $]],"$#")),"")</f>
        <v/>
      </c>
      <c r="M970">
        <v>12</v>
      </c>
      <c r="N970" s="1">
        <v>43983</v>
      </c>
      <c r="O970" s="1">
        <v>44378</v>
      </c>
      <c r="P970">
        <v>13</v>
      </c>
      <c r="Q970">
        <v>0</v>
      </c>
      <c r="R970" s="1">
        <v>44317</v>
      </c>
      <c r="S970">
        <v>225</v>
      </c>
      <c r="T970" s="1"/>
    </row>
    <row r="971" spans="1:20" x14ac:dyDescent="0.25">
      <c r="A971">
        <v>100086</v>
      </c>
      <c r="B971" t="s">
        <v>1</v>
      </c>
      <c r="C971" cm="1">
        <f t="array" ref="C971">_xlfn.SWITCH(Sales[[#This Row],[Subscription Type]],"Basic",4,"Premium",3,"Business",2,"Enterprise",1,FALSE)</f>
        <v>2</v>
      </c>
      <c r="E971" s="1"/>
      <c r="F971" s="1"/>
      <c r="G971">
        <v>21</v>
      </c>
      <c r="H971">
        <f>MAX(0,Sales[[#This Row],[Number of Users]]-Sales[[#This Row],[Licenses Bought]])</f>
        <v>3</v>
      </c>
      <c r="I971" s="5">
        <v>25</v>
      </c>
      <c r="J971" s="5">
        <f>IF(Sales[[#This Row],[Sales Month]]=MAX(R971:R3190),Sales[[#This Row],[Upsell $ Non Paying Users]]*Sales[[#This Row],[Non Paying Users]],0)</f>
        <v>0</v>
      </c>
      <c r="K971" s="5" t="str" cm="1">
        <f t="array" ref="K971">_xlfn.IFS(Sales[[#This Row],[Current Upsell $]]=0,"",Sales[[#This Row],[Current Upsell $]]&gt;=400,"High",Sales[[#This Row],[Current Upsell $]]&gt;=100,"Medium",Sales[[#This Row],[Current Upsell $]]&lt;100,"Low")</f>
        <v/>
      </c>
      <c r="L971" s="5" t="str">
        <f>IF(Sales[[#This Row],[Current Upsell $]]&gt;0,_xlfn.CONCAT(Sales[[#This Row],[Subscription Type]]," ",Sales[[#This Row],[Upsell Priority]]," ",TEXT(Sales[[#This Row],[Current Upsell $]],"$#")),"")</f>
        <v/>
      </c>
      <c r="M971">
        <v>24</v>
      </c>
      <c r="N971" s="1">
        <v>44044</v>
      </c>
      <c r="O971" s="1">
        <v>44378</v>
      </c>
      <c r="P971">
        <v>11</v>
      </c>
      <c r="Q971">
        <v>0</v>
      </c>
      <c r="R971" s="1">
        <v>44105</v>
      </c>
      <c r="S971">
        <v>525</v>
      </c>
      <c r="T971" s="1"/>
    </row>
    <row r="972" spans="1:20" x14ac:dyDescent="0.25">
      <c r="A972">
        <v>100111</v>
      </c>
      <c r="B972" t="s">
        <v>1</v>
      </c>
      <c r="C972" cm="1">
        <f t="array" ref="C972">_xlfn.SWITCH(Sales[[#This Row],[Subscription Type]],"Basic",4,"Premium",3,"Business",2,"Enterprise",1,FALSE)</f>
        <v>2</v>
      </c>
      <c r="E972" s="1"/>
      <c r="F972" s="1"/>
      <c r="G972">
        <v>48</v>
      </c>
      <c r="H972">
        <f>MAX(0,Sales[[#This Row],[Number of Users]]-Sales[[#This Row],[Licenses Bought]])</f>
        <v>3</v>
      </c>
      <c r="I972" s="5">
        <v>25</v>
      </c>
      <c r="J972" s="5">
        <f>IF(Sales[[#This Row],[Sales Month]]=MAX(R972:R3191),Sales[[#This Row],[Upsell $ Non Paying Users]]*Sales[[#This Row],[Non Paying Users]],0)</f>
        <v>0</v>
      </c>
      <c r="K972" s="5" t="str" cm="1">
        <f t="array" ref="K972">_xlfn.IFS(Sales[[#This Row],[Current Upsell $]]=0,"",Sales[[#This Row],[Current Upsell $]]&gt;=400,"High",Sales[[#This Row],[Current Upsell $]]&gt;=100,"Medium",Sales[[#This Row],[Current Upsell $]]&lt;100,"Low")</f>
        <v/>
      </c>
      <c r="L972" s="5" t="str">
        <f>IF(Sales[[#This Row],[Current Upsell $]]&gt;0,_xlfn.CONCAT(Sales[[#This Row],[Subscription Type]]," ",Sales[[#This Row],[Upsell Priority]]," ",TEXT(Sales[[#This Row],[Current Upsell $]],"$#")),"")</f>
        <v/>
      </c>
      <c r="M972">
        <v>51</v>
      </c>
      <c r="N972" s="1">
        <v>44075</v>
      </c>
      <c r="O972" s="1">
        <v>44378</v>
      </c>
      <c r="P972">
        <v>10</v>
      </c>
      <c r="Q972">
        <v>0</v>
      </c>
      <c r="R972" s="1">
        <v>44317</v>
      </c>
      <c r="S972">
        <v>1200</v>
      </c>
      <c r="T972" s="1"/>
    </row>
    <row r="973" spans="1:20" x14ac:dyDescent="0.25">
      <c r="A973">
        <v>100114</v>
      </c>
      <c r="B973" t="s">
        <v>1</v>
      </c>
      <c r="C973" cm="1">
        <f t="array" ref="C973">_xlfn.SWITCH(Sales[[#This Row],[Subscription Type]],"Basic",4,"Premium",3,"Business",2,"Enterprise",1,FALSE)</f>
        <v>2</v>
      </c>
      <c r="E973" s="1"/>
      <c r="F973" s="1"/>
      <c r="G973">
        <v>43</v>
      </c>
      <c r="H973">
        <f>MAX(0,Sales[[#This Row],[Number of Users]]-Sales[[#This Row],[Licenses Bought]])</f>
        <v>3</v>
      </c>
      <c r="I973" s="5">
        <v>25</v>
      </c>
      <c r="J973" s="5">
        <f>IF(Sales[[#This Row],[Sales Month]]=MAX(R973:R3192),Sales[[#This Row],[Upsell $ Non Paying Users]]*Sales[[#This Row],[Non Paying Users]],0)</f>
        <v>0</v>
      </c>
      <c r="K973" s="5" t="str" cm="1">
        <f t="array" ref="K973">_xlfn.IFS(Sales[[#This Row],[Current Upsell $]]=0,"",Sales[[#This Row],[Current Upsell $]]&gt;=400,"High",Sales[[#This Row],[Current Upsell $]]&gt;=100,"Medium",Sales[[#This Row],[Current Upsell $]]&lt;100,"Low")</f>
        <v/>
      </c>
      <c r="L973" s="5" t="str">
        <f>IF(Sales[[#This Row],[Current Upsell $]]&gt;0,_xlfn.CONCAT(Sales[[#This Row],[Subscription Type]]," ",Sales[[#This Row],[Upsell Priority]]," ",TEXT(Sales[[#This Row],[Current Upsell $]],"$#")),"")</f>
        <v/>
      </c>
      <c r="M973">
        <v>46</v>
      </c>
      <c r="N973" s="1">
        <v>44075</v>
      </c>
      <c r="O973" s="1">
        <v>44378</v>
      </c>
      <c r="P973">
        <v>10</v>
      </c>
      <c r="Q973">
        <v>0</v>
      </c>
      <c r="R973" s="1">
        <v>44166</v>
      </c>
      <c r="S973">
        <v>1075</v>
      </c>
      <c r="T973" s="1"/>
    </row>
    <row r="974" spans="1:20" x14ac:dyDescent="0.25">
      <c r="A974">
        <v>100117</v>
      </c>
      <c r="B974" t="s">
        <v>1</v>
      </c>
      <c r="C974" cm="1">
        <f t="array" ref="C974">_xlfn.SWITCH(Sales[[#This Row],[Subscription Type]],"Basic",4,"Premium",3,"Business",2,"Enterprise",1,FALSE)</f>
        <v>2</v>
      </c>
      <c r="E974" s="1"/>
      <c r="F974" s="1"/>
      <c r="G974">
        <v>31</v>
      </c>
      <c r="H974">
        <f>MAX(0,Sales[[#This Row],[Number of Users]]-Sales[[#This Row],[Licenses Bought]])</f>
        <v>3</v>
      </c>
      <c r="I974" s="5">
        <v>25</v>
      </c>
      <c r="J974" s="5">
        <f>IF(Sales[[#This Row],[Sales Month]]=MAX(R974:R3193),Sales[[#This Row],[Upsell $ Non Paying Users]]*Sales[[#This Row],[Non Paying Users]],0)</f>
        <v>0</v>
      </c>
      <c r="K974" s="5" t="str" cm="1">
        <f t="array" ref="K974">_xlfn.IFS(Sales[[#This Row],[Current Upsell $]]=0,"",Sales[[#This Row],[Current Upsell $]]&gt;=400,"High",Sales[[#This Row],[Current Upsell $]]&gt;=100,"Medium",Sales[[#This Row],[Current Upsell $]]&lt;100,"Low")</f>
        <v/>
      </c>
      <c r="L974" s="5" t="str">
        <f>IF(Sales[[#This Row],[Current Upsell $]]&gt;0,_xlfn.CONCAT(Sales[[#This Row],[Subscription Type]]," ",Sales[[#This Row],[Upsell Priority]]," ",TEXT(Sales[[#This Row],[Current Upsell $]],"$#")),"")</f>
        <v/>
      </c>
      <c r="M974">
        <v>34</v>
      </c>
      <c r="N974" s="1">
        <v>44075</v>
      </c>
      <c r="O974" s="1">
        <v>44378</v>
      </c>
      <c r="P974">
        <v>10</v>
      </c>
      <c r="Q974">
        <v>0</v>
      </c>
      <c r="R974" s="1">
        <v>44228</v>
      </c>
      <c r="S974">
        <v>775</v>
      </c>
      <c r="T974" s="1"/>
    </row>
    <row r="975" spans="1:20" x14ac:dyDescent="0.25">
      <c r="A975">
        <v>100121</v>
      </c>
      <c r="B975" t="s">
        <v>1</v>
      </c>
      <c r="C975" cm="1">
        <f t="array" ref="C975">_xlfn.SWITCH(Sales[[#This Row],[Subscription Type]],"Basic",4,"Premium",3,"Business",2,"Enterprise",1,FALSE)</f>
        <v>2</v>
      </c>
      <c r="E975" s="1"/>
      <c r="F975" s="1"/>
      <c r="G975">
        <v>16</v>
      </c>
      <c r="H975">
        <f>MAX(0,Sales[[#This Row],[Number of Users]]-Sales[[#This Row],[Licenses Bought]])</f>
        <v>3</v>
      </c>
      <c r="I975" s="5">
        <v>25</v>
      </c>
      <c r="J975" s="5">
        <f>IF(Sales[[#This Row],[Sales Month]]=MAX(R975:R3194),Sales[[#This Row],[Upsell $ Non Paying Users]]*Sales[[#This Row],[Non Paying Users]],0)</f>
        <v>0</v>
      </c>
      <c r="K975" s="5" t="str" cm="1">
        <f t="array" ref="K975">_xlfn.IFS(Sales[[#This Row],[Current Upsell $]]=0,"",Sales[[#This Row],[Current Upsell $]]&gt;=400,"High",Sales[[#This Row],[Current Upsell $]]&gt;=100,"Medium",Sales[[#This Row],[Current Upsell $]]&lt;100,"Low")</f>
        <v/>
      </c>
      <c r="L975" s="5" t="str">
        <f>IF(Sales[[#This Row],[Current Upsell $]]&gt;0,_xlfn.CONCAT(Sales[[#This Row],[Subscription Type]]," ",Sales[[#This Row],[Upsell Priority]]," ",TEXT(Sales[[#This Row],[Current Upsell $]],"$#")),"")</f>
        <v/>
      </c>
      <c r="M975">
        <v>19</v>
      </c>
      <c r="N975" s="1">
        <v>44075</v>
      </c>
      <c r="O975" s="1">
        <v>44378</v>
      </c>
      <c r="P975">
        <v>10</v>
      </c>
      <c r="Q975">
        <v>0</v>
      </c>
      <c r="R975" s="1">
        <v>44166</v>
      </c>
      <c r="S975">
        <v>400</v>
      </c>
      <c r="T975" s="1"/>
    </row>
    <row r="976" spans="1:20" x14ac:dyDescent="0.25">
      <c r="A976">
        <v>100121</v>
      </c>
      <c r="B976" t="s">
        <v>1</v>
      </c>
      <c r="C976" cm="1">
        <f t="array" ref="C976">_xlfn.SWITCH(Sales[[#This Row],[Subscription Type]],"Basic",4,"Premium",3,"Business",2,"Enterprise",1,FALSE)</f>
        <v>2</v>
      </c>
      <c r="E976" s="1"/>
      <c r="F976" s="1"/>
      <c r="G976">
        <v>16</v>
      </c>
      <c r="H976">
        <f>MAX(0,Sales[[#This Row],[Number of Users]]-Sales[[#This Row],[Licenses Bought]])</f>
        <v>3</v>
      </c>
      <c r="I976" s="5">
        <v>25</v>
      </c>
      <c r="J976" s="5">
        <f>IF(Sales[[#This Row],[Sales Month]]=MAX(R976:R3195),Sales[[#This Row],[Upsell $ Non Paying Users]]*Sales[[#This Row],[Non Paying Users]],0)</f>
        <v>0</v>
      </c>
      <c r="K976" s="5" t="str" cm="1">
        <f t="array" ref="K976">_xlfn.IFS(Sales[[#This Row],[Current Upsell $]]=0,"",Sales[[#This Row],[Current Upsell $]]&gt;=400,"High",Sales[[#This Row],[Current Upsell $]]&gt;=100,"Medium",Sales[[#This Row],[Current Upsell $]]&lt;100,"Low")</f>
        <v/>
      </c>
      <c r="L976" s="5" t="str">
        <f>IF(Sales[[#This Row],[Current Upsell $]]&gt;0,_xlfn.CONCAT(Sales[[#This Row],[Subscription Type]]," ",Sales[[#This Row],[Upsell Priority]]," ",TEXT(Sales[[#This Row],[Current Upsell $]],"$#")),"")</f>
        <v/>
      </c>
      <c r="M976">
        <v>19</v>
      </c>
      <c r="N976" s="1">
        <v>44075</v>
      </c>
      <c r="O976" s="1">
        <v>44378</v>
      </c>
      <c r="P976">
        <v>10</v>
      </c>
      <c r="Q976">
        <v>0</v>
      </c>
      <c r="R976" s="1">
        <v>44197</v>
      </c>
      <c r="S976">
        <v>400</v>
      </c>
      <c r="T976" s="1"/>
    </row>
    <row r="977" spans="1:20" x14ac:dyDescent="0.25">
      <c r="A977">
        <v>100125</v>
      </c>
      <c r="B977" t="s">
        <v>1</v>
      </c>
      <c r="C977" cm="1">
        <f t="array" ref="C977">_xlfn.SWITCH(Sales[[#This Row],[Subscription Type]],"Basic",4,"Premium",3,"Business",2,"Enterprise",1,FALSE)</f>
        <v>2</v>
      </c>
      <c r="E977" s="1"/>
      <c r="F977" s="1"/>
      <c r="G977">
        <v>11</v>
      </c>
      <c r="H977">
        <f>MAX(0,Sales[[#This Row],[Number of Users]]-Sales[[#This Row],[Licenses Bought]])</f>
        <v>3</v>
      </c>
      <c r="I977" s="5">
        <v>25</v>
      </c>
      <c r="J977" s="5">
        <f>IF(Sales[[#This Row],[Sales Month]]=MAX(R977:R3196),Sales[[#This Row],[Upsell $ Non Paying Users]]*Sales[[#This Row],[Non Paying Users]],0)</f>
        <v>0</v>
      </c>
      <c r="K977" s="5" t="str" cm="1">
        <f t="array" ref="K977">_xlfn.IFS(Sales[[#This Row],[Current Upsell $]]=0,"",Sales[[#This Row],[Current Upsell $]]&gt;=400,"High",Sales[[#This Row],[Current Upsell $]]&gt;=100,"Medium",Sales[[#This Row],[Current Upsell $]]&lt;100,"Low")</f>
        <v/>
      </c>
      <c r="L977" s="5" t="str">
        <f>IF(Sales[[#This Row],[Current Upsell $]]&gt;0,_xlfn.CONCAT(Sales[[#This Row],[Subscription Type]]," ",Sales[[#This Row],[Upsell Priority]]," ",TEXT(Sales[[#This Row],[Current Upsell $]],"$#")),"")</f>
        <v/>
      </c>
      <c r="M977">
        <v>14</v>
      </c>
      <c r="N977" s="1">
        <v>44075</v>
      </c>
      <c r="O977" s="1">
        <v>44378</v>
      </c>
      <c r="P977">
        <v>10</v>
      </c>
      <c r="Q977">
        <v>0</v>
      </c>
      <c r="R977" s="1">
        <v>44166</v>
      </c>
      <c r="S977">
        <v>275</v>
      </c>
      <c r="T977" s="1"/>
    </row>
    <row r="978" spans="1:20" x14ac:dyDescent="0.25">
      <c r="A978">
        <v>100172</v>
      </c>
      <c r="B978" t="s">
        <v>1</v>
      </c>
      <c r="C978" cm="1">
        <f t="array" ref="C978">_xlfn.SWITCH(Sales[[#This Row],[Subscription Type]],"Basic",4,"Premium",3,"Business",2,"Enterprise",1,FALSE)</f>
        <v>2</v>
      </c>
      <c r="E978" s="1"/>
      <c r="F978" s="1"/>
      <c r="G978">
        <v>9</v>
      </c>
      <c r="H978">
        <f>MAX(0,Sales[[#This Row],[Number of Users]]-Sales[[#This Row],[Licenses Bought]])</f>
        <v>3</v>
      </c>
      <c r="I978" s="5">
        <v>25</v>
      </c>
      <c r="J978" s="5">
        <f>IF(Sales[[#This Row],[Sales Month]]=MAX(R978:R3197),Sales[[#This Row],[Upsell $ Non Paying Users]]*Sales[[#This Row],[Non Paying Users]],0)</f>
        <v>0</v>
      </c>
      <c r="K978" s="5" t="str" cm="1">
        <f t="array" ref="K978">_xlfn.IFS(Sales[[#This Row],[Current Upsell $]]=0,"",Sales[[#This Row],[Current Upsell $]]&gt;=400,"High",Sales[[#This Row],[Current Upsell $]]&gt;=100,"Medium",Sales[[#This Row],[Current Upsell $]]&lt;100,"Low")</f>
        <v/>
      </c>
      <c r="L978" s="5" t="str">
        <f>IF(Sales[[#This Row],[Current Upsell $]]&gt;0,_xlfn.CONCAT(Sales[[#This Row],[Subscription Type]]," ",Sales[[#This Row],[Upsell Priority]]," ",TEXT(Sales[[#This Row],[Current Upsell $]],"$#")),"")</f>
        <v/>
      </c>
      <c r="M978">
        <v>12</v>
      </c>
      <c r="N978" s="1">
        <v>44166</v>
      </c>
      <c r="O978" s="1">
        <v>44378</v>
      </c>
      <c r="P978">
        <v>7</v>
      </c>
      <c r="Q978">
        <v>0</v>
      </c>
      <c r="R978" s="1">
        <v>44228</v>
      </c>
      <c r="S978">
        <v>225</v>
      </c>
      <c r="T978" s="1"/>
    </row>
    <row r="979" spans="1:20" x14ac:dyDescent="0.25">
      <c r="A979">
        <v>100172</v>
      </c>
      <c r="B979" t="s">
        <v>1</v>
      </c>
      <c r="C979" cm="1">
        <f t="array" ref="C979">_xlfn.SWITCH(Sales[[#This Row],[Subscription Type]],"Basic",4,"Premium",3,"Business",2,"Enterprise",1,FALSE)</f>
        <v>2</v>
      </c>
      <c r="E979" s="1"/>
      <c r="F979" s="1"/>
      <c r="G979">
        <v>9</v>
      </c>
      <c r="H979">
        <f>MAX(0,Sales[[#This Row],[Number of Users]]-Sales[[#This Row],[Licenses Bought]])</f>
        <v>3</v>
      </c>
      <c r="I979" s="5">
        <v>25</v>
      </c>
      <c r="J979" s="5">
        <f>IF(Sales[[#This Row],[Sales Month]]=MAX(R979:R3198),Sales[[#This Row],[Upsell $ Non Paying Users]]*Sales[[#This Row],[Non Paying Users]],0)</f>
        <v>0</v>
      </c>
      <c r="K979" s="5" t="str" cm="1">
        <f t="array" ref="K979">_xlfn.IFS(Sales[[#This Row],[Current Upsell $]]=0,"",Sales[[#This Row],[Current Upsell $]]&gt;=400,"High",Sales[[#This Row],[Current Upsell $]]&gt;=100,"Medium",Sales[[#This Row],[Current Upsell $]]&lt;100,"Low")</f>
        <v/>
      </c>
      <c r="L979" s="5" t="str">
        <f>IF(Sales[[#This Row],[Current Upsell $]]&gt;0,_xlfn.CONCAT(Sales[[#This Row],[Subscription Type]]," ",Sales[[#This Row],[Upsell Priority]]," ",TEXT(Sales[[#This Row],[Current Upsell $]],"$#")),"")</f>
        <v/>
      </c>
      <c r="M979">
        <v>12</v>
      </c>
      <c r="N979" s="1">
        <v>44166</v>
      </c>
      <c r="O979" s="1">
        <v>44378</v>
      </c>
      <c r="P979">
        <v>7</v>
      </c>
      <c r="Q979">
        <v>0</v>
      </c>
      <c r="R979" s="1">
        <v>44287</v>
      </c>
      <c r="S979">
        <v>225</v>
      </c>
      <c r="T979" s="1"/>
    </row>
    <row r="980" spans="1:20" x14ac:dyDescent="0.25">
      <c r="A980">
        <v>100172</v>
      </c>
      <c r="B980" t="s">
        <v>1</v>
      </c>
      <c r="C980" cm="1">
        <f t="array" ref="C980">_xlfn.SWITCH(Sales[[#This Row],[Subscription Type]],"Basic",4,"Premium",3,"Business",2,"Enterprise",1,FALSE)</f>
        <v>2</v>
      </c>
      <c r="E980" s="1"/>
      <c r="F980" s="1"/>
      <c r="G980">
        <v>9</v>
      </c>
      <c r="H980">
        <f>MAX(0,Sales[[#This Row],[Number of Users]]-Sales[[#This Row],[Licenses Bought]])</f>
        <v>3</v>
      </c>
      <c r="I980" s="5">
        <v>25</v>
      </c>
      <c r="J980" s="5">
        <f>IF(Sales[[#This Row],[Sales Month]]=MAX(R980:R3199),Sales[[#This Row],[Upsell $ Non Paying Users]]*Sales[[#This Row],[Non Paying Users]],0)</f>
        <v>0</v>
      </c>
      <c r="K980" s="5" t="str" cm="1">
        <f t="array" ref="K980">_xlfn.IFS(Sales[[#This Row],[Current Upsell $]]=0,"",Sales[[#This Row],[Current Upsell $]]&gt;=400,"High",Sales[[#This Row],[Current Upsell $]]&gt;=100,"Medium",Sales[[#This Row],[Current Upsell $]]&lt;100,"Low")</f>
        <v/>
      </c>
      <c r="L980" s="5" t="str">
        <f>IF(Sales[[#This Row],[Current Upsell $]]&gt;0,_xlfn.CONCAT(Sales[[#This Row],[Subscription Type]]," ",Sales[[#This Row],[Upsell Priority]]," ",TEXT(Sales[[#This Row],[Current Upsell $]],"$#")),"")</f>
        <v/>
      </c>
      <c r="M980">
        <v>12</v>
      </c>
      <c r="N980" s="1">
        <v>44166</v>
      </c>
      <c r="O980" s="1">
        <v>44378</v>
      </c>
      <c r="P980">
        <v>7</v>
      </c>
      <c r="Q980">
        <v>0</v>
      </c>
      <c r="R980" s="1">
        <v>44317</v>
      </c>
      <c r="S980">
        <v>225</v>
      </c>
      <c r="T980" s="1"/>
    </row>
    <row r="981" spans="1:20" x14ac:dyDescent="0.25">
      <c r="A981">
        <v>100011</v>
      </c>
      <c r="B981" t="s">
        <v>1</v>
      </c>
      <c r="C981" cm="1">
        <f t="array" ref="C981">_xlfn.SWITCH(Sales[[#This Row],[Subscription Type]],"Basic",4,"Premium",3,"Business",2,"Enterprise",1,FALSE)</f>
        <v>2</v>
      </c>
      <c r="E981" s="1"/>
      <c r="F981" s="1"/>
      <c r="G981">
        <v>37</v>
      </c>
      <c r="H981">
        <f>MAX(0,Sales[[#This Row],[Number of Users]]-Sales[[#This Row],[Licenses Bought]])</f>
        <v>2</v>
      </c>
      <c r="I981" s="5">
        <v>25</v>
      </c>
      <c r="J981" s="5">
        <f>IF(Sales[[#This Row],[Sales Month]]=MAX(R981:R3200),Sales[[#This Row],[Upsell $ Non Paying Users]]*Sales[[#This Row],[Non Paying Users]],0)</f>
        <v>0</v>
      </c>
      <c r="K981" s="5" t="str" cm="1">
        <f t="array" ref="K981">_xlfn.IFS(Sales[[#This Row],[Current Upsell $]]=0,"",Sales[[#This Row],[Current Upsell $]]&gt;=400,"High",Sales[[#This Row],[Current Upsell $]]&gt;=100,"Medium",Sales[[#This Row],[Current Upsell $]]&lt;100,"Low")</f>
        <v/>
      </c>
      <c r="L981" s="5" t="str">
        <f>IF(Sales[[#This Row],[Current Upsell $]]&gt;0,_xlfn.CONCAT(Sales[[#This Row],[Subscription Type]]," ",Sales[[#This Row],[Upsell Priority]]," ",TEXT(Sales[[#This Row],[Current Upsell $]],"$#")),"")</f>
        <v/>
      </c>
      <c r="M981">
        <v>39</v>
      </c>
      <c r="N981" s="1">
        <v>43891</v>
      </c>
      <c r="O981" s="1">
        <v>44378</v>
      </c>
      <c r="P981">
        <v>16</v>
      </c>
      <c r="Q981">
        <v>0</v>
      </c>
      <c r="R981" s="1">
        <v>43983</v>
      </c>
      <c r="S981">
        <v>925</v>
      </c>
      <c r="T981" s="1"/>
    </row>
    <row r="982" spans="1:20" x14ac:dyDescent="0.25">
      <c r="A982">
        <v>100011</v>
      </c>
      <c r="B982" t="s">
        <v>1</v>
      </c>
      <c r="C982" cm="1">
        <f t="array" ref="C982">_xlfn.SWITCH(Sales[[#This Row],[Subscription Type]],"Basic",4,"Premium",3,"Business",2,"Enterprise",1,FALSE)</f>
        <v>2</v>
      </c>
      <c r="E982" s="1"/>
      <c r="F982" s="1"/>
      <c r="G982">
        <v>37</v>
      </c>
      <c r="H982">
        <f>MAX(0,Sales[[#This Row],[Number of Users]]-Sales[[#This Row],[Licenses Bought]])</f>
        <v>2</v>
      </c>
      <c r="I982" s="5">
        <v>25</v>
      </c>
      <c r="J982" s="5">
        <f>IF(Sales[[#This Row],[Sales Month]]=MAX(R982:R3201),Sales[[#This Row],[Upsell $ Non Paying Users]]*Sales[[#This Row],[Non Paying Users]],0)</f>
        <v>0</v>
      </c>
      <c r="K982" s="5" t="str" cm="1">
        <f t="array" ref="K982">_xlfn.IFS(Sales[[#This Row],[Current Upsell $]]=0,"",Sales[[#This Row],[Current Upsell $]]&gt;=400,"High",Sales[[#This Row],[Current Upsell $]]&gt;=100,"Medium",Sales[[#This Row],[Current Upsell $]]&lt;100,"Low")</f>
        <v/>
      </c>
      <c r="L982" s="5" t="str">
        <f>IF(Sales[[#This Row],[Current Upsell $]]&gt;0,_xlfn.CONCAT(Sales[[#This Row],[Subscription Type]]," ",Sales[[#This Row],[Upsell Priority]]," ",TEXT(Sales[[#This Row],[Current Upsell $]],"$#")),"")</f>
        <v/>
      </c>
      <c r="M982">
        <v>39</v>
      </c>
      <c r="N982" s="1">
        <v>43891</v>
      </c>
      <c r="O982" s="1">
        <v>44378</v>
      </c>
      <c r="P982">
        <v>16</v>
      </c>
      <c r="Q982">
        <v>0</v>
      </c>
      <c r="R982" s="1">
        <v>44166</v>
      </c>
      <c r="S982">
        <v>925</v>
      </c>
      <c r="T982" s="1"/>
    </row>
    <row r="983" spans="1:20" x14ac:dyDescent="0.25">
      <c r="A983">
        <v>100011</v>
      </c>
      <c r="B983" t="s">
        <v>1</v>
      </c>
      <c r="C983" cm="1">
        <f t="array" ref="C983">_xlfn.SWITCH(Sales[[#This Row],[Subscription Type]],"Basic",4,"Premium",3,"Business",2,"Enterprise",1,FALSE)</f>
        <v>2</v>
      </c>
      <c r="E983" s="1"/>
      <c r="F983" s="1"/>
      <c r="G983">
        <v>37</v>
      </c>
      <c r="H983">
        <f>MAX(0,Sales[[#This Row],[Number of Users]]-Sales[[#This Row],[Licenses Bought]])</f>
        <v>2</v>
      </c>
      <c r="I983" s="5">
        <v>25</v>
      </c>
      <c r="J983" s="5">
        <f>IF(Sales[[#This Row],[Sales Month]]=MAX(R983:R3202),Sales[[#This Row],[Upsell $ Non Paying Users]]*Sales[[#This Row],[Non Paying Users]],0)</f>
        <v>0</v>
      </c>
      <c r="K983" s="5" t="str" cm="1">
        <f t="array" ref="K983">_xlfn.IFS(Sales[[#This Row],[Current Upsell $]]=0,"",Sales[[#This Row],[Current Upsell $]]&gt;=400,"High",Sales[[#This Row],[Current Upsell $]]&gt;=100,"Medium",Sales[[#This Row],[Current Upsell $]]&lt;100,"Low")</f>
        <v/>
      </c>
      <c r="L983" s="5" t="str">
        <f>IF(Sales[[#This Row],[Current Upsell $]]&gt;0,_xlfn.CONCAT(Sales[[#This Row],[Subscription Type]]," ",Sales[[#This Row],[Upsell Priority]]," ",TEXT(Sales[[#This Row],[Current Upsell $]],"$#")),"")</f>
        <v/>
      </c>
      <c r="M983">
        <v>39</v>
      </c>
      <c r="N983" s="1">
        <v>43891</v>
      </c>
      <c r="O983" s="1">
        <v>44378</v>
      </c>
      <c r="P983">
        <v>16</v>
      </c>
      <c r="Q983">
        <v>0</v>
      </c>
      <c r="R983" s="1">
        <v>44287</v>
      </c>
      <c r="S983">
        <v>925</v>
      </c>
      <c r="T983" s="1"/>
    </row>
    <row r="984" spans="1:20" x14ac:dyDescent="0.25">
      <c r="A984">
        <v>100023</v>
      </c>
      <c r="B984" t="s">
        <v>1</v>
      </c>
      <c r="C984" cm="1">
        <f t="array" ref="C984">_xlfn.SWITCH(Sales[[#This Row],[Subscription Type]],"Basic",4,"Premium",3,"Business",2,"Enterprise",1,FALSE)</f>
        <v>2</v>
      </c>
      <c r="G984">
        <v>10</v>
      </c>
      <c r="H984">
        <f>MAX(0,Sales[[#This Row],[Number of Users]]-Sales[[#This Row],[Licenses Bought]])</f>
        <v>2</v>
      </c>
      <c r="I984" s="5">
        <v>25</v>
      </c>
      <c r="J984" s="5">
        <f>IF(Sales[[#This Row],[Sales Month]]=MAX(R984:R3203),Sales[[#This Row],[Upsell $ Non Paying Users]]*Sales[[#This Row],[Non Paying Users]],0)</f>
        <v>0</v>
      </c>
      <c r="K984" s="5" t="str" cm="1">
        <f t="array" ref="K984">_xlfn.IFS(Sales[[#This Row],[Current Upsell $]]=0,"",Sales[[#This Row],[Current Upsell $]]&gt;=400,"High",Sales[[#This Row],[Current Upsell $]]&gt;=100,"Medium",Sales[[#This Row],[Current Upsell $]]&lt;100,"Low")</f>
        <v/>
      </c>
      <c r="L984" s="5" t="str">
        <f>IF(Sales[[#This Row],[Current Upsell $]]&gt;0,_xlfn.CONCAT(Sales[[#This Row],[Subscription Type]]," ",Sales[[#This Row],[Upsell Priority]]," ",TEXT(Sales[[#This Row],[Current Upsell $]],"$#")),"")</f>
        <v/>
      </c>
      <c r="M984">
        <v>12</v>
      </c>
      <c r="N984" s="1">
        <v>43922</v>
      </c>
      <c r="O984" s="1">
        <v>44166</v>
      </c>
      <c r="P984">
        <v>8</v>
      </c>
      <c r="Q984">
        <v>6</v>
      </c>
      <c r="R984" s="1">
        <v>44044</v>
      </c>
      <c r="S984">
        <v>250</v>
      </c>
      <c r="T984" s="1"/>
    </row>
    <row r="985" spans="1:20" x14ac:dyDescent="0.25">
      <c r="A985">
        <v>100027</v>
      </c>
      <c r="B985" t="s">
        <v>1</v>
      </c>
      <c r="C985" cm="1">
        <f t="array" ref="C985">_xlfn.SWITCH(Sales[[#This Row],[Subscription Type]],"Basic",4,"Premium",3,"Business",2,"Enterprise",1,FALSE)</f>
        <v>2</v>
      </c>
      <c r="E985" s="1"/>
      <c r="F985" s="1"/>
      <c r="G985">
        <v>26</v>
      </c>
      <c r="H985">
        <f>MAX(0,Sales[[#This Row],[Number of Users]]-Sales[[#This Row],[Licenses Bought]])</f>
        <v>2</v>
      </c>
      <c r="I985" s="5">
        <v>25</v>
      </c>
      <c r="J985" s="5">
        <f>IF(Sales[[#This Row],[Sales Month]]=MAX(R985:R3204),Sales[[#This Row],[Upsell $ Non Paying Users]]*Sales[[#This Row],[Non Paying Users]],0)</f>
        <v>0</v>
      </c>
      <c r="K985" s="5" t="str" cm="1">
        <f t="array" ref="K985">_xlfn.IFS(Sales[[#This Row],[Current Upsell $]]=0,"",Sales[[#This Row],[Current Upsell $]]&gt;=400,"High",Sales[[#This Row],[Current Upsell $]]&gt;=100,"Medium",Sales[[#This Row],[Current Upsell $]]&lt;100,"Low")</f>
        <v/>
      </c>
      <c r="L985" s="5" t="str">
        <f>IF(Sales[[#This Row],[Current Upsell $]]&gt;0,_xlfn.CONCAT(Sales[[#This Row],[Subscription Type]]," ",Sales[[#This Row],[Upsell Priority]]," ",TEXT(Sales[[#This Row],[Current Upsell $]],"$#")),"")</f>
        <v/>
      </c>
      <c r="M985">
        <v>28</v>
      </c>
      <c r="N985" s="1">
        <v>43952</v>
      </c>
      <c r="O985" s="1">
        <v>44378</v>
      </c>
      <c r="P985">
        <v>14</v>
      </c>
      <c r="Q985">
        <v>0</v>
      </c>
      <c r="R985" s="1">
        <v>44317</v>
      </c>
      <c r="S985">
        <v>650</v>
      </c>
      <c r="T985" s="1"/>
    </row>
    <row r="986" spans="1:20" x14ac:dyDescent="0.25">
      <c r="A986">
        <v>100038</v>
      </c>
      <c r="B986" t="s">
        <v>1</v>
      </c>
      <c r="C986" cm="1">
        <f t="array" ref="C986">_xlfn.SWITCH(Sales[[#This Row],[Subscription Type]],"Basic",4,"Premium",3,"Business",2,"Enterprise",1,FALSE)</f>
        <v>2</v>
      </c>
      <c r="E986" s="1"/>
      <c r="F986" s="1"/>
      <c r="G986">
        <v>52</v>
      </c>
      <c r="H986">
        <f>MAX(0,Sales[[#This Row],[Number of Users]]-Sales[[#This Row],[Licenses Bought]])</f>
        <v>2</v>
      </c>
      <c r="I986" s="5">
        <v>25</v>
      </c>
      <c r="J986" s="5">
        <f>IF(Sales[[#This Row],[Sales Month]]=MAX(R986:R3205),Sales[[#This Row],[Upsell $ Non Paying Users]]*Sales[[#This Row],[Non Paying Users]],0)</f>
        <v>0</v>
      </c>
      <c r="K986" s="5" t="str" cm="1">
        <f t="array" ref="K986">_xlfn.IFS(Sales[[#This Row],[Current Upsell $]]=0,"",Sales[[#This Row],[Current Upsell $]]&gt;=400,"High",Sales[[#This Row],[Current Upsell $]]&gt;=100,"Medium",Sales[[#This Row],[Current Upsell $]]&lt;100,"Low")</f>
        <v/>
      </c>
      <c r="L986" s="5" t="str">
        <f>IF(Sales[[#This Row],[Current Upsell $]]&gt;0,_xlfn.CONCAT(Sales[[#This Row],[Subscription Type]]," ",Sales[[#This Row],[Upsell Priority]]," ",TEXT(Sales[[#This Row],[Current Upsell $]],"$#")),"")</f>
        <v/>
      </c>
      <c r="M986">
        <v>54</v>
      </c>
      <c r="N986" s="1">
        <v>43983</v>
      </c>
      <c r="O986" s="1">
        <v>44378</v>
      </c>
      <c r="P986">
        <v>13</v>
      </c>
      <c r="Q986">
        <v>0</v>
      </c>
      <c r="R986" s="1">
        <v>44256</v>
      </c>
      <c r="S986">
        <v>1300</v>
      </c>
      <c r="T986" s="1"/>
    </row>
    <row r="987" spans="1:20" x14ac:dyDescent="0.25">
      <c r="A987">
        <v>100045</v>
      </c>
      <c r="B987" t="s">
        <v>1</v>
      </c>
      <c r="C987" cm="1">
        <f t="array" ref="C987">_xlfn.SWITCH(Sales[[#This Row],[Subscription Type]],"Basic",4,"Premium",3,"Business",2,"Enterprise",1,FALSE)</f>
        <v>2</v>
      </c>
      <c r="E987" s="1"/>
      <c r="F987" s="1"/>
      <c r="G987">
        <v>9</v>
      </c>
      <c r="H987">
        <f>MAX(0,Sales[[#This Row],[Number of Users]]-Sales[[#This Row],[Licenses Bought]])</f>
        <v>2</v>
      </c>
      <c r="I987" s="5">
        <v>25</v>
      </c>
      <c r="J987" s="5">
        <f>IF(Sales[[#This Row],[Sales Month]]=MAX(R987:R3206),Sales[[#This Row],[Upsell $ Non Paying Users]]*Sales[[#This Row],[Non Paying Users]],0)</f>
        <v>0</v>
      </c>
      <c r="K987" s="5" t="str" cm="1">
        <f t="array" ref="K987">_xlfn.IFS(Sales[[#This Row],[Current Upsell $]]=0,"",Sales[[#This Row],[Current Upsell $]]&gt;=400,"High",Sales[[#This Row],[Current Upsell $]]&gt;=100,"Medium",Sales[[#This Row],[Current Upsell $]]&lt;100,"Low")</f>
        <v/>
      </c>
      <c r="L987" s="5" t="str">
        <f>IF(Sales[[#This Row],[Current Upsell $]]&gt;0,_xlfn.CONCAT(Sales[[#This Row],[Subscription Type]]," ",Sales[[#This Row],[Upsell Priority]]," ",TEXT(Sales[[#This Row],[Current Upsell $]],"$#")),"")</f>
        <v/>
      </c>
      <c r="M987">
        <v>11</v>
      </c>
      <c r="N987" s="1">
        <v>43983</v>
      </c>
      <c r="O987" s="1">
        <v>44378</v>
      </c>
      <c r="P987">
        <v>13</v>
      </c>
      <c r="Q987">
        <v>0</v>
      </c>
      <c r="R987" s="1">
        <v>44044</v>
      </c>
      <c r="S987">
        <v>225</v>
      </c>
      <c r="T987" s="1"/>
    </row>
    <row r="988" spans="1:20" x14ac:dyDescent="0.25">
      <c r="A988">
        <v>100045</v>
      </c>
      <c r="B988" t="s">
        <v>1</v>
      </c>
      <c r="C988" cm="1">
        <f t="array" ref="C988">_xlfn.SWITCH(Sales[[#This Row],[Subscription Type]],"Basic",4,"Premium",3,"Business",2,"Enterprise",1,FALSE)</f>
        <v>2</v>
      </c>
      <c r="E988" s="1"/>
      <c r="F988" s="1"/>
      <c r="G988">
        <v>9</v>
      </c>
      <c r="H988">
        <f>MAX(0,Sales[[#This Row],[Number of Users]]-Sales[[#This Row],[Licenses Bought]])</f>
        <v>2</v>
      </c>
      <c r="I988" s="5">
        <v>25</v>
      </c>
      <c r="J988" s="5">
        <f>IF(Sales[[#This Row],[Sales Month]]=MAX(R988:R3207),Sales[[#This Row],[Upsell $ Non Paying Users]]*Sales[[#This Row],[Non Paying Users]],0)</f>
        <v>0</v>
      </c>
      <c r="K988" s="5" t="str" cm="1">
        <f t="array" ref="K988">_xlfn.IFS(Sales[[#This Row],[Current Upsell $]]=0,"",Sales[[#This Row],[Current Upsell $]]&gt;=400,"High",Sales[[#This Row],[Current Upsell $]]&gt;=100,"Medium",Sales[[#This Row],[Current Upsell $]]&lt;100,"Low")</f>
        <v/>
      </c>
      <c r="L988" s="5" t="str">
        <f>IF(Sales[[#This Row],[Current Upsell $]]&gt;0,_xlfn.CONCAT(Sales[[#This Row],[Subscription Type]]," ",Sales[[#This Row],[Upsell Priority]]," ",TEXT(Sales[[#This Row],[Current Upsell $]],"$#")),"")</f>
        <v/>
      </c>
      <c r="M988">
        <v>11</v>
      </c>
      <c r="N988" s="1">
        <v>43983</v>
      </c>
      <c r="O988" s="1">
        <v>44378</v>
      </c>
      <c r="P988">
        <v>13</v>
      </c>
      <c r="Q988">
        <v>0</v>
      </c>
      <c r="R988" s="1">
        <v>44105</v>
      </c>
      <c r="S988">
        <v>225</v>
      </c>
      <c r="T988" s="1"/>
    </row>
    <row r="989" spans="1:20" x14ac:dyDescent="0.25">
      <c r="A989">
        <v>100045</v>
      </c>
      <c r="B989" t="s">
        <v>1</v>
      </c>
      <c r="C989" cm="1">
        <f t="array" ref="C989">_xlfn.SWITCH(Sales[[#This Row],[Subscription Type]],"Basic",4,"Premium",3,"Business",2,"Enterprise",1,FALSE)</f>
        <v>2</v>
      </c>
      <c r="E989" s="1"/>
      <c r="F989" s="1"/>
      <c r="G989">
        <v>9</v>
      </c>
      <c r="H989">
        <f>MAX(0,Sales[[#This Row],[Number of Users]]-Sales[[#This Row],[Licenses Bought]])</f>
        <v>2</v>
      </c>
      <c r="I989" s="5">
        <v>25</v>
      </c>
      <c r="J989" s="5">
        <f>IF(Sales[[#This Row],[Sales Month]]=MAX(R989:R3208),Sales[[#This Row],[Upsell $ Non Paying Users]]*Sales[[#This Row],[Non Paying Users]],0)</f>
        <v>0</v>
      </c>
      <c r="K989" s="5" t="str" cm="1">
        <f t="array" ref="K989">_xlfn.IFS(Sales[[#This Row],[Current Upsell $]]=0,"",Sales[[#This Row],[Current Upsell $]]&gt;=400,"High",Sales[[#This Row],[Current Upsell $]]&gt;=100,"Medium",Sales[[#This Row],[Current Upsell $]]&lt;100,"Low")</f>
        <v/>
      </c>
      <c r="L989" s="5" t="str">
        <f>IF(Sales[[#This Row],[Current Upsell $]]&gt;0,_xlfn.CONCAT(Sales[[#This Row],[Subscription Type]]," ",Sales[[#This Row],[Upsell Priority]]," ",TEXT(Sales[[#This Row],[Current Upsell $]],"$#")),"")</f>
        <v/>
      </c>
      <c r="M989">
        <v>11</v>
      </c>
      <c r="N989" s="1">
        <v>43983</v>
      </c>
      <c r="O989" s="1">
        <v>44378</v>
      </c>
      <c r="P989">
        <v>13</v>
      </c>
      <c r="Q989">
        <v>0</v>
      </c>
      <c r="R989" s="1">
        <v>44166</v>
      </c>
      <c r="S989">
        <v>225</v>
      </c>
      <c r="T989" s="1"/>
    </row>
    <row r="990" spans="1:20" x14ac:dyDescent="0.25">
      <c r="A990">
        <v>100045</v>
      </c>
      <c r="B990" t="s">
        <v>1</v>
      </c>
      <c r="C990" cm="1">
        <f t="array" ref="C990">_xlfn.SWITCH(Sales[[#This Row],[Subscription Type]],"Basic",4,"Premium",3,"Business",2,"Enterprise",1,FALSE)</f>
        <v>2</v>
      </c>
      <c r="E990" s="1"/>
      <c r="F990" s="1"/>
      <c r="G990">
        <v>9</v>
      </c>
      <c r="H990">
        <f>MAX(0,Sales[[#This Row],[Number of Users]]-Sales[[#This Row],[Licenses Bought]])</f>
        <v>2</v>
      </c>
      <c r="I990" s="5">
        <v>25</v>
      </c>
      <c r="J990" s="5">
        <f>IF(Sales[[#This Row],[Sales Month]]=MAX(R990:R3209),Sales[[#This Row],[Upsell $ Non Paying Users]]*Sales[[#This Row],[Non Paying Users]],0)</f>
        <v>0</v>
      </c>
      <c r="K990" s="5" t="str" cm="1">
        <f t="array" ref="K990">_xlfn.IFS(Sales[[#This Row],[Current Upsell $]]=0,"",Sales[[#This Row],[Current Upsell $]]&gt;=400,"High",Sales[[#This Row],[Current Upsell $]]&gt;=100,"Medium",Sales[[#This Row],[Current Upsell $]]&lt;100,"Low")</f>
        <v/>
      </c>
      <c r="L990" s="5" t="str">
        <f>IF(Sales[[#This Row],[Current Upsell $]]&gt;0,_xlfn.CONCAT(Sales[[#This Row],[Subscription Type]]," ",Sales[[#This Row],[Upsell Priority]]," ",TEXT(Sales[[#This Row],[Current Upsell $]],"$#")),"")</f>
        <v/>
      </c>
      <c r="M990">
        <v>11</v>
      </c>
      <c r="N990" s="1">
        <v>43983</v>
      </c>
      <c r="O990" s="1">
        <v>44378</v>
      </c>
      <c r="P990">
        <v>13</v>
      </c>
      <c r="Q990">
        <v>0</v>
      </c>
      <c r="R990" s="1">
        <v>44197</v>
      </c>
      <c r="S990">
        <v>225</v>
      </c>
      <c r="T990" s="1"/>
    </row>
    <row r="991" spans="1:20" x14ac:dyDescent="0.25">
      <c r="A991">
        <v>100045</v>
      </c>
      <c r="B991" t="s">
        <v>1</v>
      </c>
      <c r="C991" cm="1">
        <f t="array" ref="C991">_xlfn.SWITCH(Sales[[#This Row],[Subscription Type]],"Basic",4,"Premium",3,"Business",2,"Enterprise",1,FALSE)</f>
        <v>2</v>
      </c>
      <c r="E991" s="1"/>
      <c r="F991" s="1"/>
      <c r="G991">
        <v>9</v>
      </c>
      <c r="H991">
        <f>MAX(0,Sales[[#This Row],[Number of Users]]-Sales[[#This Row],[Licenses Bought]])</f>
        <v>2</v>
      </c>
      <c r="I991" s="5">
        <v>25</v>
      </c>
      <c r="J991" s="5">
        <f>IF(Sales[[#This Row],[Sales Month]]=MAX(R991:R3210),Sales[[#This Row],[Upsell $ Non Paying Users]]*Sales[[#This Row],[Non Paying Users]],0)</f>
        <v>0</v>
      </c>
      <c r="K991" s="5" t="str" cm="1">
        <f t="array" ref="K991">_xlfn.IFS(Sales[[#This Row],[Current Upsell $]]=0,"",Sales[[#This Row],[Current Upsell $]]&gt;=400,"High",Sales[[#This Row],[Current Upsell $]]&gt;=100,"Medium",Sales[[#This Row],[Current Upsell $]]&lt;100,"Low")</f>
        <v/>
      </c>
      <c r="L991" s="5" t="str">
        <f>IF(Sales[[#This Row],[Current Upsell $]]&gt;0,_xlfn.CONCAT(Sales[[#This Row],[Subscription Type]]," ",Sales[[#This Row],[Upsell Priority]]," ",TEXT(Sales[[#This Row],[Current Upsell $]],"$#")),"")</f>
        <v/>
      </c>
      <c r="M991">
        <v>11</v>
      </c>
      <c r="N991" s="1">
        <v>43983</v>
      </c>
      <c r="O991" s="1">
        <v>44378</v>
      </c>
      <c r="P991">
        <v>13</v>
      </c>
      <c r="Q991">
        <v>0</v>
      </c>
      <c r="R991" s="1">
        <v>44228</v>
      </c>
      <c r="S991">
        <v>225</v>
      </c>
      <c r="T991" s="1"/>
    </row>
    <row r="992" spans="1:20" x14ac:dyDescent="0.25">
      <c r="A992">
        <v>100086</v>
      </c>
      <c r="B992" t="s">
        <v>1</v>
      </c>
      <c r="C992" cm="1">
        <f t="array" ref="C992">_xlfn.SWITCH(Sales[[#This Row],[Subscription Type]],"Basic",4,"Premium",3,"Business",2,"Enterprise",1,FALSE)</f>
        <v>2</v>
      </c>
      <c r="E992" s="1"/>
      <c r="F992" s="1"/>
      <c r="G992">
        <v>21</v>
      </c>
      <c r="H992">
        <f>MAX(0,Sales[[#This Row],[Number of Users]]-Sales[[#This Row],[Licenses Bought]])</f>
        <v>2</v>
      </c>
      <c r="I992" s="5">
        <v>25</v>
      </c>
      <c r="J992" s="5">
        <f>IF(Sales[[#This Row],[Sales Month]]=MAX(R992:R3211),Sales[[#This Row],[Upsell $ Non Paying Users]]*Sales[[#This Row],[Non Paying Users]],0)</f>
        <v>0</v>
      </c>
      <c r="K992" s="5" t="str" cm="1">
        <f t="array" ref="K992">_xlfn.IFS(Sales[[#This Row],[Current Upsell $]]=0,"",Sales[[#This Row],[Current Upsell $]]&gt;=400,"High",Sales[[#This Row],[Current Upsell $]]&gt;=100,"Medium",Sales[[#This Row],[Current Upsell $]]&lt;100,"Low")</f>
        <v/>
      </c>
      <c r="L992" s="5" t="str">
        <f>IF(Sales[[#This Row],[Current Upsell $]]&gt;0,_xlfn.CONCAT(Sales[[#This Row],[Subscription Type]]," ",Sales[[#This Row],[Upsell Priority]]," ",TEXT(Sales[[#This Row],[Current Upsell $]],"$#")),"")</f>
        <v/>
      </c>
      <c r="M992">
        <v>23</v>
      </c>
      <c r="N992" s="1">
        <v>44044</v>
      </c>
      <c r="O992" s="1">
        <v>44378</v>
      </c>
      <c r="P992">
        <v>11</v>
      </c>
      <c r="Q992">
        <v>0</v>
      </c>
      <c r="R992" s="1">
        <v>44136</v>
      </c>
      <c r="S992">
        <v>525</v>
      </c>
      <c r="T992" s="1"/>
    </row>
    <row r="993" spans="1:20" x14ac:dyDescent="0.25">
      <c r="A993">
        <v>100086</v>
      </c>
      <c r="B993" t="s">
        <v>1</v>
      </c>
      <c r="C993" cm="1">
        <f t="array" ref="C993">_xlfn.SWITCH(Sales[[#This Row],[Subscription Type]],"Basic",4,"Premium",3,"Business",2,"Enterprise",1,FALSE)</f>
        <v>2</v>
      </c>
      <c r="E993" s="1"/>
      <c r="F993" s="1"/>
      <c r="G993">
        <v>21</v>
      </c>
      <c r="H993">
        <f>MAX(0,Sales[[#This Row],[Number of Users]]-Sales[[#This Row],[Licenses Bought]])</f>
        <v>2</v>
      </c>
      <c r="I993" s="5">
        <v>25</v>
      </c>
      <c r="J993" s="5">
        <f>IF(Sales[[#This Row],[Sales Month]]=MAX(R993:R3212),Sales[[#This Row],[Upsell $ Non Paying Users]]*Sales[[#This Row],[Non Paying Users]],0)</f>
        <v>50</v>
      </c>
      <c r="K993" s="5" t="str" cm="1">
        <f t="array" ref="K993">_xlfn.IFS(Sales[[#This Row],[Current Upsell $]]=0,"",Sales[[#This Row],[Current Upsell $]]&gt;=400,"High",Sales[[#This Row],[Current Upsell $]]&gt;=100,"Medium",Sales[[#This Row],[Current Upsell $]]&lt;100,"Low")</f>
        <v>Low</v>
      </c>
      <c r="L993" s="5" t="str">
        <f>IF(Sales[[#This Row],[Current Upsell $]]&gt;0,_xlfn.CONCAT(Sales[[#This Row],[Subscription Type]]," ",Sales[[#This Row],[Upsell Priority]]," ",TEXT(Sales[[#This Row],[Current Upsell $]],"$#")),"")</f>
        <v>Business Low $50</v>
      </c>
      <c r="M993">
        <v>23</v>
      </c>
      <c r="N993" s="1">
        <v>44044</v>
      </c>
      <c r="O993" s="1">
        <v>44378</v>
      </c>
      <c r="P993">
        <v>11</v>
      </c>
      <c r="Q993">
        <v>0</v>
      </c>
      <c r="R993" s="1">
        <v>44348</v>
      </c>
      <c r="S993">
        <v>525</v>
      </c>
      <c r="T993" s="1"/>
    </row>
    <row r="994" spans="1:20" x14ac:dyDescent="0.25">
      <c r="A994">
        <v>100112</v>
      </c>
      <c r="B994" t="s">
        <v>1</v>
      </c>
      <c r="C994" cm="1">
        <f t="array" ref="C994">_xlfn.SWITCH(Sales[[#This Row],[Subscription Type]],"Basic",4,"Premium",3,"Business",2,"Enterprise",1,FALSE)</f>
        <v>2</v>
      </c>
      <c r="E994" s="1"/>
      <c r="F994" s="1"/>
      <c r="G994">
        <v>47</v>
      </c>
      <c r="H994">
        <f>MAX(0,Sales[[#This Row],[Number of Users]]-Sales[[#This Row],[Licenses Bought]])</f>
        <v>2</v>
      </c>
      <c r="I994" s="5">
        <v>25</v>
      </c>
      <c r="J994" s="5">
        <f>IF(Sales[[#This Row],[Sales Month]]=MAX(R994:R3213),Sales[[#This Row],[Upsell $ Non Paying Users]]*Sales[[#This Row],[Non Paying Users]],0)</f>
        <v>0</v>
      </c>
      <c r="K994" s="5" t="str" cm="1">
        <f t="array" ref="K994">_xlfn.IFS(Sales[[#This Row],[Current Upsell $]]=0,"",Sales[[#This Row],[Current Upsell $]]&gt;=400,"High",Sales[[#This Row],[Current Upsell $]]&gt;=100,"Medium",Sales[[#This Row],[Current Upsell $]]&lt;100,"Low")</f>
        <v/>
      </c>
      <c r="L994" s="5" t="str">
        <f>IF(Sales[[#This Row],[Current Upsell $]]&gt;0,_xlfn.CONCAT(Sales[[#This Row],[Subscription Type]]," ",Sales[[#This Row],[Upsell Priority]]," ",TEXT(Sales[[#This Row],[Current Upsell $]],"$#")),"")</f>
        <v/>
      </c>
      <c r="M994">
        <v>49</v>
      </c>
      <c r="N994" s="1">
        <v>44075</v>
      </c>
      <c r="O994" s="1">
        <v>44378</v>
      </c>
      <c r="P994">
        <v>10</v>
      </c>
      <c r="Q994">
        <v>0</v>
      </c>
      <c r="R994" s="1">
        <v>44256</v>
      </c>
      <c r="S994">
        <v>1175</v>
      </c>
      <c r="T994" s="1"/>
    </row>
    <row r="995" spans="1:20" x14ac:dyDescent="0.25">
      <c r="A995">
        <v>100113</v>
      </c>
      <c r="B995" t="s">
        <v>1</v>
      </c>
      <c r="C995" cm="1">
        <f t="array" ref="C995">_xlfn.SWITCH(Sales[[#This Row],[Subscription Type]],"Basic",4,"Premium",3,"Business",2,"Enterprise",1,FALSE)</f>
        <v>2</v>
      </c>
      <c r="E995" s="1"/>
      <c r="F995" s="1"/>
      <c r="G995">
        <v>45</v>
      </c>
      <c r="H995">
        <f>MAX(0,Sales[[#This Row],[Number of Users]]-Sales[[#This Row],[Licenses Bought]])</f>
        <v>2</v>
      </c>
      <c r="I995" s="5">
        <v>25</v>
      </c>
      <c r="J995" s="5">
        <f>IF(Sales[[#This Row],[Sales Month]]=MAX(R995:R3214),Sales[[#This Row],[Upsell $ Non Paying Users]]*Sales[[#This Row],[Non Paying Users]],0)</f>
        <v>0</v>
      </c>
      <c r="K995" s="5" t="str" cm="1">
        <f t="array" ref="K995">_xlfn.IFS(Sales[[#This Row],[Current Upsell $]]=0,"",Sales[[#This Row],[Current Upsell $]]&gt;=400,"High",Sales[[#This Row],[Current Upsell $]]&gt;=100,"Medium",Sales[[#This Row],[Current Upsell $]]&lt;100,"Low")</f>
        <v/>
      </c>
      <c r="L995" s="5" t="str">
        <f>IF(Sales[[#This Row],[Current Upsell $]]&gt;0,_xlfn.CONCAT(Sales[[#This Row],[Subscription Type]]," ",Sales[[#This Row],[Upsell Priority]]," ",TEXT(Sales[[#This Row],[Current Upsell $]],"$#")),"")</f>
        <v/>
      </c>
      <c r="M995">
        <v>47</v>
      </c>
      <c r="N995" s="1">
        <v>44075</v>
      </c>
      <c r="O995" s="1">
        <v>44378</v>
      </c>
      <c r="P995">
        <v>10</v>
      </c>
      <c r="Q995">
        <v>0</v>
      </c>
      <c r="R995" s="1">
        <v>44166</v>
      </c>
      <c r="S995">
        <v>1125</v>
      </c>
      <c r="T995" s="1"/>
    </row>
    <row r="996" spans="1:20" x14ac:dyDescent="0.25">
      <c r="A996">
        <v>100125</v>
      </c>
      <c r="B996" t="s">
        <v>1</v>
      </c>
      <c r="C996" cm="1">
        <f t="array" ref="C996">_xlfn.SWITCH(Sales[[#This Row],[Subscription Type]],"Basic",4,"Premium",3,"Business",2,"Enterprise",1,FALSE)</f>
        <v>2</v>
      </c>
      <c r="E996" s="1"/>
      <c r="F996" s="1"/>
      <c r="G996">
        <v>11</v>
      </c>
      <c r="H996">
        <f>MAX(0,Sales[[#This Row],[Number of Users]]-Sales[[#This Row],[Licenses Bought]])</f>
        <v>2</v>
      </c>
      <c r="I996" s="5">
        <v>25</v>
      </c>
      <c r="J996" s="5">
        <f>IF(Sales[[#This Row],[Sales Month]]=MAX(R996:R3215),Sales[[#This Row],[Upsell $ Non Paying Users]]*Sales[[#This Row],[Non Paying Users]],0)</f>
        <v>0</v>
      </c>
      <c r="K996" s="5" t="str" cm="1">
        <f t="array" ref="K996">_xlfn.IFS(Sales[[#This Row],[Current Upsell $]]=0,"",Sales[[#This Row],[Current Upsell $]]&gt;=400,"High",Sales[[#This Row],[Current Upsell $]]&gt;=100,"Medium",Sales[[#This Row],[Current Upsell $]]&lt;100,"Low")</f>
        <v/>
      </c>
      <c r="L996" s="5" t="str">
        <f>IF(Sales[[#This Row],[Current Upsell $]]&gt;0,_xlfn.CONCAT(Sales[[#This Row],[Subscription Type]]," ",Sales[[#This Row],[Upsell Priority]]," ",TEXT(Sales[[#This Row],[Current Upsell $]],"$#")),"")</f>
        <v/>
      </c>
      <c r="M996">
        <v>13</v>
      </c>
      <c r="N996" s="1">
        <v>44075</v>
      </c>
      <c r="O996" s="1">
        <v>44378</v>
      </c>
      <c r="P996">
        <v>10</v>
      </c>
      <c r="Q996">
        <v>0</v>
      </c>
      <c r="R996" s="1">
        <v>44256</v>
      </c>
      <c r="S996">
        <v>275</v>
      </c>
      <c r="T996" s="1"/>
    </row>
    <row r="997" spans="1:20" x14ac:dyDescent="0.25">
      <c r="A997">
        <v>100125</v>
      </c>
      <c r="B997" t="s">
        <v>1</v>
      </c>
      <c r="C997" cm="1">
        <f t="array" ref="C997">_xlfn.SWITCH(Sales[[#This Row],[Subscription Type]],"Basic",4,"Premium",3,"Business",2,"Enterprise",1,FALSE)</f>
        <v>2</v>
      </c>
      <c r="E997" s="1"/>
      <c r="F997" s="1"/>
      <c r="G997">
        <v>11</v>
      </c>
      <c r="H997">
        <f>MAX(0,Sales[[#This Row],[Number of Users]]-Sales[[#This Row],[Licenses Bought]])</f>
        <v>2</v>
      </c>
      <c r="I997" s="5">
        <v>25</v>
      </c>
      <c r="J997" s="5">
        <f>IF(Sales[[#This Row],[Sales Month]]=MAX(R997:R3216),Sales[[#This Row],[Upsell $ Non Paying Users]]*Sales[[#This Row],[Non Paying Users]],0)</f>
        <v>0</v>
      </c>
      <c r="K997" s="5" t="str" cm="1">
        <f t="array" ref="K997">_xlfn.IFS(Sales[[#This Row],[Current Upsell $]]=0,"",Sales[[#This Row],[Current Upsell $]]&gt;=400,"High",Sales[[#This Row],[Current Upsell $]]&gt;=100,"Medium",Sales[[#This Row],[Current Upsell $]]&lt;100,"Low")</f>
        <v/>
      </c>
      <c r="L997" s="5" t="str">
        <f>IF(Sales[[#This Row],[Current Upsell $]]&gt;0,_xlfn.CONCAT(Sales[[#This Row],[Subscription Type]]," ",Sales[[#This Row],[Upsell Priority]]," ",TEXT(Sales[[#This Row],[Current Upsell $]],"$#")),"")</f>
        <v/>
      </c>
      <c r="M997">
        <v>13</v>
      </c>
      <c r="N997" s="1">
        <v>44075</v>
      </c>
      <c r="O997" s="1">
        <v>44378</v>
      </c>
      <c r="P997">
        <v>10</v>
      </c>
      <c r="Q997">
        <v>0</v>
      </c>
      <c r="R997" s="1">
        <v>44317</v>
      </c>
      <c r="S997">
        <v>275</v>
      </c>
      <c r="T997" s="1"/>
    </row>
    <row r="998" spans="1:20" x14ac:dyDescent="0.25">
      <c r="A998">
        <v>100125</v>
      </c>
      <c r="B998" t="s">
        <v>1</v>
      </c>
      <c r="C998" cm="1">
        <f t="array" ref="C998">_xlfn.SWITCH(Sales[[#This Row],[Subscription Type]],"Basic",4,"Premium",3,"Business",2,"Enterprise",1,FALSE)</f>
        <v>2</v>
      </c>
      <c r="E998" s="1"/>
      <c r="F998" s="1"/>
      <c r="G998">
        <v>11</v>
      </c>
      <c r="H998">
        <f>MAX(0,Sales[[#This Row],[Number of Users]]-Sales[[#This Row],[Licenses Bought]])</f>
        <v>2</v>
      </c>
      <c r="I998" s="5">
        <v>25</v>
      </c>
      <c r="J998" s="5">
        <f>IF(Sales[[#This Row],[Sales Month]]=MAX(R998:R3217),Sales[[#This Row],[Upsell $ Non Paying Users]]*Sales[[#This Row],[Non Paying Users]],0)</f>
        <v>50</v>
      </c>
      <c r="K998" s="5" t="str" cm="1">
        <f t="array" ref="K998">_xlfn.IFS(Sales[[#This Row],[Current Upsell $]]=0,"",Sales[[#This Row],[Current Upsell $]]&gt;=400,"High",Sales[[#This Row],[Current Upsell $]]&gt;=100,"Medium",Sales[[#This Row],[Current Upsell $]]&lt;100,"Low")</f>
        <v>Low</v>
      </c>
      <c r="L998" s="5" t="str">
        <f>IF(Sales[[#This Row],[Current Upsell $]]&gt;0,_xlfn.CONCAT(Sales[[#This Row],[Subscription Type]]," ",Sales[[#This Row],[Upsell Priority]]," ",TEXT(Sales[[#This Row],[Current Upsell $]],"$#")),"")</f>
        <v>Business Low $50</v>
      </c>
      <c r="M998">
        <v>13</v>
      </c>
      <c r="N998" s="1">
        <v>44075</v>
      </c>
      <c r="O998" s="1">
        <v>44378</v>
      </c>
      <c r="P998">
        <v>10</v>
      </c>
      <c r="Q998">
        <v>0</v>
      </c>
      <c r="R998" s="1">
        <v>44348</v>
      </c>
      <c r="S998">
        <v>275</v>
      </c>
      <c r="T998" s="1"/>
    </row>
    <row r="999" spans="1:20" x14ac:dyDescent="0.25">
      <c r="A999">
        <v>100172</v>
      </c>
      <c r="B999" t="s">
        <v>1</v>
      </c>
      <c r="C999" cm="1">
        <f t="array" ref="C999">_xlfn.SWITCH(Sales[[#This Row],[Subscription Type]],"Basic",4,"Premium",3,"Business",2,"Enterprise",1,FALSE)</f>
        <v>2</v>
      </c>
      <c r="E999" s="1"/>
      <c r="F999" s="1"/>
      <c r="G999">
        <v>9</v>
      </c>
      <c r="H999">
        <f>MAX(0,Sales[[#This Row],[Number of Users]]-Sales[[#This Row],[Licenses Bought]])</f>
        <v>2</v>
      </c>
      <c r="I999" s="5">
        <v>25</v>
      </c>
      <c r="J999" s="5">
        <f>IF(Sales[[#This Row],[Sales Month]]=MAX(R999:R3218),Sales[[#This Row],[Upsell $ Non Paying Users]]*Sales[[#This Row],[Non Paying Users]],0)</f>
        <v>0</v>
      </c>
      <c r="K999" s="5" t="str" cm="1">
        <f t="array" ref="K999">_xlfn.IFS(Sales[[#This Row],[Current Upsell $]]=0,"",Sales[[#This Row],[Current Upsell $]]&gt;=400,"High",Sales[[#This Row],[Current Upsell $]]&gt;=100,"Medium",Sales[[#This Row],[Current Upsell $]]&lt;100,"Low")</f>
        <v/>
      </c>
      <c r="L999" s="5" t="str">
        <f>IF(Sales[[#This Row],[Current Upsell $]]&gt;0,_xlfn.CONCAT(Sales[[#This Row],[Subscription Type]]," ",Sales[[#This Row],[Upsell Priority]]," ",TEXT(Sales[[#This Row],[Current Upsell $]],"$#")),"")</f>
        <v/>
      </c>
      <c r="M999">
        <v>11</v>
      </c>
      <c r="N999" s="1">
        <v>44166</v>
      </c>
      <c r="O999" s="1">
        <v>44378</v>
      </c>
      <c r="P999">
        <v>7</v>
      </c>
      <c r="Q999">
        <v>0</v>
      </c>
      <c r="R999" s="1">
        <v>44256</v>
      </c>
      <c r="S999">
        <v>225</v>
      </c>
      <c r="T999" s="1"/>
    </row>
    <row r="1000" spans="1:20" x14ac:dyDescent="0.25">
      <c r="A1000">
        <v>100208</v>
      </c>
      <c r="B1000" t="s">
        <v>1</v>
      </c>
      <c r="C1000" cm="1">
        <f t="array" ref="C1000">_xlfn.SWITCH(Sales[[#This Row],[Subscription Type]],"Basic",4,"Premium",3,"Business",2,"Enterprise",1,FALSE)</f>
        <v>2</v>
      </c>
      <c r="G1000">
        <v>10</v>
      </c>
      <c r="H1000">
        <f>MAX(0,Sales[[#This Row],[Number of Users]]-Sales[[#This Row],[Licenses Bought]])</f>
        <v>2</v>
      </c>
      <c r="I1000" s="5">
        <v>25</v>
      </c>
      <c r="J1000" s="5">
        <f>IF(Sales[[#This Row],[Sales Month]]=MAX(R1000:R3219),Sales[[#This Row],[Upsell $ Non Paying Users]]*Sales[[#This Row],[Non Paying Users]],0)</f>
        <v>50</v>
      </c>
      <c r="K1000" s="5" t="str" cm="1">
        <f t="array" ref="K1000">_xlfn.IFS(Sales[[#This Row],[Current Upsell $]]=0,"",Sales[[#This Row],[Current Upsell $]]&gt;=400,"High",Sales[[#This Row],[Current Upsell $]]&gt;=100,"Medium",Sales[[#This Row],[Current Upsell $]]&lt;100,"Low")</f>
        <v>Low</v>
      </c>
      <c r="L1000" s="5" t="str">
        <f>IF(Sales[[#This Row],[Current Upsell $]]&gt;0,_xlfn.CONCAT(Sales[[#This Row],[Subscription Type]]," ",Sales[[#This Row],[Upsell Priority]]," ",TEXT(Sales[[#This Row],[Current Upsell $]],"$#")),"")</f>
        <v>Business Low $50</v>
      </c>
      <c r="M1000">
        <v>12</v>
      </c>
      <c r="N1000" s="1">
        <v>44228</v>
      </c>
      <c r="O1000" s="1">
        <v>44348</v>
      </c>
      <c r="P1000">
        <v>4</v>
      </c>
      <c r="Q1000">
        <v>0</v>
      </c>
      <c r="R1000" s="1">
        <v>44348</v>
      </c>
      <c r="S1000">
        <v>250</v>
      </c>
      <c r="T1000" s="1"/>
    </row>
    <row r="1001" spans="1:20" x14ac:dyDescent="0.25">
      <c r="A1001">
        <v>100258</v>
      </c>
      <c r="B1001" t="s">
        <v>1</v>
      </c>
      <c r="C1001" cm="1">
        <f t="array" ref="C1001">_xlfn.SWITCH(Sales[[#This Row],[Subscription Type]],"Basic",4,"Premium",3,"Business",2,"Enterprise",1,FALSE)</f>
        <v>2</v>
      </c>
      <c r="E1001" s="1"/>
      <c r="F1001" s="1"/>
      <c r="G1001">
        <v>7</v>
      </c>
      <c r="H1001">
        <f>MAX(0,Sales[[#This Row],[Number of Users]]-Sales[[#This Row],[Licenses Bought]])</f>
        <v>2</v>
      </c>
      <c r="I1001" s="5">
        <v>25</v>
      </c>
      <c r="J1001" s="5">
        <f>IF(Sales[[#This Row],[Sales Month]]=MAX(R1001:R3220),Sales[[#This Row],[Upsell $ Non Paying Users]]*Sales[[#This Row],[Non Paying Users]],0)</f>
        <v>50</v>
      </c>
      <c r="K1001" s="5" t="str" cm="1">
        <f t="array" ref="K1001">_xlfn.IFS(Sales[[#This Row],[Current Upsell $]]=0,"",Sales[[#This Row],[Current Upsell $]]&gt;=400,"High",Sales[[#This Row],[Current Upsell $]]&gt;=100,"Medium",Sales[[#This Row],[Current Upsell $]]&lt;100,"Low")</f>
        <v>Low</v>
      </c>
      <c r="L1001" s="5" t="str">
        <f>IF(Sales[[#This Row],[Current Upsell $]]&gt;0,_xlfn.CONCAT(Sales[[#This Row],[Subscription Type]]," ",Sales[[#This Row],[Upsell Priority]]," ",TEXT(Sales[[#This Row],[Current Upsell $]],"$#")),"")</f>
        <v>Business Low $50</v>
      </c>
      <c r="M1001">
        <v>9</v>
      </c>
      <c r="N1001" s="1">
        <v>44287</v>
      </c>
      <c r="O1001" s="1">
        <v>44378</v>
      </c>
      <c r="P1001">
        <v>3</v>
      </c>
      <c r="Q1001">
        <v>0</v>
      </c>
      <c r="R1001" s="1">
        <v>44348</v>
      </c>
      <c r="S1001">
        <v>175</v>
      </c>
      <c r="T1001" s="1"/>
    </row>
    <row r="1002" spans="1:20" x14ac:dyDescent="0.25">
      <c r="A1002">
        <v>100009</v>
      </c>
      <c r="B1002" t="s">
        <v>1</v>
      </c>
      <c r="C1002" cm="1">
        <f t="array" ref="C1002">_xlfn.SWITCH(Sales[[#This Row],[Subscription Type]],"Basic",4,"Premium",3,"Business",2,"Enterprise",1,FALSE)</f>
        <v>2</v>
      </c>
      <c r="E1002" s="1"/>
      <c r="F1002" s="1"/>
      <c r="G1002">
        <v>52</v>
      </c>
      <c r="H1002">
        <f>MAX(0,Sales[[#This Row],[Number of Users]]-Sales[[#This Row],[Licenses Bought]])</f>
        <v>1</v>
      </c>
      <c r="I1002" s="5">
        <v>25</v>
      </c>
      <c r="J1002" s="5">
        <f>IF(Sales[[#This Row],[Sales Month]]=MAX(R1002:R3221),Sales[[#This Row],[Upsell $ Non Paying Users]]*Sales[[#This Row],[Non Paying Users]],0)</f>
        <v>25</v>
      </c>
      <c r="K1002" s="5" t="str" cm="1">
        <f t="array" ref="K1002">_xlfn.IFS(Sales[[#This Row],[Current Upsell $]]=0,"",Sales[[#This Row],[Current Upsell $]]&gt;=400,"High",Sales[[#This Row],[Current Upsell $]]&gt;=100,"Medium",Sales[[#This Row],[Current Upsell $]]&lt;100,"Low")</f>
        <v>Low</v>
      </c>
      <c r="L1002" s="5" t="str">
        <f>IF(Sales[[#This Row],[Current Upsell $]]&gt;0,_xlfn.CONCAT(Sales[[#This Row],[Subscription Type]]," ",Sales[[#This Row],[Upsell Priority]]," ",TEXT(Sales[[#This Row],[Current Upsell $]],"$#")),"")</f>
        <v>Business Low $25</v>
      </c>
      <c r="M1002">
        <v>53</v>
      </c>
      <c r="N1002" s="1">
        <v>43862</v>
      </c>
      <c r="O1002" s="1">
        <v>44378</v>
      </c>
      <c r="P1002">
        <v>17</v>
      </c>
      <c r="Q1002">
        <v>0</v>
      </c>
      <c r="R1002" s="1">
        <v>44348</v>
      </c>
      <c r="S1002">
        <v>1300</v>
      </c>
      <c r="T1002" s="1"/>
    </row>
    <row r="1003" spans="1:20" x14ac:dyDescent="0.25">
      <c r="A1003">
        <v>100027</v>
      </c>
      <c r="B1003" t="s">
        <v>1</v>
      </c>
      <c r="C1003" cm="1">
        <f t="array" ref="C1003">_xlfn.SWITCH(Sales[[#This Row],[Subscription Type]],"Basic",4,"Premium",3,"Business",2,"Enterprise",1,FALSE)</f>
        <v>2</v>
      </c>
      <c r="E1003" s="1"/>
      <c r="F1003" s="1"/>
      <c r="G1003">
        <v>26</v>
      </c>
      <c r="H1003">
        <f>MAX(0,Sales[[#This Row],[Number of Users]]-Sales[[#This Row],[Licenses Bought]])</f>
        <v>1</v>
      </c>
      <c r="I1003" s="5">
        <v>25</v>
      </c>
      <c r="J1003" s="5">
        <f>IF(Sales[[#This Row],[Sales Month]]=MAX(R1003:R3222),Sales[[#This Row],[Upsell $ Non Paying Users]]*Sales[[#This Row],[Non Paying Users]],0)</f>
        <v>0</v>
      </c>
      <c r="K1003" s="5" t="str" cm="1">
        <f t="array" ref="K1003">_xlfn.IFS(Sales[[#This Row],[Current Upsell $]]=0,"",Sales[[#This Row],[Current Upsell $]]&gt;=400,"High",Sales[[#This Row],[Current Upsell $]]&gt;=100,"Medium",Sales[[#This Row],[Current Upsell $]]&lt;100,"Low")</f>
        <v/>
      </c>
      <c r="L1003" s="5" t="str">
        <f>IF(Sales[[#This Row],[Current Upsell $]]&gt;0,_xlfn.CONCAT(Sales[[#This Row],[Subscription Type]]," ",Sales[[#This Row],[Upsell Priority]]," ",TEXT(Sales[[#This Row],[Current Upsell $]],"$#")),"")</f>
        <v/>
      </c>
      <c r="M1003">
        <v>27</v>
      </c>
      <c r="N1003" s="1">
        <v>43952</v>
      </c>
      <c r="O1003" s="1">
        <v>44378</v>
      </c>
      <c r="P1003">
        <v>14</v>
      </c>
      <c r="Q1003">
        <v>0</v>
      </c>
      <c r="R1003" s="1">
        <v>44197</v>
      </c>
      <c r="S1003">
        <v>650</v>
      </c>
      <c r="T1003" s="1"/>
    </row>
    <row r="1004" spans="1:20" x14ac:dyDescent="0.25">
      <c r="A1004">
        <v>100045</v>
      </c>
      <c r="B1004" t="s">
        <v>1</v>
      </c>
      <c r="C1004" cm="1">
        <f t="array" ref="C1004">_xlfn.SWITCH(Sales[[#This Row],[Subscription Type]],"Basic",4,"Premium",3,"Business",2,"Enterprise",1,FALSE)</f>
        <v>2</v>
      </c>
      <c r="E1004" s="1"/>
      <c r="F1004" s="1"/>
      <c r="G1004">
        <v>9</v>
      </c>
      <c r="H1004">
        <f>MAX(0,Sales[[#This Row],[Number of Users]]-Sales[[#This Row],[Licenses Bought]])</f>
        <v>1</v>
      </c>
      <c r="I1004" s="5">
        <v>25</v>
      </c>
      <c r="J1004" s="5">
        <f>IF(Sales[[#This Row],[Sales Month]]=MAX(R1004:R3223),Sales[[#This Row],[Upsell $ Non Paying Users]]*Sales[[#This Row],[Non Paying Users]],0)</f>
        <v>0</v>
      </c>
      <c r="K1004" s="5" t="str" cm="1">
        <f t="array" ref="K1004">_xlfn.IFS(Sales[[#This Row],[Current Upsell $]]=0,"",Sales[[#This Row],[Current Upsell $]]&gt;=400,"High",Sales[[#This Row],[Current Upsell $]]&gt;=100,"Medium",Sales[[#This Row],[Current Upsell $]]&lt;100,"Low")</f>
        <v/>
      </c>
      <c r="L1004" s="5" t="str">
        <f>IF(Sales[[#This Row],[Current Upsell $]]&gt;0,_xlfn.CONCAT(Sales[[#This Row],[Subscription Type]]," ",Sales[[#This Row],[Upsell Priority]]," ",TEXT(Sales[[#This Row],[Current Upsell $]],"$#")),"")</f>
        <v/>
      </c>
      <c r="M1004">
        <v>10</v>
      </c>
      <c r="N1004" s="1">
        <v>43983</v>
      </c>
      <c r="O1004" s="1">
        <v>44378</v>
      </c>
      <c r="P1004">
        <v>13</v>
      </c>
      <c r="Q1004">
        <v>0</v>
      </c>
      <c r="R1004" s="1">
        <v>44136</v>
      </c>
      <c r="S1004">
        <v>225</v>
      </c>
      <c r="T1004" s="1"/>
    </row>
    <row r="1005" spans="1:20" x14ac:dyDescent="0.25">
      <c r="A1005">
        <v>100045</v>
      </c>
      <c r="B1005" t="s">
        <v>1</v>
      </c>
      <c r="C1005" cm="1">
        <f t="array" ref="C1005">_xlfn.SWITCH(Sales[[#This Row],[Subscription Type]],"Basic",4,"Premium",3,"Business",2,"Enterprise",1,FALSE)</f>
        <v>2</v>
      </c>
      <c r="E1005" s="1"/>
      <c r="F1005" s="1"/>
      <c r="G1005">
        <v>9</v>
      </c>
      <c r="H1005">
        <f>MAX(0,Sales[[#This Row],[Number of Users]]-Sales[[#This Row],[Licenses Bought]])</f>
        <v>1</v>
      </c>
      <c r="I1005" s="5">
        <v>25</v>
      </c>
      <c r="J1005" s="5">
        <f>IF(Sales[[#This Row],[Sales Month]]=MAX(R1005:R3224),Sales[[#This Row],[Upsell $ Non Paying Users]]*Sales[[#This Row],[Non Paying Users]],0)</f>
        <v>25</v>
      </c>
      <c r="K1005" s="5" t="str" cm="1">
        <f t="array" ref="K1005">_xlfn.IFS(Sales[[#This Row],[Current Upsell $]]=0,"",Sales[[#This Row],[Current Upsell $]]&gt;=400,"High",Sales[[#This Row],[Current Upsell $]]&gt;=100,"Medium",Sales[[#This Row],[Current Upsell $]]&lt;100,"Low")</f>
        <v>Low</v>
      </c>
      <c r="L1005" s="5" t="str">
        <f>IF(Sales[[#This Row],[Current Upsell $]]&gt;0,_xlfn.CONCAT(Sales[[#This Row],[Subscription Type]]," ",Sales[[#This Row],[Upsell Priority]]," ",TEXT(Sales[[#This Row],[Current Upsell $]],"$#")),"")</f>
        <v>Business Low $25</v>
      </c>
      <c r="M1005">
        <v>10</v>
      </c>
      <c r="N1005" s="1">
        <v>43983</v>
      </c>
      <c r="O1005" s="1">
        <v>44378</v>
      </c>
      <c r="P1005">
        <v>13</v>
      </c>
      <c r="Q1005">
        <v>0</v>
      </c>
      <c r="R1005" s="1">
        <v>44348</v>
      </c>
      <c r="S1005">
        <v>225</v>
      </c>
      <c r="T1005" s="1"/>
    </row>
    <row r="1006" spans="1:20" x14ac:dyDescent="0.25">
      <c r="A1006">
        <v>100058</v>
      </c>
      <c r="B1006" t="s">
        <v>1</v>
      </c>
      <c r="C1006" cm="1">
        <f t="array" ref="C1006">_xlfn.SWITCH(Sales[[#This Row],[Subscription Type]],"Basic",4,"Premium",3,"Business",2,"Enterprise",1,FALSE)</f>
        <v>2</v>
      </c>
      <c r="E1006" s="1"/>
      <c r="F1006" s="1"/>
      <c r="G1006">
        <v>55</v>
      </c>
      <c r="H1006">
        <f>MAX(0,Sales[[#This Row],[Number of Users]]-Sales[[#This Row],[Licenses Bought]])</f>
        <v>1</v>
      </c>
      <c r="I1006" s="5">
        <v>25</v>
      </c>
      <c r="J1006" s="5">
        <f>IF(Sales[[#This Row],[Sales Month]]=MAX(R1006:R3225),Sales[[#This Row],[Upsell $ Non Paying Users]]*Sales[[#This Row],[Non Paying Users]],0)</f>
        <v>0</v>
      </c>
      <c r="K1006" s="5" t="str" cm="1">
        <f t="array" ref="K1006">_xlfn.IFS(Sales[[#This Row],[Current Upsell $]]=0,"",Sales[[#This Row],[Current Upsell $]]&gt;=400,"High",Sales[[#This Row],[Current Upsell $]]&gt;=100,"Medium",Sales[[#This Row],[Current Upsell $]]&lt;100,"Low")</f>
        <v/>
      </c>
      <c r="L1006" s="5" t="str">
        <f>IF(Sales[[#This Row],[Current Upsell $]]&gt;0,_xlfn.CONCAT(Sales[[#This Row],[Subscription Type]]," ",Sales[[#This Row],[Upsell Priority]]," ",TEXT(Sales[[#This Row],[Current Upsell $]],"$#")),"")</f>
        <v/>
      </c>
      <c r="M1006">
        <v>56</v>
      </c>
      <c r="N1006" s="1">
        <v>44013</v>
      </c>
      <c r="O1006" s="1">
        <v>44378</v>
      </c>
      <c r="P1006">
        <v>12</v>
      </c>
      <c r="Q1006">
        <v>0</v>
      </c>
      <c r="R1006" s="1">
        <v>44228</v>
      </c>
      <c r="S1006">
        <v>1375</v>
      </c>
      <c r="T1006" s="1"/>
    </row>
    <row r="1007" spans="1:20" x14ac:dyDescent="0.25">
      <c r="A1007">
        <v>100060</v>
      </c>
      <c r="B1007" t="s">
        <v>1</v>
      </c>
      <c r="C1007" cm="1">
        <f t="array" ref="C1007">_xlfn.SWITCH(Sales[[#This Row],[Subscription Type]],"Basic",4,"Premium",3,"Business",2,"Enterprise",1,FALSE)</f>
        <v>2</v>
      </c>
      <c r="E1007" s="1"/>
      <c r="F1007" s="1"/>
      <c r="G1007">
        <v>31</v>
      </c>
      <c r="H1007">
        <f>MAX(0,Sales[[#This Row],[Number of Users]]-Sales[[#This Row],[Licenses Bought]])</f>
        <v>1</v>
      </c>
      <c r="I1007" s="5">
        <v>25</v>
      </c>
      <c r="J1007" s="5">
        <f>IF(Sales[[#This Row],[Sales Month]]=MAX(R1007:R3226),Sales[[#This Row],[Upsell $ Non Paying Users]]*Sales[[#This Row],[Non Paying Users]],0)</f>
        <v>0</v>
      </c>
      <c r="K1007" s="5" t="str" cm="1">
        <f t="array" ref="K1007">_xlfn.IFS(Sales[[#This Row],[Current Upsell $]]=0,"",Sales[[#This Row],[Current Upsell $]]&gt;=400,"High",Sales[[#This Row],[Current Upsell $]]&gt;=100,"Medium",Sales[[#This Row],[Current Upsell $]]&lt;100,"Low")</f>
        <v/>
      </c>
      <c r="L1007" s="5" t="str">
        <f>IF(Sales[[#This Row],[Current Upsell $]]&gt;0,_xlfn.CONCAT(Sales[[#This Row],[Subscription Type]]," ",Sales[[#This Row],[Upsell Priority]]," ",TEXT(Sales[[#This Row],[Current Upsell $]],"$#")),"")</f>
        <v/>
      </c>
      <c r="M1007">
        <v>32</v>
      </c>
      <c r="N1007" s="1">
        <v>44013</v>
      </c>
      <c r="O1007" s="1">
        <v>44378</v>
      </c>
      <c r="P1007">
        <v>12</v>
      </c>
      <c r="Q1007">
        <v>0</v>
      </c>
      <c r="R1007" s="1">
        <v>44136</v>
      </c>
      <c r="S1007">
        <v>775</v>
      </c>
      <c r="T1007" s="1"/>
    </row>
    <row r="1008" spans="1:20" x14ac:dyDescent="0.25">
      <c r="A1008">
        <v>100113</v>
      </c>
      <c r="B1008" t="s">
        <v>1</v>
      </c>
      <c r="C1008" cm="1">
        <f t="array" ref="C1008">_xlfn.SWITCH(Sales[[#This Row],[Subscription Type]],"Basic",4,"Premium",3,"Business",2,"Enterprise",1,FALSE)</f>
        <v>2</v>
      </c>
      <c r="E1008" s="1"/>
      <c r="F1008" s="1"/>
      <c r="G1008">
        <v>45</v>
      </c>
      <c r="H1008">
        <f>MAX(0,Sales[[#This Row],[Number of Users]]-Sales[[#This Row],[Licenses Bought]])</f>
        <v>1</v>
      </c>
      <c r="I1008" s="5">
        <v>25</v>
      </c>
      <c r="J1008" s="5">
        <f>IF(Sales[[#This Row],[Sales Month]]=MAX(R1008:R3227),Sales[[#This Row],[Upsell $ Non Paying Users]]*Sales[[#This Row],[Non Paying Users]],0)</f>
        <v>0</v>
      </c>
      <c r="K1008" s="5" t="str" cm="1">
        <f t="array" ref="K1008">_xlfn.IFS(Sales[[#This Row],[Current Upsell $]]=0,"",Sales[[#This Row],[Current Upsell $]]&gt;=400,"High",Sales[[#This Row],[Current Upsell $]]&gt;=100,"Medium",Sales[[#This Row],[Current Upsell $]]&lt;100,"Low")</f>
        <v/>
      </c>
      <c r="L1008" s="5" t="str">
        <f>IF(Sales[[#This Row],[Current Upsell $]]&gt;0,_xlfn.CONCAT(Sales[[#This Row],[Subscription Type]]," ",Sales[[#This Row],[Upsell Priority]]," ",TEXT(Sales[[#This Row],[Current Upsell $]],"$#")),"")</f>
        <v/>
      </c>
      <c r="M1008">
        <v>46</v>
      </c>
      <c r="N1008" s="1">
        <v>44075</v>
      </c>
      <c r="O1008" s="1">
        <v>44378</v>
      </c>
      <c r="P1008">
        <v>10</v>
      </c>
      <c r="Q1008">
        <v>0</v>
      </c>
      <c r="R1008" s="1">
        <v>44287</v>
      </c>
      <c r="S1008">
        <v>1125</v>
      </c>
      <c r="T1008" s="1"/>
    </row>
    <row r="1009" spans="1:20" x14ac:dyDescent="0.25">
      <c r="A1009">
        <v>100117</v>
      </c>
      <c r="B1009" t="s">
        <v>1</v>
      </c>
      <c r="C1009" cm="1">
        <f t="array" ref="C1009">_xlfn.SWITCH(Sales[[#This Row],[Subscription Type]],"Basic",4,"Premium",3,"Business",2,"Enterprise",1,FALSE)</f>
        <v>2</v>
      </c>
      <c r="E1009" s="1"/>
      <c r="F1009" s="1"/>
      <c r="G1009">
        <v>31</v>
      </c>
      <c r="H1009">
        <f>MAX(0,Sales[[#This Row],[Number of Users]]-Sales[[#This Row],[Licenses Bought]])</f>
        <v>1</v>
      </c>
      <c r="I1009" s="5">
        <v>25</v>
      </c>
      <c r="J1009" s="5">
        <f>IF(Sales[[#This Row],[Sales Month]]=MAX(R1009:R3228),Sales[[#This Row],[Upsell $ Non Paying Users]]*Sales[[#This Row],[Non Paying Users]],0)</f>
        <v>0</v>
      </c>
      <c r="K1009" s="5" t="str" cm="1">
        <f t="array" ref="K1009">_xlfn.IFS(Sales[[#This Row],[Current Upsell $]]=0,"",Sales[[#This Row],[Current Upsell $]]&gt;=400,"High",Sales[[#This Row],[Current Upsell $]]&gt;=100,"Medium",Sales[[#This Row],[Current Upsell $]]&lt;100,"Low")</f>
        <v/>
      </c>
      <c r="L1009" s="5" t="str">
        <f>IF(Sales[[#This Row],[Current Upsell $]]&gt;0,_xlfn.CONCAT(Sales[[#This Row],[Subscription Type]]," ",Sales[[#This Row],[Upsell Priority]]," ",TEXT(Sales[[#This Row],[Current Upsell $]],"$#")),"")</f>
        <v/>
      </c>
      <c r="M1009">
        <v>32</v>
      </c>
      <c r="N1009" s="1">
        <v>44075</v>
      </c>
      <c r="O1009" s="1">
        <v>44378</v>
      </c>
      <c r="P1009">
        <v>10</v>
      </c>
      <c r="Q1009">
        <v>0</v>
      </c>
      <c r="R1009" s="1">
        <v>44287</v>
      </c>
      <c r="S1009">
        <v>775</v>
      </c>
      <c r="T1009" s="1"/>
    </row>
    <row r="1010" spans="1:20" x14ac:dyDescent="0.25">
      <c r="A1010">
        <v>100120</v>
      </c>
      <c r="B1010" t="s">
        <v>1</v>
      </c>
      <c r="C1010" cm="1">
        <f t="array" ref="C1010">_xlfn.SWITCH(Sales[[#This Row],[Subscription Type]],"Basic",4,"Premium",3,"Business",2,"Enterprise",1,FALSE)</f>
        <v>2</v>
      </c>
      <c r="E1010" s="1"/>
      <c r="F1010" s="1"/>
      <c r="G1010">
        <v>16</v>
      </c>
      <c r="H1010">
        <f>MAX(0,Sales[[#This Row],[Number of Users]]-Sales[[#This Row],[Licenses Bought]])</f>
        <v>1</v>
      </c>
      <c r="I1010" s="5">
        <v>25</v>
      </c>
      <c r="J1010" s="5">
        <f>IF(Sales[[#This Row],[Sales Month]]=MAX(R1010:R3229),Sales[[#This Row],[Upsell $ Non Paying Users]]*Sales[[#This Row],[Non Paying Users]],0)</f>
        <v>0</v>
      </c>
      <c r="K1010" s="5" t="str" cm="1">
        <f t="array" ref="K1010">_xlfn.IFS(Sales[[#This Row],[Current Upsell $]]=0,"",Sales[[#This Row],[Current Upsell $]]&gt;=400,"High",Sales[[#This Row],[Current Upsell $]]&gt;=100,"Medium",Sales[[#This Row],[Current Upsell $]]&lt;100,"Low")</f>
        <v/>
      </c>
      <c r="L1010" s="5" t="str">
        <f>IF(Sales[[#This Row],[Current Upsell $]]&gt;0,_xlfn.CONCAT(Sales[[#This Row],[Subscription Type]]," ",Sales[[#This Row],[Upsell Priority]]," ",TEXT(Sales[[#This Row],[Current Upsell $]],"$#")),"")</f>
        <v/>
      </c>
      <c r="M1010">
        <v>17</v>
      </c>
      <c r="N1010" s="1">
        <v>44075</v>
      </c>
      <c r="O1010" s="1">
        <v>44378</v>
      </c>
      <c r="P1010">
        <v>10</v>
      </c>
      <c r="Q1010">
        <v>0</v>
      </c>
      <c r="R1010" s="1">
        <v>44197</v>
      </c>
      <c r="S1010">
        <v>400</v>
      </c>
      <c r="T1010" s="1"/>
    </row>
    <row r="1011" spans="1:20" x14ac:dyDescent="0.25">
      <c r="A1011">
        <v>100125</v>
      </c>
      <c r="B1011" t="s">
        <v>1</v>
      </c>
      <c r="C1011" cm="1">
        <f t="array" ref="C1011">_xlfn.SWITCH(Sales[[#This Row],[Subscription Type]],"Basic",4,"Premium",3,"Business",2,"Enterprise",1,FALSE)</f>
        <v>2</v>
      </c>
      <c r="E1011" s="1"/>
      <c r="F1011" s="1"/>
      <c r="G1011">
        <v>11</v>
      </c>
      <c r="H1011">
        <f>MAX(0,Sales[[#This Row],[Number of Users]]-Sales[[#This Row],[Licenses Bought]])</f>
        <v>1</v>
      </c>
      <c r="I1011" s="5">
        <v>25</v>
      </c>
      <c r="J1011" s="5">
        <f>IF(Sales[[#This Row],[Sales Month]]=MAX(R1011:R3230),Sales[[#This Row],[Upsell $ Non Paying Users]]*Sales[[#This Row],[Non Paying Users]],0)</f>
        <v>0</v>
      </c>
      <c r="K1011" s="5" t="str" cm="1">
        <f t="array" ref="K1011">_xlfn.IFS(Sales[[#This Row],[Current Upsell $]]=0,"",Sales[[#This Row],[Current Upsell $]]&gt;=400,"High",Sales[[#This Row],[Current Upsell $]]&gt;=100,"Medium",Sales[[#This Row],[Current Upsell $]]&lt;100,"Low")</f>
        <v/>
      </c>
      <c r="L1011" s="5" t="str">
        <f>IF(Sales[[#This Row],[Current Upsell $]]&gt;0,_xlfn.CONCAT(Sales[[#This Row],[Subscription Type]]," ",Sales[[#This Row],[Upsell Priority]]," ",TEXT(Sales[[#This Row],[Current Upsell $]],"$#")),"")</f>
        <v/>
      </c>
      <c r="M1011">
        <v>12</v>
      </c>
      <c r="N1011" s="1">
        <v>44075</v>
      </c>
      <c r="O1011" s="1">
        <v>44378</v>
      </c>
      <c r="P1011">
        <v>10</v>
      </c>
      <c r="Q1011">
        <v>0</v>
      </c>
      <c r="R1011" s="1">
        <v>44136</v>
      </c>
      <c r="S1011">
        <v>275</v>
      </c>
      <c r="T1011" s="1"/>
    </row>
    <row r="1012" spans="1:20" x14ac:dyDescent="0.25">
      <c r="A1012">
        <v>100125</v>
      </c>
      <c r="B1012" t="s">
        <v>1</v>
      </c>
      <c r="C1012" cm="1">
        <f t="array" ref="C1012">_xlfn.SWITCH(Sales[[#This Row],[Subscription Type]],"Basic",4,"Premium",3,"Business",2,"Enterprise",1,FALSE)</f>
        <v>2</v>
      </c>
      <c r="E1012" s="1"/>
      <c r="F1012" s="1"/>
      <c r="G1012">
        <v>11</v>
      </c>
      <c r="H1012">
        <f>MAX(0,Sales[[#This Row],[Number of Users]]-Sales[[#This Row],[Licenses Bought]])</f>
        <v>1</v>
      </c>
      <c r="I1012" s="5">
        <v>25</v>
      </c>
      <c r="J1012" s="5">
        <f>IF(Sales[[#This Row],[Sales Month]]=MAX(R1012:R3231),Sales[[#This Row],[Upsell $ Non Paying Users]]*Sales[[#This Row],[Non Paying Users]],0)</f>
        <v>0</v>
      </c>
      <c r="K1012" s="5" t="str" cm="1">
        <f t="array" ref="K1012">_xlfn.IFS(Sales[[#This Row],[Current Upsell $]]=0,"",Sales[[#This Row],[Current Upsell $]]&gt;=400,"High",Sales[[#This Row],[Current Upsell $]]&gt;=100,"Medium",Sales[[#This Row],[Current Upsell $]]&lt;100,"Low")</f>
        <v/>
      </c>
      <c r="L1012" s="5" t="str">
        <f>IF(Sales[[#This Row],[Current Upsell $]]&gt;0,_xlfn.CONCAT(Sales[[#This Row],[Subscription Type]]," ",Sales[[#This Row],[Upsell Priority]]," ",TEXT(Sales[[#This Row],[Current Upsell $]],"$#")),"")</f>
        <v/>
      </c>
      <c r="M1012">
        <v>12</v>
      </c>
      <c r="N1012" s="1">
        <v>44075</v>
      </c>
      <c r="O1012" s="1">
        <v>44378</v>
      </c>
      <c r="P1012">
        <v>10</v>
      </c>
      <c r="Q1012">
        <v>0</v>
      </c>
      <c r="R1012" s="1">
        <v>44197</v>
      </c>
      <c r="S1012">
        <v>275</v>
      </c>
      <c r="T1012" s="1"/>
    </row>
    <row r="1013" spans="1:20" x14ac:dyDescent="0.25">
      <c r="A1013">
        <v>100125</v>
      </c>
      <c r="B1013" t="s">
        <v>1</v>
      </c>
      <c r="C1013" cm="1">
        <f t="array" ref="C1013">_xlfn.SWITCH(Sales[[#This Row],[Subscription Type]],"Basic",4,"Premium",3,"Business",2,"Enterprise",1,FALSE)</f>
        <v>2</v>
      </c>
      <c r="E1013" s="1"/>
      <c r="F1013" s="1"/>
      <c r="G1013">
        <v>11</v>
      </c>
      <c r="H1013">
        <f>MAX(0,Sales[[#This Row],[Number of Users]]-Sales[[#This Row],[Licenses Bought]])</f>
        <v>1</v>
      </c>
      <c r="I1013" s="5">
        <v>25</v>
      </c>
      <c r="J1013" s="5">
        <f>IF(Sales[[#This Row],[Sales Month]]=MAX(R1013:R3232),Sales[[#This Row],[Upsell $ Non Paying Users]]*Sales[[#This Row],[Non Paying Users]],0)</f>
        <v>0</v>
      </c>
      <c r="K1013" s="5" t="str" cm="1">
        <f t="array" ref="K1013">_xlfn.IFS(Sales[[#This Row],[Current Upsell $]]=0,"",Sales[[#This Row],[Current Upsell $]]&gt;=400,"High",Sales[[#This Row],[Current Upsell $]]&gt;=100,"Medium",Sales[[#This Row],[Current Upsell $]]&lt;100,"Low")</f>
        <v/>
      </c>
      <c r="L1013" s="5" t="str">
        <f>IF(Sales[[#This Row],[Current Upsell $]]&gt;0,_xlfn.CONCAT(Sales[[#This Row],[Subscription Type]]," ",Sales[[#This Row],[Upsell Priority]]," ",TEXT(Sales[[#This Row],[Current Upsell $]],"$#")),"")</f>
        <v/>
      </c>
      <c r="M1013">
        <v>12</v>
      </c>
      <c r="N1013" s="1">
        <v>44075</v>
      </c>
      <c r="O1013" s="1">
        <v>44378</v>
      </c>
      <c r="P1013">
        <v>10</v>
      </c>
      <c r="Q1013">
        <v>0</v>
      </c>
      <c r="R1013" s="1">
        <v>44228</v>
      </c>
      <c r="S1013">
        <v>275</v>
      </c>
      <c r="T1013" s="1"/>
    </row>
    <row r="1014" spans="1:20" x14ac:dyDescent="0.25">
      <c r="A1014">
        <v>100125</v>
      </c>
      <c r="B1014" t="s">
        <v>1</v>
      </c>
      <c r="C1014" cm="1">
        <f t="array" ref="C1014">_xlfn.SWITCH(Sales[[#This Row],[Subscription Type]],"Basic",4,"Premium",3,"Business",2,"Enterprise",1,FALSE)</f>
        <v>2</v>
      </c>
      <c r="E1014" s="1"/>
      <c r="F1014" s="1"/>
      <c r="G1014">
        <v>11</v>
      </c>
      <c r="H1014">
        <f>MAX(0,Sales[[#This Row],[Number of Users]]-Sales[[#This Row],[Licenses Bought]])</f>
        <v>1</v>
      </c>
      <c r="I1014" s="5">
        <v>25</v>
      </c>
      <c r="J1014" s="5">
        <f>IF(Sales[[#This Row],[Sales Month]]=MAX(R1014:R3233),Sales[[#This Row],[Upsell $ Non Paying Users]]*Sales[[#This Row],[Non Paying Users]],0)</f>
        <v>0</v>
      </c>
      <c r="K1014" s="5" t="str" cm="1">
        <f t="array" ref="K1014">_xlfn.IFS(Sales[[#This Row],[Current Upsell $]]=0,"",Sales[[#This Row],[Current Upsell $]]&gt;=400,"High",Sales[[#This Row],[Current Upsell $]]&gt;=100,"Medium",Sales[[#This Row],[Current Upsell $]]&lt;100,"Low")</f>
        <v/>
      </c>
      <c r="L1014" s="5" t="str">
        <f>IF(Sales[[#This Row],[Current Upsell $]]&gt;0,_xlfn.CONCAT(Sales[[#This Row],[Subscription Type]]," ",Sales[[#This Row],[Upsell Priority]]," ",TEXT(Sales[[#This Row],[Current Upsell $]],"$#")),"")</f>
        <v/>
      </c>
      <c r="M1014">
        <v>12</v>
      </c>
      <c r="N1014" s="1">
        <v>44075</v>
      </c>
      <c r="O1014" s="1">
        <v>44378</v>
      </c>
      <c r="P1014">
        <v>10</v>
      </c>
      <c r="Q1014">
        <v>0</v>
      </c>
      <c r="R1014" s="1">
        <v>44287</v>
      </c>
      <c r="S1014">
        <v>275</v>
      </c>
      <c r="T1014" s="1"/>
    </row>
    <row r="1015" spans="1:20" x14ac:dyDescent="0.25">
      <c r="A1015">
        <v>100204</v>
      </c>
      <c r="B1015" t="s">
        <v>1</v>
      </c>
      <c r="C1015" cm="1">
        <f t="array" ref="C1015">_xlfn.SWITCH(Sales[[#This Row],[Subscription Type]],"Basic",4,"Premium",3,"Business",2,"Enterprise",1,FALSE)</f>
        <v>2</v>
      </c>
      <c r="E1015" s="1"/>
      <c r="F1015" s="1"/>
      <c r="G1015">
        <v>18</v>
      </c>
      <c r="H1015">
        <f>MAX(0,Sales[[#This Row],[Number of Users]]-Sales[[#This Row],[Licenses Bought]])</f>
        <v>1</v>
      </c>
      <c r="I1015" s="5">
        <v>25</v>
      </c>
      <c r="J1015" s="5">
        <f>IF(Sales[[#This Row],[Sales Month]]=MAX(R1015:R3234),Sales[[#This Row],[Upsell $ Non Paying Users]]*Sales[[#This Row],[Non Paying Users]],0)</f>
        <v>0</v>
      </c>
      <c r="K1015" s="5" t="str" cm="1">
        <f t="array" ref="K1015">_xlfn.IFS(Sales[[#This Row],[Current Upsell $]]=0,"",Sales[[#This Row],[Current Upsell $]]&gt;=400,"High",Sales[[#This Row],[Current Upsell $]]&gt;=100,"Medium",Sales[[#This Row],[Current Upsell $]]&lt;100,"Low")</f>
        <v/>
      </c>
      <c r="L1015" s="5" t="str">
        <f>IF(Sales[[#This Row],[Current Upsell $]]&gt;0,_xlfn.CONCAT(Sales[[#This Row],[Subscription Type]]," ",Sales[[#This Row],[Upsell Priority]]," ",TEXT(Sales[[#This Row],[Current Upsell $]],"$#")),"")</f>
        <v/>
      </c>
      <c r="M1015">
        <v>19</v>
      </c>
      <c r="N1015" s="1">
        <v>44228</v>
      </c>
      <c r="O1015" s="1">
        <v>44378</v>
      </c>
      <c r="P1015">
        <v>5</v>
      </c>
      <c r="Q1015">
        <v>0</v>
      </c>
      <c r="R1015" s="1">
        <v>44317</v>
      </c>
      <c r="S1015">
        <v>450</v>
      </c>
      <c r="T1015" s="1"/>
    </row>
    <row r="1016" spans="1:20" x14ac:dyDescent="0.25">
      <c r="A1016">
        <v>100018</v>
      </c>
      <c r="B1016" t="s">
        <v>1</v>
      </c>
      <c r="C1016" cm="1">
        <f t="array" ref="C1016">_xlfn.SWITCH(Sales[[#This Row],[Subscription Type]],"Basic",4,"Premium",3,"Business",2,"Enterprise",1,FALSE)</f>
        <v>2</v>
      </c>
      <c r="E1016" s="1"/>
      <c r="F1016" s="1"/>
      <c r="G1016">
        <v>35</v>
      </c>
      <c r="H1016">
        <f>MAX(0,Sales[[#This Row],[Number of Users]]-Sales[[#This Row],[Licenses Bought]])</f>
        <v>38</v>
      </c>
      <c r="I1016" s="5">
        <v>25</v>
      </c>
      <c r="J1016" s="5">
        <f>IF(Sales[[#This Row],[Sales Month]]=MAX(R1016:R3235),Sales[[#This Row],[Upsell $ Non Paying Users]]*Sales[[#This Row],[Non Paying Users]],0)</f>
        <v>0</v>
      </c>
      <c r="K1016" s="5" t="str" cm="1">
        <f t="array" ref="K1016">_xlfn.IFS(Sales[[#This Row],[Current Upsell $]]=0,"",Sales[[#This Row],[Current Upsell $]]&gt;=400,"High",Sales[[#This Row],[Current Upsell $]]&gt;=100,"Medium",Sales[[#This Row],[Current Upsell $]]&lt;100,"Low")</f>
        <v/>
      </c>
      <c r="L1016" s="5" t="str">
        <f>IF(Sales[[#This Row],[Current Upsell $]]&gt;0,_xlfn.CONCAT(Sales[[#This Row],[Subscription Type]]," ",Sales[[#This Row],[Upsell Priority]]," ",TEXT(Sales[[#This Row],[Current Upsell $]],"$#")),"")</f>
        <v/>
      </c>
      <c r="M1016">
        <v>73</v>
      </c>
      <c r="N1016" s="1">
        <v>43922</v>
      </c>
      <c r="O1016" s="1">
        <v>44378</v>
      </c>
      <c r="P1016">
        <v>15</v>
      </c>
      <c r="Q1016">
        <v>0</v>
      </c>
      <c r="R1016" s="1">
        <v>43952</v>
      </c>
      <c r="S1016">
        <v>875</v>
      </c>
      <c r="T1016" s="1"/>
    </row>
    <row r="1017" spans="1:20" x14ac:dyDescent="0.25">
      <c r="A1017">
        <v>100199</v>
      </c>
      <c r="B1017" t="s">
        <v>1</v>
      </c>
      <c r="C1017" cm="1">
        <f t="array" ref="C1017">_xlfn.SWITCH(Sales[[#This Row],[Subscription Type]],"Basic",4,"Premium",3,"Business",2,"Enterprise",1,FALSE)</f>
        <v>2</v>
      </c>
      <c r="E1017" s="1"/>
      <c r="F1017" s="1"/>
      <c r="G1017">
        <v>12</v>
      </c>
      <c r="H1017">
        <f>MAX(0,Sales[[#This Row],[Number of Users]]-Sales[[#This Row],[Licenses Bought]])</f>
        <v>38</v>
      </c>
      <c r="I1017" s="5">
        <v>25</v>
      </c>
      <c r="J1017" s="5">
        <f>IF(Sales[[#This Row],[Sales Month]]=MAX(R1017:R3236),Sales[[#This Row],[Upsell $ Non Paying Users]]*Sales[[#This Row],[Non Paying Users]],0)</f>
        <v>0</v>
      </c>
      <c r="K1017" s="5" t="str" cm="1">
        <f t="array" ref="K1017">_xlfn.IFS(Sales[[#This Row],[Current Upsell $]]=0,"",Sales[[#This Row],[Current Upsell $]]&gt;=400,"High",Sales[[#This Row],[Current Upsell $]]&gt;=100,"Medium",Sales[[#This Row],[Current Upsell $]]&lt;100,"Low")</f>
        <v/>
      </c>
      <c r="L1017" s="5" t="str">
        <f>IF(Sales[[#This Row],[Current Upsell $]]&gt;0,_xlfn.CONCAT(Sales[[#This Row],[Subscription Type]]," ",Sales[[#This Row],[Upsell Priority]]," ",TEXT(Sales[[#This Row],[Current Upsell $]],"$#")),"")</f>
        <v/>
      </c>
      <c r="M1017">
        <v>50</v>
      </c>
      <c r="N1017" s="1">
        <v>44228</v>
      </c>
      <c r="O1017" s="1">
        <v>44378</v>
      </c>
      <c r="P1017">
        <v>5</v>
      </c>
      <c r="Q1017">
        <v>0</v>
      </c>
      <c r="R1017" s="1">
        <v>44256</v>
      </c>
      <c r="S1017">
        <v>300</v>
      </c>
      <c r="T1017" s="1"/>
    </row>
    <row r="1018" spans="1:20" x14ac:dyDescent="0.25">
      <c r="A1018">
        <v>100018</v>
      </c>
      <c r="B1018" t="s">
        <v>1</v>
      </c>
      <c r="C1018" cm="1">
        <f t="array" ref="C1018">_xlfn.SWITCH(Sales[[#This Row],[Subscription Type]],"Basic",4,"Premium",3,"Business",2,"Enterprise",1,FALSE)</f>
        <v>2</v>
      </c>
      <c r="E1018" s="1"/>
      <c r="F1018" s="1"/>
      <c r="G1018">
        <v>32</v>
      </c>
      <c r="H1018">
        <f>MAX(0,Sales[[#This Row],[Number of Users]]-Sales[[#This Row],[Licenses Bought]])</f>
        <v>37</v>
      </c>
      <c r="I1018" s="5">
        <v>25</v>
      </c>
      <c r="J1018" s="5">
        <f>IF(Sales[[#This Row],[Sales Month]]=MAX(R1018:R3237),Sales[[#This Row],[Upsell $ Non Paying Users]]*Sales[[#This Row],[Non Paying Users]],0)</f>
        <v>0</v>
      </c>
      <c r="K1018" s="5" t="str" cm="1">
        <f t="array" ref="K1018">_xlfn.IFS(Sales[[#This Row],[Current Upsell $]]=0,"",Sales[[#This Row],[Current Upsell $]]&gt;=400,"High",Sales[[#This Row],[Current Upsell $]]&gt;=100,"Medium",Sales[[#This Row],[Current Upsell $]]&lt;100,"Low")</f>
        <v/>
      </c>
      <c r="L1018" s="5" t="str">
        <f>IF(Sales[[#This Row],[Current Upsell $]]&gt;0,_xlfn.CONCAT(Sales[[#This Row],[Subscription Type]]," ",Sales[[#This Row],[Upsell Priority]]," ",TEXT(Sales[[#This Row],[Current Upsell $]],"$#")),"")</f>
        <v/>
      </c>
      <c r="M1018">
        <v>69</v>
      </c>
      <c r="N1018" s="1">
        <v>43922</v>
      </c>
      <c r="O1018" s="1">
        <v>44378</v>
      </c>
      <c r="P1018">
        <v>15</v>
      </c>
      <c r="Q1018">
        <v>0</v>
      </c>
      <c r="R1018" s="1">
        <v>43983</v>
      </c>
      <c r="S1018">
        <v>800</v>
      </c>
      <c r="T1018" s="1"/>
    </row>
    <row r="1019" spans="1:20" x14ac:dyDescent="0.25">
      <c r="A1019">
        <v>100018</v>
      </c>
      <c r="B1019" t="s">
        <v>1</v>
      </c>
      <c r="C1019" cm="1">
        <f t="array" ref="C1019">_xlfn.SWITCH(Sales[[#This Row],[Subscription Type]],"Basic",4,"Premium",3,"Business",2,"Enterprise",1,FALSE)</f>
        <v>2</v>
      </c>
      <c r="E1019" s="1"/>
      <c r="F1019" s="1"/>
      <c r="G1019">
        <v>58</v>
      </c>
      <c r="H1019">
        <f>MAX(0,Sales[[#This Row],[Number of Users]]-Sales[[#This Row],[Licenses Bought]])</f>
        <v>33</v>
      </c>
      <c r="I1019" s="5">
        <v>25</v>
      </c>
      <c r="J1019" s="5">
        <f>IF(Sales[[#This Row],[Sales Month]]=MAX(R1019:R3238),Sales[[#This Row],[Upsell $ Non Paying Users]]*Sales[[#This Row],[Non Paying Users]],0)</f>
        <v>0</v>
      </c>
      <c r="K1019" s="5" t="str" cm="1">
        <f t="array" ref="K1019">_xlfn.IFS(Sales[[#This Row],[Current Upsell $]]=0,"",Sales[[#This Row],[Current Upsell $]]&gt;=400,"High",Sales[[#This Row],[Current Upsell $]]&gt;=100,"Medium",Sales[[#This Row],[Current Upsell $]]&lt;100,"Low")</f>
        <v/>
      </c>
      <c r="L1019" s="5" t="str">
        <f>IF(Sales[[#This Row],[Current Upsell $]]&gt;0,_xlfn.CONCAT(Sales[[#This Row],[Subscription Type]]," ",Sales[[#This Row],[Upsell Priority]]," ",TEXT(Sales[[#This Row],[Current Upsell $]],"$#")),"")</f>
        <v/>
      </c>
      <c r="M1019">
        <v>91</v>
      </c>
      <c r="N1019" s="1">
        <v>43922</v>
      </c>
      <c r="O1019" s="1">
        <v>44378</v>
      </c>
      <c r="P1019">
        <v>15</v>
      </c>
      <c r="Q1019">
        <v>0</v>
      </c>
      <c r="R1019" s="1">
        <v>44228</v>
      </c>
      <c r="S1019">
        <v>1450</v>
      </c>
      <c r="T1019" s="1"/>
    </row>
    <row r="1020" spans="1:20" x14ac:dyDescent="0.25">
      <c r="A1020">
        <v>100058</v>
      </c>
      <c r="B1020" t="s">
        <v>1</v>
      </c>
      <c r="C1020" cm="1">
        <f t="array" ref="C1020">_xlfn.SWITCH(Sales[[#This Row],[Subscription Type]],"Basic",4,"Premium",3,"Business",2,"Enterprise",1,FALSE)</f>
        <v>2</v>
      </c>
      <c r="E1020" s="1"/>
      <c r="F1020" s="1"/>
      <c r="G1020">
        <v>31</v>
      </c>
      <c r="H1020">
        <f>MAX(0,Sales[[#This Row],[Number of Users]]-Sales[[#This Row],[Licenses Bought]])</f>
        <v>33</v>
      </c>
      <c r="I1020" s="5">
        <v>25</v>
      </c>
      <c r="J1020" s="5">
        <f>IF(Sales[[#This Row],[Sales Month]]=MAX(R1020:R3239),Sales[[#This Row],[Upsell $ Non Paying Users]]*Sales[[#This Row],[Non Paying Users]],0)</f>
        <v>0</v>
      </c>
      <c r="K1020" s="5" t="str" cm="1">
        <f t="array" ref="K1020">_xlfn.IFS(Sales[[#This Row],[Current Upsell $]]=0,"",Sales[[#This Row],[Current Upsell $]]&gt;=400,"High",Sales[[#This Row],[Current Upsell $]]&gt;=100,"Medium",Sales[[#This Row],[Current Upsell $]]&lt;100,"Low")</f>
        <v/>
      </c>
      <c r="L1020" s="5" t="str">
        <f>IF(Sales[[#This Row],[Current Upsell $]]&gt;0,_xlfn.CONCAT(Sales[[#This Row],[Subscription Type]]," ",Sales[[#This Row],[Upsell Priority]]," ",TEXT(Sales[[#This Row],[Current Upsell $]],"$#")),"")</f>
        <v/>
      </c>
      <c r="M1020">
        <v>64</v>
      </c>
      <c r="N1020" s="1">
        <v>44013</v>
      </c>
      <c r="O1020" s="1">
        <v>44378</v>
      </c>
      <c r="P1020">
        <v>12</v>
      </c>
      <c r="Q1020">
        <v>0</v>
      </c>
      <c r="R1020" s="1">
        <v>44075</v>
      </c>
      <c r="S1020">
        <v>775</v>
      </c>
      <c r="T1020" s="1"/>
    </row>
    <row r="1021" spans="1:20" x14ac:dyDescent="0.25">
      <c r="A1021">
        <v>100117</v>
      </c>
      <c r="B1021" t="s">
        <v>1</v>
      </c>
      <c r="C1021" cm="1">
        <f t="array" ref="C1021">_xlfn.SWITCH(Sales[[#This Row],[Subscription Type]],"Basic",4,"Premium",3,"Business",2,"Enterprise",1,FALSE)</f>
        <v>2</v>
      </c>
      <c r="E1021" s="1"/>
      <c r="F1021" s="1"/>
      <c r="G1021">
        <v>10</v>
      </c>
      <c r="H1021">
        <f>MAX(0,Sales[[#This Row],[Number of Users]]-Sales[[#This Row],[Licenses Bought]])</f>
        <v>33</v>
      </c>
      <c r="I1021" s="5">
        <v>25</v>
      </c>
      <c r="J1021" s="5">
        <f>IF(Sales[[#This Row],[Sales Month]]=MAX(R1021:R3240),Sales[[#This Row],[Upsell $ Non Paying Users]]*Sales[[#This Row],[Non Paying Users]],0)</f>
        <v>0</v>
      </c>
      <c r="K1021" s="5" t="str" cm="1">
        <f t="array" ref="K1021">_xlfn.IFS(Sales[[#This Row],[Current Upsell $]]=0,"",Sales[[#This Row],[Current Upsell $]]&gt;=400,"High",Sales[[#This Row],[Current Upsell $]]&gt;=100,"Medium",Sales[[#This Row],[Current Upsell $]]&lt;100,"Low")</f>
        <v/>
      </c>
      <c r="L1021" s="5" t="str">
        <f>IF(Sales[[#This Row],[Current Upsell $]]&gt;0,_xlfn.CONCAT(Sales[[#This Row],[Subscription Type]]," ",Sales[[#This Row],[Upsell Priority]]," ",TEXT(Sales[[#This Row],[Current Upsell $]],"$#")),"")</f>
        <v/>
      </c>
      <c r="M1021">
        <v>43</v>
      </c>
      <c r="N1021" s="1">
        <v>44075</v>
      </c>
      <c r="O1021" s="1">
        <v>44378</v>
      </c>
      <c r="P1021">
        <v>10</v>
      </c>
      <c r="Q1021">
        <v>0</v>
      </c>
      <c r="R1021" s="1">
        <v>44105</v>
      </c>
      <c r="S1021">
        <v>250</v>
      </c>
      <c r="T1021" s="1"/>
    </row>
    <row r="1022" spans="1:20" x14ac:dyDescent="0.25">
      <c r="A1022">
        <v>100219</v>
      </c>
      <c r="B1022" t="s">
        <v>1</v>
      </c>
      <c r="C1022" cm="1">
        <f t="array" ref="C1022">_xlfn.SWITCH(Sales[[#This Row],[Subscription Type]],"Basic",4,"Premium",3,"Business",2,"Enterprise",1,FALSE)</f>
        <v>2</v>
      </c>
      <c r="E1022" s="1"/>
      <c r="F1022" s="1"/>
      <c r="G1022">
        <v>45</v>
      </c>
      <c r="H1022">
        <f>MAX(0,Sales[[#This Row],[Number of Users]]-Sales[[#This Row],[Licenses Bought]])</f>
        <v>29</v>
      </c>
      <c r="I1022" s="5">
        <v>25</v>
      </c>
      <c r="J1022" s="5">
        <f>IF(Sales[[#This Row],[Sales Month]]=MAX(R1022:R3241),Sales[[#This Row],[Upsell $ Non Paying Users]]*Sales[[#This Row],[Non Paying Users]],0)</f>
        <v>0</v>
      </c>
      <c r="K1022" s="5" t="str" cm="1">
        <f t="array" ref="K1022">_xlfn.IFS(Sales[[#This Row],[Current Upsell $]]=0,"",Sales[[#This Row],[Current Upsell $]]&gt;=400,"High",Sales[[#This Row],[Current Upsell $]]&gt;=100,"Medium",Sales[[#This Row],[Current Upsell $]]&lt;100,"Low")</f>
        <v/>
      </c>
      <c r="L1022" s="5" t="str">
        <f>IF(Sales[[#This Row],[Current Upsell $]]&gt;0,_xlfn.CONCAT(Sales[[#This Row],[Subscription Type]]," ",Sales[[#This Row],[Upsell Priority]]," ",TEXT(Sales[[#This Row],[Current Upsell $]],"$#")),"")</f>
        <v/>
      </c>
      <c r="M1022">
        <v>74</v>
      </c>
      <c r="N1022" s="1">
        <v>44256</v>
      </c>
      <c r="O1022" s="1">
        <v>44378</v>
      </c>
      <c r="P1022">
        <v>4</v>
      </c>
      <c r="Q1022">
        <v>0</v>
      </c>
      <c r="R1022" s="1">
        <v>44287</v>
      </c>
      <c r="S1022">
        <v>1125</v>
      </c>
      <c r="T1022" s="1"/>
    </row>
    <row r="1023" spans="1:20" x14ac:dyDescent="0.25">
      <c r="A1023">
        <v>100245</v>
      </c>
      <c r="B1023" t="s">
        <v>1</v>
      </c>
      <c r="C1023" cm="1">
        <f t="array" ref="C1023">_xlfn.SWITCH(Sales[[#This Row],[Subscription Type]],"Basic",4,"Premium",3,"Business",2,"Enterprise",1,FALSE)</f>
        <v>2</v>
      </c>
      <c r="E1023" s="1"/>
      <c r="F1023" s="1"/>
      <c r="G1023">
        <v>35</v>
      </c>
      <c r="H1023">
        <f>MAX(0,Sales[[#This Row],[Number of Users]]-Sales[[#This Row],[Licenses Bought]])</f>
        <v>29</v>
      </c>
      <c r="I1023" s="5">
        <v>25</v>
      </c>
      <c r="J1023" s="5">
        <f>IF(Sales[[#This Row],[Sales Month]]=MAX(R1023:R3242),Sales[[#This Row],[Upsell $ Non Paying Users]]*Sales[[#This Row],[Non Paying Users]],0)</f>
        <v>725</v>
      </c>
      <c r="K1023" s="5" t="str" cm="1">
        <f t="array" ref="K1023">_xlfn.IFS(Sales[[#This Row],[Current Upsell $]]=0,"",Sales[[#This Row],[Current Upsell $]]&gt;=400,"High",Sales[[#This Row],[Current Upsell $]]&gt;=100,"Medium",Sales[[#This Row],[Current Upsell $]]&lt;100,"Low")</f>
        <v>High</v>
      </c>
      <c r="L1023" s="5" t="str">
        <f>IF(Sales[[#This Row],[Current Upsell $]]&gt;0,_xlfn.CONCAT(Sales[[#This Row],[Subscription Type]]," ",Sales[[#This Row],[Upsell Priority]]," ",TEXT(Sales[[#This Row],[Current Upsell $]],"$#")),"")</f>
        <v>Business High $725</v>
      </c>
      <c r="M1023">
        <v>64</v>
      </c>
      <c r="N1023" s="1">
        <v>44287</v>
      </c>
      <c r="O1023" s="1">
        <v>44378</v>
      </c>
      <c r="P1023">
        <v>3</v>
      </c>
      <c r="Q1023">
        <v>0</v>
      </c>
      <c r="R1023" s="1">
        <v>44348</v>
      </c>
      <c r="S1023">
        <v>875</v>
      </c>
      <c r="T1023" s="1"/>
    </row>
    <row r="1024" spans="1:20" x14ac:dyDescent="0.25">
      <c r="A1024">
        <v>100018</v>
      </c>
      <c r="B1024" t="s">
        <v>1</v>
      </c>
      <c r="C1024" cm="1">
        <f t="array" ref="C1024">_xlfn.SWITCH(Sales[[#This Row],[Subscription Type]],"Basic",4,"Premium",3,"Business",2,"Enterprise",1,FALSE)</f>
        <v>2</v>
      </c>
      <c r="E1024" s="1"/>
      <c r="F1024" s="1"/>
      <c r="G1024">
        <v>58</v>
      </c>
      <c r="H1024">
        <f>MAX(0,Sales[[#This Row],[Number of Users]]-Sales[[#This Row],[Licenses Bought]])</f>
        <v>28</v>
      </c>
      <c r="I1024" s="5">
        <v>25</v>
      </c>
      <c r="J1024" s="5">
        <f>IF(Sales[[#This Row],[Sales Month]]=MAX(R1024:R3243),Sales[[#This Row],[Upsell $ Non Paying Users]]*Sales[[#This Row],[Non Paying Users]],0)</f>
        <v>0</v>
      </c>
      <c r="K1024" s="5" t="str" cm="1">
        <f t="array" ref="K1024">_xlfn.IFS(Sales[[#This Row],[Current Upsell $]]=0,"",Sales[[#This Row],[Current Upsell $]]&gt;=400,"High",Sales[[#This Row],[Current Upsell $]]&gt;=100,"Medium",Sales[[#This Row],[Current Upsell $]]&lt;100,"Low")</f>
        <v/>
      </c>
      <c r="L1024" s="5" t="str">
        <f>IF(Sales[[#This Row],[Current Upsell $]]&gt;0,_xlfn.CONCAT(Sales[[#This Row],[Subscription Type]]," ",Sales[[#This Row],[Upsell Priority]]," ",TEXT(Sales[[#This Row],[Current Upsell $]],"$#")),"")</f>
        <v/>
      </c>
      <c r="M1024">
        <v>86</v>
      </c>
      <c r="N1024" s="1">
        <v>43922</v>
      </c>
      <c r="O1024" s="1">
        <v>44378</v>
      </c>
      <c r="P1024">
        <v>15</v>
      </c>
      <c r="Q1024">
        <v>0</v>
      </c>
      <c r="R1024" s="1">
        <v>44136</v>
      </c>
      <c r="S1024">
        <v>1450</v>
      </c>
      <c r="T1024" s="1"/>
    </row>
    <row r="1025" spans="1:20" x14ac:dyDescent="0.25">
      <c r="A1025">
        <v>100041</v>
      </c>
      <c r="B1025" t="s">
        <v>1</v>
      </c>
      <c r="C1025" cm="1">
        <f t="array" ref="C1025">_xlfn.SWITCH(Sales[[#This Row],[Subscription Type]],"Basic",4,"Premium",3,"Business",2,"Enterprise",1,FALSE)</f>
        <v>2</v>
      </c>
      <c r="E1025" s="1"/>
      <c r="F1025" s="1"/>
      <c r="G1025">
        <v>10</v>
      </c>
      <c r="H1025">
        <f>MAX(0,Sales[[#This Row],[Number of Users]]-Sales[[#This Row],[Licenses Bought]])</f>
        <v>28</v>
      </c>
      <c r="I1025" s="5">
        <v>25</v>
      </c>
      <c r="J1025" s="5">
        <f>IF(Sales[[#This Row],[Sales Month]]=MAX(R1025:R3244),Sales[[#This Row],[Upsell $ Non Paying Users]]*Sales[[#This Row],[Non Paying Users]],0)</f>
        <v>0</v>
      </c>
      <c r="K1025" s="5" t="str" cm="1">
        <f t="array" ref="K1025">_xlfn.IFS(Sales[[#This Row],[Current Upsell $]]=0,"",Sales[[#This Row],[Current Upsell $]]&gt;=400,"High",Sales[[#This Row],[Current Upsell $]]&gt;=100,"Medium",Sales[[#This Row],[Current Upsell $]]&lt;100,"Low")</f>
        <v/>
      </c>
      <c r="L1025" s="5" t="str">
        <f>IF(Sales[[#This Row],[Current Upsell $]]&gt;0,_xlfn.CONCAT(Sales[[#This Row],[Subscription Type]]," ",Sales[[#This Row],[Upsell Priority]]," ",TEXT(Sales[[#This Row],[Current Upsell $]],"$#")),"")</f>
        <v/>
      </c>
      <c r="M1025">
        <v>38</v>
      </c>
      <c r="N1025" s="1">
        <v>43983</v>
      </c>
      <c r="O1025" s="1">
        <v>44378</v>
      </c>
      <c r="P1025">
        <v>13</v>
      </c>
      <c r="Q1025">
        <v>0</v>
      </c>
      <c r="R1025" s="1">
        <v>44013</v>
      </c>
      <c r="S1025">
        <v>250</v>
      </c>
      <c r="T1025" s="1"/>
    </row>
    <row r="1026" spans="1:20" x14ac:dyDescent="0.25">
      <c r="A1026">
        <v>100245</v>
      </c>
      <c r="B1026" t="s">
        <v>1</v>
      </c>
      <c r="C1026" cm="1">
        <f t="array" ref="C1026">_xlfn.SWITCH(Sales[[#This Row],[Subscription Type]],"Basic",4,"Premium",3,"Business",2,"Enterprise",1,FALSE)</f>
        <v>2</v>
      </c>
      <c r="E1026" s="1"/>
      <c r="F1026" s="1"/>
      <c r="G1026">
        <v>44</v>
      </c>
      <c r="H1026">
        <f>MAX(0,Sales[[#This Row],[Number of Users]]-Sales[[#This Row],[Licenses Bought]])</f>
        <v>28</v>
      </c>
      <c r="I1026" s="5">
        <v>25</v>
      </c>
      <c r="J1026" s="5">
        <f>IF(Sales[[#This Row],[Sales Month]]=MAX(R1026:R3245),Sales[[#This Row],[Upsell $ Non Paying Users]]*Sales[[#This Row],[Non Paying Users]],0)</f>
        <v>0</v>
      </c>
      <c r="K1026" s="5" t="str" cm="1">
        <f t="array" ref="K1026">_xlfn.IFS(Sales[[#This Row],[Current Upsell $]]=0,"",Sales[[#This Row],[Current Upsell $]]&gt;=400,"High",Sales[[#This Row],[Current Upsell $]]&gt;=100,"Medium",Sales[[#This Row],[Current Upsell $]]&lt;100,"Low")</f>
        <v/>
      </c>
      <c r="L1026" s="5" t="str">
        <f>IF(Sales[[#This Row],[Current Upsell $]]&gt;0,_xlfn.CONCAT(Sales[[#This Row],[Subscription Type]]," ",Sales[[#This Row],[Upsell Priority]]," ",TEXT(Sales[[#This Row],[Current Upsell $]],"$#")),"")</f>
        <v/>
      </c>
      <c r="M1026">
        <v>72</v>
      </c>
      <c r="N1026" s="1">
        <v>44287</v>
      </c>
      <c r="O1026" s="1">
        <v>44378</v>
      </c>
      <c r="P1026">
        <v>3</v>
      </c>
      <c r="Q1026">
        <v>0</v>
      </c>
      <c r="R1026" s="1">
        <v>44317</v>
      </c>
      <c r="S1026">
        <v>1100</v>
      </c>
      <c r="T1026" s="1"/>
    </row>
    <row r="1027" spans="1:20" x14ac:dyDescent="0.25">
      <c r="A1027">
        <v>100060</v>
      </c>
      <c r="B1027" t="s">
        <v>1</v>
      </c>
      <c r="C1027" cm="1">
        <f t="array" ref="C1027">_xlfn.SWITCH(Sales[[#This Row],[Subscription Type]],"Basic",4,"Premium",3,"Business",2,"Enterprise",1,FALSE)</f>
        <v>2</v>
      </c>
      <c r="E1027" s="1"/>
      <c r="F1027" s="1"/>
      <c r="G1027">
        <v>15</v>
      </c>
      <c r="H1027">
        <f>MAX(0,Sales[[#This Row],[Number of Users]]-Sales[[#This Row],[Licenses Bought]])</f>
        <v>27</v>
      </c>
      <c r="I1027" s="5">
        <v>25</v>
      </c>
      <c r="J1027" s="5">
        <f>IF(Sales[[#This Row],[Sales Month]]=MAX(R1027:R3246),Sales[[#This Row],[Upsell $ Non Paying Users]]*Sales[[#This Row],[Non Paying Users]],0)</f>
        <v>0</v>
      </c>
      <c r="K1027" s="5" t="str" cm="1">
        <f t="array" ref="K1027">_xlfn.IFS(Sales[[#This Row],[Current Upsell $]]=0,"",Sales[[#This Row],[Current Upsell $]]&gt;=400,"High",Sales[[#This Row],[Current Upsell $]]&gt;=100,"Medium",Sales[[#This Row],[Current Upsell $]]&lt;100,"Low")</f>
        <v/>
      </c>
      <c r="L1027" s="5" t="str">
        <f>IF(Sales[[#This Row],[Current Upsell $]]&gt;0,_xlfn.CONCAT(Sales[[#This Row],[Subscription Type]]," ",Sales[[#This Row],[Upsell Priority]]," ",TEXT(Sales[[#This Row],[Current Upsell $]],"$#")),"")</f>
        <v/>
      </c>
      <c r="M1027">
        <v>42</v>
      </c>
      <c r="N1027" s="1">
        <v>44013</v>
      </c>
      <c r="O1027" s="1">
        <v>44378</v>
      </c>
      <c r="P1027">
        <v>12</v>
      </c>
      <c r="Q1027">
        <v>0</v>
      </c>
      <c r="R1027" s="1">
        <v>44044</v>
      </c>
      <c r="S1027">
        <v>375</v>
      </c>
      <c r="T1027" s="1"/>
    </row>
    <row r="1028" spans="1:20" x14ac:dyDescent="0.25">
      <c r="A1028">
        <v>100249</v>
      </c>
      <c r="B1028" t="s">
        <v>1</v>
      </c>
      <c r="C1028" cm="1">
        <f t="array" ref="C1028">_xlfn.SWITCH(Sales[[#This Row],[Subscription Type]],"Basic",4,"Premium",3,"Business",2,"Enterprise",1,FALSE)</f>
        <v>2</v>
      </c>
      <c r="E1028" s="1"/>
      <c r="F1028" s="1"/>
      <c r="G1028">
        <v>17</v>
      </c>
      <c r="H1028">
        <f>MAX(0,Sales[[#This Row],[Number of Users]]-Sales[[#This Row],[Licenses Bought]])</f>
        <v>27</v>
      </c>
      <c r="I1028" s="5">
        <v>25</v>
      </c>
      <c r="J1028" s="5">
        <f>IF(Sales[[#This Row],[Sales Month]]=MAX(R1028:R3247),Sales[[#This Row],[Upsell $ Non Paying Users]]*Sales[[#This Row],[Non Paying Users]],0)</f>
        <v>0</v>
      </c>
      <c r="K1028" s="5" t="str" cm="1">
        <f t="array" ref="K1028">_xlfn.IFS(Sales[[#This Row],[Current Upsell $]]=0,"",Sales[[#This Row],[Current Upsell $]]&gt;=400,"High",Sales[[#This Row],[Current Upsell $]]&gt;=100,"Medium",Sales[[#This Row],[Current Upsell $]]&lt;100,"Low")</f>
        <v/>
      </c>
      <c r="L1028" s="5" t="str">
        <f>IF(Sales[[#This Row],[Current Upsell $]]&gt;0,_xlfn.CONCAT(Sales[[#This Row],[Subscription Type]]," ",Sales[[#This Row],[Upsell Priority]]," ",TEXT(Sales[[#This Row],[Current Upsell $]],"$#")),"")</f>
        <v/>
      </c>
      <c r="M1028">
        <v>44</v>
      </c>
      <c r="N1028" s="1">
        <v>44287</v>
      </c>
      <c r="O1028" s="1">
        <v>44378</v>
      </c>
      <c r="P1028">
        <v>3</v>
      </c>
      <c r="Q1028">
        <v>0</v>
      </c>
      <c r="R1028" s="1">
        <v>44317</v>
      </c>
      <c r="S1028">
        <v>425</v>
      </c>
      <c r="T1028" s="1"/>
    </row>
    <row r="1029" spans="1:20" x14ac:dyDescent="0.25">
      <c r="A1029">
        <v>100018</v>
      </c>
      <c r="B1029" t="s">
        <v>1</v>
      </c>
      <c r="C1029" cm="1">
        <f t="array" ref="C1029">_xlfn.SWITCH(Sales[[#This Row],[Subscription Type]],"Basic",4,"Premium",3,"Business",2,"Enterprise",1,FALSE)</f>
        <v>2</v>
      </c>
      <c r="E1029" s="1"/>
      <c r="F1029" s="1"/>
      <c r="G1029">
        <v>58</v>
      </c>
      <c r="H1029">
        <f>MAX(0,Sales[[#This Row],[Number of Users]]-Sales[[#This Row],[Licenses Bought]])</f>
        <v>26</v>
      </c>
      <c r="I1029" s="5">
        <v>25</v>
      </c>
      <c r="J1029" s="5">
        <f>IF(Sales[[#This Row],[Sales Month]]=MAX(R1029:R3248),Sales[[#This Row],[Upsell $ Non Paying Users]]*Sales[[#This Row],[Non Paying Users]],0)</f>
        <v>0</v>
      </c>
      <c r="K1029" s="5" t="str" cm="1">
        <f t="array" ref="K1029">_xlfn.IFS(Sales[[#This Row],[Current Upsell $]]=0,"",Sales[[#This Row],[Current Upsell $]]&gt;=400,"High",Sales[[#This Row],[Current Upsell $]]&gt;=100,"Medium",Sales[[#This Row],[Current Upsell $]]&lt;100,"Low")</f>
        <v/>
      </c>
      <c r="L1029" s="5" t="str">
        <f>IF(Sales[[#This Row],[Current Upsell $]]&gt;0,_xlfn.CONCAT(Sales[[#This Row],[Subscription Type]]," ",Sales[[#This Row],[Upsell Priority]]," ",TEXT(Sales[[#This Row],[Current Upsell $]],"$#")),"")</f>
        <v/>
      </c>
      <c r="M1029">
        <v>84</v>
      </c>
      <c r="N1029" s="1">
        <v>43922</v>
      </c>
      <c r="O1029" s="1">
        <v>44378</v>
      </c>
      <c r="P1029">
        <v>15</v>
      </c>
      <c r="Q1029">
        <v>0</v>
      </c>
      <c r="R1029" s="1">
        <v>44197</v>
      </c>
      <c r="S1029">
        <v>1450</v>
      </c>
      <c r="T1029" s="1"/>
    </row>
    <row r="1030" spans="1:20" x14ac:dyDescent="0.25">
      <c r="A1030">
        <v>100011</v>
      </c>
      <c r="B1030" t="s">
        <v>1</v>
      </c>
      <c r="C1030" cm="1">
        <f t="array" ref="C1030">_xlfn.SWITCH(Sales[[#This Row],[Subscription Type]],"Basic",4,"Premium",3,"Business",2,"Enterprise",1,FALSE)</f>
        <v>2</v>
      </c>
      <c r="E1030" s="1"/>
      <c r="F1030" s="1"/>
      <c r="G1030">
        <v>23</v>
      </c>
      <c r="H1030">
        <f>MAX(0,Sales[[#This Row],[Number of Users]]-Sales[[#This Row],[Licenses Bought]])</f>
        <v>25</v>
      </c>
      <c r="I1030" s="5">
        <v>25</v>
      </c>
      <c r="J1030" s="5">
        <f>IF(Sales[[#This Row],[Sales Month]]=MAX(R1030:R3249),Sales[[#This Row],[Upsell $ Non Paying Users]]*Sales[[#This Row],[Non Paying Users]],0)</f>
        <v>0</v>
      </c>
      <c r="K1030" s="5" t="str" cm="1">
        <f t="array" ref="K1030">_xlfn.IFS(Sales[[#This Row],[Current Upsell $]]=0,"",Sales[[#This Row],[Current Upsell $]]&gt;=400,"High",Sales[[#This Row],[Current Upsell $]]&gt;=100,"Medium",Sales[[#This Row],[Current Upsell $]]&lt;100,"Low")</f>
        <v/>
      </c>
      <c r="L1030" s="5" t="str">
        <f>IF(Sales[[#This Row],[Current Upsell $]]&gt;0,_xlfn.CONCAT(Sales[[#This Row],[Subscription Type]]," ",Sales[[#This Row],[Upsell Priority]]," ",TEXT(Sales[[#This Row],[Current Upsell $]],"$#")),"")</f>
        <v/>
      </c>
      <c r="M1030">
        <v>48</v>
      </c>
      <c r="N1030" s="1">
        <v>43891</v>
      </c>
      <c r="O1030" s="1">
        <v>44378</v>
      </c>
      <c r="P1030">
        <v>16</v>
      </c>
      <c r="Q1030">
        <v>0</v>
      </c>
      <c r="R1030" s="1">
        <v>43952</v>
      </c>
      <c r="S1030">
        <v>575</v>
      </c>
      <c r="T1030" s="1"/>
    </row>
    <row r="1031" spans="1:20" x14ac:dyDescent="0.25">
      <c r="A1031">
        <v>100017</v>
      </c>
      <c r="B1031" t="s">
        <v>1</v>
      </c>
      <c r="C1031" cm="1">
        <f t="array" ref="C1031">_xlfn.SWITCH(Sales[[#This Row],[Subscription Type]],"Basic",4,"Premium",3,"Business",2,"Enterprise",1,FALSE)</f>
        <v>2</v>
      </c>
      <c r="E1031" s="1"/>
      <c r="F1031" s="1"/>
      <c r="G1031">
        <v>62</v>
      </c>
      <c r="H1031">
        <f>MAX(0,Sales[[#This Row],[Number of Users]]-Sales[[#This Row],[Licenses Bought]])</f>
        <v>24</v>
      </c>
      <c r="I1031" s="5">
        <v>25</v>
      </c>
      <c r="J1031" s="5">
        <f>IF(Sales[[#This Row],[Sales Month]]=MAX(R1031:R3250),Sales[[#This Row],[Upsell $ Non Paying Users]]*Sales[[#This Row],[Non Paying Users]],0)</f>
        <v>0</v>
      </c>
      <c r="K1031" s="5" t="str" cm="1">
        <f t="array" ref="K1031">_xlfn.IFS(Sales[[#This Row],[Current Upsell $]]=0,"",Sales[[#This Row],[Current Upsell $]]&gt;=400,"High",Sales[[#This Row],[Current Upsell $]]&gt;=100,"Medium",Sales[[#This Row],[Current Upsell $]]&lt;100,"Low")</f>
        <v/>
      </c>
      <c r="L1031" s="5" t="str">
        <f>IF(Sales[[#This Row],[Current Upsell $]]&gt;0,_xlfn.CONCAT(Sales[[#This Row],[Subscription Type]]," ",Sales[[#This Row],[Upsell Priority]]," ",TEXT(Sales[[#This Row],[Current Upsell $]],"$#")),"")</f>
        <v/>
      </c>
      <c r="M1031">
        <v>86</v>
      </c>
      <c r="N1031" s="1">
        <v>43922</v>
      </c>
      <c r="O1031" s="1">
        <v>44378</v>
      </c>
      <c r="P1031">
        <v>15</v>
      </c>
      <c r="Q1031">
        <v>0</v>
      </c>
      <c r="R1031" s="1">
        <v>43952</v>
      </c>
      <c r="S1031">
        <v>1550</v>
      </c>
      <c r="T1031" s="1"/>
    </row>
    <row r="1032" spans="1:20" x14ac:dyDescent="0.25">
      <c r="A1032">
        <v>100017</v>
      </c>
      <c r="B1032" t="s">
        <v>1</v>
      </c>
      <c r="C1032" cm="1">
        <f t="array" ref="C1032">_xlfn.SWITCH(Sales[[#This Row],[Subscription Type]],"Basic",4,"Premium",3,"Business",2,"Enterprise",1,FALSE)</f>
        <v>2</v>
      </c>
      <c r="E1032" s="1"/>
      <c r="F1032" s="1"/>
      <c r="G1032">
        <v>68</v>
      </c>
      <c r="H1032">
        <f>MAX(0,Sales[[#This Row],[Number of Users]]-Sales[[#This Row],[Licenses Bought]])</f>
        <v>24</v>
      </c>
      <c r="I1032" s="5">
        <v>25</v>
      </c>
      <c r="J1032" s="5">
        <f>IF(Sales[[#This Row],[Sales Month]]=MAX(R1032:R3251),Sales[[#This Row],[Upsell $ Non Paying Users]]*Sales[[#This Row],[Non Paying Users]],0)</f>
        <v>600</v>
      </c>
      <c r="K1032" s="5" t="str" cm="1">
        <f t="array" ref="K1032">_xlfn.IFS(Sales[[#This Row],[Current Upsell $]]=0,"",Sales[[#This Row],[Current Upsell $]]&gt;=400,"High",Sales[[#This Row],[Current Upsell $]]&gt;=100,"Medium",Sales[[#This Row],[Current Upsell $]]&lt;100,"Low")</f>
        <v>High</v>
      </c>
      <c r="L1032" s="5" t="str">
        <f>IF(Sales[[#This Row],[Current Upsell $]]&gt;0,_xlfn.CONCAT(Sales[[#This Row],[Subscription Type]]," ",Sales[[#This Row],[Upsell Priority]]," ",TEXT(Sales[[#This Row],[Current Upsell $]],"$#")),"")</f>
        <v>Business High $600</v>
      </c>
      <c r="M1032">
        <v>92</v>
      </c>
      <c r="N1032" s="1">
        <v>43922</v>
      </c>
      <c r="O1032" s="1">
        <v>44378</v>
      </c>
      <c r="P1032">
        <v>15</v>
      </c>
      <c r="Q1032">
        <v>0</v>
      </c>
      <c r="R1032" s="1">
        <v>44348</v>
      </c>
      <c r="S1032">
        <v>1700</v>
      </c>
      <c r="T1032" s="1"/>
    </row>
    <row r="1033" spans="1:20" x14ac:dyDescent="0.25">
      <c r="A1033">
        <v>100017</v>
      </c>
      <c r="B1033" t="s">
        <v>1</v>
      </c>
      <c r="C1033" cm="1">
        <f t="array" ref="C1033">_xlfn.SWITCH(Sales[[#This Row],[Subscription Type]],"Basic",4,"Premium",3,"Business",2,"Enterprise",1,FALSE)</f>
        <v>2</v>
      </c>
      <c r="E1033" s="1"/>
      <c r="F1033" s="1"/>
      <c r="G1033">
        <v>68</v>
      </c>
      <c r="H1033">
        <f>MAX(0,Sales[[#This Row],[Number of Users]]-Sales[[#This Row],[Licenses Bought]])</f>
        <v>23</v>
      </c>
      <c r="I1033" s="5">
        <v>25</v>
      </c>
      <c r="J1033" s="5">
        <f>IF(Sales[[#This Row],[Sales Month]]=MAX(R1033:R3252),Sales[[#This Row],[Upsell $ Non Paying Users]]*Sales[[#This Row],[Non Paying Users]],0)</f>
        <v>0</v>
      </c>
      <c r="K1033" s="5" t="str" cm="1">
        <f t="array" ref="K1033">_xlfn.IFS(Sales[[#This Row],[Current Upsell $]]=0,"",Sales[[#This Row],[Current Upsell $]]&gt;=400,"High",Sales[[#This Row],[Current Upsell $]]&gt;=100,"Medium",Sales[[#This Row],[Current Upsell $]]&lt;100,"Low")</f>
        <v/>
      </c>
      <c r="L1033" s="5" t="str">
        <f>IF(Sales[[#This Row],[Current Upsell $]]&gt;0,_xlfn.CONCAT(Sales[[#This Row],[Subscription Type]]," ",Sales[[#This Row],[Upsell Priority]]," ",TEXT(Sales[[#This Row],[Current Upsell $]],"$#")),"")</f>
        <v/>
      </c>
      <c r="M1033">
        <v>91</v>
      </c>
      <c r="N1033" s="1">
        <v>43922</v>
      </c>
      <c r="O1033" s="1">
        <v>44378</v>
      </c>
      <c r="P1033">
        <v>15</v>
      </c>
      <c r="Q1033">
        <v>0</v>
      </c>
      <c r="R1033" s="1">
        <v>44136</v>
      </c>
      <c r="S1033">
        <v>1700</v>
      </c>
      <c r="T1033" s="1"/>
    </row>
    <row r="1034" spans="1:20" x14ac:dyDescent="0.25">
      <c r="A1034">
        <v>100018</v>
      </c>
      <c r="B1034" t="s">
        <v>1</v>
      </c>
      <c r="C1034" cm="1">
        <f t="array" ref="C1034">_xlfn.SWITCH(Sales[[#This Row],[Subscription Type]],"Basic",4,"Premium",3,"Business",2,"Enterprise",1,FALSE)</f>
        <v>2</v>
      </c>
      <c r="E1034" s="1"/>
      <c r="F1034" s="1"/>
      <c r="G1034">
        <v>58</v>
      </c>
      <c r="H1034">
        <f>MAX(0,Sales[[#This Row],[Number of Users]]-Sales[[#This Row],[Licenses Bought]])</f>
        <v>23</v>
      </c>
      <c r="I1034" s="5">
        <v>25</v>
      </c>
      <c r="J1034" s="5">
        <f>IF(Sales[[#This Row],[Sales Month]]=MAX(R1034:R3253),Sales[[#This Row],[Upsell $ Non Paying Users]]*Sales[[#This Row],[Non Paying Users]],0)</f>
        <v>0</v>
      </c>
      <c r="K1034" s="5" t="str" cm="1">
        <f t="array" ref="K1034">_xlfn.IFS(Sales[[#This Row],[Current Upsell $]]=0,"",Sales[[#This Row],[Current Upsell $]]&gt;=400,"High",Sales[[#This Row],[Current Upsell $]]&gt;=100,"Medium",Sales[[#This Row],[Current Upsell $]]&lt;100,"Low")</f>
        <v/>
      </c>
      <c r="L1034" s="5" t="str">
        <f>IF(Sales[[#This Row],[Current Upsell $]]&gt;0,_xlfn.CONCAT(Sales[[#This Row],[Subscription Type]]," ",Sales[[#This Row],[Upsell Priority]]," ",TEXT(Sales[[#This Row],[Current Upsell $]],"$#")),"")</f>
        <v/>
      </c>
      <c r="M1034">
        <v>81</v>
      </c>
      <c r="N1034" s="1">
        <v>43922</v>
      </c>
      <c r="O1034" s="1">
        <v>44378</v>
      </c>
      <c r="P1034">
        <v>15</v>
      </c>
      <c r="Q1034">
        <v>0</v>
      </c>
      <c r="R1034" s="1">
        <v>44256</v>
      </c>
      <c r="S1034">
        <v>1450</v>
      </c>
      <c r="T1034" s="1"/>
    </row>
    <row r="1035" spans="1:20" x14ac:dyDescent="0.25">
      <c r="A1035">
        <v>100018</v>
      </c>
      <c r="B1035" t="s">
        <v>1</v>
      </c>
      <c r="C1035" cm="1">
        <f t="array" ref="C1035">_xlfn.SWITCH(Sales[[#This Row],[Subscription Type]],"Basic",4,"Premium",3,"Business",2,"Enterprise",1,FALSE)</f>
        <v>2</v>
      </c>
      <c r="E1035" s="1"/>
      <c r="F1035" s="1"/>
      <c r="G1035">
        <v>58</v>
      </c>
      <c r="H1035">
        <f>MAX(0,Sales[[#This Row],[Number of Users]]-Sales[[#This Row],[Licenses Bought]])</f>
        <v>23</v>
      </c>
      <c r="I1035" s="5">
        <v>25</v>
      </c>
      <c r="J1035" s="5">
        <f>IF(Sales[[#This Row],[Sales Month]]=MAX(R1035:R3254),Sales[[#This Row],[Upsell $ Non Paying Users]]*Sales[[#This Row],[Non Paying Users]],0)</f>
        <v>0</v>
      </c>
      <c r="K1035" s="5" t="str" cm="1">
        <f t="array" ref="K1035">_xlfn.IFS(Sales[[#This Row],[Current Upsell $]]=0,"",Sales[[#This Row],[Current Upsell $]]&gt;=400,"High",Sales[[#This Row],[Current Upsell $]]&gt;=100,"Medium",Sales[[#This Row],[Current Upsell $]]&lt;100,"Low")</f>
        <v/>
      </c>
      <c r="L1035" s="5" t="str">
        <f>IF(Sales[[#This Row],[Current Upsell $]]&gt;0,_xlfn.CONCAT(Sales[[#This Row],[Subscription Type]]," ",Sales[[#This Row],[Upsell Priority]]," ",TEXT(Sales[[#This Row],[Current Upsell $]],"$#")),"")</f>
        <v/>
      </c>
      <c r="M1035">
        <v>81</v>
      </c>
      <c r="N1035" s="1">
        <v>43922</v>
      </c>
      <c r="O1035" s="1">
        <v>44378</v>
      </c>
      <c r="P1035">
        <v>15</v>
      </c>
      <c r="Q1035">
        <v>0</v>
      </c>
      <c r="R1035" s="1">
        <v>44317</v>
      </c>
      <c r="S1035">
        <v>1450</v>
      </c>
      <c r="T1035" s="1"/>
    </row>
    <row r="1036" spans="1:20" x14ac:dyDescent="0.25">
      <c r="A1036">
        <v>100112</v>
      </c>
      <c r="B1036" t="s">
        <v>1</v>
      </c>
      <c r="C1036" cm="1">
        <f t="array" ref="C1036">_xlfn.SWITCH(Sales[[#This Row],[Subscription Type]],"Basic",4,"Premium",3,"Business",2,"Enterprise",1,FALSE)</f>
        <v>2</v>
      </c>
      <c r="E1036" s="1"/>
      <c r="F1036" s="1"/>
      <c r="G1036">
        <v>47</v>
      </c>
      <c r="H1036">
        <f>MAX(0,Sales[[#This Row],[Number of Users]]-Sales[[#This Row],[Licenses Bought]])</f>
        <v>23</v>
      </c>
      <c r="I1036" s="5">
        <v>25</v>
      </c>
      <c r="J1036" s="5">
        <f>IF(Sales[[#This Row],[Sales Month]]=MAX(R1036:R3255),Sales[[#This Row],[Upsell $ Non Paying Users]]*Sales[[#This Row],[Non Paying Users]],0)</f>
        <v>0</v>
      </c>
      <c r="K1036" s="5" t="str" cm="1">
        <f t="array" ref="K1036">_xlfn.IFS(Sales[[#This Row],[Current Upsell $]]=0,"",Sales[[#This Row],[Current Upsell $]]&gt;=400,"High",Sales[[#This Row],[Current Upsell $]]&gt;=100,"Medium",Sales[[#This Row],[Current Upsell $]]&lt;100,"Low")</f>
        <v/>
      </c>
      <c r="L1036" s="5" t="str">
        <f>IF(Sales[[#This Row],[Current Upsell $]]&gt;0,_xlfn.CONCAT(Sales[[#This Row],[Subscription Type]]," ",Sales[[#This Row],[Upsell Priority]]," ",TEXT(Sales[[#This Row],[Current Upsell $]],"$#")),"")</f>
        <v/>
      </c>
      <c r="M1036">
        <v>70</v>
      </c>
      <c r="N1036" s="1">
        <v>44075</v>
      </c>
      <c r="O1036" s="1">
        <v>44378</v>
      </c>
      <c r="P1036">
        <v>10</v>
      </c>
      <c r="Q1036">
        <v>0</v>
      </c>
      <c r="R1036" s="1">
        <v>44197</v>
      </c>
      <c r="S1036">
        <v>1175</v>
      </c>
      <c r="T1036" s="1"/>
    </row>
    <row r="1037" spans="1:20" x14ac:dyDescent="0.25">
      <c r="A1037">
        <v>100219</v>
      </c>
      <c r="B1037" t="s">
        <v>1</v>
      </c>
      <c r="C1037" cm="1">
        <f t="array" ref="C1037">_xlfn.SWITCH(Sales[[#This Row],[Subscription Type]],"Basic",4,"Premium",3,"Business",2,"Enterprise",1,FALSE)</f>
        <v>2</v>
      </c>
      <c r="E1037" s="1"/>
      <c r="F1037" s="1"/>
      <c r="G1037">
        <v>40</v>
      </c>
      <c r="H1037">
        <f>MAX(0,Sales[[#This Row],[Number of Users]]-Sales[[#This Row],[Licenses Bought]])</f>
        <v>23</v>
      </c>
      <c r="I1037" s="5">
        <v>25</v>
      </c>
      <c r="J1037" s="5">
        <f>IF(Sales[[#This Row],[Sales Month]]=MAX(R1037:R3256),Sales[[#This Row],[Upsell $ Non Paying Users]]*Sales[[#This Row],[Non Paying Users]],0)</f>
        <v>0</v>
      </c>
      <c r="K1037" s="5" t="str" cm="1">
        <f t="array" ref="K1037">_xlfn.IFS(Sales[[#This Row],[Current Upsell $]]=0,"",Sales[[#This Row],[Current Upsell $]]&gt;=400,"High",Sales[[#This Row],[Current Upsell $]]&gt;=100,"Medium",Sales[[#This Row],[Current Upsell $]]&lt;100,"Low")</f>
        <v/>
      </c>
      <c r="L1037" s="5" t="str">
        <f>IF(Sales[[#This Row],[Current Upsell $]]&gt;0,_xlfn.CONCAT(Sales[[#This Row],[Subscription Type]]," ",Sales[[#This Row],[Upsell Priority]]," ",TEXT(Sales[[#This Row],[Current Upsell $]],"$#")),"")</f>
        <v/>
      </c>
      <c r="M1037">
        <v>63</v>
      </c>
      <c r="N1037" s="1">
        <v>44256</v>
      </c>
      <c r="O1037" s="1">
        <v>44378</v>
      </c>
      <c r="P1037">
        <v>4</v>
      </c>
      <c r="Q1037">
        <v>0</v>
      </c>
      <c r="R1037" s="1">
        <v>44317</v>
      </c>
      <c r="S1037">
        <v>1000</v>
      </c>
      <c r="T1037" s="1"/>
    </row>
    <row r="1038" spans="1:20" x14ac:dyDescent="0.25">
      <c r="A1038">
        <v>100250</v>
      </c>
      <c r="B1038" t="s">
        <v>1</v>
      </c>
      <c r="C1038" cm="1">
        <f t="array" ref="C1038">_xlfn.SWITCH(Sales[[#This Row],[Subscription Type]],"Basic",4,"Premium",3,"Business",2,"Enterprise",1,FALSE)</f>
        <v>2</v>
      </c>
      <c r="E1038" s="1"/>
      <c r="F1038" s="1"/>
      <c r="G1038">
        <v>7</v>
      </c>
      <c r="H1038">
        <f>MAX(0,Sales[[#This Row],[Number of Users]]-Sales[[#This Row],[Licenses Bought]])</f>
        <v>23</v>
      </c>
      <c r="I1038" s="5">
        <v>25</v>
      </c>
      <c r="J1038" s="5">
        <f>IF(Sales[[#This Row],[Sales Month]]=MAX(R1038:R3257),Sales[[#This Row],[Upsell $ Non Paying Users]]*Sales[[#This Row],[Non Paying Users]],0)</f>
        <v>0</v>
      </c>
      <c r="K1038" s="5" t="str" cm="1">
        <f t="array" ref="K1038">_xlfn.IFS(Sales[[#This Row],[Current Upsell $]]=0,"",Sales[[#This Row],[Current Upsell $]]&gt;=400,"High",Sales[[#This Row],[Current Upsell $]]&gt;=100,"Medium",Sales[[#This Row],[Current Upsell $]]&lt;100,"Low")</f>
        <v/>
      </c>
      <c r="L1038" s="5" t="str">
        <f>IF(Sales[[#This Row],[Current Upsell $]]&gt;0,_xlfn.CONCAT(Sales[[#This Row],[Subscription Type]]," ",Sales[[#This Row],[Upsell Priority]]," ",TEXT(Sales[[#This Row],[Current Upsell $]],"$#")),"")</f>
        <v/>
      </c>
      <c r="M1038">
        <v>30</v>
      </c>
      <c r="N1038" s="1">
        <v>44287</v>
      </c>
      <c r="O1038" s="1">
        <v>44378</v>
      </c>
      <c r="P1038">
        <v>3</v>
      </c>
      <c r="Q1038">
        <v>0</v>
      </c>
      <c r="R1038" s="1">
        <v>44317</v>
      </c>
      <c r="S1038">
        <v>175</v>
      </c>
      <c r="T1038" s="1"/>
    </row>
    <row r="1039" spans="1:20" x14ac:dyDescent="0.25">
      <c r="A1039">
        <v>100009</v>
      </c>
      <c r="B1039" t="s">
        <v>1</v>
      </c>
      <c r="C1039" cm="1">
        <f t="array" ref="C1039">_xlfn.SWITCH(Sales[[#This Row],[Subscription Type]],"Basic",4,"Premium",3,"Business",2,"Enterprise",1,FALSE)</f>
        <v>2</v>
      </c>
      <c r="E1039" s="1"/>
      <c r="F1039" s="1"/>
      <c r="G1039">
        <v>52</v>
      </c>
      <c r="H1039">
        <f>MAX(0,Sales[[#This Row],[Number of Users]]-Sales[[#This Row],[Licenses Bought]])</f>
        <v>22</v>
      </c>
      <c r="I1039" s="5">
        <v>25</v>
      </c>
      <c r="J1039" s="5">
        <f>IF(Sales[[#This Row],[Sales Month]]=MAX(R1039:R3258),Sales[[#This Row],[Upsell $ Non Paying Users]]*Sales[[#This Row],[Non Paying Users]],0)</f>
        <v>0</v>
      </c>
      <c r="K1039" s="5" t="str" cm="1">
        <f t="array" ref="K1039">_xlfn.IFS(Sales[[#This Row],[Current Upsell $]]=0,"",Sales[[#This Row],[Current Upsell $]]&gt;=400,"High",Sales[[#This Row],[Current Upsell $]]&gt;=100,"Medium",Sales[[#This Row],[Current Upsell $]]&lt;100,"Low")</f>
        <v/>
      </c>
      <c r="L1039" s="5" t="str">
        <f>IF(Sales[[#This Row],[Current Upsell $]]&gt;0,_xlfn.CONCAT(Sales[[#This Row],[Subscription Type]]," ",Sales[[#This Row],[Upsell Priority]]," ",TEXT(Sales[[#This Row],[Current Upsell $]],"$#")),"")</f>
        <v/>
      </c>
      <c r="M1039">
        <v>74</v>
      </c>
      <c r="N1039" s="1">
        <v>43862</v>
      </c>
      <c r="O1039" s="1">
        <v>44378</v>
      </c>
      <c r="P1039">
        <v>17</v>
      </c>
      <c r="Q1039">
        <v>0</v>
      </c>
      <c r="R1039" s="1">
        <v>43983</v>
      </c>
      <c r="S1039">
        <v>1300</v>
      </c>
      <c r="T1039" s="1"/>
    </row>
    <row r="1040" spans="1:20" x14ac:dyDescent="0.25">
      <c r="A1040">
        <v>100038</v>
      </c>
      <c r="B1040" t="s">
        <v>1</v>
      </c>
      <c r="C1040" cm="1">
        <f t="array" ref="C1040">_xlfn.SWITCH(Sales[[#This Row],[Subscription Type]],"Basic",4,"Premium",3,"Business",2,"Enterprise",1,FALSE)</f>
        <v>2</v>
      </c>
      <c r="E1040" s="1"/>
      <c r="F1040" s="1"/>
      <c r="G1040">
        <v>52</v>
      </c>
      <c r="H1040">
        <f>MAX(0,Sales[[#This Row],[Number of Users]]-Sales[[#This Row],[Licenses Bought]])</f>
        <v>22</v>
      </c>
      <c r="I1040" s="5">
        <v>25</v>
      </c>
      <c r="J1040" s="5">
        <f>IF(Sales[[#This Row],[Sales Month]]=MAX(R1040:R3259),Sales[[#This Row],[Upsell $ Non Paying Users]]*Sales[[#This Row],[Non Paying Users]],0)</f>
        <v>0</v>
      </c>
      <c r="K1040" s="5" t="str" cm="1">
        <f t="array" ref="K1040">_xlfn.IFS(Sales[[#This Row],[Current Upsell $]]=0,"",Sales[[#This Row],[Current Upsell $]]&gt;=400,"High",Sales[[#This Row],[Current Upsell $]]&gt;=100,"Medium",Sales[[#This Row],[Current Upsell $]]&lt;100,"Low")</f>
        <v/>
      </c>
      <c r="L1040" s="5" t="str">
        <f>IF(Sales[[#This Row],[Current Upsell $]]&gt;0,_xlfn.CONCAT(Sales[[#This Row],[Subscription Type]]," ",Sales[[#This Row],[Upsell Priority]]," ",TEXT(Sales[[#This Row],[Current Upsell $]],"$#")),"")</f>
        <v/>
      </c>
      <c r="M1040">
        <v>74</v>
      </c>
      <c r="N1040" s="1">
        <v>43983</v>
      </c>
      <c r="O1040" s="1">
        <v>44378</v>
      </c>
      <c r="P1040">
        <v>13</v>
      </c>
      <c r="Q1040">
        <v>0</v>
      </c>
      <c r="R1040" s="1">
        <v>44287</v>
      </c>
      <c r="S1040">
        <v>1300</v>
      </c>
      <c r="T1040" s="1"/>
    </row>
    <row r="1041" spans="1:20" x14ac:dyDescent="0.25">
      <c r="A1041">
        <v>100018</v>
      </c>
      <c r="B1041" t="s">
        <v>1</v>
      </c>
      <c r="C1041" cm="1">
        <f t="array" ref="C1041">_xlfn.SWITCH(Sales[[#This Row],[Subscription Type]],"Basic",4,"Premium",3,"Business",2,"Enterprise",1,FALSE)</f>
        <v>2</v>
      </c>
      <c r="E1041" s="1"/>
      <c r="F1041" s="1"/>
      <c r="G1041">
        <v>58</v>
      </c>
      <c r="H1041">
        <f>MAX(0,Sales[[#This Row],[Number of Users]]-Sales[[#This Row],[Licenses Bought]])</f>
        <v>21</v>
      </c>
      <c r="I1041" s="5">
        <v>25</v>
      </c>
      <c r="J1041" s="5">
        <f>IF(Sales[[#This Row],[Sales Month]]=MAX(R1041:R3260),Sales[[#This Row],[Upsell $ Non Paying Users]]*Sales[[#This Row],[Non Paying Users]],0)</f>
        <v>0</v>
      </c>
      <c r="K1041" s="5" t="str" cm="1">
        <f t="array" ref="K1041">_xlfn.IFS(Sales[[#This Row],[Current Upsell $]]=0,"",Sales[[#This Row],[Current Upsell $]]&gt;=400,"High",Sales[[#This Row],[Current Upsell $]]&gt;=100,"Medium",Sales[[#This Row],[Current Upsell $]]&lt;100,"Low")</f>
        <v/>
      </c>
      <c r="L1041" s="5" t="str">
        <f>IF(Sales[[#This Row],[Current Upsell $]]&gt;0,_xlfn.CONCAT(Sales[[#This Row],[Subscription Type]]," ",Sales[[#This Row],[Upsell Priority]]," ",TEXT(Sales[[#This Row],[Current Upsell $]],"$#")),"")</f>
        <v/>
      </c>
      <c r="M1041">
        <v>79</v>
      </c>
      <c r="N1041" s="1">
        <v>43922</v>
      </c>
      <c r="O1041" s="1">
        <v>44378</v>
      </c>
      <c r="P1041">
        <v>15</v>
      </c>
      <c r="Q1041">
        <v>0</v>
      </c>
      <c r="R1041" s="1">
        <v>44166</v>
      </c>
      <c r="S1041">
        <v>1450</v>
      </c>
      <c r="T1041" s="1"/>
    </row>
    <row r="1042" spans="1:20" x14ac:dyDescent="0.25">
      <c r="A1042">
        <v>100018</v>
      </c>
      <c r="B1042" t="s">
        <v>1</v>
      </c>
      <c r="C1042" cm="1">
        <f t="array" ref="C1042">_xlfn.SWITCH(Sales[[#This Row],[Subscription Type]],"Basic",4,"Premium",3,"Business",2,"Enterprise",1,FALSE)</f>
        <v>2</v>
      </c>
      <c r="E1042" s="1"/>
      <c r="F1042" s="1"/>
      <c r="G1042">
        <v>58</v>
      </c>
      <c r="H1042">
        <f>MAX(0,Sales[[#This Row],[Number of Users]]-Sales[[#This Row],[Licenses Bought]])</f>
        <v>21</v>
      </c>
      <c r="I1042" s="5">
        <v>25</v>
      </c>
      <c r="J1042" s="5">
        <f>IF(Sales[[#This Row],[Sales Month]]=MAX(R1042:R3261),Sales[[#This Row],[Upsell $ Non Paying Users]]*Sales[[#This Row],[Non Paying Users]],0)</f>
        <v>0</v>
      </c>
      <c r="K1042" s="5" t="str" cm="1">
        <f t="array" ref="K1042">_xlfn.IFS(Sales[[#This Row],[Current Upsell $]]=0,"",Sales[[#This Row],[Current Upsell $]]&gt;=400,"High",Sales[[#This Row],[Current Upsell $]]&gt;=100,"Medium",Sales[[#This Row],[Current Upsell $]]&lt;100,"Low")</f>
        <v/>
      </c>
      <c r="L1042" s="5" t="str">
        <f>IF(Sales[[#This Row],[Current Upsell $]]&gt;0,_xlfn.CONCAT(Sales[[#This Row],[Subscription Type]]," ",Sales[[#This Row],[Upsell Priority]]," ",TEXT(Sales[[#This Row],[Current Upsell $]],"$#")),"")</f>
        <v/>
      </c>
      <c r="M1042">
        <v>79</v>
      </c>
      <c r="N1042" s="1">
        <v>43922</v>
      </c>
      <c r="O1042" s="1">
        <v>44378</v>
      </c>
      <c r="P1042">
        <v>15</v>
      </c>
      <c r="Q1042">
        <v>0</v>
      </c>
      <c r="R1042" s="1">
        <v>44287</v>
      </c>
      <c r="S1042">
        <v>1450</v>
      </c>
      <c r="T1042" s="1"/>
    </row>
    <row r="1043" spans="1:20" x14ac:dyDescent="0.25">
      <c r="A1043">
        <v>100027</v>
      </c>
      <c r="B1043" t="s">
        <v>1</v>
      </c>
      <c r="C1043" cm="1">
        <f t="array" ref="C1043">_xlfn.SWITCH(Sales[[#This Row],[Subscription Type]],"Basic",4,"Premium",3,"Business",2,"Enterprise",1,FALSE)</f>
        <v>2</v>
      </c>
      <c r="E1043" s="1"/>
      <c r="F1043" s="1"/>
      <c r="G1043">
        <v>12</v>
      </c>
      <c r="H1043">
        <f>MAX(0,Sales[[#This Row],[Number of Users]]-Sales[[#This Row],[Licenses Bought]])</f>
        <v>21</v>
      </c>
      <c r="I1043" s="5">
        <v>25</v>
      </c>
      <c r="J1043" s="5">
        <f>IF(Sales[[#This Row],[Sales Month]]=MAX(R1043:R3262),Sales[[#This Row],[Upsell $ Non Paying Users]]*Sales[[#This Row],[Non Paying Users]],0)</f>
        <v>0</v>
      </c>
      <c r="K1043" s="5" t="str" cm="1">
        <f t="array" ref="K1043">_xlfn.IFS(Sales[[#This Row],[Current Upsell $]]=0,"",Sales[[#This Row],[Current Upsell $]]&gt;=400,"High",Sales[[#This Row],[Current Upsell $]]&gt;=100,"Medium",Sales[[#This Row],[Current Upsell $]]&lt;100,"Low")</f>
        <v/>
      </c>
      <c r="L1043" s="5" t="str">
        <f>IF(Sales[[#This Row],[Current Upsell $]]&gt;0,_xlfn.CONCAT(Sales[[#This Row],[Subscription Type]]," ",Sales[[#This Row],[Upsell Priority]]," ",TEXT(Sales[[#This Row],[Current Upsell $]],"$#")),"")</f>
        <v/>
      </c>
      <c r="M1043">
        <v>33</v>
      </c>
      <c r="N1043" s="1">
        <v>43952</v>
      </c>
      <c r="O1043" s="1">
        <v>44378</v>
      </c>
      <c r="P1043">
        <v>14</v>
      </c>
      <c r="Q1043">
        <v>0</v>
      </c>
      <c r="R1043" s="1">
        <v>43983</v>
      </c>
      <c r="S1043">
        <v>300</v>
      </c>
      <c r="T1043" s="1"/>
    </row>
    <row r="1044" spans="1:20" x14ac:dyDescent="0.25">
      <c r="A1044">
        <v>100113</v>
      </c>
      <c r="B1044" t="s">
        <v>1</v>
      </c>
      <c r="C1044" cm="1">
        <f t="array" ref="C1044">_xlfn.SWITCH(Sales[[#This Row],[Subscription Type]],"Basic",4,"Premium",3,"Business",2,"Enterprise",1,FALSE)</f>
        <v>2</v>
      </c>
      <c r="E1044" s="1"/>
      <c r="F1044" s="1"/>
      <c r="G1044">
        <v>27</v>
      </c>
      <c r="H1044">
        <f>MAX(0,Sales[[#This Row],[Number of Users]]-Sales[[#This Row],[Licenses Bought]])</f>
        <v>21</v>
      </c>
      <c r="I1044" s="5">
        <v>25</v>
      </c>
      <c r="J1044" s="5">
        <f>IF(Sales[[#This Row],[Sales Month]]=MAX(R1044:R3263),Sales[[#This Row],[Upsell $ Non Paying Users]]*Sales[[#This Row],[Non Paying Users]],0)</f>
        <v>0</v>
      </c>
      <c r="K1044" s="5" t="str" cm="1">
        <f t="array" ref="K1044">_xlfn.IFS(Sales[[#This Row],[Current Upsell $]]=0,"",Sales[[#This Row],[Current Upsell $]]&gt;=400,"High",Sales[[#This Row],[Current Upsell $]]&gt;=100,"Medium",Sales[[#This Row],[Current Upsell $]]&lt;100,"Low")</f>
        <v/>
      </c>
      <c r="L1044" s="5" t="str">
        <f>IF(Sales[[#This Row],[Current Upsell $]]&gt;0,_xlfn.CONCAT(Sales[[#This Row],[Subscription Type]]," ",Sales[[#This Row],[Upsell Priority]]," ",TEXT(Sales[[#This Row],[Current Upsell $]],"$#")),"")</f>
        <v/>
      </c>
      <c r="M1044">
        <v>48</v>
      </c>
      <c r="N1044" s="1">
        <v>44075</v>
      </c>
      <c r="O1044" s="1">
        <v>44378</v>
      </c>
      <c r="P1044">
        <v>10</v>
      </c>
      <c r="Q1044">
        <v>0</v>
      </c>
      <c r="R1044" s="1">
        <v>44136</v>
      </c>
      <c r="S1044">
        <v>675</v>
      </c>
      <c r="T1044" s="1"/>
    </row>
    <row r="1045" spans="1:20" x14ac:dyDescent="0.25">
      <c r="A1045">
        <v>100272</v>
      </c>
      <c r="B1045" t="s">
        <v>1</v>
      </c>
      <c r="C1045" cm="1">
        <f t="array" ref="C1045">_xlfn.SWITCH(Sales[[#This Row],[Subscription Type]],"Basic",4,"Premium",3,"Business",2,"Enterprise",1,FALSE)</f>
        <v>2</v>
      </c>
      <c r="E1045" s="1"/>
      <c r="F1045" s="1"/>
      <c r="G1045">
        <v>24</v>
      </c>
      <c r="H1045">
        <f>MAX(0,Sales[[#This Row],[Number of Users]]-Sales[[#This Row],[Licenses Bought]])</f>
        <v>21</v>
      </c>
      <c r="I1045" s="5">
        <v>25</v>
      </c>
      <c r="J1045" s="5">
        <f>IF(Sales[[#This Row],[Sales Month]]=MAX(R1045:R3264),Sales[[#This Row],[Upsell $ Non Paying Users]]*Sales[[#This Row],[Non Paying Users]],0)</f>
        <v>525</v>
      </c>
      <c r="K1045" s="5" t="str" cm="1">
        <f t="array" ref="K1045">_xlfn.IFS(Sales[[#This Row],[Current Upsell $]]=0,"",Sales[[#This Row],[Current Upsell $]]&gt;=400,"High",Sales[[#This Row],[Current Upsell $]]&gt;=100,"Medium",Sales[[#This Row],[Current Upsell $]]&lt;100,"Low")</f>
        <v>High</v>
      </c>
      <c r="L1045" s="5" t="str">
        <f>IF(Sales[[#This Row],[Current Upsell $]]&gt;0,_xlfn.CONCAT(Sales[[#This Row],[Subscription Type]]," ",Sales[[#This Row],[Upsell Priority]]," ",TEXT(Sales[[#This Row],[Current Upsell $]],"$#")),"")</f>
        <v>Business High $525</v>
      </c>
      <c r="M1045">
        <v>45</v>
      </c>
      <c r="N1045" s="1">
        <v>44317</v>
      </c>
      <c r="O1045" s="1">
        <v>44378</v>
      </c>
      <c r="P1045">
        <v>2</v>
      </c>
      <c r="Q1045">
        <v>0</v>
      </c>
      <c r="R1045" s="1">
        <v>44348</v>
      </c>
      <c r="S1045">
        <v>600</v>
      </c>
      <c r="T1045" s="1"/>
    </row>
    <row r="1046" spans="1:20" x14ac:dyDescent="0.25">
      <c r="A1046">
        <v>100017</v>
      </c>
      <c r="B1046" t="s">
        <v>1</v>
      </c>
      <c r="C1046" cm="1">
        <f t="array" ref="C1046">_xlfn.SWITCH(Sales[[#This Row],[Subscription Type]],"Basic",4,"Premium",3,"Business",2,"Enterprise",1,FALSE)</f>
        <v>2</v>
      </c>
      <c r="E1046" s="1"/>
      <c r="F1046" s="1"/>
      <c r="G1046">
        <v>68</v>
      </c>
      <c r="H1046">
        <f>MAX(0,Sales[[#This Row],[Number of Users]]-Sales[[#This Row],[Licenses Bought]])</f>
        <v>20</v>
      </c>
      <c r="I1046" s="5">
        <v>25</v>
      </c>
      <c r="J1046" s="5">
        <f>IF(Sales[[#This Row],[Sales Month]]=MAX(R1046:R3265),Sales[[#This Row],[Upsell $ Non Paying Users]]*Sales[[#This Row],[Non Paying Users]],0)</f>
        <v>0</v>
      </c>
      <c r="K1046" s="5" t="str" cm="1">
        <f t="array" ref="K1046">_xlfn.IFS(Sales[[#This Row],[Current Upsell $]]=0,"",Sales[[#This Row],[Current Upsell $]]&gt;=400,"High",Sales[[#This Row],[Current Upsell $]]&gt;=100,"Medium",Sales[[#This Row],[Current Upsell $]]&lt;100,"Low")</f>
        <v/>
      </c>
      <c r="L1046" s="5" t="str">
        <f>IF(Sales[[#This Row],[Current Upsell $]]&gt;0,_xlfn.CONCAT(Sales[[#This Row],[Subscription Type]]," ",Sales[[#This Row],[Upsell Priority]]," ",TEXT(Sales[[#This Row],[Current Upsell $]],"$#")),"")</f>
        <v/>
      </c>
      <c r="M1046">
        <v>88</v>
      </c>
      <c r="N1046" s="1">
        <v>43922</v>
      </c>
      <c r="O1046" s="1">
        <v>44378</v>
      </c>
      <c r="P1046">
        <v>15</v>
      </c>
      <c r="Q1046">
        <v>0</v>
      </c>
      <c r="R1046" s="1">
        <v>44256</v>
      </c>
      <c r="S1046">
        <v>1700</v>
      </c>
      <c r="T1046" s="1"/>
    </row>
    <row r="1047" spans="1:20" x14ac:dyDescent="0.25">
      <c r="A1047">
        <v>100038</v>
      </c>
      <c r="B1047" t="s">
        <v>1</v>
      </c>
      <c r="C1047" cm="1">
        <f t="array" ref="C1047">_xlfn.SWITCH(Sales[[#This Row],[Subscription Type]],"Basic",4,"Premium",3,"Business",2,"Enterprise",1,FALSE)</f>
        <v>2</v>
      </c>
      <c r="E1047" s="1"/>
      <c r="F1047" s="1"/>
      <c r="G1047">
        <v>52</v>
      </c>
      <c r="H1047">
        <f>MAX(0,Sales[[#This Row],[Number of Users]]-Sales[[#This Row],[Licenses Bought]])</f>
        <v>20</v>
      </c>
      <c r="I1047" s="5">
        <v>25</v>
      </c>
      <c r="J1047" s="5">
        <f>IF(Sales[[#This Row],[Sales Month]]=MAX(R1047:R3266),Sales[[#This Row],[Upsell $ Non Paying Users]]*Sales[[#This Row],[Non Paying Users]],0)</f>
        <v>0</v>
      </c>
      <c r="K1047" s="5" t="str" cm="1">
        <f t="array" ref="K1047">_xlfn.IFS(Sales[[#This Row],[Current Upsell $]]=0,"",Sales[[#This Row],[Current Upsell $]]&gt;=400,"High",Sales[[#This Row],[Current Upsell $]]&gt;=100,"Medium",Sales[[#This Row],[Current Upsell $]]&lt;100,"Low")</f>
        <v/>
      </c>
      <c r="L1047" s="5" t="str">
        <f>IF(Sales[[#This Row],[Current Upsell $]]&gt;0,_xlfn.CONCAT(Sales[[#This Row],[Subscription Type]]," ",Sales[[#This Row],[Upsell Priority]]," ",TEXT(Sales[[#This Row],[Current Upsell $]],"$#")),"")</f>
        <v/>
      </c>
      <c r="M1047">
        <v>72</v>
      </c>
      <c r="N1047" s="1">
        <v>43983</v>
      </c>
      <c r="O1047" s="1">
        <v>44378</v>
      </c>
      <c r="P1047">
        <v>13</v>
      </c>
      <c r="Q1047">
        <v>0</v>
      </c>
      <c r="R1047" s="1">
        <v>44075</v>
      </c>
      <c r="S1047">
        <v>1300</v>
      </c>
      <c r="T1047" s="1"/>
    </row>
    <row r="1048" spans="1:20" x14ac:dyDescent="0.25">
      <c r="A1048">
        <v>100086</v>
      </c>
      <c r="B1048" t="s">
        <v>1</v>
      </c>
      <c r="C1048" cm="1">
        <f t="array" ref="C1048">_xlfn.SWITCH(Sales[[#This Row],[Subscription Type]],"Basic",4,"Premium",3,"Business",2,"Enterprise",1,FALSE)</f>
        <v>2</v>
      </c>
      <c r="E1048" s="1"/>
      <c r="F1048" s="1"/>
      <c r="G1048">
        <v>6</v>
      </c>
      <c r="H1048">
        <f>MAX(0,Sales[[#This Row],[Number of Users]]-Sales[[#This Row],[Licenses Bought]])</f>
        <v>20</v>
      </c>
      <c r="I1048" s="5">
        <v>25</v>
      </c>
      <c r="J1048" s="5">
        <f>IF(Sales[[#This Row],[Sales Month]]=MAX(R1048:R3267),Sales[[#This Row],[Upsell $ Non Paying Users]]*Sales[[#This Row],[Non Paying Users]],0)</f>
        <v>0</v>
      </c>
      <c r="K1048" s="5" t="str" cm="1">
        <f t="array" ref="K1048">_xlfn.IFS(Sales[[#This Row],[Current Upsell $]]=0,"",Sales[[#This Row],[Current Upsell $]]&gt;=400,"High",Sales[[#This Row],[Current Upsell $]]&gt;=100,"Medium",Sales[[#This Row],[Current Upsell $]]&lt;100,"Low")</f>
        <v/>
      </c>
      <c r="L1048" s="5" t="str">
        <f>IF(Sales[[#This Row],[Current Upsell $]]&gt;0,_xlfn.CONCAT(Sales[[#This Row],[Subscription Type]]," ",Sales[[#This Row],[Upsell Priority]]," ",TEXT(Sales[[#This Row],[Current Upsell $]],"$#")),"")</f>
        <v/>
      </c>
      <c r="M1048">
        <v>26</v>
      </c>
      <c r="N1048" s="1">
        <v>44044</v>
      </c>
      <c r="O1048" s="1">
        <v>44378</v>
      </c>
      <c r="P1048">
        <v>11</v>
      </c>
      <c r="Q1048">
        <v>0</v>
      </c>
      <c r="R1048" s="1">
        <v>44075</v>
      </c>
      <c r="S1048">
        <v>150</v>
      </c>
      <c r="T1048" s="1"/>
    </row>
    <row r="1049" spans="1:20" x14ac:dyDescent="0.25">
      <c r="A1049">
        <v>100222</v>
      </c>
      <c r="B1049" t="s">
        <v>1</v>
      </c>
      <c r="C1049" cm="1">
        <f t="array" ref="C1049">_xlfn.SWITCH(Sales[[#This Row],[Subscription Type]],"Basic",4,"Premium",3,"Business",2,"Enterprise",1,FALSE)</f>
        <v>2</v>
      </c>
      <c r="E1049" s="1"/>
      <c r="F1049" s="1"/>
      <c r="G1049">
        <v>35</v>
      </c>
      <c r="H1049">
        <f>MAX(0,Sales[[#This Row],[Number of Users]]-Sales[[#This Row],[Licenses Bought]])</f>
        <v>20</v>
      </c>
      <c r="I1049" s="5">
        <v>25</v>
      </c>
      <c r="J1049" s="5">
        <f>IF(Sales[[#This Row],[Sales Month]]=MAX(R1049:R3268),Sales[[#This Row],[Upsell $ Non Paying Users]]*Sales[[#This Row],[Non Paying Users]],0)</f>
        <v>0</v>
      </c>
      <c r="K1049" s="5" t="str" cm="1">
        <f t="array" ref="K1049">_xlfn.IFS(Sales[[#This Row],[Current Upsell $]]=0,"",Sales[[#This Row],[Current Upsell $]]&gt;=400,"High",Sales[[#This Row],[Current Upsell $]]&gt;=100,"Medium",Sales[[#This Row],[Current Upsell $]]&lt;100,"Low")</f>
        <v/>
      </c>
      <c r="L1049" s="5" t="str">
        <f>IF(Sales[[#This Row],[Current Upsell $]]&gt;0,_xlfn.CONCAT(Sales[[#This Row],[Subscription Type]]," ",Sales[[#This Row],[Upsell Priority]]," ",TEXT(Sales[[#This Row],[Current Upsell $]],"$#")),"")</f>
        <v/>
      </c>
      <c r="M1049">
        <v>55</v>
      </c>
      <c r="N1049" s="1">
        <v>44256</v>
      </c>
      <c r="O1049" s="1">
        <v>44378</v>
      </c>
      <c r="P1049">
        <v>4</v>
      </c>
      <c r="Q1049">
        <v>0</v>
      </c>
      <c r="R1049" s="1">
        <v>44317</v>
      </c>
      <c r="S1049">
        <v>875</v>
      </c>
      <c r="T1049" s="1"/>
    </row>
    <row r="1050" spans="1:20" x14ac:dyDescent="0.25">
      <c r="A1050">
        <v>100011</v>
      </c>
      <c r="B1050" t="s">
        <v>1</v>
      </c>
      <c r="C1050" cm="1">
        <f t="array" ref="C1050">_xlfn.SWITCH(Sales[[#This Row],[Subscription Type]],"Basic",4,"Premium",3,"Business",2,"Enterprise",1,FALSE)</f>
        <v>2</v>
      </c>
      <c r="E1050" s="1"/>
      <c r="F1050" s="1"/>
      <c r="G1050">
        <v>32</v>
      </c>
      <c r="H1050">
        <f>MAX(0,Sales[[#This Row],[Number of Users]]-Sales[[#This Row],[Licenses Bought]])</f>
        <v>19</v>
      </c>
      <c r="I1050" s="5">
        <v>25</v>
      </c>
      <c r="J1050" s="5">
        <f>IF(Sales[[#This Row],[Sales Month]]=MAX(R1050:R3269),Sales[[#This Row],[Upsell $ Non Paying Users]]*Sales[[#This Row],[Non Paying Users]],0)</f>
        <v>0</v>
      </c>
      <c r="K1050" s="5" t="str" cm="1">
        <f t="array" ref="K1050">_xlfn.IFS(Sales[[#This Row],[Current Upsell $]]=0,"",Sales[[#This Row],[Current Upsell $]]&gt;=400,"High",Sales[[#This Row],[Current Upsell $]]&gt;=100,"Medium",Sales[[#This Row],[Current Upsell $]]&lt;100,"Low")</f>
        <v/>
      </c>
      <c r="L1050" s="5" t="str">
        <f>IF(Sales[[#This Row],[Current Upsell $]]&gt;0,_xlfn.CONCAT(Sales[[#This Row],[Subscription Type]]," ",Sales[[#This Row],[Upsell Priority]]," ",TEXT(Sales[[#This Row],[Current Upsell $]],"$#")),"")</f>
        <v/>
      </c>
      <c r="M1050">
        <v>51</v>
      </c>
      <c r="N1050" s="1">
        <v>43891</v>
      </c>
      <c r="O1050" s="1">
        <v>44378</v>
      </c>
      <c r="P1050">
        <v>16</v>
      </c>
      <c r="Q1050">
        <v>0</v>
      </c>
      <c r="R1050" s="1">
        <v>43922</v>
      </c>
      <c r="S1050">
        <v>800</v>
      </c>
      <c r="T1050" s="1"/>
    </row>
    <row r="1051" spans="1:20" x14ac:dyDescent="0.25">
      <c r="A1051">
        <v>100111</v>
      </c>
      <c r="B1051" t="s">
        <v>1</v>
      </c>
      <c r="C1051" cm="1">
        <f t="array" ref="C1051">_xlfn.SWITCH(Sales[[#This Row],[Subscription Type]],"Basic",4,"Premium",3,"Business",2,"Enterprise",1,FALSE)</f>
        <v>2</v>
      </c>
      <c r="E1051" s="1"/>
      <c r="F1051" s="1"/>
      <c r="G1051">
        <v>48</v>
      </c>
      <c r="H1051">
        <f>MAX(0,Sales[[#This Row],[Number of Users]]-Sales[[#This Row],[Licenses Bought]])</f>
        <v>19</v>
      </c>
      <c r="I1051" s="5">
        <v>25</v>
      </c>
      <c r="J1051" s="5">
        <f>IF(Sales[[#This Row],[Sales Month]]=MAX(R1051:R3270),Sales[[#This Row],[Upsell $ Non Paying Users]]*Sales[[#This Row],[Non Paying Users]],0)</f>
        <v>0</v>
      </c>
      <c r="K1051" s="5" t="str" cm="1">
        <f t="array" ref="K1051">_xlfn.IFS(Sales[[#This Row],[Current Upsell $]]=0,"",Sales[[#This Row],[Current Upsell $]]&gt;=400,"High",Sales[[#This Row],[Current Upsell $]]&gt;=100,"Medium",Sales[[#This Row],[Current Upsell $]]&lt;100,"Low")</f>
        <v/>
      </c>
      <c r="L1051" s="5" t="str">
        <f>IF(Sales[[#This Row],[Current Upsell $]]&gt;0,_xlfn.CONCAT(Sales[[#This Row],[Subscription Type]]," ",Sales[[#This Row],[Upsell Priority]]," ",TEXT(Sales[[#This Row],[Current Upsell $]],"$#")),"")</f>
        <v/>
      </c>
      <c r="M1051">
        <v>67</v>
      </c>
      <c r="N1051" s="1">
        <v>44075</v>
      </c>
      <c r="O1051" s="1">
        <v>44378</v>
      </c>
      <c r="P1051">
        <v>10</v>
      </c>
      <c r="Q1051">
        <v>0</v>
      </c>
      <c r="R1051" s="1">
        <v>44228</v>
      </c>
      <c r="S1051">
        <v>1200</v>
      </c>
      <c r="T1051" s="1"/>
    </row>
    <row r="1052" spans="1:20" x14ac:dyDescent="0.25">
      <c r="A1052">
        <v>100117</v>
      </c>
      <c r="B1052" t="s">
        <v>1</v>
      </c>
      <c r="C1052" cm="1">
        <f t="array" ref="C1052">_xlfn.SWITCH(Sales[[#This Row],[Subscription Type]],"Basic",4,"Premium",3,"Business",2,"Enterprise",1,FALSE)</f>
        <v>2</v>
      </c>
      <c r="E1052" s="1"/>
      <c r="F1052" s="1"/>
      <c r="G1052">
        <v>31</v>
      </c>
      <c r="H1052">
        <f>MAX(0,Sales[[#This Row],[Number of Users]]-Sales[[#This Row],[Licenses Bought]])</f>
        <v>19</v>
      </c>
      <c r="I1052" s="5">
        <v>25</v>
      </c>
      <c r="J1052" s="5">
        <f>IF(Sales[[#This Row],[Sales Month]]=MAX(R1052:R3271),Sales[[#This Row],[Upsell $ Non Paying Users]]*Sales[[#This Row],[Non Paying Users]],0)</f>
        <v>475</v>
      </c>
      <c r="K1052" s="5" t="str" cm="1">
        <f t="array" ref="K1052">_xlfn.IFS(Sales[[#This Row],[Current Upsell $]]=0,"",Sales[[#This Row],[Current Upsell $]]&gt;=400,"High",Sales[[#This Row],[Current Upsell $]]&gt;=100,"Medium",Sales[[#This Row],[Current Upsell $]]&lt;100,"Low")</f>
        <v>High</v>
      </c>
      <c r="L1052" s="5" t="str">
        <f>IF(Sales[[#This Row],[Current Upsell $]]&gt;0,_xlfn.CONCAT(Sales[[#This Row],[Subscription Type]]," ",Sales[[#This Row],[Upsell Priority]]," ",TEXT(Sales[[#This Row],[Current Upsell $]],"$#")),"")</f>
        <v>Business High $475</v>
      </c>
      <c r="M1052">
        <v>50</v>
      </c>
      <c r="N1052" s="1">
        <v>44075</v>
      </c>
      <c r="O1052" s="1">
        <v>44378</v>
      </c>
      <c r="P1052">
        <v>10</v>
      </c>
      <c r="Q1052">
        <v>0</v>
      </c>
      <c r="R1052" s="1">
        <v>44348</v>
      </c>
      <c r="S1052">
        <v>775</v>
      </c>
      <c r="T1052" s="1"/>
    </row>
    <row r="1053" spans="1:20" x14ac:dyDescent="0.25">
      <c r="A1053">
        <v>100005</v>
      </c>
      <c r="B1053" t="s">
        <v>1</v>
      </c>
      <c r="C1053" cm="1">
        <f t="array" ref="C1053">_xlfn.SWITCH(Sales[[#This Row],[Subscription Type]],"Basic",4,"Premium",3,"Business",2,"Enterprise",1,FALSE)</f>
        <v>2</v>
      </c>
      <c r="E1053" s="1"/>
      <c r="F1053" s="1"/>
      <c r="G1053">
        <v>29</v>
      </c>
      <c r="H1053">
        <f>MAX(0,Sales[[#This Row],[Number of Users]]-Sales[[#This Row],[Licenses Bought]])</f>
        <v>18</v>
      </c>
      <c r="I1053" s="5">
        <v>25</v>
      </c>
      <c r="J1053" s="5">
        <f>IF(Sales[[#This Row],[Sales Month]]=MAX(R1053:R3272),Sales[[#This Row],[Upsell $ Non Paying Users]]*Sales[[#This Row],[Non Paying Users]],0)</f>
        <v>0</v>
      </c>
      <c r="K1053" s="5" t="str" cm="1">
        <f t="array" ref="K1053">_xlfn.IFS(Sales[[#This Row],[Current Upsell $]]=0,"",Sales[[#This Row],[Current Upsell $]]&gt;=400,"High",Sales[[#This Row],[Current Upsell $]]&gt;=100,"Medium",Sales[[#This Row],[Current Upsell $]]&lt;100,"Low")</f>
        <v/>
      </c>
      <c r="L1053" s="5" t="str">
        <f>IF(Sales[[#This Row],[Current Upsell $]]&gt;0,_xlfn.CONCAT(Sales[[#This Row],[Subscription Type]]," ",Sales[[#This Row],[Upsell Priority]]," ",TEXT(Sales[[#This Row],[Current Upsell $]],"$#")),"")</f>
        <v/>
      </c>
      <c r="M1053">
        <v>47</v>
      </c>
      <c r="N1053" s="1">
        <v>43800</v>
      </c>
      <c r="O1053" s="1">
        <v>44378</v>
      </c>
      <c r="P1053">
        <v>19</v>
      </c>
      <c r="Q1053">
        <v>0</v>
      </c>
      <c r="R1053" s="1">
        <v>43891</v>
      </c>
      <c r="S1053">
        <v>725</v>
      </c>
      <c r="T1053" s="1"/>
    </row>
    <row r="1054" spans="1:20" x14ac:dyDescent="0.25">
      <c r="A1054">
        <v>100005</v>
      </c>
      <c r="B1054" t="s">
        <v>1</v>
      </c>
      <c r="C1054" cm="1">
        <f t="array" ref="C1054">_xlfn.SWITCH(Sales[[#This Row],[Subscription Type]],"Basic",4,"Premium",3,"Business",2,"Enterprise",1,FALSE)</f>
        <v>2</v>
      </c>
      <c r="E1054" s="1"/>
      <c r="F1054" s="1"/>
      <c r="G1054">
        <v>37</v>
      </c>
      <c r="H1054">
        <f>MAX(0,Sales[[#This Row],[Number of Users]]-Sales[[#This Row],[Licenses Bought]])</f>
        <v>18</v>
      </c>
      <c r="I1054" s="5">
        <v>25</v>
      </c>
      <c r="J1054" s="5">
        <f>IF(Sales[[#This Row],[Sales Month]]=MAX(R1054:R3273),Sales[[#This Row],[Upsell $ Non Paying Users]]*Sales[[#This Row],[Non Paying Users]],0)</f>
        <v>0</v>
      </c>
      <c r="K1054" s="5" t="str" cm="1">
        <f t="array" ref="K1054">_xlfn.IFS(Sales[[#This Row],[Current Upsell $]]=0,"",Sales[[#This Row],[Current Upsell $]]&gt;=400,"High",Sales[[#This Row],[Current Upsell $]]&gt;=100,"Medium",Sales[[#This Row],[Current Upsell $]]&lt;100,"Low")</f>
        <v/>
      </c>
      <c r="L1054" s="5" t="str">
        <f>IF(Sales[[#This Row],[Current Upsell $]]&gt;0,_xlfn.CONCAT(Sales[[#This Row],[Subscription Type]]," ",Sales[[#This Row],[Upsell Priority]]," ",TEXT(Sales[[#This Row],[Current Upsell $]],"$#")),"")</f>
        <v/>
      </c>
      <c r="M1054">
        <v>55</v>
      </c>
      <c r="N1054" s="1">
        <v>43800</v>
      </c>
      <c r="O1054" s="1">
        <v>44378</v>
      </c>
      <c r="P1054">
        <v>19</v>
      </c>
      <c r="Q1054">
        <v>0</v>
      </c>
      <c r="R1054" s="1">
        <v>44317</v>
      </c>
      <c r="S1054">
        <v>925</v>
      </c>
      <c r="T1054" s="1"/>
    </row>
    <row r="1055" spans="1:20" x14ac:dyDescent="0.25">
      <c r="A1055">
        <v>100009</v>
      </c>
      <c r="B1055" t="s">
        <v>1</v>
      </c>
      <c r="C1055" cm="1">
        <f t="array" ref="C1055">_xlfn.SWITCH(Sales[[#This Row],[Subscription Type]],"Basic",4,"Premium",3,"Business",2,"Enterprise",1,FALSE)</f>
        <v>2</v>
      </c>
      <c r="E1055" s="1"/>
      <c r="F1055" s="1"/>
      <c r="G1055">
        <v>38</v>
      </c>
      <c r="H1055">
        <f>MAX(0,Sales[[#This Row],[Number of Users]]-Sales[[#This Row],[Licenses Bought]])</f>
        <v>18</v>
      </c>
      <c r="I1055" s="5">
        <v>25</v>
      </c>
      <c r="J1055" s="5">
        <f>IF(Sales[[#This Row],[Sales Month]]=MAX(R1055:R3274),Sales[[#This Row],[Upsell $ Non Paying Users]]*Sales[[#This Row],[Non Paying Users]],0)</f>
        <v>0</v>
      </c>
      <c r="K1055" s="5" t="str" cm="1">
        <f t="array" ref="K1055">_xlfn.IFS(Sales[[#This Row],[Current Upsell $]]=0,"",Sales[[#This Row],[Current Upsell $]]&gt;=400,"High",Sales[[#This Row],[Current Upsell $]]&gt;=100,"Medium",Sales[[#This Row],[Current Upsell $]]&lt;100,"Low")</f>
        <v/>
      </c>
      <c r="L1055" s="5" t="str">
        <f>IF(Sales[[#This Row],[Current Upsell $]]&gt;0,_xlfn.CONCAT(Sales[[#This Row],[Subscription Type]]," ",Sales[[#This Row],[Upsell Priority]]," ",TEXT(Sales[[#This Row],[Current Upsell $]],"$#")),"")</f>
        <v/>
      </c>
      <c r="M1055">
        <v>56</v>
      </c>
      <c r="N1055" s="1">
        <v>43862</v>
      </c>
      <c r="O1055" s="1">
        <v>44378</v>
      </c>
      <c r="P1055">
        <v>17</v>
      </c>
      <c r="Q1055">
        <v>0</v>
      </c>
      <c r="R1055" s="1">
        <v>43922</v>
      </c>
      <c r="S1055">
        <v>950</v>
      </c>
      <c r="T1055" s="1"/>
    </row>
    <row r="1056" spans="1:20" x14ac:dyDescent="0.25">
      <c r="A1056">
        <v>100042</v>
      </c>
      <c r="B1056" t="s">
        <v>1</v>
      </c>
      <c r="C1056" cm="1">
        <f t="array" ref="C1056">_xlfn.SWITCH(Sales[[#This Row],[Subscription Type]],"Basic",4,"Premium",3,"Business",2,"Enterprise",1,FALSE)</f>
        <v>2</v>
      </c>
      <c r="E1056" s="1"/>
      <c r="F1056" s="1"/>
      <c r="G1056">
        <v>10</v>
      </c>
      <c r="H1056">
        <f>MAX(0,Sales[[#This Row],[Number of Users]]-Sales[[#This Row],[Licenses Bought]])</f>
        <v>18</v>
      </c>
      <c r="I1056" s="5">
        <v>25</v>
      </c>
      <c r="J1056" s="5">
        <f>IF(Sales[[#This Row],[Sales Month]]=MAX(R1056:R3275),Sales[[#This Row],[Upsell $ Non Paying Users]]*Sales[[#This Row],[Non Paying Users]],0)</f>
        <v>0</v>
      </c>
      <c r="K1056" s="5" t="str" cm="1">
        <f t="array" ref="K1056">_xlfn.IFS(Sales[[#This Row],[Current Upsell $]]=0,"",Sales[[#This Row],[Current Upsell $]]&gt;=400,"High",Sales[[#This Row],[Current Upsell $]]&gt;=100,"Medium",Sales[[#This Row],[Current Upsell $]]&lt;100,"Low")</f>
        <v/>
      </c>
      <c r="L1056" s="5" t="str">
        <f>IF(Sales[[#This Row],[Current Upsell $]]&gt;0,_xlfn.CONCAT(Sales[[#This Row],[Subscription Type]]," ",Sales[[#This Row],[Upsell Priority]]," ",TEXT(Sales[[#This Row],[Current Upsell $]],"$#")),"")</f>
        <v/>
      </c>
      <c r="M1056">
        <v>28</v>
      </c>
      <c r="N1056" s="1">
        <v>43983</v>
      </c>
      <c r="O1056" s="1">
        <v>44378</v>
      </c>
      <c r="P1056">
        <v>13</v>
      </c>
      <c r="Q1056">
        <v>0</v>
      </c>
      <c r="R1056" s="1">
        <v>44013</v>
      </c>
      <c r="S1056">
        <v>250</v>
      </c>
      <c r="T1056" s="1"/>
    </row>
    <row r="1057" spans="1:20" x14ac:dyDescent="0.25">
      <c r="A1057">
        <v>100113</v>
      </c>
      <c r="B1057" t="s">
        <v>1</v>
      </c>
      <c r="C1057" cm="1">
        <f t="array" ref="C1057">_xlfn.SWITCH(Sales[[#This Row],[Subscription Type]],"Basic",4,"Premium",3,"Business",2,"Enterprise",1,FALSE)</f>
        <v>2</v>
      </c>
      <c r="E1057" s="1"/>
      <c r="F1057" s="1"/>
      <c r="G1057">
        <v>45</v>
      </c>
      <c r="H1057">
        <f>MAX(0,Sales[[#This Row],[Number of Users]]-Sales[[#This Row],[Licenses Bought]])</f>
        <v>18</v>
      </c>
      <c r="I1057" s="5">
        <v>25</v>
      </c>
      <c r="J1057" s="5">
        <f>IF(Sales[[#This Row],[Sales Month]]=MAX(R1057:R3276),Sales[[#This Row],[Upsell $ Non Paying Users]]*Sales[[#This Row],[Non Paying Users]],0)</f>
        <v>450</v>
      </c>
      <c r="K1057" s="5" t="str" cm="1">
        <f t="array" ref="K1057">_xlfn.IFS(Sales[[#This Row],[Current Upsell $]]=0,"",Sales[[#This Row],[Current Upsell $]]&gt;=400,"High",Sales[[#This Row],[Current Upsell $]]&gt;=100,"Medium",Sales[[#This Row],[Current Upsell $]]&lt;100,"Low")</f>
        <v>High</v>
      </c>
      <c r="L1057" s="5" t="str">
        <f>IF(Sales[[#This Row],[Current Upsell $]]&gt;0,_xlfn.CONCAT(Sales[[#This Row],[Subscription Type]]," ",Sales[[#This Row],[Upsell Priority]]," ",TEXT(Sales[[#This Row],[Current Upsell $]],"$#")),"")</f>
        <v>Business High $450</v>
      </c>
      <c r="M1057">
        <v>63</v>
      </c>
      <c r="N1057" s="1">
        <v>44075</v>
      </c>
      <c r="O1057" s="1">
        <v>44378</v>
      </c>
      <c r="P1057">
        <v>10</v>
      </c>
      <c r="Q1057">
        <v>0</v>
      </c>
      <c r="R1057" s="1">
        <v>44348</v>
      </c>
      <c r="S1057">
        <v>1125</v>
      </c>
      <c r="T1057" s="1"/>
    </row>
    <row r="1058" spans="1:20" x14ac:dyDescent="0.25">
      <c r="A1058">
        <v>100117</v>
      </c>
      <c r="B1058" t="s">
        <v>1</v>
      </c>
      <c r="C1058" cm="1">
        <f t="array" ref="C1058">_xlfn.SWITCH(Sales[[#This Row],[Subscription Type]],"Basic",4,"Premium",3,"Business",2,"Enterprise",1,FALSE)</f>
        <v>2</v>
      </c>
      <c r="E1058" s="1"/>
      <c r="F1058" s="1"/>
      <c r="G1058">
        <v>23</v>
      </c>
      <c r="H1058">
        <f>MAX(0,Sales[[#This Row],[Number of Users]]-Sales[[#This Row],[Licenses Bought]])</f>
        <v>18</v>
      </c>
      <c r="I1058" s="5">
        <v>25</v>
      </c>
      <c r="J1058" s="5">
        <f>IF(Sales[[#This Row],[Sales Month]]=MAX(R1058:R3277),Sales[[#This Row],[Upsell $ Non Paying Users]]*Sales[[#This Row],[Non Paying Users]],0)</f>
        <v>0</v>
      </c>
      <c r="K1058" s="5" t="str" cm="1">
        <f t="array" ref="K1058">_xlfn.IFS(Sales[[#This Row],[Current Upsell $]]=0,"",Sales[[#This Row],[Current Upsell $]]&gt;=400,"High",Sales[[#This Row],[Current Upsell $]]&gt;=100,"Medium",Sales[[#This Row],[Current Upsell $]]&lt;100,"Low")</f>
        <v/>
      </c>
      <c r="L1058" s="5" t="str">
        <f>IF(Sales[[#This Row],[Current Upsell $]]&gt;0,_xlfn.CONCAT(Sales[[#This Row],[Subscription Type]]," ",Sales[[#This Row],[Upsell Priority]]," ",TEXT(Sales[[#This Row],[Current Upsell $]],"$#")),"")</f>
        <v/>
      </c>
      <c r="M1058">
        <v>41</v>
      </c>
      <c r="N1058" s="1">
        <v>44075</v>
      </c>
      <c r="O1058" s="1">
        <v>44378</v>
      </c>
      <c r="P1058">
        <v>10</v>
      </c>
      <c r="Q1058">
        <v>0</v>
      </c>
      <c r="R1058" s="1">
        <v>44136</v>
      </c>
      <c r="S1058">
        <v>575</v>
      </c>
      <c r="T1058" s="1"/>
    </row>
    <row r="1059" spans="1:20" x14ac:dyDescent="0.25">
      <c r="A1059">
        <v>100202</v>
      </c>
      <c r="B1059" t="s">
        <v>1</v>
      </c>
      <c r="C1059" cm="1">
        <f t="array" ref="C1059">_xlfn.SWITCH(Sales[[#This Row],[Subscription Type]],"Basic",4,"Premium",3,"Business",2,"Enterprise",1,FALSE)</f>
        <v>2</v>
      </c>
      <c r="E1059" s="1"/>
      <c r="F1059" s="1"/>
      <c r="G1059">
        <v>11</v>
      </c>
      <c r="H1059">
        <f>MAX(0,Sales[[#This Row],[Number of Users]]-Sales[[#This Row],[Licenses Bought]])</f>
        <v>18</v>
      </c>
      <c r="I1059" s="5">
        <v>25</v>
      </c>
      <c r="J1059" s="5">
        <f>IF(Sales[[#This Row],[Sales Month]]=MAX(R1059:R3278),Sales[[#This Row],[Upsell $ Non Paying Users]]*Sales[[#This Row],[Non Paying Users]],0)</f>
        <v>0</v>
      </c>
      <c r="K1059" s="5" t="str" cm="1">
        <f t="array" ref="K1059">_xlfn.IFS(Sales[[#This Row],[Current Upsell $]]=0,"",Sales[[#This Row],[Current Upsell $]]&gt;=400,"High",Sales[[#This Row],[Current Upsell $]]&gt;=100,"Medium",Sales[[#This Row],[Current Upsell $]]&lt;100,"Low")</f>
        <v/>
      </c>
      <c r="L1059" s="5" t="str">
        <f>IF(Sales[[#This Row],[Current Upsell $]]&gt;0,_xlfn.CONCAT(Sales[[#This Row],[Subscription Type]]," ",Sales[[#This Row],[Upsell Priority]]," ",TEXT(Sales[[#This Row],[Current Upsell $]],"$#")),"")</f>
        <v/>
      </c>
      <c r="M1059">
        <v>29</v>
      </c>
      <c r="N1059" s="1">
        <v>44228</v>
      </c>
      <c r="O1059" s="1">
        <v>44378</v>
      </c>
      <c r="P1059">
        <v>5</v>
      </c>
      <c r="Q1059">
        <v>0</v>
      </c>
      <c r="R1059" s="1">
        <v>44256</v>
      </c>
      <c r="S1059">
        <v>275</v>
      </c>
      <c r="T1059" s="1"/>
    </row>
    <row r="1060" spans="1:20" x14ac:dyDescent="0.25">
      <c r="A1060">
        <v>100005</v>
      </c>
      <c r="B1060" t="s">
        <v>1</v>
      </c>
      <c r="C1060" cm="1">
        <f t="array" ref="C1060">_xlfn.SWITCH(Sales[[#This Row],[Subscription Type]],"Basic",4,"Premium",3,"Business",2,"Enterprise",1,FALSE)</f>
        <v>2</v>
      </c>
      <c r="E1060" s="1"/>
      <c r="F1060" s="1"/>
      <c r="G1060">
        <v>23</v>
      </c>
      <c r="H1060">
        <f>MAX(0,Sales[[#This Row],[Number of Users]]-Sales[[#This Row],[Licenses Bought]])</f>
        <v>17</v>
      </c>
      <c r="I1060" s="5">
        <v>25</v>
      </c>
      <c r="J1060" s="5">
        <f>IF(Sales[[#This Row],[Sales Month]]=MAX(R1060:R3279),Sales[[#This Row],[Upsell $ Non Paying Users]]*Sales[[#This Row],[Non Paying Users]],0)</f>
        <v>0</v>
      </c>
      <c r="K1060" s="5" t="str" cm="1">
        <f t="array" ref="K1060">_xlfn.IFS(Sales[[#This Row],[Current Upsell $]]=0,"",Sales[[#This Row],[Current Upsell $]]&gt;=400,"High",Sales[[#This Row],[Current Upsell $]]&gt;=100,"Medium",Sales[[#This Row],[Current Upsell $]]&lt;100,"Low")</f>
        <v/>
      </c>
      <c r="L1060" s="5" t="str">
        <f>IF(Sales[[#This Row],[Current Upsell $]]&gt;0,_xlfn.CONCAT(Sales[[#This Row],[Subscription Type]]," ",Sales[[#This Row],[Upsell Priority]]," ",TEXT(Sales[[#This Row],[Current Upsell $]],"$#")),"")</f>
        <v/>
      </c>
      <c r="M1060">
        <v>40</v>
      </c>
      <c r="N1060" s="1">
        <v>43800</v>
      </c>
      <c r="O1060" s="1">
        <v>44378</v>
      </c>
      <c r="P1060">
        <v>19</v>
      </c>
      <c r="Q1060">
        <v>0</v>
      </c>
      <c r="R1060" s="1">
        <v>43831</v>
      </c>
      <c r="S1060">
        <v>575</v>
      </c>
      <c r="T1060" s="1"/>
    </row>
    <row r="1061" spans="1:20" x14ac:dyDescent="0.25">
      <c r="A1061">
        <v>100058</v>
      </c>
      <c r="B1061" t="s">
        <v>1</v>
      </c>
      <c r="C1061" cm="1">
        <f t="array" ref="C1061">_xlfn.SWITCH(Sales[[#This Row],[Subscription Type]],"Basic",4,"Premium",3,"Business",2,"Enterprise",1,FALSE)</f>
        <v>2</v>
      </c>
      <c r="E1061" s="1"/>
      <c r="F1061" s="1"/>
      <c r="G1061">
        <v>55</v>
      </c>
      <c r="H1061">
        <f>MAX(0,Sales[[#This Row],[Number of Users]]-Sales[[#This Row],[Licenses Bought]])</f>
        <v>17</v>
      </c>
      <c r="I1061" s="5">
        <v>25</v>
      </c>
      <c r="J1061" s="5">
        <f>IF(Sales[[#This Row],[Sales Month]]=MAX(R1061:R3280),Sales[[#This Row],[Upsell $ Non Paying Users]]*Sales[[#This Row],[Non Paying Users]],0)</f>
        <v>0</v>
      </c>
      <c r="K1061" s="5" t="str" cm="1">
        <f t="array" ref="K1061">_xlfn.IFS(Sales[[#This Row],[Current Upsell $]]=0,"",Sales[[#This Row],[Current Upsell $]]&gt;=400,"High",Sales[[#This Row],[Current Upsell $]]&gt;=100,"Medium",Sales[[#This Row],[Current Upsell $]]&lt;100,"Low")</f>
        <v/>
      </c>
      <c r="L1061" s="5" t="str">
        <f>IF(Sales[[#This Row],[Current Upsell $]]&gt;0,_xlfn.CONCAT(Sales[[#This Row],[Subscription Type]]," ",Sales[[#This Row],[Upsell Priority]]," ",TEXT(Sales[[#This Row],[Current Upsell $]],"$#")),"")</f>
        <v/>
      </c>
      <c r="M1061">
        <v>72</v>
      </c>
      <c r="N1061" s="1">
        <v>44013</v>
      </c>
      <c r="O1061" s="1">
        <v>44378</v>
      </c>
      <c r="P1061">
        <v>12</v>
      </c>
      <c r="Q1061">
        <v>0</v>
      </c>
      <c r="R1061" s="1">
        <v>44166</v>
      </c>
      <c r="S1061">
        <v>1375</v>
      </c>
      <c r="T1061" s="1"/>
    </row>
    <row r="1062" spans="1:20" x14ac:dyDescent="0.25">
      <c r="A1062">
        <v>100060</v>
      </c>
      <c r="B1062" t="s">
        <v>1</v>
      </c>
      <c r="C1062" cm="1">
        <f t="array" ref="C1062">_xlfn.SWITCH(Sales[[#This Row],[Subscription Type]],"Basic",4,"Premium",3,"Business",2,"Enterprise",1,FALSE)</f>
        <v>2</v>
      </c>
      <c r="E1062" s="1"/>
      <c r="F1062" s="1"/>
      <c r="G1062">
        <v>31</v>
      </c>
      <c r="H1062">
        <f>MAX(0,Sales[[#This Row],[Number of Users]]-Sales[[#This Row],[Licenses Bought]])</f>
        <v>17</v>
      </c>
      <c r="I1062" s="5">
        <v>25</v>
      </c>
      <c r="J1062" s="5">
        <f>IF(Sales[[#This Row],[Sales Month]]=MAX(R1062:R3281),Sales[[#This Row],[Upsell $ Non Paying Users]]*Sales[[#This Row],[Non Paying Users]],0)</f>
        <v>425</v>
      </c>
      <c r="K1062" s="5" t="str" cm="1">
        <f t="array" ref="K1062">_xlfn.IFS(Sales[[#This Row],[Current Upsell $]]=0,"",Sales[[#This Row],[Current Upsell $]]&gt;=400,"High",Sales[[#This Row],[Current Upsell $]]&gt;=100,"Medium",Sales[[#This Row],[Current Upsell $]]&lt;100,"Low")</f>
        <v>High</v>
      </c>
      <c r="L1062" s="5" t="str">
        <f>IF(Sales[[#This Row],[Current Upsell $]]&gt;0,_xlfn.CONCAT(Sales[[#This Row],[Subscription Type]]," ",Sales[[#This Row],[Upsell Priority]]," ",TEXT(Sales[[#This Row],[Current Upsell $]],"$#")),"")</f>
        <v>Business High $425</v>
      </c>
      <c r="M1062">
        <v>48</v>
      </c>
      <c r="N1062" s="1">
        <v>44013</v>
      </c>
      <c r="O1062" s="1">
        <v>44378</v>
      </c>
      <c r="P1062">
        <v>12</v>
      </c>
      <c r="Q1062">
        <v>0</v>
      </c>
      <c r="R1062" s="1">
        <v>44348</v>
      </c>
      <c r="S1062">
        <v>775</v>
      </c>
      <c r="T1062" s="1"/>
    </row>
    <row r="1063" spans="1:20" x14ac:dyDescent="0.25">
      <c r="A1063">
        <v>100114</v>
      </c>
      <c r="B1063" t="s">
        <v>1</v>
      </c>
      <c r="C1063" cm="1">
        <f t="array" ref="C1063">_xlfn.SWITCH(Sales[[#This Row],[Subscription Type]],"Basic",4,"Premium",3,"Business",2,"Enterprise",1,FALSE)</f>
        <v>2</v>
      </c>
      <c r="E1063" s="1"/>
      <c r="F1063" s="1"/>
      <c r="G1063">
        <v>29</v>
      </c>
      <c r="H1063">
        <f>MAX(0,Sales[[#This Row],[Number of Users]]-Sales[[#This Row],[Licenses Bought]])</f>
        <v>17</v>
      </c>
      <c r="I1063" s="5">
        <v>25</v>
      </c>
      <c r="J1063" s="5">
        <f>IF(Sales[[#This Row],[Sales Month]]=MAX(R1063:R3282),Sales[[#This Row],[Upsell $ Non Paying Users]]*Sales[[#This Row],[Non Paying Users]],0)</f>
        <v>0</v>
      </c>
      <c r="K1063" s="5" t="str" cm="1">
        <f t="array" ref="K1063">_xlfn.IFS(Sales[[#This Row],[Current Upsell $]]=0,"",Sales[[#This Row],[Current Upsell $]]&gt;=400,"High",Sales[[#This Row],[Current Upsell $]]&gt;=100,"Medium",Sales[[#This Row],[Current Upsell $]]&lt;100,"Low")</f>
        <v/>
      </c>
      <c r="L1063" s="5" t="str">
        <f>IF(Sales[[#This Row],[Current Upsell $]]&gt;0,_xlfn.CONCAT(Sales[[#This Row],[Subscription Type]]," ",Sales[[#This Row],[Upsell Priority]]," ",TEXT(Sales[[#This Row],[Current Upsell $]],"$#")),"")</f>
        <v/>
      </c>
      <c r="M1063">
        <v>46</v>
      </c>
      <c r="N1063" s="1">
        <v>44075</v>
      </c>
      <c r="O1063" s="1">
        <v>44378</v>
      </c>
      <c r="P1063">
        <v>10</v>
      </c>
      <c r="Q1063">
        <v>0</v>
      </c>
      <c r="R1063" s="1">
        <v>44136</v>
      </c>
      <c r="S1063">
        <v>725</v>
      </c>
      <c r="T1063" s="1"/>
    </row>
    <row r="1064" spans="1:20" x14ac:dyDescent="0.25">
      <c r="A1064">
        <v>100114</v>
      </c>
      <c r="B1064" t="s">
        <v>1</v>
      </c>
      <c r="C1064" cm="1">
        <f t="array" ref="C1064">_xlfn.SWITCH(Sales[[#This Row],[Subscription Type]],"Basic",4,"Premium",3,"Business",2,"Enterprise",1,FALSE)</f>
        <v>2</v>
      </c>
      <c r="E1064" s="1"/>
      <c r="F1064" s="1"/>
      <c r="G1064">
        <v>43</v>
      </c>
      <c r="H1064">
        <f>MAX(0,Sales[[#This Row],[Number of Users]]-Sales[[#This Row],[Licenses Bought]])</f>
        <v>17</v>
      </c>
      <c r="I1064" s="5">
        <v>25</v>
      </c>
      <c r="J1064" s="5">
        <f>IF(Sales[[#This Row],[Sales Month]]=MAX(R1064:R3283),Sales[[#This Row],[Upsell $ Non Paying Users]]*Sales[[#This Row],[Non Paying Users]],0)</f>
        <v>0</v>
      </c>
      <c r="K1064" s="5" t="str" cm="1">
        <f t="array" ref="K1064">_xlfn.IFS(Sales[[#This Row],[Current Upsell $]]=0,"",Sales[[#This Row],[Current Upsell $]]&gt;=400,"High",Sales[[#This Row],[Current Upsell $]]&gt;=100,"Medium",Sales[[#This Row],[Current Upsell $]]&lt;100,"Low")</f>
        <v/>
      </c>
      <c r="L1064" s="5" t="str">
        <f>IF(Sales[[#This Row],[Current Upsell $]]&gt;0,_xlfn.CONCAT(Sales[[#This Row],[Subscription Type]]," ",Sales[[#This Row],[Upsell Priority]]," ",TEXT(Sales[[#This Row],[Current Upsell $]],"$#")),"")</f>
        <v/>
      </c>
      <c r="M1064">
        <v>60</v>
      </c>
      <c r="N1064" s="1">
        <v>44075</v>
      </c>
      <c r="O1064" s="1">
        <v>44378</v>
      </c>
      <c r="P1064">
        <v>10</v>
      </c>
      <c r="Q1064">
        <v>0</v>
      </c>
      <c r="R1064" s="1">
        <v>44197</v>
      </c>
      <c r="S1064">
        <v>1075</v>
      </c>
      <c r="T1064" s="1"/>
    </row>
    <row r="1065" spans="1:20" x14ac:dyDescent="0.25">
      <c r="A1065">
        <v>100005</v>
      </c>
      <c r="B1065" t="s">
        <v>1</v>
      </c>
      <c r="C1065" cm="1">
        <f t="array" ref="C1065">_xlfn.SWITCH(Sales[[#This Row],[Subscription Type]],"Basic",4,"Premium",3,"Business",2,"Enterprise",1,FALSE)</f>
        <v>2</v>
      </c>
      <c r="E1065" s="1"/>
      <c r="F1065" s="1"/>
      <c r="G1065">
        <v>37</v>
      </c>
      <c r="H1065">
        <f>MAX(0,Sales[[#This Row],[Number of Users]]-Sales[[#This Row],[Licenses Bought]])</f>
        <v>16</v>
      </c>
      <c r="I1065" s="5">
        <v>25</v>
      </c>
      <c r="J1065" s="5">
        <f>IF(Sales[[#This Row],[Sales Month]]=MAX(R1065:R3284),Sales[[#This Row],[Upsell $ Non Paying Users]]*Sales[[#This Row],[Non Paying Users]],0)</f>
        <v>0</v>
      </c>
      <c r="K1065" s="5" t="str" cm="1">
        <f t="array" ref="K1065">_xlfn.IFS(Sales[[#This Row],[Current Upsell $]]=0,"",Sales[[#This Row],[Current Upsell $]]&gt;=400,"High",Sales[[#This Row],[Current Upsell $]]&gt;=100,"Medium",Sales[[#This Row],[Current Upsell $]]&lt;100,"Low")</f>
        <v/>
      </c>
      <c r="L1065" s="5" t="str">
        <f>IF(Sales[[#This Row],[Current Upsell $]]&gt;0,_xlfn.CONCAT(Sales[[#This Row],[Subscription Type]]," ",Sales[[#This Row],[Upsell Priority]]," ",TEXT(Sales[[#This Row],[Current Upsell $]],"$#")),"")</f>
        <v/>
      </c>
      <c r="M1065">
        <v>53</v>
      </c>
      <c r="N1065" s="1">
        <v>43800</v>
      </c>
      <c r="O1065" s="1">
        <v>44378</v>
      </c>
      <c r="P1065">
        <v>19</v>
      </c>
      <c r="Q1065">
        <v>0</v>
      </c>
      <c r="R1065" s="1">
        <v>43983</v>
      </c>
      <c r="S1065">
        <v>925</v>
      </c>
      <c r="T1065" s="1"/>
    </row>
    <row r="1066" spans="1:20" x14ac:dyDescent="0.25">
      <c r="A1066">
        <v>100017</v>
      </c>
      <c r="B1066" t="s">
        <v>1</v>
      </c>
      <c r="C1066" cm="1">
        <f t="array" ref="C1066">_xlfn.SWITCH(Sales[[#This Row],[Subscription Type]],"Basic",4,"Premium",3,"Business",2,"Enterprise",1,FALSE)</f>
        <v>2</v>
      </c>
      <c r="E1066" s="1"/>
      <c r="F1066" s="1"/>
      <c r="G1066">
        <v>68</v>
      </c>
      <c r="H1066">
        <f>MAX(0,Sales[[#This Row],[Number of Users]]-Sales[[#This Row],[Licenses Bought]])</f>
        <v>16</v>
      </c>
      <c r="I1066" s="5">
        <v>25</v>
      </c>
      <c r="J1066" s="5">
        <f>IF(Sales[[#This Row],[Sales Month]]=MAX(R1066:R3285),Sales[[#This Row],[Upsell $ Non Paying Users]]*Sales[[#This Row],[Non Paying Users]],0)</f>
        <v>0</v>
      </c>
      <c r="K1066" s="5" t="str" cm="1">
        <f t="array" ref="K1066">_xlfn.IFS(Sales[[#This Row],[Current Upsell $]]=0,"",Sales[[#This Row],[Current Upsell $]]&gt;=400,"High",Sales[[#This Row],[Current Upsell $]]&gt;=100,"Medium",Sales[[#This Row],[Current Upsell $]]&lt;100,"Low")</f>
        <v/>
      </c>
      <c r="L1066" s="5" t="str">
        <f>IF(Sales[[#This Row],[Current Upsell $]]&gt;0,_xlfn.CONCAT(Sales[[#This Row],[Subscription Type]]," ",Sales[[#This Row],[Upsell Priority]]," ",TEXT(Sales[[#This Row],[Current Upsell $]],"$#")),"")</f>
        <v/>
      </c>
      <c r="M1066">
        <v>84</v>
      </c>
      <c r="N1066" s="1">
        <v>43922</v>
      </c>
      <c r="O1066" s="1">
        <v>44378</v>
      </c>
      <c r="P1066">
        <v>15</v>
      </c>
      <c r="Q1066">
        <v>0</v>
      </c>
      <c r="R1066" s="1">
        <v>44105</v>
      </c>
      <c r="S1066">
        <v>1700</v>
      </c>
      <c r="T1066" s="1"/>
    </row>
    <row r="1067" spans="1:20" x14ac:dyDescent="0.25">
      <c r="A1067">
        <v>100038</v>
      </c>
      <c r="B1067" t="s">
        <v>1</v>
      </c>
      <c r="C1067" cm="1">
        <f t="array" ref="C1067">_xlfn.SWITCH(Sales[[#This Row],[Subscription Type]],"Basic",4,"Premium",3,"Business",2,"Enterprise",1,FALSE)</f>
        <v>2</v>
      </c>
      <c r="E1067" s="1"/>
      <c r="F1067" s="1"/>
      <c r="G1067">
        <v>52</v>
      </c>
      <c r="H1067">
        <f>MAX(0,Sales[[#This Row],[Number of Users]]-Sales[[#This Row],[Licenses Bought]])</f>
        <v>16</v>
      </c>
      <c r="I1067" s="5">
        <v>25</v>
      </c>
      <c r="J1067" s="5">
        <f>IF(Sales[[#This Row],[Sales Month]]=MAX(R1067:R3286),Sales[[#This Row],[Upsell $ Non Paying Users]]*Sales[[#This Row],[Non Paying Users]],0)</f>
        <v>0</v>
      </c>
      <c r="K1067" s="5" t="str" cm="1">
        <f t="array" ref="K1067">_xlfn.IFS(Sales[[#This Row],[Current Upsell $]]=0,"",Sales[[#This Row],[Current Upsell $]]&gt;=400,"High",Sales[[#This Row],[Current Upsell $]]&gt;=100,"Medium",Sales[[#This Row],[Current Upsell $]]&lt;100,"Low")</f>
        <v/>
      </c>
      <c r="L1067" s="5" t="str">
        <f>IF(Sales[[#This Row],[Current Upsell $]]&gt;0,_xlfn.CONCAT(Sales[[#This Row],[Subscription Type]]," ",Sales[[#This Row],[Upsell Priority]]," ",TEXT(Sales[[#This Row],[Current Upsell $]],"$#")),"")</f>
        <v/>
      </c>
      <c r="M1067">
        <v>68</v>
      </c>
      <c r="N1067" s="1">
        <v>43983</v>
      </c>
      <c r="O1067" s="1">
        <v>44378</v>
      </c>
      <c r="P1067">
        <v>13</v>
      </c>
      <c r="Q1067">
        <v>0</v>
      </c>
      <c r="R1067" s="1">
        <v>44166</v>
      </c>
      <c r="S1067">
        <v>1300</v>
      </c>
      <c r="T1067" s="1"/>
    </row>
    <row r="1068" spans="1:20" x14ac:dyDescent="0.25">
      <c r="A1068">
        <v>100111</v>
      </c>
      <c r="B1068" t="s">
        <v>1</v>
      </c>
      <c r="C1068" cm="1">
        <f t="array" ref="C1068">_xlfn.SWITCH(Sales[[#This Row],[Subscription Type]],"Basic",4,"Premium",3,"Business",2,"Enterprise",1,FALSE)</f>
        <v>2</v>
      </c>
      <c r="E1068" s="1"/>
      <c r="F1068" s="1"/>
      <c r="G1068">
        <v>48</v>
      </c>
      <c r="H1068">
        <f>MAX(0,Sales[[#This Row],[Number of Users]]-Sales[[#This Row],[Licenses Bought]])</f>
        <v>16</v>
      </c>
      <c r="I1068" s="5">
        <v>25</v>
      </c>
      <c r="J1068" s="5">
        <f>IF(Sales[[#This Row],[Sales Month]]=MAX(R1068:R3287),Sales[[#This Row],[Upsell $ Non Paying Users]]*Sales[[#This Row],[Non Paying Users]],0)</f>
        <v>0</v>
      </c>
      <c r="K1068" s="5" t="str" cm="1">
        <f t="array" ref="K1068">_xlfn.IFS(Sales[[#This Row],[Current Upsell $]]=0,"",Sales[[#This Row],[Current Upsell $]]&gt;=400,"High",Sales[[#This Row],[Current Upsell $]]&gt;=100,"Medium",Sales[[#This Row],[Current Upsell $]]&lt;100,"Low")</f>
        <v/>
      </c>
      <c r="L1068" s="5" t="str">
        <f>IF(Sales[[#This Row],[Current Upsell $]]&gt;0,_xlfn.CONCAT(Sales[[#This Row],[Subscription Type]]," ",Sales[[#This Row],[Upsell Priority]]," ",TEXT(Sales[[#This Row],[Current Upsell $]],"$#")),"")</f>
        <v/>
      </c>
      <c r="M1068">
        <v>64</v>
      </c>
      <c r="N1068" s="1">
        <v>44075</v>
      </c>
      <c r="O1068" s="1">
        <v>44378</v>
      </c>
      <c r="P1068">
        <v>10</v>
      </c>
      <c r="Q1068">
        <v>0</v>
      </c>
      <c r="R1068" s="1">
        <v>44136</v>
      </c>
      <c r="S1068">
        <v>1200</v>
      </c>
      <c r="T1068" s="1"/>
    </row>
    <row r="1069" spans="1:20" x14ac:dyDescent="0.25">
      <c r="A1069">
        <v>100113</v>
      </c>
      <c r="B1069" t="s">
        <v>1</v>
      </c>
      <c r="C1069" cm="1">
        <f t="array" ref="C1069">_xlfn.SWITCH(Sales[[#This Row],[Subscription Type]],"Basic",4,"Premium",3,"Business",2,"Enterprise",1,FALSE)</f>
        <v>2</v>
      </c>
      <c r="E1069" s="1"/>
      <c r="F1069" s="1"/>
      <c r="G1069">
        <v>45</v>
      </c>
      <c r="H1069">
        <f>MAX(0,Sales[[#This Row],[Number of Users]]-Sales[[#This Row],[Licenses Bought]])</f>
        <v>16</v>
      </c>
      <c r="I1069" s="5">
        <v>25</v>
      </c>
      <c r="J1069" s="5">
        <f>IF(Sales[[#This Row],[Sales Month]]=MAX(R1069:R3288),Sales[[#This Row],[Upsell $ Non Paying Users]]*Sales[[#This Row],[Non Paying Users]],0)</f>
        <v>0</v>
      </c>
      <c r="K1069" s="5" t="str" cm="1">
        <f t="array" ref="K1069">_xlfn.IFS(Sales[[#This Row],[Current Upsell $]]=0,"",Sales[[#This Row],[Current Upsell $]]&gt;=400,"High",Sales[[#This Row],[Current Upsell $]]&gt;=100,"Medium",Sales[[#This Row],[Current Upsell $]]&lt;100,"Low")</f>
        <v/>
      </c>
      <c r="L1069" s="5" t="str">
        <f>IF(Sales[[#This Row],[Current Upsell $]]&gt;0,_xlfn.CONCAT(Sales[[#This Row],[Subscription Type]]," ",Sales[[#This Row],[Upsell Priority]]," ",TEXT(Sales[[#This Row],[Current Upsell $]],"$#")),"")</f>
        <v/>
      </c>
      <c r="M1069">
        <v>61</v>
      </c>
      <c r="N1069" s="1">
        <v>44075</v>
      </c>
      <c r="O1069" s="1">
        <v>44378</v>
      </c>
      <c r="P1069">
        <v>10</v>
      </c>
      <c r="Q1069">
        <v>0</v>
      </c>
      <c r="R1069" s="1">
        <v>44256</v>
      </c>
      <c r="S1069">
        <v>1125</v>
      </c>
      <c r="T1069" s="1"/>
    </row>
    <row r="1070" spans="1:20" x14ac:dyDescent="0.25">
      <c r="A1070">
        <v>100112</v>
      </c>
      <c r="B1070" t="s">
        <v>1</v>
      </c>
      <c r="C1070" cm="1">
        <f t="array" ref="C1070">_xlfn.SWITCH(Sales[[#This Row],[Subscription Type]],"Basic",4,"Premium",3,"Business",2,"Enterprise",1,FALSE)</f>
        <v>2</v>
      </c>
      <c r="E1070" s="1"/>
      <c r="F1070" s="1"/>
      <c r="G1070">
        <v>15</v>
      </c>
      <c r="H1070">
        <f>MAX(0,Sales[[#This Row],[Number of Users]]-Sales[[#This Row],[Licenses Bought]])</f>
        <v>50</v>
      </c>
      <c r="I1070" s="5">
        <v>25</v>
      </c>
      <c r="J1070" s="5">
        <f>IF(Sales[[#This Row],[Sales Month]]=MAX(R1070:R3289),Sales[[#This Row],[Upsell $ Non Paying Users]]*Sales[[#This Row],[Non Paying Users]],0)</f>
        <v>0</v>
      </c>
      <c r="K1070" s="5" t="str" cm="1">
        <f t="array" ref="K1070">_xlfn.IFS(Sales[[#This Row],[Current Upsell $]]=0,"",Sales[[#This Row],[Current Upsell $]]&gt;=400,"High",Sales[[#This Row],[Current Upsell $]]&gt;=100,"Medium",Sales[[#This Row],[Current Upsell $]]&lt;100,"Low")</f>
        <v/>
      </c>
      <c r="L1070" s="5" t="str">
        <f>IF(Sales[[#This Row],[Current Upsell $]]&gt;0,_xlfn.CONCAT(Sales[[#This Row],[Subscription Type]]," ",Sales[[#This Row],[Upsell Priority]]," ",TEXT(Sales[[#This Row],[Current Upsell $]],"$#")),"")</f>
        <v/>
      </c>
      <c r="M1070">
        <v>65</v>
      </c>
      <c r="N1070" s="1">
        <v>44075</v>
      </c>
      <c r="O1070" s="1">
        <v>44378</v>
      </c>
      <c r="P1070">
        <v>10</v>
      </c>
      <c r="Q1070">
        <v>0</v>
      </c>
      <c r="R1070" s="1">
        <v>44105</v>
      </c>
      <c r="S1070">
        <v>375</v>
      </c>
      <c r="T1070" s="1"/>
    </row>
    <row r="1071" spans="1:20" x14ac:dyDescent="0.25">
      <c r="A1071">
        <v>100196</v>
      </c>
      <c r="B1071" t="s">
        <v>1</v>
      </c>
      <c r="C1071" cm="1">
        <f t="array" ref="C1071">_xlfn.SWITCH(Sales[[#This Row],[Subscription Type]],"Basic",4,"Premium",3,"Business",2,"Enterprise",1,FALSE)</f>
        <v>2</v>
      </c>
      <c r="E1071" s="1"/>
      <c r="F1071" s="1"/>
      <c r="G1071">
        <v>15</v>
      </c>
      <c r="H1071">
        <f>MAX(0,Sales[[#This Row],[Number of Users]]-Sales[[#This Row],[Licenses Bought]])</f>
        <v>49</v>
      </c>
      <c r="I1071" s="5">
        <v>25</v>
      </c>
      <c r="J1071" s="5">
        <f>IF(Sales[[#This Row],[Sales Month]]=MAX(R1071:R3290),Sales[[#This Row],[Upsell $ Non Paying Users]]*Sales[[#This Row],[Non Paying Users]],0)</f>
        <v>0</v>
      </c>
      <c r="K1071" s="5" t="str" cm="1">
        <f t="array" ref="K1071">_xlfn.IFS(Sales[[#This Row],[Current Upsell $]]=0,"",Sales[[#This Row],[Current Upsell $]]&gt;=400,"High",Sales[[#This Row],[Current Upsell $]]&gt;=100,"Medium",Sales[[#This Row],[Current Upsell $]]&lt;100,"Low")</f>
        <v/>
      </c>
      <c r="L1071" s="5" t="str">
        <f>IF(Sales[[#This Row],[Current Upsell $]]&gt;0,_xlfn.CONCAT(Sales[[#This Row],[Subscription Type]]," ",Sales[[#This Row],[Upsell Priority]]," ",TEXT(Sales[[#This Row],[Current Upsell $]],"$#")),"")</f>
        <v/>
      </c>
      <c r="M1071">
        <v>64</v>
      </c>
      <c r="N1071" s="1">
        <v>44228</v>
      </c>
      <c r="O1071" s="1">
        <v>44378</v>
      </c>
      <c r="P1071">
        <v>5</v>
      </c>
      <c r="Q1071">
        <v>0</v>
      </c>
      <c r="R1071" s="1">
        <v>44256</v>
      </c>
      <c r="S1071">
        <v>375</v>
      </c>
      <c r="T1071" s="1"/>
    </row>
    <row r="1072" spans="1:20" x14ac:dyDescent="0.25">
      <c r="A1072">
        <v>100009</v>
      </c>
      <c r="B1072" t="s">
        <v>1</v>
      </c>
      <c r="C1072" cm="1">
        <f t="array" ref="C1072">_xlfn.SWITCH(Sales[[#This Row],[Subscription Type]],"Basic",4,"Premium",3,"Business",2,"Enterprise",1,FALSE)</f>
        <v>2</v>
      </c>
      <c r="E1072" s="1"/>
      <c r="F1072" s="1"/>
      <c r="G1072">
        <v>15</v>
      </c>
      <c r="H1072">
        <f>MAX(0,Sales[[#This Row],[Number of Users]]-Sales[[#This Row],[Licenses Bought]])</f>
        <v>48</v>
      </c>
      <c r="I1072" s="5">
        <v>25</v>
      </c>
      <c r="J1072" s="5">
        <f>IF(Sales[[#This Row],[Sales Month]]=MAX(R1072:R3291),Sales[[#This Row],[Upsell $ Non Paying Users]]*Sales[[#This Row],[Non Paying Users]],0)</f>
        <v>0</v>
      </c>
      <c r="K1072" s="5" t="str" cm="1">
        <f t="array" ref="K1072">_xlfn.IFS(Sales[[#This Row],[Current Upsell $]]=0,"",Sales[[#This Row],[Current Upsell $]]&gt;=400,"High",Sales[[#This Row],[Current Upsell $]]&gt;=100,"Medium",Sales[[#This Row],[Current Upsell $]]&lt;100,"Low")</f>
        <v/>
      </c>
      <c r="L1072" s="5" t="str">
        <f>IF(Sales[[#This Row],[Current Upsell $]]&gt;0,_xlfn.CONCAT(Sales[[#This Row],[Subscription Type]]," ",Sales[[#This Row],[Upsell Priority]]," ",TEXT(Sales[[#This Row],[Current Upsell $]],"$#")),"")</f>
        <v/>
      </c>
      <c r="M1072">
        <v>63</v>
      </c>
      <c r="N1072" s="1">
        <v>43862</v>
      </c>
      <c r="O1072" s="1">
        <v>44378</v>
      </c>
      <c r="P1072">
        <v>17</v>
      </c>
      <c r="Q1072">
        <v>0</v>
      </c>
      <c r="R1072" s="1">
        <v>43891</v>
      </c>
      <c r="S1072">
        <v>375</v>
      </c>
      <c r="T1072" s="1"/>
    </row>
    <row r="1073" spans="1:20" x14ac:dyDescent="0.25">
      <c r="A1073">
        <v>100058</v>
      </c>
      <c r="B1073" t="s">
        <v>1</v>
      </c>
      <c r="C1073" cm="1">
        <f t="array" ref="C1073">_xlfn.SWITCH(Sales[[#This Row],[Subscription Type]],"Basic",4,"Premium",3,"Business",2,"Enterprise",1,FALSE)</f>
        <v>2</v>
      </c>
      <c r="E1073" s="1"/>
      <c r="F1073" s="1"/>
      <c r="G1073">
        <v>23</v>
      </c>
      <c r="H1073">
        <f>MAX(0,Sales[[#This Row],[Number of Users]]-Sales[[#This Row],[Licenses Bought]])</f>
        <v>48</v>
      </c>
      <c r="I1073" s="5">
        <v>25</v>
      </c>
      <c r="J1073" s="5">
        <f>IF(Sales[[#This Row],[Sales Month]]=MAX(R1073:R3292),Sales[[#This Row],[Upsell $ Non Paying Users]]*Sales[[#This Row],[Non Paying Users]],0)</f>
        <v>0</v>
      </c>
      <c r="K1073" s="5" t="str" cm="1">
        <f t="array" ref="K1073">_xlfn.IFS(Sales[[#This Row],[Current Upsell $]]=0,"",Sales[[#This Row],[Current Upsell $]]&gt;=400,"High",Sales[[#This Row],[Current Upsell $]]&gt;=100,"Medium",Sales[[#This Row],[Current Upsell $]]&lt;100,"Low")</f>
        <v/>
      </c>
      <c r="L1073" s="5" t="str">
        <f>IF(Sales[[#This Row],[Current Upsell $]]&gt;0,_xlfn.CONCAT(Sales[[#This Row],[Subscription Type]]," ",Sales[[#This Row],[Upsell Priority]]," ",TEXT(Sales[[#This Row],[Current Upsell $]],"$#")),"")</f>
        <v/>
      </c>
      <c r="M1073">
        <v>71</v>
      </c>
      <c r="N1073" s="1">
        <v>44013</v>
      </c>
      <c r="O1073" s="1">
        <v>44378</v>
      </c>
      <c r="P1073">
        <v>12</v>
      </c>
      <c r="Q1073">
        <v>0</v>
      </c>
      <c r="R1073" s="1">
        <v>44044</v>
      </c>
      <c r="S1073">
        <v>575</v>
      </c>
      <c r="T1073" s="1"/>
    </row>
    <row r="1074" spans="1:20" x14ac:dyDescent="0.25">
      <c r="A1074">
        <v>100038</v>
      </c>
      <c r="B1074" t="s">
        <v>1</v>
      </c>
      <c r="C1074" cm="1">
        <f t="array" ref="C1074">_xlfn.SWITCH(Sales[[#This Row],[Subscription Type]],"Basic",4,"Premium",3,"Business",2,"Enterprise",1,FALSE)</f>
        <v>2</v>
      </c>
      <c r="E1074" s="1"/>
      <c r="F1074" s="1"/>
      <c r="G1074">
        <v>18</v>
      </c>
      <c r="H1074">
        <f>MAX(0,Sales[[#This Row],[Number of Users]]-Sales[[#This Row],[Licenses Bought]])</f>
        <v>47</v>
      </c>
      <c r="I1074" s="5">
        <v>25</v>
      </c>
      <c r="J1074" s="5">
        <f>IF(Sales[[#This Row],[Sales Month]]=MAX(R1074:R3293),Sales[[#This Row],[Upsell $ Non Paying Users]]*Sales[[#This Row],[Non Paying Users]],0)</f>
        <v>0</v>
      </c>
      <c r="K1074" s="5" t="str" cm="1">
        <f t="array" ref="K1074">_xlfn.IFS(Sales[[#This Row],[Current Upsell $]]=0,"",Sales[[#This Row],[Current Upsell $]]&gt;=400,"High",Sales[[#This Row],[Current Upsell $]]&gt;=100,"Medium",Sales[[#This Row],[Current Upsell $]]&lt;100,"Low")</f>
        <v/>
      </c>
      <c r="L1074" s="5" t="str">
        <f>IF(Sales[[#This Row],[Current Upsell $]]&gt;0,_xlfn.CONCAT(Sales[[#This Row],[Subscription Type]]," ",Sales[[#This Row],[Upsell Priority]]," ",TEXT(Sales[[#This Row],[Current Upsell $]],"$#")),"")</f>
        <v/>
      </c>
      <c r="M1074">
        <v>65</v>
      </c>
      <c r="N1074" s="1">
        <v>43983</v>
      </c>
      <c r="O1074" s="1">
        <v>44378</v>
      </c>
      <c r="P1074">
        <v>13</v>
      </c>
      <c r="Q1074">
        <v>0</v>
      </c>
      <c r="R1074" s="1">
        <v>44013</v>
      </c>
      <c r="S1074">
        <v>450</v>
      </c>
      <c r="T1074" s="1"/>
    </row>
    <row r="1075" spans="1:20" x14ac:dyDescent="0.25">
      <c r="A1075">
        <v>100114</v>
      </c>
      <c r="B1075" t="s">
        <v>1</v>
      </c>
      <c r="C1075" cm="1">
        <f t="array" ref="C1075">_xlfn.SWITCH(Sales[[#This Row],[Subscription Type]],"Basic",4,"Premium",3,"Business",2,"Enterprise",1,FALSE)</f>
        <v>2</v>
      </c>
      <c r="E1075" s="1"/>
      <c r="F1075" s="1"/>
      <c r="G1075">
        <v>16</v>
      </c>
      <c r="H1075">
        <f>MAX(0,Sales[[#This Row],[Number of Users]]-Sales[[#This Row],[Licenses Bought]])</f>
        <v>47</v>
      </c>
      <c r="I1075" s="5">
        <v>25</v>
      </c>
      <c r="J1075" s="5">
        <f>IF(Sales[[#This Row],[Sales Month]]=MAX(R1075:R3294),Sales[[#This Row],[Upsell $ Non Paying Users]]*Sales[[#This Row],[Non Paying Users]],0)</f>
        <v>0</v>
      </c>
      <c r="K1075" s="5" t="str" cm="1">
        <f t="array" ref="K1075">_xlfn.IFS(Sales[[#This Row],[Current Upsell $]]=0,"",Sales[[#This Row],[Current Upsell $]]&gt;=400,"High",Sales[[#This Row],[Current Upsell $]]&gt;=100,"Medium",Sales[[#This Row],[Current Upsell $]]&lt;100,"Low")</f>
        <v/>
      </c>
      <c r="L1075" s="5" t="str">
        <f>IF(Sales[[#This Row],[Current Upsell $]]&gt;0,_xlfn.CONCAT(Sales[[#This Row],[Subscription Type]]," ",Sales[[#This Row],[Upsell Priority]]," ",TEXT(Sales[[#This Row],[Current Upsell $]],"$#")),"")</f>
        <v/>
      </c>
      <c r="M1075">
        <v>63</v>
      </c>
      <c r="N1075" s="1">
        <v>44075</v>
      </c>
      <c r="O1075" s="1">
        <v>44378</v>
      </c>
      <c r="P1075">
        <v>10</v>
      </c>
      <c r="Q1075">
        <v>0</v>
      </c>
      <c r="R1075" s="1">
        <v>44105</v>
      </c>
      <c r="S1075">
        <v>400</v>
      </c>
      <c r="T1075" s="1"/>
    </row>
    <row r="1076" spans="1:20" x14ac:dyDescent="0.25">
      <c r="A1076">
        <v>100038</v>
      </c>
      <c r="B1076" t="s">
        <v>1</v>
      </c>
      <c r="C1076" cm="1">
        <f t="array" ref="C1076">_xlfn.SWITCH(Sales[[#This Row],[Subscription Type]],"Basic",4,"Premium",3,"Business",2,"Enterprise",1,FALSE)</f>
        <v>2</v>
      </c>
      <c r="E1076" s="1"/>
      <c r="F1076" s="1"/>
      <c r="G1076">
        <v>27</v>
      </c>
      <c r="H1076">
        <f>MAX(0,Sales[[#This Row],[Number of Users]]-Sales[[#This Row],[Licenses Bought]])</f>
        <v>45</v>
      </c>
      <c r="I1076" s="5">
        <v>25</v>
      </c>
      <c r="J1076" s="5">
        <f>IF(Sales[[#This Row],[Sales Month]]=MAX(R1076:R3295),Sales[[#This Row],[Upsell $ Non Paying Users]]*Sales[[#This Row],[Non Paying Users]],0)</f>
        <v>0</v>
      </c>
      <c r="K1076" s="5" t="str" cm="1">
        <f t="array" ref="K1076">_xlfn.IFS(Sales[[#This Row],[Current Upsell $]]=0,"",Sales[[#This Row],[Current Upsell $]]&gt;=400,"High",Sales[[#This Row],[Current Upsell $]]&gt;=100,"Medium",Sales[[#This Row],[Current Upsell $]]&lt;100,"Low")</f>
        <v/>
      </c>
      <c r="L1076" s="5" t="str">
        <f>IF(Sales[[#This Row],[Current Upsell $]]&gt;0,_xlfn.CONCAT(Sales[[#This Row],[Subscription Type]]," ",Sales[[#This Row],[Upsell Priority]]," ",TEXT(Sales[[#This Row],[Current Upsell $]],"$#")),"")</f>
        <v/>
      </c>
      <c r="M1076">
        <v>72</v>
      </c>
      <c r="N1076" s="1">
        <v>43983</v>
      </c>
      <c r="O1076" s="1">
        <v>44378</v>
      </c>
      <c r="P1076">
        <v>13</v>
      </c>
      <c r="Q1076">
        <v>0</v>
      </c>
      <c r="R1076" s="1">
        <v>44044</v>
      </c>
      <c r="S1076">
        <v>675</v>
      </c>
      <c r="T1076" s="1"/>
    </row>
    <row r="1077" spans="1:20" x14ac:dyDescent="0.25">
      <c r="A1077">
        <v>100111</v>
      </c>
      <c r="B1077" t="s">
        <v>1</v>
      </c>
      <c r="C1077" cm="1">
        <f t="array" ref="C1077">_xlfn.SWITCH(Sales[[#This Row],[Subscription Type]],"Basic",4,"Premium",3,"Business",2,"Enterprise",1,FALSE)</f>
        <v>2</v>
      </c>
      <c r="E1077" s="1"/>
      <c r="F1077" s="1"/>
      <c r="G1077">
        <v>25</v>
      </c>
      <c r="H1077">
        <f>MAX(0,Sales[[#This Row],[Number of Users]]-Sales[[#This Row],[Licenses Bought]])</f>
        <v>45</v>
      </c>
      <c r="I1077" s="5">
        <v>25</v>
      </c>
      <c r="J1077" s="5">
        <f>IF(Sales[[#This Row],[Sales Month]]=MAX(R1077:R3296),Sales[[#This Row],[Upsell $ Non Paying Users]]*Sales[[#This Row],[Non Paying Users]],0)</f>
        <v>0</v>
      </c>
      <c r="K1077" s="5" t="str" cm="1">
        <f t="array" ref="K1077">_xlfn.IFS(Sales[[#This Row],[Current Upsell $]]=0,"",Sales[[#This Row],[Current Upsell $]]&gt;=400,"High",Sales[[#This Row],[Current Upsell $]]&gt;=100,"Medium",Sales[[#This Row],[Current Upsell $]]&lt;100,"Low")</f>
        <v/>
      </c>
      <c r="L1077" s="5" t="str">
        <f>IF(Sales[[#This Row],[Current Upsell $]]&gt;0,_xlfn.CONCAT(Sales[[#This Row],[Subscription Type]]," ",Sales[[#This Row],[Upsell Priority]]," ",TEXT(Sales[[#This Row],[Current Upsell $]],"$#")),"")</f>
        <v/>
      </c>
      <c r="M1077">
        <v>70</v>
      </c>
      <c r="N1077" s="1">
        <v>44075</v>
      </c>
      <c r="O1077" s="1">
        <v>44378</v>
      </c>
      <c r="P1077">
        <v>10</v>
      </c>
      <c r="Q1077">
        <v>0</v>
      </c>
      <c r="R1077" s="1">
        <v>44105</v>
      </c>
      <c r="S1077">
        <v>625</v>
      </c>
      <c r="T1077" s="1"/>
    </row>
    <row r="1078" spans="1:20" x14ac:dyDescent="0.25">
      <c r="A1078">
        <v>100222</v>
      </c>
      <c r="B1078" t="s">
        <v>1</v>
      </c>
      <c r="C1078" cm="1">
        <f t="array" ref="C1078">_xlfn.SWITCH(Sales[[#This Row],[Subscription Type]],"Basic",4,"Premium",3,"Business",2,"Enterprise",1,FALSE)</f>
        <v>2</v>
      </c>
      <c r="E1078" s="1"/>
      <c r="F1078" s="1"/>
      <c r="G1078">
        <v>15</v>
      </c>
      <c r="H1078">
        <f>MAX(0,Sales[[#This Row],[Number of Users]]-Sales[[#This Row],[Licenses Bought]])</f>
        <v>45</v>
      </c>
      <c r="I1078" s="5">
        <v>25</v>
      </c>
      <c r="J1078" s="5">
        <f>IF(Sales[[#This Row],[Sales Month]]=MAX(R1078:R3297),Sales[[#This Row],[Upsell $ Non Paying Users]]*Sales[[#This Row],[Non Paying Users]],0)</f>
        <v>0</v>
      </c>
      <c r="K1078" s="5" t="str" cm="1">
        <f t="array" ref="K1078">_xlfn.IFS(Sales[[#This Row],[Current Upsell $]]=0,"",Sales[[#This Row],[Current Upsell $]]&gt;=400,"High",Sales[[#This Row],[Current Upsell $]]&gt;=100,"Medium",Sales[[#This Row],[Current Upsell $]]&lt;100,"Low")</f>
        <v/>
      </c>
      <c r="L1078" s="5" t="str">
        <f>IF(Sales[[#This Row],[Current Upsell $]]&gt;0,_xlfn.CONCAT(Sales[[#This Row],[Subscription Type]]," ",Sales[[#This Row],[Upsell Priority]]," ",TEXT(Sales[[#This Row],[Current Upsell $]],"$#")),"")</f>
        <v/>
      </c>
      <c r="M1078">
        <v>60</v>
      </c>
      <c r="N1078" s="1">
        <v>44256</v>
      </c>
      <c r="O1078" s="1">
        <v>44378</v>
      </c>
      <c r="P1078">
        <v>4</v>
      </c>
      <c r="Q1078">
        <v>0</v>
      </c>
      <c r="R1078" s="1">
        <v>44287</v>
      </c>
      <c r="S1078">
        <v>375</v>
      </c>
      <c r="T1078" s="1"/>
    </row>
    <row r="1079" spans="1:20" x14ac:dyDescent="0.25">
      <c r="A1079">
        <v>100113</v>
      </c>
      <c r="B1079" t="s">
        <v>1</v>
      </c>
      <c r="C1079" cm="1">
        <f t="array" ref="C1079">_xlfn.SWITCH(Sales[[#This Row],[Subscription Type]],"Basic",4,"Premium",3,"Business",2,"Enterprise",1,FALSE)</f>
        <v>2</v>
      </c>
      <c r="E1079" s="1"/>
      <c r="F1079" s="1"/>
      <c r="G1079">
        <v>14</v>
      </c>
      <c r="H1079">
        <f>MAX(0,Sales[[#This Row],[Number of Users]]-Sales[[#This Row],[Licenses Bought]])</f>
        <v>44</v>
      </c>
      <c r="I1079" s="5">
        <v>25</v>
      </c>
      <c r="J1079" s="5">
        <f>IF(Sales[[#This Row],[Sales Month]]=MAX(R1079:R3298),Sales[[#This Row],[Upsell $ Non Paying Users]]*Sales[[#This Row],[Non Paying Users]],0)</f>
        <v>0</v>
      </c>
      <c r="K1079" s="5" t="str" cm="1">
        <f t="array" ref="K1079">_xlfn.IFS(Sales[[#This Row],[Current Upsell $]]=0,"",Sales[[#This Row],[Current Upsell $]]&gt;=400,"High",Sales[[#This Row],[Current Upsell $]]&gt;=100,"Medium",Sales[[#This Row],[Current Upsell $]]&lt;100,"Low")</f>
        <v/>
      </c>
      <c r="L1079" s="5" t="str">
        <f>IF(Sales[[#This Row],[Current Upsell $]]&gt;0,_xlfn.CONCAT(Sales[[#This Row],[Subscription Type]]," ",Sales[[#This Row],[Upsell Priority]]," ",TEXT(Sales[[#This Row],[Current Upsell $]],"$#")),"")</f>
        <v/>
      </c>
      <c r="M1079">
        <v>58</v>
      </c>
      <c r="N1079" s="1">
        <v>44075</v>
      </c>
      <c r="O1079" s="1">
        <v>44378</v>
      </c>
      <c r="P1079">
        <v>10</v>
      </c>
      <c r="Q1079">
        <v>0</v>
      </c>
      <c r="R1079" s="1">
        <v>44105</v>
      </c>
      <c r="S1079">
        <v>350</v>
      </c>
      <c r="T1079" s="1"/>
    </row>
    <row r="1080" spans="1:20" x14ac:dyDescent="0.25">
      <c r="A1080">
        <v>100081</v>
      </c>
      <c r="B1080" t="s">
        <v>3</v>
      </c>
      <c r="C1080" cm="1">
        <f t="array" ref="C1080">_xlfn.SWITCH(Sales[[#This Row],[Subscription Type]],"Basic",4,"Premium",3,"Business",2,"Enterprise",1,FALSE)</f>
        <v>4</v>
      </c>
      <c r="E1080" s="1"/>
      <c r="F1080" s="1"/>
      <c r="G1080">
        <v>0</v>
      </c>
      <c r="H1080">
        <f>MAX(0,Sales[[#This Row],[Number of Users]]-Sales[[#This Row],[Licenses Bought]])</f>
        <v>39</v>
      </c>
      <c r="I1080" s="5">
        <v>10</v>
      </c>
      <c r="J1080" s="5">
        <f>IF(Sales[[#This Row],[Sales Month]]=MAX(R1080:R3299),Sales[[#This Row],[Upsell $ Non Paying Users]]*Sales[[#This Row],[Non Paying Users]],0)</f>
        <v>0</v>
      </c>
      <c r="K1080" s="5" t="str" cm="1">
        <f t="array" ref="K1080">_xlfn.IFS(Sales[[#This Row],[Current Upsell $]]=0,"",Sales[[#This Row],[Current Upsell $]]&gt;=400,"High",Sales[[#This Row],[Current Upsell $]]&gt;=100,"Medium",Sales[[#This Row],[Current Upsell $]]&lt;100,"Low")</f>
        <v/>
      </c>
      <c r="L1080" s="5" t="str">
        <f>IF(Sales[[#This Row],[Current Upsell $]]&gt;0,_xlfn.CONCAT(Sales[[#This Row],[Subscription Type]]," ",Sales[[#This Row],[Upsell Priority]]," ",TEXT(Sales[[#This Row],[Current Upsell $]],"$#")),"")</f>
        <v/>
      </c>
      <c r="M1080">
        <v>39</v>
      </c>
      <c r="N1080" s="1">
        <v>44044</v>
      </c>
      <c r="O1080" s="1">
        <v>44378</v>
      </c>
      <c r="P1080">
        <v>11</v>
      </c>
      <c r="Q1080">
        <v>0</v>
      </c>
      <c r="R1080" s="1">
        <v>44044</v>
      </c>
      <c r="S1080">
        <v>0</v>
      </c>
      <c r="T1080" s="1"/>
    </row>
    <row r="1081" spans="1:20" x14ac:dyDescent="0.25">
      <c r="A1081">
        <v>100183</v>
      </c>
      <c r="B1081" t="s">
        <v>3</v>
      </c>
      <c r="C1081" cm="1">
        <f t="array" ref="C1081">_xlfn.SWITCH(Sales[[#This Row],[Subscription Type]],"Basic",4,"Premium",3,"Business",2,"Enterprise",1,FALSE)</f>
        <v>4</v>
      </c>
      <c r="E1081" s="1"/>
      <c r="F1081" s="1"/>
      <c r="G1081">
        <v>0</v>
      </c>
      <c r="H1081">
        <f>MAX(0,Sales[[#This Row],[Number of Users]]-Sales[[#This Row],[Licenses Bought]])</f>
        <v>39</v>
      </c>
      <c r="I1081" s="5">
        <v>10</v>
      </c>
      <c r="J1081" s="5">
        <f>IF(Sales[[#This Row],[Sales Month]]=MAX(R1081:R3300),Sales[[#This Row],[Upsell $ Non Paying Users]]*Sales[[#This Row],[Non Paying Users]],0)</f>
        <v>0</v>
      </c>
      <c r="K1081" s="5" t="str" cm="1">
        <f t="array" ref="K1081">_xlfn.IFS(Sales[[#This Row],[Current Upsell $]]=0,"",Sales[[#This Row],[Current Upsell $]]&gt;=400,"High",Sales[[#This Row],[Current Upsell $]]&gt;=100,"Medium",Sales[[#This Row],[Current Upsell $]]&lt;100,"Low")</f>
        <v/>
      </c>
      <c r="L1081" s="5" t="str">
        <f>IF(Sales[[#This Row],[Current Upsell $]]&gt;0,_xlfn.CONCAT(Sales[[#This Row],[Subscription Type]]," ",Sales[[#This Row],[Upsell Priority]]," ",TEXT(Sales[[#This Row],[Current Upsell $]],"$#")),"")</f>
        <v/>
      </c>
      <c r="M1081">
        <v>39</v>
      </c>
      <c r="N1081" s="1">
        <v>44197</v>
      </c>
      <c r="O1081" s="1">
        <v>44378</v>
      </c>
      <c r="P1081">
        <v>6</v>
      </c>
      <c r="Q1081">
        <v>0</v>
      </c>
      <c r="R1081" s="1">
        <v>44197</v>
      </c>
      <c r="S1081">
        <v>0</v>
      </c>
      <c r="T1081" s="1"/>
    </row>
    <row r="1082" spans="1:20" x14ac:dyDescent="0.25">
      <c r="A1082">
        <v>100249</v>
      </c>
      <c r="B1082" t="s">
        <v>3</v>
      </c>
      <c r="C1082" cm="1">
        <f t="array" ref="C1082">_xlfn.SWITCH(Sales[[#This Row],[Subscription Type]],"Basic",4,"Premium",3,"Business",2,"Enterprise",1,FALSE)</f>
        <v>4</v>
      </c>
      <c r="E1082" s="1"/>
      <c r="F1082" s="1"/>
      <c r="G1082">
        <v>0</v>
      </c>
      <c r="H1082">
        <f>MAX(0,Sales[[#This Row],[Number of Users]]-Sales[[#This Row],[Licenses Bought]])</f>
        <v>39</v>
      </c>
      <c r="I1082" s="5">
        <v>10</v>
      </c>
      <c r="J1082" s="5">
        <f>IF(Sales[[#This Row],[Sales Month]]=MAX(R1082:R3301),Sales[[#This Row],[Upsell $ Non Paying Users]]*Sales[[#This Row],[Non Paying Users]],0)</f>
        <v>0</v>
      </c>
      <c r="K1082" s="5" t="str" cm="1">
        <f t="array" ref="K1082">_xlfn.IFS(Sales[[#This Row],[Current Upsell $]]=0,"",Sales[[#This Row],[Current Upsell $]]&gt;=400,"High",Sales[[#This Row],[Current Upsell $]]&gt;=100,"Medium",Sales[[#This Row],[Current Upsell $]]&lt;100,"Low")</f>
        <v/>
      </c>
      <c r="L1082" s="5" t="str">
        <f>IF(Sales[[#This Row],[Current Upsell $]]&gt;0,_xlfn.CONCAT(Sales[[#This Row],[Subscription Type]]," ",Sales[[#This Row],[Upsell Priority]]," ",TEXT(Sales[[#This Row],[Current Upsell $]],"$#")),"")</f>
        <v/>
      </c>
      <c r="M1082">
        <v>39</v>
      </c>
      <c r="N1082" s="1">
        <v>44287</v>
      </c>
      <c r="O1082" s="1">
        <v>44378</v>
      </c>
      <c r="P1082">
        <v>3</v>
      </c>
      <c r="Q1082">
        <v>0</v>
      </c>
      <c r="R1082" s="1">
        <v>44287</v>
      </c>
      <c r="S1082">
        <v>0</v>
      </c>
      <c r="T1082" s="1"/>
    </row>
    <row r="1083" spans="1:20" x14ac:dyDescent="0.25">
      <c r="A1083">
        <v>100333</v>
      </c>
      <c r="B1083" t="s">
        <v>3</v>
      </c>
      <c r="C1083" cm="1">
        <f t="array" ref="C1083">_xlfn.SWITCH(Sales[[#This Row],[Subscription Type]],"Basic",4,"Premium",3,"Business",2,"Enterprise",1,FALSE)</f>
        <v>4</v>
      </c>
      <c r="E1083" s="1"/>
      <c r="F1083" s="1"/>
      <c r="G1083">
        <v>0</v>
      </c>
      <c r="H1083">
        <f>MAX(0,Sales[[#This Row],[Number of Users]]-Sales[[#This Row],[Licenses Bought]])</f>
        <v>39</v>
      </c>
      <c r="I1083" s="5">
        <v>10</v>
      </c>
      <c r="J1083" s="5">
        <f>IF(Sales[[#This Row],[Sales Month]]=MAX(R1083:R3302),Sales[[#This Row],[Upsell $ Non Paying Users]]*Sales[[#This Row],[Non Paying Users]],0)</f>
        <v>390</v>
      </c>
      <c r="K1083" s="5" t="str" cm="1">
        <f t="array" ref="K1083">_xlfn.IFS(Sales[[#This Row],[Current Upsell $]]=0,"",Sales[[#This Row],[Current Upsell $]]&gt;=400,"High",Sales[[#This Row],[Current Upsell $]]&gt;=100,"Medium",Sales[[#This Row],[Current Upsell $]]&lt;100,"Low")</f>
        <v>Medium</v>
      </c>
      <c r="L1083" s="5" t="str">
        <f>IF(Sales[[#This Row],[Current Upsell $]]&gt;0,_xlfn.CONCAT(Sales[[#This Row],[Subscription Type]]," ",Sales[[#This Row],[Upsell Priority]]," ",TEXT(Sales[[#This Row],[Current Upsell $]],"$#")),"")</f>
        <v>Basic Medium $390</v>
      </c>
      <c r="M1083">
        <v>39</v>
      </c>
      <c r="N1083" s="1">
        <v>44348</v>
      </c>
      <c r="O1083" s="1">
        <v>44378</v>
      </c>
      <c r="P1083">
        <v>1</v>
      </c>
      <c r="Q1083">
        <v>0</v>
      </c>
      <c r="R1083" s="1">
        <v>44348</v>
      </c>
      <c r="S1083">
        <v>0</v>
      </c>
      <c r="T1083" s="1"/>
    </row>
    <row r="1084" spans="1:20" x14ac:dyDescent="0.25">
      <c r="A1084">
        <v>100146</v>
      </c>
      <c r="B1084" t="s">
        <v>3</v>
      </c>
      <c r="C1084" cm="1">
        <f t="array" ref="C1084">_xlfn.SWITCH(Sales[[#This Row],[Subscription Type]],"Basic",4,"Premium",3,"Business",2,"Enterprise",1,FALSE)</f>
        <v>4</v>
      </c>
      <c r="E1084" s="1"/>
      <c r="F1084" s="1"/>
      <c r="G1084">
        <v>0</v>
      </c>
      <c r="H1084">
        <f>MAX(0,Sales[[#This Row],[Number of Users]]-Sales[[#This Row],[Licenses Bought]])</f>
        <v>38</v>
      </c>
      <c r="I1084" s="5">
        <v>10</v>
      </c>
      <c r="J1084" s="5">
        <f>IF(Sales[[#This Row],[Sales Month]]=MAX(R1084:R3303),Sales[[#This Row],[Upsell $ Non Paying Users]]*Sales[[#This Row],[Non Paying Users]],0)</f>
        <v>0</v>
      </c>
      <c r="K1084" s="5" t="str" cm="1">
        <f t="array" ref="K1084">_xlfn.IFS(Sales[[#This Row],[Current Upsell $]]=0,"",Sales[[#This Row],[Current Upsell $]]&gt;=400,"High",Sales[[#This Row],[Current Upsell $]]&gt;=100,"Medium",Sales[[#This Row],[Current Upsell $]]&lt;100,"Low")</f>
        <v/>
      </c>
      <c r="L1084" s="5" t="str">
        <f>IF(Sales[[#This Row],[Current Upsell $]]&gt;0,_xlfn.CONCAT(Sales[[#This Row],[Subscription Type]]," ",Sales[[#This Row],[Upsell Priority]]," ",TEXT(Sales[[#This Row],[Current Upsell $]],"$#")),"")</f>
        <v/>
      </c>
      <c r="M1084">
        <v>38</v>
      </c>
      <c r="N1084" s="1">
        <v>44105</v>
      </c>
      <c r="O1084" s="1">
        <v>44378</v>
      </c>
      <c r="P1084">
        <v>9</v>
      </c>
      <c r="Q1084">
        <v>0</v>
      </c>
      <c r="R1084" s="1">
        <v>44105</v>
      </c>
      <c r="S1084">
        <v>0</v>
      </c>
      <c r="T1084" s="1"/>
    </row>
    <row r="1085" spans="1:20" x14ac:dyDescent="0.25">
      <c r="A1085">
        <v>100201</v>
      </c>
      <c r="B1085" t="s">
        <v>3</v>
      </c>
      <c r="C1085" cm="1">
        <f t="array" ref="C1085">_xlfn.SWITCH(Sales[[#This Row],[Subscription Type]],"Basic",4,"Premium",3,"Business",2,"Enterprise",1,FALSE)</f>
        <v>4</v>
      </c>
      <c r="E1085" s="1"/>
      <c r="F1085" s="1"/>
      <c r="G1085">
        <v>0</v>
      </c>
      <c r="H1085">
        <f>MAX(0,Sales[[#This Row],[Number of Users]]-Sales[[#This Row],[Licenses Bought]])</f>
        <v>38</v>
      </c>
      <c r="I1085" s="5">
        <v>10</v>
      </c>
      <c r="J1085" s="5">
        <f>IF(Sales[[#This Row],[Sales Month]]=MAX(R1085:R3304),Sales[[#This Row],[Upsell $ Non Paying Users]]*Sales[[#This Row],[Non Paying Users]],0)</f>
        <v>0</v>
      </c>
      <c r="K1085" s="5" t="str" cm="1">
        <f t="array" ref="K1085">_xlfn.IFS(Sales[[#This Row],[Current Upsell $]]=0,"",Sales[[#This Row],[Current Upsell $]]&gt;=400,"High",Sales[[#This Row],[Current Upsell $]]&gt;=100,"Medium",Sales[[#This Row],[Current Upsell $]]&lt;100,"Low")</f>
        <v/>
      </c>
      <c r="L1085" s="5" t="str">
        <f>IF(Sales[[#This Row],[Current Upsell $]]&gt;0,_xlfn.CONCAT(Sales[[#This Row],[Subscription Type]]," ",Sales[[#This Row],[Upsell Priority]]," ",TEXT(Sales[[#This Row],[Current Upsell $]],"$#")),"")</f>
        <v/>
      </c>
      <c r="M1085">
        <v>38</v>
      </c>
      <c r="N1085" s="1">
        <v>44228</v>
      </c>
      <c r="O1085" s="1">
        <v>44378</v>
      </c>
      <c r="P1085">
        <v>5</v>
      </c>
      <c r="Q1085">
        <v>0</v>
      </c>
      <c r="R1085" s="1">
        <v>44228</v>
      </c>
      <c r="S1085">
        <v>0</v>
      </c>
      <c r="T1085" s="1"/>
    </row>
    <row r="1086" spans="1:20" x14ac:dyDescent="0.25">
      <c r="A1086">
        <v>100248</v>
      </c>
      <c r="B1086" t="s">
        <v>3</v>
      </c>
      <c r="C1086" cm="1">
        <f t="array" ref="C1086">_xlfn.SWITCH(Sales[[#This Row],[Subscription Type]],"Basic",4,"Premium",3,"Business",2,"Enterprise",1,FALSE)</f>
        <v>4</v>
      </c>
      <c r="E1086" s="1"/>
      <c r="F1086" s="1"/>
      <c r="G1086">
        <v>0</v>
      </c>
      <c r="H1086">
        <f>MAX(0,Sales[[#This Row],[Number of Users]]-Sales[[#This Row],[Licenses Bought]])</f>
        <v>38</v>
      </c>
      <c r="I1086" s="5">
        <v>10</v>
      </c>
      <c r="J1086" s="5">
        <f>IF(Sales[[#This Row],[Sales Month]]=MAX(R1086:R3305),Sales[[#This Row],[Upsell $ Non Paying Users]]*Sales[[#This Row],[Non Paying Users]],0)</f>
        <v>0</v>
      </c>
      <c r="K1086" s="5" t="str" cm="1">
        <f t="array" ref="K1086">_xlfn.IFS(Sales[[#This Row],[Current Upsell $]]=0,"",Sales[[#This Row],[Current Upsell $]]&gt;=400,"High",Sales[[#This Row],[Current Upsell $]]&gt;=100,"Medium",Sales[[#This Row],[Current Upsell $]]&lt;100,"Low")</f>
        <v/>
      </c>
      <c r="L1086" s="5" t="str">
        <f>IF(Sales[[#This Row],[Current Upsell $]]&gt;0,_xlfn.CONCAT(Sales[[#This Row],[Subscription Type]]," ",Sales[[#This Row],[Upsell Priority]]," ",TEXT(Sales[[#This Row],[Current Upsell $]],"$#")),"")</f>
        <v/>
      </c>
      <c r="M1086">
        <v>38</v>
      </c>
      <c r="N1086" s="1">
        <v>44287</v>
      </c>
      <c r="O1086" s="1">
        <v>44378</v>
      </c>
      <c r="P1086">
        <v>3</v>
      </c>
      <c r="Q1086">
        <v>0</v>
      </c>
      <c r="R1086" s="1">
        <v>44287</v>
      </c>
      <c r="S1086">
        <v>0</v>
      </c>
      <c r="T1086" s="1"/>
    </row>
    <row r="1087" spans="1:20" x14ac:dyDescent="0.25">
      <c r="A1087">
        <v>100276</v>
      </c>
      <c r="B1087" t="s">
        <v>3</v>
      </c>
      <c r="C1087" cm="1">
        <f t="array" ref="C1087">_xlfn.SWITCH(Sales[[#This Row],[Subscription Type]],"Basic",4,"Premium",3,"Business",2,"Enterprise",1,FALSE)</f>
        <v>4</v>
      </c>
      <c r="E1087" s="1"/>
      <c r="F1087" s="1"/>
      <c r="G1087">
        <v>0</v>
      </c>
      <c r="H1087">
        <f>MAX(0,Sales[[#This Row],[Number of Users]]-Sales[[#This Row],[Licenses Bought]])</f>
        <v>38</v>
      </c>
      <c r="I1087" s="5">
        <v>10</v>
      </c>
      <c r="J1087" s="5">
        <f>IF(Sales[[#This Row],[Sales Month]]=MAX(R1087:R3306),Sales[[#This Row],[Upsell $ Non Paying Users]]*Sales[[#This Row],[Non Paying Users]],0)</f>
        <v>0</v>
      </c>
      <c r="K1087" s="5" t="str" cm="1">
        <f t="array" ref="K1087">_xlfn.IFS(Sales[[#This Row],[Current Upsell $]]=0,"",Sales[[#This Row],[Current Upsell $]]&gt;=400,"High",Sales[[#This Row],[Current Upsell $]]&gt;=100,"Medium",Sales[[#This Row],[Current Upsell $]]&lt;100,"Low")</f>
        <v/>
      </c>
      <c r="L1087" s="5" t="str">
        <f>IF(Sales[[#This Row],[Current Upsell $]]&gt;0,_xlfn.CONCAT(Sales[[#This Row],[Subscription Type]]," ",Sales[[#This Row],[Upsell Priority]]," ",TEXT(Sales[[#This Row],[Current Upsell $]],"$#")),"")</f>
        <v/>
      </c>
      <c r="M1087">
        <v>38</v>
      </c>
      <c r="N1087" s="1">
        <v>44317</v>
      </c>
      <c r="O1087" s="1">
        <v>44378</v>
      </c>
      <c r="P1087">
        <v>2</v>
      </c>
      <c r="Q1087">
        <v>0</v>
      </c>
      <c r="R1087" s="1">
        <v>44317</v>
      </c>
      <c r="S1087">
        <v>0</v>
      </c>
      <c r="T1087" s="1"/>
    </row>
    <row r="1088" spans="1:20" x14ac:dyDescent="0.25">
      <c r="A1088">
        <v>100332</v>
      </c>
      <c r="B1088" t="s">
        <v>3</v>
      </c>
      <c r="C1088" cm="1">
        <f t="array" ref="C1088">_xlfn.SWITCH(Sales[[#This Row],[Subscription Type]],"Basic",4,"Premium",3,"Business",2,"Enterprise",1,FALSE)</f>
        <v>4</v>
      </c>
      <c r="E1088" s="1"/>
      <c r="F1088" s="1"/>
      <c r="G1088">
        <v>0</v>
      </c>
      <c r="H1088">
        <f>MAX(0,Sales[[#This Row],[Number of Users]]-Sales[[#This Row],[Licenses Bought]])</f>
        <v>37</v>
      </c>
      <c r="I1088" s="5">
        <v>10</v>
      </c>
      <c r="J1088" s="5">
        <f>IF(Sales[[#This Row],[Sales Month]]=MAX(R1088:R3307),Sales[[#This Row],[Upsell $ Non Paying Users]]*Sales[[#This Row],[Non Paying Users]],0)</f>
        <v>370</v>
      </c>
      <c r="K1088" s="5" t="str" cm="1">
        <f t="array" ref="K1088">_xlfn.IFS(Sales[[#This Row],[Current Upsell $]]=0,"",Sales[[#This Row],[Current Upsell $]]&gt;=400,"High",Sales[[#This Row],[Current Upsell $]]&gt;=100,"Medium",Sales[[#This Row],[Current Upsell $]]&lt;100,"Low")</f>
        <v>Medium</v>
      </c>
      <c r="L1088" s="5" t="str">
        <f>IF(Sales[[#This Row],[Current Upsell $]]&gt;0,_xlfn.CONCAT(Sales[[#This Row],[Subscription Type]]," ",Sales[[#This Row],[Upsell Priority]]," ",TEXT(Sales[[#This Row],[Current Upsell $]],"$#")),"")</f>
        <v>Basic Medium $370</v>
      </c>
      <c r="M1088">
        <v>37</v>
      </c>
      <c r="N1088" s="1">
        <v>44348</v>
      </c>
      <c r="O1088" s="1">
        <v>44378</v>
      </c>
      <c r="P1088">
        <v>1</v>
      </c>
      <c r="Q1088">
        <v>0</v>
      </c>
      <c r="R1088" s="1">
        <v>44348</v>
      </c>
      <c r="S1088">
        <v>0</v>
      </c>
      <c r="T1088" s="1"/>
    </row>
    <row r="1089" spans="1:20" x14ac:dyDescent="0.25">
      <c r="A1089">
        <v>100334</v>
      </c>
      <c r="B1089" t="s">
        <v>3</v>
      </c>
      <c r="C1089" cm="1">
        <f t="array" ref="C1089">_xlfn.SWITCH(Sales[[#This Row],[Subscription Type]],"Basic",4,"Premium",3,"Business",2,"Enterprise",1,FALSE)</f>
        <v>4</v>
      </c>
      <c r="E1089" s="1"/>
      <c r="F1089" s="1"/>
      <c r="G1089">
        <v>0</v>
      </c>
      <c r="H1089">
        <f>MAX(0,Sales[[#This Row],[Number of Users]]-Sales[[#This Row],[Licenses Bought]])</f>
        <v>37</v>
      </c>
      <c r="I1089" s="5">
        <v>10</v>
      </c>
      <c r="J1089" s="5">
        <f>IF(Sales[[#This Row],[Sales Month]]=MAX(R1089:R3308),Sales[[#This Row],[Upsell $ Non Paying Users]]*Sales[[#This Row],[Non Paying Users]],0)</f>
        <v>370</v>
      </c>
      <c r="K1089" s="5" t="str" cm="1">
        <f t="array" ref="K1089">_xlfn.IFS(Sales[[#This Row],[Current Upsell $]]=0,"",Sales[[#This Row],[Current Upsell $]]&gt;=400,"High",Sales[[#This Row],[Current Upsell $]]&gt;=100,"Medium",Sales[[#This Row],[Current Upsell $]]&lt;100,"Low")</f>
        <v>Medium</v>
      </c>
      <c r="L1089" s="5" t="str">
        <f>IF(Sales[[#This Row],[Current Upsell $]]&gt;0,_xlfn.CONCAT(Sales[[#This Row],[Subscription Type]]," ",Sales[[#This Row],[Upsell Priority]]," ",TEXT(Sales[[#This Row],[Current Upsell $]],"$#")),"")</f>
        <v>Basic Medium $370</v>
      </c>
      <c r="M1089">
        <v>37</v>
      </c>
      <c r="N1089" s="1">
        <v>44348</v>
      </c>
      <c r="O1089" s="1">
        <v>44378</v>
      </c>
      <c r="P1089">
        <v>1</v>
      </c>
      <c r="Q1089">
        <v>0</v>
      </c>
      <c r="R1089" s="1">
        <v>44348</v>
      </c>
      <c r="S1089">
        <v>0</v>
      </c>
      <c r="T1089" s="1"/>
    </row>
    <row r="1090" spans="1:20" x14ac:dyDescent="0.25">
      <c r="A1090">
        <v>100223</v>
      </c>
      <c r="B1090" t="s">
        <v>3</v>
      </c>
      <c r="C1090" cm="1">
        <f t="array" ref="C1090">_xlfn.SWITCH(Sales[[#This Row],[Subscription Type]],"Basic",4,"Premium",3,"Business",2,"Enterprise",1,FALSE)</f>
        <v>4</v>
      </c>
      <c r="E1090" s="1"/>
      <c r="F1090" s="1"/>
      <c r="G1090">
        <v>0</v>
      </c>
      <c r="H1090">
        <f>MAX(0,Sales[[#This Row],[Number of Users]]-Sales[[#This Row],[Licenses Bought]])</f>
        <v>36</v>
      </c>
      <c r="I1090" s="5">
        <v>10</v>
      </c>
      <c r="J1090" s="5">
        <f>IF(Sales[[#This Row],[Sales Month]]=MAX(R1090:R3309),Sales[[#This Row],[Upsell $ Non Paying Users]]*Sales[[#This Row],[Non Paying Users]],0)</f>
        <v>0</v>
      </c>
      <c r="K1090" s="5" t="str" cm="1">
        <f t="array" ref="K1090">_xlfn.IFS(Sales[[#This Row],[Current Upsell $]]=0,"",Sales[[#This Row],[Current Upsell $]]&gt;=400,"High",Sales[[#This Row],[Current Upsell $]]&gt;=100,"Medium",Sales[[#This Row],[Current Upsell $]]&lt;100,"Low")</f>
        <v/>
      </c>
      <c r="L1090" s="5" t="str">
        <f>IF(Sales[[#This Row],[Current Upsell $]]&gt;0,_xlfn.CONCAT(Sales[[#This Row],[Subscription Type]]," ",Sales[[#This Row],[Upsell Priority]]," ",TEXT(Sales[[#This Row],[Current Upsell $]],"$#")),"")</f>
        <v/>
      </c>
      <c r="M1090">
        <v>36</v>
      </c>
      <c r="N1090" s="1">
        <v>44256</v>
      </c>
      <c r="O1090" s="1">
        <v>44378</v>
      </c>
      <c r="P1090">
        <v>4</v>
      </c>
      <c r="Q1090">
        <v>0</v>
      </c>
      <c r="R1090" s="1">
        <v>44256</v>
      </c>
      <c r="S1090">
        <v>0</v>
      </c>
      <c r="T1090" s="1"/>
    </row>
    <row r="1091" spans="1:20" x14ac:dyDescent="0.25">
      <c r="A1091">
        <v>100026</v>
      </c>
      <c r="B1091" t="s">
        <v>3</v>
      </c>
      <c r="C1091" cm="1">
        <f t="array" ref="C1091">_xlfn.SWITCH(Sales[[#This Row],[Subscription Type]],"Basic",4,"Premium",3,"Business",2,"Enterprise",1,FALSE)</f>
        <v>4</v>
      </c>
      <c r="E1091" s="1"/>
      <c r="F1091" s="1"/>
      <c r="G1091">
        <v>0</v>
      </c>
      <c r="H1091">
        <f>MAX(0,Sales[[#This Row],[Number of Users]]-Sales[[#This Row],[Licenses Bought]])</f>
        <v>35</v>
      </c>
      <c r="I1091" s="5">
        <v>10</v>
      </c>
      <c r="J1091" s="5">
        <f>IF(Sales[[#This Row],[Sales Month]]=MAX(R1091:R3310),Sales[[#This Row],[Upsell $ Non Paying Users]]*Sales[[#This Row],[Non Paying Users]],0)</f>
        <v>0</v>
      </c>
      <c r="K1091" s="5" t="str" cm="1">
        <f t="array" ref="K1091">_xlfn.IFS(Sales[[#This Row],[Current Upsell $]]=0,"",Sales[[#This Row],[Current Upsell $]]&gt;=400,"High",Sales[[#This Row],[Current Upsell $]]&gt;=100,"Medium",Sales[[#This Row],[Current Upsell $]]&lt;100,"Low")</f>
        <v/>
      </c>
      <c r="L1091" s="5" t="str">
        <f>IF(Sales[[#This Row],[Current Upsell $]]&gt;0,_xlfn.CONCAT(Sales[[#This Row],[Subscription Type]]," ",Sales[[#This Row],[Upsell Priority]]," ",TEXT(Sales[[#This Row],[Current Upsell $]],"$#")),"")</f>
        <v/>
      </c>
      <c r="M1091">
        <v>35</v>
      </c>
      <c r="N1091" s="1">
        <v>43952</v>
      </c>
      <c r="O1091" s="1">
        <v>44378</v>
      </c>
      <c r="P1091">
        <v>14</v>
      </c>
      <c r="Q1091">
        <v>0</v>
      </c>
      <c r="R1091" s="1">
        <v>43952</v>
      </c>
      <c r="S1091">
        <v>0</v>
      </c>
      <c r="T1091" s="1"/>
    </row>
    <row r="1092" spans="1:20" x14ac:dyDescent="0.25">
      <c r="A1092">
        <v>100083</v>
      </c>
      <c r="B1092" t="s">
        <v>3</v>
      </c>
      <c r="C1092" cm="1">
        <f t="array" ref="C1092">_xlfn.SWITCH(Sales[[#This Row],[Subscription Type]],"Basic",4,"Premium",3,"Business",2,"Enterprise",1,FALSE)</f>
        <v>4</v>
      </c>
      <c r="E1092" s="1"/>
      <c r="F1092" s="1"/>
      <c r="G1092">
        <v>0</v>
      </c>
      <c r="H1092">
        <f>MAX(0,Sales[[#This Row],[Number of Users]]-Sales[[#This Row],[Licenses Bought]])</f>
        <v>35</v>
      </c>
      <c r="I1092" s="5">
        <v>10</v>
      </c>
      <c r="J1092" s="5">
        <f>IF(Sales[[#This Row],[Sales Month]]=MAX(R1092:R3311),Sales[[#This Row],[Upsell $ Non Paying Users]]*Sales[[#This Row],[Non Paying Users]],0)</f>
        <v>0</v>
      </c>
      <c r="K1092" s="5" t="str" cm="1">
        <f t="array" ref="K1092">_xlfn.IFS(Sales[[#This Row],[Current Upsell $]]=0,"",Sales[[#This Row],[Current Upsell $]]&gt;=400,"High",Sales[[#This Row],[Current Upsell $]]&gt;=100,"Medium",Sales[[#This Row],[Current Upsell $]]&lt;100,"Low")</f>
        <v/>
      </c>
      <c r="L1092" s="5" t="str">
        <f>IF(Sales[[#This Row],[Current Upsell $]]&gt;0,_xlfn.CONCAT(Sales[[#This Row],[Subscription Type]]," ",Sales[[#This Row],[Upsell Priority]]," ",TEXT(Sales[[#This Row],[Current Upsell $]],"$#")),"")</f>
        <v/>
      </c>
      <c r="M1092">
        <v>35</v>
      </c>
      <c r="N1092" s="1">
        <v>44044</v>
      </c>
      <c r="O1092" s="1">
        <v>44378</v>
      </c>
      <c r="P1092">
        <v>11</v>
      </c>
      <c r="Q1092">
        <v>0</v>
      </c>
      <c r="R1092" s="1">
        <v>44044</v>
      </c>
      <c r="S1092">
        <v>0</v>
      </c>
      <c r="T1092" s="1"/>
    </row>
    <row r="1093" spans="1:20" x14ac:dyDescent="0.25">
      <c r="A1093">
        <v>100200</v>
      </c>
      <c r="B1093" t="s">
        <v>3</v>
      </c>
      <c r="C1093" cm="1">
        <f t="array" ref="C1093">_xlfn.SWITCH(Sales[[#This Row],[Subscription Type]],"Basic",4,"Premium",3,"Business",2,"Enterprise",1,FALSE)</f>
        <v>4</v>
      </c>
      <c r="E1093" s="1"/>
      <c r="F1093" s="1"/>
      <c r="G1093">
        <v>0</v>
      </c>
      <c r="H1093">
        <f>MAX(0,Sales[[#This Row],[Number of Users]]-Sales[[#This Row],[Licenses Bought]])</f>
        <v>35</v>
      </c>
      <c r="I1093" s="5">
        <v>10</v>
      </c>
      <c r="J1093" s="5">
        <f>IF(Sales[[#This Row],[Sales Month]]=MAX(R1093:R3312),Sales[[#This Row],[Upsell $ Non Paying Users]]*Sales[[#This Row],[Non Paying Users]],0)</f>
        <v>0</v>
      </c>
      <c r="K1093" s="5" t="str" cm="1">
        <f t="array" ref="K1093">_xlfn.IFS(Sales[[#This Row],[Current Upsell $]]=0,"",Sales[[#This Row],[Current Upsell $]]&gt;=400,"High",Sales[[#This Row],[Current Upsell $]]&gt;=100,"Medium",Sales[[#This Row],[Current Upsell $]]&lt;100,"Low")</f>
        <v/>
      </c>
      <c r="L1093" s="5" t="str">
        <f>IF(Sales[[#This Row],[Current Upsell $]]&gt;0,_xlfn.CONCAT(Sales[[#This Row],[Subscription Type]]," ",Sales[[#This Row],[Upsell Priority]]," ",TEXT(Sales[[#This Row],[Current Upsell $]],"$#")),"")</f>
        <v/>
      </c>
      <c r="M1093">
        <v>35</v>
      </c>
      <c r="N1093" s="1">
        <v>44228</v>
      </c>
      <c r="O1093" s="1">
        <v>44378</v>
      </c>
      <c r="P1093">
        <v>5</v>
      </c>
      <c r="Q1093">
        <v>0</v>
      </c>
      <c r="R1093" s="1">
        <v>44228</v>
      </c>
      <c r="S1093">
        <v>0</v>
      </c>
      <c r="T1093" s="1"/>
    </row>
    <row r="1094" spans="1:20" x14ac:dyDescent="0.25">
      <c r="A1094">
        <v>100224</v>
      </c>
      <c r="B1094" t="s">
        <v>3</v>
      </c>
      <c r="C1094" cm="1">
        <f t="array" ref="C1094">_xlfn.SWITCH(Sales[[#This Row],[Subscription Type]],"Basic",4,"Premium",3,"Business",2,"Enterprise",1,FALSE)</f>
        <v>4</v>
      </c>
      <c r="E1094" s="1"/>
      <c r="F1094" s="1"/>
      <c r="G1094">
        <v>0</v>
      </c>
      <c r="H1094">
        <f>MAX(0,Sales[[#This Row],[Number of Users]]-Sales[[#This Row],[Licenses Bought]])</f>
        <v>35</v>
      </c>
      <c r="I1094" s="5">
        <v>10</v>
      </c>
      <c r="J1094" s="5">
        <f>IF(Sales[[#This Row],[Sales Month]]=MAX(R1094:R3313),Sales[[#This Row],[Upsell $ Non Paying Users]]*Sales[[#This Row],[Non Paying Users]],0)</f>
        <v>0</v>
      </c>
      <c r="K1094" s="5" t="str" cm="1">
        <f t="array" ref="K1094">_xlfn.IFS(Sales[[#This Row],[Current Upsell $]]=0,"",Sales[[#This Row],[Current Upsell $]]&gt;=400,"High",Sales[[#This Row],[Current Upsell $]]&gt;=100,"Medium",Sales[[#This Row],[Current Upsell $]]&lt;100,"Low")</f>
        <v/>
      </c>
      <c r="L1094" s="5" t="str">
        <f>IF(Sales[[#This Row],[Current Upsell $]]&gt;0,_xlfn.CONCAT(Sales[[#This Row],[Subscription Type]]," ",Sales[[#This Row],[Upsell Priority]]," ",TEXT(Sales[[#This Row],[Current Upsell $]],"$#")),"")</f>
        <v/>
      </c>
      <c r="M1094">
        <v>35</v>
      </c>
      <c r="N1094" s="1">
        <v>44256</v>
      </c>
      <c r="O1094" s="1">
        <v>44378</v>
      </c>
      <c r="P1094">
        <v>4</v>
      </c>
      <c r="Q1094">
        <v>0</v>
      </c>
      <c r="R1094" s="1">
        <v>44256</v>
      </c>
      <c r="S1094">
        <v>0</v>
      </c>
      <c r="T1094" s="1"/>
    </row>
    <row r="1095" spans="1:20" x14ac:dyDescent="0.25">
      <c r="A1095">
        <v>100164</v>
      </c>
      <c r="B1095" t="s">
        <v>3</v>
      </c>
      <c r="C1095" cm="1">
        <f t="array" ref="C1095">_xlfn.SWITCH(Sales[[#This Row],[Subscription Type]],"Basic",4,"Premium",3,"Business",2,"Enterprise",1,FALSE)</f>
        <v>4</v>
      </c>
      <c r="E1095" s="1"/>
      <c r="F1095" s="1"/>
      <c r="G1095">
        <v>0</v>
      </c>
      <c r="H1095">
        <f>MAX(0,Sales[[#This Row],[Number of Users]]-Sales[[#This Row],[Licenses Bought]])</f>
        <v>34</v>
      </c>
      <c r="I1095" s="5">
        <v>10</v>
      </c>
      <c r="J1095" s="5">
        <f>IF(Sales[[#This Row],[Sales Month]]=MAX(R1095:R3314),Sales[[#This Row],[Upsell $ Non Paying Users]]*Sales[[#This Row],[Non Paying Users]],0)</f>
        <v>0</v>
      </c>
      <c r="K1095" s="5" t="str" cm="1">
        <f t="array" ref="K1095">_xlfn.IFS(Sales[[#This Row],[Current Upsell $]]=0,"",Sales[[#This Row],[Current Upsell $]]&gt;=400,"High",Sales[[#This Row],[Current Upsell $]]&gt;=100,"Medium",Sales[[#This Row],[Current Upsell $]]&lt;100,"Low")</f>
        <v/>
      </c>
      <c r="L1095" s="5" t="str">
        <f>IF(Sales[[#This Row],[Current Upsell $]]&gt;0,_xlfn.CONCAT(Sales[[#This Row],[Subscription Type]]," ",Sales[[#This Row],[Upsell Priority]]," ",TEXT(Sales[[#This Row],[Current Upsell $]],"$#")),"")</f>
        <v/>
      </c>
      <c r="M1095">
        <v>34</v>
      </c>
      <c r="N1095" s="1">
        <v>44136</v>
      </c>
      <c r="O1095" s="1">
        <v>44378</v>
      </c>
      <c r="P1095">
        <v>8</v>
      </c>
      <c r="Q1095">
        <v>0</v>
      </c>
      <c r="R1095" s="1">
        <v>44136</v>
      </c>
      <c r="S1095">
        <v>0</v>
      </c>
      <c r="T1095" s="1"/>
    </row>
    <row r="1096" spans="1:20" x14ac:dyDescent="0.25">
      <c r="A1096">
        <v>100251</v>
      </c>
      <c r="B1096" t="s">
        <v>3</v>
      </c>
      <c r="C1096" cm="1">
        <f t="array" ref="C1096">_xlfn.SWITCH(Sales[[#This Row],[Subscription Type]],"Basic",4,"Premium",3,"Business",2,"Enterprise",1,FALSE)</f>
        <v>4</v>
      </c>
      <c r="E1096" s="1"/>
      <c r="F1096" s="1"/>
      <c r="G1096">
        <v>0</v>
      </c>
      <c r="H1096">
        <f>MAX(0,Sales[[#This Row],[Number of Users]]-Sales[[#This Row],[Licenses Bought]])</f>
        <v>34</v>
      </c>
      <c r="I1096" s="5">
        <v>10</v>
      </c>
      <c r="J1096" s="5">
        <f>IF(Sales[[#This Row],[Sales Month]]=MAX(R1096:R3315),Sales[[#This Row],[Upsell $ Non Paying Users]]*Sales[[#This Row],[Non Paying Users]],0)</f>
        <v>0</v>
      </c>
      <c r="K1096" s="5" t="str" cm="1">
        <f t="array" ref="K1096">_xlfn.IFS(Sales[[#This Row],[Current Upsell $]]=0,"",Sales[[#This Row],[Current Upsell $]]&gt;=400,"High",Sales[[#This Row],[Current Upsell $]]&gt;=100,"Medium",Sales[[#This Row],[Current Upsell $]]&lt;100,"Low")</f>
        <v/>
      </c>
      <c r="L1096" s="5" t="str">
        <f>IF(Sales[[#This Row],[Current Upsell $]]&gt;0,_xlfn.CONCAT(Sales[[#This Row],[Subscription Type]]," ",Sales[[#This Row],[Upsell Priority]]," ",TEXT(Sales[[#This Row],[Current Upsell $]],"$#")),"")</f>
        <v/>
      </c>
      <c r="M1096">
        <v>34</v>
      </c>
      <c r="N1096" s="1">
        <v>44287</v>
      </c>
      <c r="O1096" s="1">
        <v>44378</v>
      </c>
      <c r="P1096">
        <v>3</v>
      </c>
      <c r="Q1096">
        <v>0</v>
      </c>
      <c r="R1096" s="1">
        <v>44287</v>
      </c>
      <c r="S1096">
        <v>0</v>
      </c>
      <c r="T1096" s="1"/>
    </row>
    <row r="1097" spans="1:20" x14ac:dyDescent="0.25">
      <c r="A1097">
        <v>100275</v>
      </c>
      <c r="B1097" t="s">
        <v>3</v>
      </c>
      <c r="C1097" cm="1">
        <f t="array" ref="C1097">_xlfn.SWITCH(Sales[[#This Row],[Subscription Type]],"Basic",4,"Premium",3,"Business",2,"Enterprise",1,FALSE)</f>
        <v>4</v>
      </c>
      <c r="E1097" s="1"/>
      <c r="F1097" s="1"/>
      <c r="G1097">
        <v>0</v>
      </c>
      <c r="H1097">
        <f>MAX(0,Sales[[#This Row],[Number of Users]]-Sales[[#This Row],[Licenses Bought]])</f>
        <v>34</v>
      </c>
      <c r="I1097" s="5">
        <v>10</v>
      </c>
      <c r="J1097" s="5">
        <f>IF(Sales[[#This Row],[Sales Month]]=MAX(R1097:R3316),Sales[[#This Row],[Upsell $ Non Paying Users]]*Sales[[#This Row],[Non Paying Users]],0)</f>
        <v>0</v>
      </c>
      <c r="K1097" s="5" t="str" cm="1">
        <f t="array" ref="K1097">_xlfn.IFS(Sales[[#This Row],[Current Upsell $]]=0,"",Sales[[#This Row],[Current Upsell $]]&gt;=400,"High",Sales[[#This Row],[Current Upsell $]]&gt;=100,"Medium",Sales[[#This Row],[Current Upsell $]]&lt;100,"Low")</f>
        <v/>
      </c>
      <c r="L1097" s="5" t="str">
        <f>IF(Sales[[#This Row],[Current Upsell $]]&gt;0,_xlfn.CONCAT(Sales[[#This Row],[Subscription Type]]," ",Sales[[#This Row],[Upsell Priority]]," ",TEXT(Sales[[#This Row],[Current Upsell $]],"$#")),"")</f>
        <v/>
      </c>
      <c r="M1097">
        <v>34</v>
      </c>
      <c r="N1097" s="1">
        <v>44317</v>
      </c>
      <c r="O1097" s="1">
        <v>44378</v>
      </c>
      <c r="P1097">
        <v>2</v>
      </c>
      <c r="Q1097">
        <v>0</v>
      </c>
      <c r="R1097" s="1">
        <v>44317</v>
      </c>
      <c r="S1097">
        <v>0</v>
      </c>
      <c r="T1097" s="1"/>
    </row>
    <row r="1098" spans="1:20" x14ac:dyDescent="0.25">
      <c r="A1098">
        <v>100250</v>
      </c>
      <c r="B1098" t="s">
        <v>3</v>
      </c>
      <c r="C1098" cm="1">
        <f t="array" ref="C1098">_xlfn.SWITCH(Sales[[#This Row],[Subscription Type]],"Basic",4,"Premium",3,"Business",2,"Enterprise",1,FALSE)</f>
        <v>4</v>
      </c>
      <c r="E1098" s="1"/>
      <c r="F1098" s="1"/>
      <c r="G1098">
        <v>0</v>
      </c>
      <c r="H1098">
        <f>MAX(0,Sales[[#This Row],[Number of Users]]-Sales[[#This Row],[Licenses Bought]])</f>
        <v>33</v>
      </c>
      <c r="I1098" s="5">
        <v>10</v>
      </c>
      <c r="J1098" s="5">
        <f>IF(Sales[[#This Row],[Sales Month]]=MAX(R1098:R3317),Sales[[#This Row],[Upsell $ Non Paying Users]]*Sales[[#This Row],[Non Paying Users]],0)</f>
        <v>0</v>
      </c>
      <c r="K1098" s="5" t="str" cm="1">
        <f t="array" ref="K1098">_xlfn.IFS(Sales[[#This Row],[Current Upsell $]]=0,"",Sales[[#This Row],[Current Upsell $]]&gt;=400,"High",Sales[[#This Row],[Current Upsell $]]&gt;=100,"Medium",Sales[[#This Row],[Current Upsell $]]&lt;100,"Low")</f>
        <v/>
      </c>
      <c r="L1098" s="5" t="str">
        <f>IF(Sales[[#This Row],[Current Upsell $]]&gt;0,_xlfn.CONCAT(Sales[[#This Row],[Subscription Type]]," ",Sales[[#This Row],[Upsell Priority]]," ",TEXT(Sales[[#This Row],[Current Upsell $]],"$#")),"")</f>
        <v/>
      </c>
      <c r="M1098">
        <v>33</v>
      </c>
      <c r="N1098" s="1">
        <v>44287</v>
      </c>
      <c r="O1098" s="1">
        <v>44378</v>
      </c>
      <c r="P1098">
        <v>3</v>
      </c>
      <c r="Q1098">
        <v>0</v>
      </c>
      <c r="R1098" s="1">
        <v>44287</v>
      </c>
      <c r="S1098">
        <v>0</v>
      </c>
      <c r="T1098" s="1"/>
    </row>
    <row r="1099" spans="1:20" x14ac:dyDescent="0.25">
      <c r="A1099">
        <v>100060</v>
      </c>
      <c r="B1099" t="s">
        <v>3</v>
      </c>
      <c r="C1099" cm="1">
        <f t="array" ref="C1099">_xlfn.SWITCH(Sales[[#This Row],[Subscription Type]],"Basic",4,"Premium",3,"Business",2,"Enterprise",1,FALSE)</f>
        <v>4</v>
      </c>
      <c r="E1099" s="1"/>
      <c r="F1099" s="1"/>
      <c r="G1099">
        <v>0</v>
      </c>
      <c r="H1099">
        <f>MAX(0,Sales[[#This Row],[Number of Users]]-Sales[[#This Row],[Licenses Bought]])</f>
        <v>32</v>
      </c>
      <c r="I1099" s="5">
        <v>10</v>
      </c>
      <c r="J1099" s="5">
        <f>IF(Sales[[#This Row],[Sales Month]]=MAX(R1099:R3318),Sales[[#This Row],[Upsell $ Non Paying Users]]*Sales[[#This Row],[Non Paying Users]],0)</f>
        <v>0</v>
      </c>
      <c r="K1099" s="5" t="str" cm="1">
        <f t="array" ref="K1099">_xlfn.IFS(Sales[[#This Row],[Current Upsell $]]=0,"",Sales[[#This Row],[Current Upsell $]]&gt;=400,"High",Sales[[#This Row],[Current Upsell $]]&gt;=100,"Medium",Sales[[#This Row],[Current Upsell $]]&lt;100,"Low")</f>
        <v/>
      </c>
      <c r="L1099" s="5" t="str">
        <f>IF(Sales[[#This Row],[Current Upsell $]]&gt;0,_xlfn.CONCAT(Sales[[#This Row],[Subscription Type]]," ",Sales[[#This Row],[Upsell Priority]]," ",TEXT(Sales[[#This Row],[Current Upsell $]],"$#")),"")</f>
        <v/>
      </c>
      <c r="M1099">
        <v>32</v>
      </c>
      <c r="N1099" s="1">
        <v>44013</v>
      </c>
      <c r="O1099" s="1">
        <v>44378</v>
      </c>
      <c r="P1099">
        <v>12</v>
      </c>
      <c r="Q1099">
        <v>0</v>
      </c>
      <c r="R1099" s="1">
        <v>44013</v>
      </c>
      <c r="S1099">
        <v>0</v>
      </c>
      <c r="T1099" s="1"/>
    </row>
    <row r="1100" spans="1:20" x14ac:dyDescent="0.25">
      <c r="A1100">
        <v>100184</v>
      </c>
      <c r="B1100" t="s">
        <v>3</v>
      </c>
      <c r="C1100" cm="1">
        <f t="array" ref="C1100">_xlfn.SWITCH(Sales[[#This Row],[Subscription Type]],"Basic",4,"Premium",3,"Business",2,"Enterprise",1,FALSE)</f>
        <v>4</v>
      </c>
      <c r="E1100" s="1"/>
      <c r="F1100" s="1"/>
      <c r="G1100">
        <v>0</v>
      </c>
      <c r="H1100">
        <f>MAX(0,Sales[[#This Row],[Number of Users]]-Sales[[#This Row],[Licenses Bought]])</f>
        <v>32</v>
      </c>
      <c r="I1100" s="5">
        <v>10</v>
      </c>
      <c r="J1100" s="5">
        <f>IF(Sales[[#This Row],[Sales Month]]=MAX(R1100:R3319),Sales[[#This Row],[Upsell $ Non Paying Users]]*Sales[[#This Row],[Non Paying Users]],0)</f>
        <v>0</v>
      </c>
      <c r="K1100" s="5" t="str" cm="1">
        <f t="array" ref="K1100">_xlfn.IFS(Sales[[#This Row],[Current Upsell $]]=0,"",Sales[[#This Row],[Current Upsell $]]&gt;=400,"High",Sales[[#This Row],[Current Upsell $]]&gt;=100,"Medium",Sales[[#This Row],[Current Upsell $]]&lt;100,"Low")</f>
        <v/>
      </c>
      <c r="L1100" s="5" t="str">
        <f>IF(Sales[[#This Row],[Current Upsell $]]&gt;0,_xlfn.CONCAT(Sales[[#This Row],[Subscription Type]]," ",Sales[[#This Row],[Upsell Priority]]," ",TEXT(Sales[[#This Row],[Current Upsell $]],"$#")),"")</f>
        <v/>
      </c>
      <c r="M1100">
        <v>32</v>
      </c>
      <c r="N1100" s="1">
        <v>44197</v>
      </c>
      <c r="O1100" s="1">
        <v>44378</v>
      </c>
      <c r="P1100">
        <v>6</v>
      </c>
      <c r="Q1100">
        <v>0</v>
      </c>
      <c r="R1100" s="1">
        <v>44197</v>
      </c>
      <c r="S1100">
        <v>0</v>
      </c>
      <c r="T1100" s="1"/>
    </row>
    <row r="1101" spans="1:20" x14ac:dyDescent="0.25">
      <c r="A1101">
        <v>100225</v>
      </c>
      <c r="B1101" t="s">
        <v>3</v>
      </c>
      <c r="C1101" cm="1">
        <f t="array" ref="C1101">_xlfn.SWITCH(Sales[[#This Row],[Subscription Type]],"Basic",4,"Premium",3,"Business",2,"Enterprise",1,FALSE)</f>
        <v>4</v>
      </c>
      <c r="E1101" s="1"/>
      <c r="F1101" s="1"/>
      <c r="G1101">
        <v>0</v>
      </c>
      <c r="H1101">
        <f>MAX(0,Sales[[#This Row],[Number of Users]]-Sales[[#This Row],[Licenses Bought]])</f>
        <v>32</v>
      </c>
      <c r="I1101" s="5">
        <v>10</v>
      </c>
      <c r="J1101" s="5">
        <f>IF(Sales[[#This Row],[Sales Month]]=MAX(R1101:R3320),Sales[[#This Row],[Upsell $ Non Paying Users]]*Sales[[#This Row],[Non Paying Users]],0)</f>
        <v>0</v>
      </c>
      <c r="K1101" s="5" t="str" cm="1">
        <f t="array" ref="K1101">_xlfn.IFS(Sales[[#This Row],[Current Upsell $]]=0,"",Sales[[#This Row],[Current Upsell $]]&gt;=400,"High",Sales[[#This Row],[Current Upsell $]]&gt;=100,"Medium",Sales[[#This Row],[Current Upsell $]]&lt;100,"Low")</f>
        <v/>
      </c>
      <c r="L1101" s="5" t="str">
        <f>IF(Sales[[#This Row],[Current Upsell $]]&gt;0,_xlfn.CONCAT(Sales[[#This Row],[Subscription Type]]," ",Sales[[#This Row],[Upsell Priority]]," ",TEXT(Sales[[#This Row],[Current Upsell $]],"$#")),"")</f>
        <v/>
      </c>
      <c r="M1101">
        <v>32</v>
      </c>
      <c r="N1101" s="1">
        <v>44256</v>
      </c>
      <c r="O1101" s="1">
        <v>44378</v>
      </c>
      <c r="P1101">
        <v>4</v>
      </c>
      <c r="Q1101">
        <v>0</v>
      </c>
      <c r="R1101" s="1">
        <v>44256</v>
      </c>
      <c r="S1101">
        <v>0</v>
      </c>
      <c r="T1101" s="1"/>
    </row>
    <row r="1102" spans="1:20" x14ac:dyDescent="0.25">
      <c r="A1102">
        <v>100338</v>
      </c>
      <c r="B1102" t="s">
        <v>3</v>
      </c>
      <c r="C1102" cm="1">
        <f t="array" ref="C1102">_xlfn.SWITCH(Sales[[#This Row],[Subscription Type]],"Basic",4,"Premium",3,"Business",2,"Enterprise",1,FALSE)</f>
        <v>4</v>
      </c>
      <c r="E1102" s="1"/>
      <c r="F1102" s="1"/>
      <c r="G1102">
        <v>0</v>
      </c>
      <c r="H1102">
        <f>MAX(0,Sales[[#This Row],[Number of Users]]-Sales[[#This Row],[Licenses Bought]])</f>
        <v>32</v>
      </c>
      <c r="I1102" s="5">
        <v>10</v>
      </c>
      <c r="J1102" s="5">
        <f>IF(Sales[[#This Row],[Sales Month]]=MAX(R1102:R3321),Sales[[#This Row],[Upsell $ Non Paying Users]]*Sales[[#This Row],[Non Paying Users]],0)</f>
        <v>320</v>
      </c>
      <c r="K1102" s="5" t="str" cm="1">
        <f t="array" ref="K1102">_xlfn.IFS(Sales[[#This Row],[Current Upsell $]]=0,"",Sales[[#This Row],[Current Upsell $]]&gt;=400,"High",Sales[[#This Row],[Current Upsell $]]&gt;=100,"Medium",Sales[[#This Row],[Current Upsell $]]&lt;100,"Low")</f>
        <v>Medium</v>
      </c>
      <c r="L1102" s="5" t="str">
        <f>IF(Sales[[#This Row],[Current Upsell $]]&gt;0,_xlfn.CONCAT(Sales[[#This Row],[Subscription Type]]," ",Sales[[#This Row],[Upsell Priority]]," ",TEXT(Sales[[#This Row],[Current Upsell $]],"$#")),"")</f>
        <v>Basic Medium $320</v>
      </c>
      <c r="M1102">
        <v>32</v>
      </c>
      <c r="N1102" s="1">
        <v>44348</v>
      </c>
      <c r="O1102" s="1">
        <v>44378</v>
      </c>
      <c r="P1102">
        <v>1</v>
      </c>
      <c r="Q1102">
        <v>0</v>
      </c>
      <c r="R1102" s="1">
        <v>44348</v>
      </c>
      <c r="S1102">
        <v>0</v>
      </c>
      <c r="T1102" s="1"/>
    </row>
    <row r="1103" spans="1:20" x14ac:dyDescent="0.25">
      <c r="A1103">
        <v>100028</v>
      </c>
      <c r="B1103" t="s">
        <v>3</v>
      </c>
      <c r="C1103" cm="1">
        <f t="array" ref="C1103">_xlfn.SWITCH(Sales[[#This Row],[Subscription Type]],"Basic",4,"Premium",3,"Business",2,"Enterprise",1,FALSE)</f>
        <v>4</v>
      </c>
      <c r="E1103" s="1"/>
      <c r="F1103" s="1"/>
      <c r="G1103">
        <v>0</v>
      </c>
      <c r="H1103">
        <f>MAX(0,Sales[[#This Row],[Number of Users]]-Sales[[#This Row],[Licenses Bought]])</f>
        <v>31</v>
      </c>
      <c r="I1103" s="5">
        <v>10</v>
      </c>
      <c r="J1103" s="5">
        <f>IF(Sales[[#This Row],[Sales Month]]=MAX(R1103:R3322),Sales[[#This Row],[Upsell $ Non Paying Users]]*Sales[[#This Row],[Non Paying Users]],0)</f>
        <v>0</v>
      </c>
      <c r="K1103" s="5" t="str" cm="1">
        <f t="array" ref="K1103">_xlfn.IFS(Sales[[#This Row],[Current Upsell $]]=0,"",Sales[[#This Row],[Current Upsell $]]&gt;=400,"High",Sales[[#This Row],[Current Upsell $]]&gt;=100,"Medium",Sales[[#This Row],[Current Upsell $]]&lt;100,"Low")</f>
        <v/>
      </c>
      <c r="L1103" s="5" t="str">
        <f>IF(Sales[[#This Row],[Current Upsell $]]&gt;0,_xlfn.CONCAT(Sales[[#This Row],[Subscription Type]]," ",Sales[[#This Row],[Upsell Priority]]," ",TEXT(Sales[[#This Row],[Current Upsell $]],"$#")),"")</f>
        <v/>
      </c>
      <c r="M1103">
        <v>31</v>
      </c>
      <c r="N1103" s="1">
        <v>43952</v>
      </c>
      <c r="O1103" s="1">
        <v>44378</v>
      </c>
      <c r="P1103">
        <v>14</v>
      </c>
      <c r="Q1103">
        <v>0</v>
      </c>
      <c r="R1103" s="1">
        <v>43952</v>
      </c>
      <c r="S1103">
        <v>0</v>
      </c>
      <c r="T1103" s="1"/>
    </row>
    <row r="1104" spans="1:20" x14ac:dyDescent="0.25">
      <c r="A1104">
        <v>100042</v>
      </c>
      <c r="B1104" t="s">
        <v>3</v>
      </c>
      <c r="C1104" cm="1">
        <f t="array" ref="C1104">_xlfn.SWITCH(Sales[[#This Row],[Subscription Type]],"Basic",4,"Premium",3,"Business",2,"Enterprise",1,FALSE)</f>
        <v>4</v>
      </c>
      <c r="E1104" s="1"/>
      <c r="F1104" s="1"/>
      <c r="G1104">
        <v>0</v>
      </c>
      <c r="H1104">
        <f>MAX(0,Sales[[#This Row],[Number of Users]]-Sales[[#This Row],[Licenses Bought]])</f>
        <v>31</v>
      </c>
      <c r="I1104" s="5">
        <v>10</v>
      </c>
      <c r="J1104" s="5">
        <f>IF(Sales[[#This Row],[Sales Month]]=MAX(R1104:R3323),Sales[[#This Row],[Upsell $ Non Paying Users]]*Sales[[#This Row],[Non Paying Users]],0)</f>
        <v>0</v>
      </c>
      <c r="K1104" s="5" t="str" cm="1">
        <f t="array" ref="K1104">_xlfn.IFS(Sales[[#This Row],[Current Upsell $]]=0,"",Sales[[#This Row],[Current Upsell $]]&gt;=400,"High",Sales[[#This Row],[Current Upsell $]]&gt;=100,"Medium",Sales[[#This Row],[Current Upsell $]]&lt;100,"Low")</f>
        <v/>
      </c>
      <c r="L1104" s="5" t="str">
        <f>IF(Sales[[#This Row],[Current Upsell $]]&gt;0,_xlfn.CONCAT(Sales[[#This Row],[Subscription Type]]," ",Sales[[#This Row],[Upsell Priority]]," ",TEXT(Sales[[#This Row],[Current Upsell $]],"$#")),"")</f>
        <v/>
      </c>
      <c r="M1104">
        <v>31</v>
      </c>
      <c r="N1104" s="1">
        <v>43983</v>
      </c>
      <c r="O1104" s="1">
        <v>44378</v>
      </c>
      <c r="P1104">
        <v>13</v>
      </c>
      <c r="Q1104">
        <v>0</v>
      </c>
      <c r="R1104" s="1">
        <v>43983</v>
      </c>
      <c r="S1104">
        <v>0</v>
      </c>
      <c r="T1104" s="1"/>
    </row>
    <row r="1105" spans="1:20" x14ac:dyDescent="0.25">
      <c r="A1105">
        <v>100202</v>
      </c>
      <c r="B1105" t="s">
        <v>3</v>
      </c>
      <c r="C1105" cm="1">
        <f t="array" ref="C1105">_xlfn.SWITCH(Sales[[#This Row],[Subscription Type]],"Basic",4,"Premium",3,"Business",2,"Enterprise",1,FALSE)</f>
        <v>4</v>
      </c>
      <c r="E1105" s="1"/>
      <c r="F1105" s="1"/>
      <c r="G1105">
        <v>0</v>
      </c>
      <c r="H1105">
        <f>MAX(0,Sales[[#This Row],[Number of Users]]-Sales[[#This Row],[Licenses Bought]])</f>
        <v>31</v>
      </c>
      <c r="I1105" s="5">
        <v>10</v>
      </c>
      <c r="J1105" s="5">
        <f>IF(Sales[[#This Row],[Sales Month]]=MAX(R1105:R3324),Sales[[#This Row],[Upsell $ Non Paying Users]]*Sales[[#This Row],[Non Paying Users]],0)</f>
        <v>0</v>
      </c>
      <c r="K1105" s="5" t="str" cm="1">
        <f t="array" ref="K1105">_xlfn.IFS(Sales[[#This Row],[Current Upsell $]]=0,"",Sales[[#This Row],[Current Upsell $]]&gt;=400,"High",Sales[[#This Row],[Current Upsell $]]&gt;=100,"Medium",Sales[[#This Row],[Current Upsell $]]&lt;100,"Low")</f>
        <v/>
      </c>
      <c r="L1105" s="5" t="str">
        <f>IF(Sales[[#This Row],[Current Upsell $]]&gt;0,_xlfn.CONCAT(Sales[[#This Row],[Subscription Type]]," ",Sales[[#This Row],[Upsell Priority]]," ",TEXT(Sales[[#This Row],[Current Upsell $]],"$#")),"")</f>
        <v/>
      </c>
      <c r="M1105">
        <v>31</v>
      </c>
      <c r="N1105" s="1">
        <v>44228</v>
      </c>
      <c r="O1105" s="1">
        <v>44378</v>
      </c>
      <c r="P1105">
        <v>5</v>
      </c>
      <c r="Q1105">
        <v>0</v>
      </c>
      <c r="R1105" s="1">
        <v>44228</v>
      </c>
      <c r="S1105">
        <v>0</v>
      </c>
      <c r="T1105" s="1"/>
    </row>
    <row r="1106" spans="1:20" x14ac:dyDescent="0.25">
      <c r="A1106">
        <v>100027</v>
      </c>
      <c r="B1106" t="s">
        <v>3</v>
      </c>
      <c r="C1106" cm="1">
        <f t="array" ref="C1106">_xlfn.SWITCH(Sales[[#This Row],[Subscription Type]],"Basic",4,"Premium",3,"Business",2,"Enterprise",1,FALSE)</f>
        <v>4</v>
      </c>
      <c r="E1106" s="1"/>
      <c r="F1106" s="1"/>
      <c r="G1106">
        <v>0</v>
      </c>
      <c r="H1106">
        <f>MAX(0,Sales[[#This Row],[Number of Users]]-Sales[[#This Row],[Licenses Bought]])</f>
        <v>30</v>
      </c>
      <c r="I1106" s="5">
        <v>10</v>
      </c>
      <c r="J1106" s="5">
        <f>IF(Sales[[#This Row],[Sales Month]]=MAX(R1106:R3325),Sales[[#This Row],[Upsell $ Non Paying Users]]*Sales[[#This Row],[Non Paying Users]],0)</f>
        <v>0</v>
      </c>
      <c r="K1106" s="5" t="str" cm="1">
        <f t="array" ref="K1106">_xlfn.IFS(Sales[[#This Row],[Current Upsell $]]=0,"",Sales[[#This Row],[Current Upsell $]]&gt;=400,"High",Sales[[#This Row],[Current Upsell $]]&gt;=100,"Medium",Sales[[#This Row],[Current Upsell $]]&lt;100,"Low")</f>
        <v/>
      </c>
      <c r="L1106" s="5" t="str">
        <f>IF(Sales[[#This Row],[Current Upsell $]]&gt;0,_xlfn.CONCAT(Sales[[#This Row],[Subscription Type]]," ",Sales[[#This Row],[Upsell Priority]]," ",TEXT(Sales[[#This Row],[Current Upsell $]],"$#")),"")</f>
        <v/>
      </c>
      <c r="M1106">
        <v>30</v>
      </c>
      <c r="N1106" s="1">
        <v>43952</v>
      </c>
      <c r="O1106" s="1">
        <v>44378</v>
      </c>
      <c r="P1106">
        <v>14</v>
      </c>
      <c r="Q1106">
        <v>0</v>
      </c>
      <c r="R1106" s="1">
        <v>43952</v>
      </c>
      <c r="S1106">
        <v>0</v>
      </c>
      <c r="T1106" s="1"/>
    </row>
    <row r="1107" spans="1:20" x14ac:dyDescent="0.25">
      <c r="A1107">
        <v>100041</v>
      </c>
      <c r="B1107" t="s">
        <v>3</v>
      </c>
      <c r="C1107" cm="1">
        <f t="array" ref="C1107">_xlfn.SWITCH(Sales[[#This Row],[Subscription Type]],"Basic",4,"Premium",3,"Business",2,"Enterprise",1,FALSE)</f>
        <v>4</v>
      </c>
      <c r="E1107" s="1"/>
      <c r="F1107" s="1"/>
      <c r="G1107">
        <v>0</v>
      </c>
      <c r="H1107">
        <f>MAX(0,Sales[[#This Row],[Number of Users]]-Sales[[#This Row],[Licenses Bought]])</f>
        <v>30</v>
      </c>
      <c r="I1107" s="5">
        <v>10</v>
      </c>
      <c r="J1107" s="5">
        <f>IF(Sales[[#This Row],[Sales Month]]=MAX(R1107:R3326),Sales[[#This Row],[Upsell $ Non Paying Users]]*Sales[[#This Row],[Non Paying Users]],0)</f>
        <v>0</v>
      </c>
      <c r="K1107" s="5" t="str" cm="1">
        <f t="array" ref="K1107">_xlfn.IFS(Sales[[#This Row],[Current Upsell $]]=0,"",Sales[[#This Row],[Current Upsell $]]&gt;=400,"High",Sales[[#This Row],[Current Upsell $]]&gt;=100,"Medium",Sales[[#This Row],[Current Upsell $]]&lt;100,"Low")</f>
        <v/>
      </c>
      <c r="L1107" s="5" t="str">
        <f>IF(Sales[[#This Row],[Current Upsell $]]&gt;0,_xlfn.CONCAT(Sales[[#This Row],[Subscription Type]]," ",Sales[[#This Row],[Upsell Priority]]," ",TEXT(Sales[[#This Row],[Current Upsell $]],"$#")),"")</f>
        <v/>
      </c>
      <c r="M1107">
        <v>30</v>
      </c>
      <c r="N1107" s="1">
        <v>43983</v>
      </c>
      <c r="O1107" s="1">
        <v>44378</v>
      </c>
      <c r="P1107">
        <v>13</v>
      </c>
      <c r="Q1107">
        <v>0</v>
      </c>
      <c r="R1107" s="1">
        <v>43983</v>
      </c>
      <c r="S1107">
        <v>0</v>
      </c>
      <c r="T1107" s="1"/>
    </row>
    <row r="1108" spans="1:20" x14ac:dyDescent="0.25">
      <c r="A1108">
        <v>100019</v>
      </c>
      <c r="B1108" t="s">
        <v>3</v>
      </c>
      <c r="C1108" cm="1">
        <f t="array" ref="C1108">_xlfn.SWITCH(Sales[[#This Row],[Subscription Type]],"Basic",4,"Premium",3,"Business",2,"Enterprise",1,FALSE)</f>
        <v>4</v>
      </c>
      <c r="E1108" s="1"/>
      <c r="F1108" s="1"/>
      <c r="G1108">
        <v>0</v>
      </c>
      <c r="H1108">
        <f>MAX(0,Sales[[#This Row],[Number of Users]]-Sales[[#This Row],[Licenses Bought]])</f>
        <v>29</v>
      </c>
      <c r="I1108" s="5">
        <v>10</v>
      </c>
      <c r="J1108" s="5">
        <f>IF(Sales[[#This Row],[Sales Month]]=MAX(R1108:R3327),Sales[[#This Row],[Upsell $ Non Paying Users]]*Sales[[#This Row],[Non Paying Users]],0)</f>
        <v>0</v>
      </c>
      <c r="K1108" s="5" t="str" cm="1">
        <f t="array" ref="K1108">_xlfn.IFS(Sales[[#This Row],[Current Upsell $]]=0,"",Sales[[#This Row],[Current Upsell $]]&gt;=400,"High",Sales[[#This Row],[Current Upsell $]]&gt;=100,"Medium",Sales[[#This Row],[Current Upsell $]]&lt;100,"Low")</f>
        <v/>
      </c>
      <c r="L1108" s="5" t="str">
        <f>IF(Sales[[#This Row],[Current Upsell $]]&gt;0,_xlfn.CONCAT(Sales[[#This Row],[Subscription Type]]," ",Sales[[#This Row],[Upsell Priority]]," ",TEXT(Sales[[#This Row],[Current Upsell $]],"$#")),"")</f>
        <v/>
      </c>
      <c r="M1108">
        <v>29</v>
      </c>
      <c r="N1108" s="1">
        <v>43922</v>
      </c>
      <c r="O1108" s="1">
        <v>44378</v>
      </c>
      <c r="P1108">
        <v>15</v>
      </c>
      <c r="Q1108">
        <v>0</v>
      </c>
      <c r="R1108" s="1">
        <v>43922</v>
      </c>
      <c r="S1108">
        <v>0</v>
      </c>
      <c r="T1108" s="1"/>
    </row>
    <row r="1109" spans="1:20" x14ac:dyDescent="0.25">
      <c r="A1109">
        <v>100277</v>
      </c>
      <c r="B1109" t="s">
        <v>3</v>
      </c>
      <c r="C1109" cm="1">
        <f t="array" ref="C1109">_xlfn.SWITCH(Sales[[#This Row],[Subscription Type]],"Basic",4,"Premium",3,"Business",2,"Enterprise",1,FALSE)</f>
        <v>4</v>
      </c>
      <c r="E1109" s="1"/>
      <c r="F1109" s="1"/>
      <c r="G1109">
        <v>0</v>
      </c>
      <c r="H1109">
        <f>MAX(0,Sales[[#This Row],[Number of Users]]-Sales[[#This Row],[Licenses Bought]])</f>
        <v>29</v>
      </c>
      <c r="I1109" s="5">
        <v>10</v>
      </c>
      <c r="J1109" s="5">
        <f>IF(Sales[[#This Row],[Sales Month]]=MAX(R1109:R3328),Sales[[#This Row],[Upsell $ Non Paying Users]]*Sales[[#This Row],[Non Paying Users]],0)</f>
        <v>0</v>
      </c>
      <c r="K1109" s="5" t="str" cm="1">
        <f t="array" ref="K1109">_xlfn.IFS(Sales[[#This Row],[Current Upsell $]]=0,"",Sales[[#This Row],[Current Upsell $]]&gt;=400,"High",Sales[[#This Row],[Current Upsell $]]&gt;=100,"Medium",Sales[[#This Row],[Current Upsell $]]&lt;100,"Low")</f>
        <v/>
      </c>
      <c r="L1109" s="5" t="str">
        <f>IF(Sales[[#This Row],[Current Upsell $]]&gt;0,_xlfn.CONCAT(Sales[[#This Row],[Subscription Type]]," ",Sales[[#This Row],[Upsell Priority]]," ",TEXT(Sales[[#This Row],[Current Upsell $]],"$#")),"")</f>
        <v/>
      </c>
      <c r="M1109">
        <v>29</v>
      </c>
      <c r="N1109" s="1">
        <v>44317</v>
      </c>
      <c r="O1109" s="1">
        <v>44378</v>
      </c>
      <c r="P1109">
        <v>2</v>
      </c>
      <c r="Q1109">
        <v>0</v>
      </c>
      <c r="R1109" s="1">
        <v>44317</v>
      </c>
      <c r="S1109">
        <v>0</v>
      </c>
      <c r="T1109" s="1"/>
    </row>
    <row r="1110" spans="1:20" x14ac:dyDescent="0.25">
      <c r="A1110">
        <v>100087</v>
      </c>
      <c r="B1110" t="s">
        <v>3</v>
      </c>
      <c r="C1110" cm="1">
        <f t="array" ref="C1110">_xlfn.SWITCH(Sales[[#This Row],[Subscription Type]],"Basic",4,"Premium",3,"Business",2,"Enterprise",1,FALSE)</f>
        <v>4</v>
      </c>
      <c r="E1110" s="1"/>
      <c r="F1110" s="1"/>
      <c r="G1110">
        <v>0</v>
      </c>
      <c r="H1110">
        <f>MAX(0,Sales[[#This Row],[Number of Users]]-Sales[[#This Row],[Licenses Bought]])</f>
        <v>28</v>
      </c>
      <c r="I1110" s="5">
        <v>10</v>
      </c>
      <c r="J1110" s="5">
        <f>IF(Sales[[#This Row],[Sales Month]]=MAX(R1110:R3329),Sales[[#This Row],[Upsell $ Non Paying Users]]*Sales[[#This Row],[Non Paying Users]],0)</f>
        <v>0</v>
      </c>
      <c r="K1110" s="5" t="str" cm="1">
        <f t="array" ref="K1110">_xlfn.IFS(Sales[[#This Row],[Current Upsell $]]=0,"",Sales[[#This Row],[Current Upsell $]]&gt;=400,"High",Sales[[#This Row],[Current Upsell $]]&gt;=100,"Medium",Sales[[#This Row],[Current Upsell $]]&lt;100,"Low")</f>
        <v/>
      </c>
      <c r="L1110" s="5" t="str">
        <f>IF(Sales[[#This Row],[Current Upsell $]]&gt;0,_xlfn.CONCAT(Sales[[#This Row],[Subscription Type]]," ",Sales[[#This Row],[Upsell Priority]]," ",TEXT(Sales[[#This Row],[Current Upsell $]],"$#")),"")</f>
        <v/>
      </c>
      <c r="M1110">
        <v>28</v>
      </c>
      <c r="N1110" s="1">
        <v>44044</v>
      </c>
      <c r="O1110" s="1">
        <v>44378</v>
      </c>
      <c r="P1110">
        <v>11</v>
      </c>
      <c r="Q1110">
        <v>0</v>
      </c>
      <c r="R1110" s="1">
        <v>44044</v>
      </c>
      <c r="S1110">
        <v>0</v>
      </c>
      <c r="T1110" s="1"/>
    </row>
    <row r="1111" spans="1:20" x14ac:dyDescent="0.25">
      <c r="A1111">
        <v>100335</v>
      </c>
      <c r="B1111" t="s">
        <v>3</v>
      </c>
      <c r="C1111" cm="1">
        <f t="array" ref="C1111">_xlfn.SWITCH(Sales[[#This Row],[Subscription Type]],"Basic",4,"Premium",3,"Business",2,"Enterprise",1,FALSE)</f>
        <v>4</v>
      </c>
      <c r="E1111" s="1"/>
      <c r="F1111" s="1"/>
      <c r="G1111">
        <v>0</v>
      </c>
      <c r="H1111">
        <f>MAX(0,Sales[[#This Row],[Number of Users]]-Sales[[#This Row],[Licenses Bought]])</f>
        <v>28</v>
      </c>
      <c r="I1111" s="5">
        <v>10</v>
      </c>
      <c r="J1111" s="5">
        <f>IF(Sales[[#This Row],[Sales Month]]=MAX(R1111:R3330),Sales[[#This Row],[Upsell $ Non Paying Users]]*Sales[[#This Row],[Non Paying Users]],0)</f>
        <v>280</v>
      </c>
      <c r="K1111" s="5" t="str" cm="1">
        <f t="array" ref="K1111">_xlfn.IFS(Sales[[#This Row],[Current Upsell $]]=0,"",Sales[[#This Row],[Current Upsell $]]&gt;=400,"High",Sales[[#This Row],[Current Upsell $]]&gt;=100,"Medium",Sales[[#This Row],[Current Upsell $]]&lt;100,"Low")</f>
        <v>Medium</v>
      </c>
      <c r="L1111" s="5" t="str">
        <f>IF(Sales[[#This Row],[Current Upsell $]]&gt;0,_xlfn.CONCAT(Sales[[#This Row],[Subscription Type]]," ",Sales[[#This Row],[Upsell Priority]]," ",TEXT(Sales[[#This Row],[Current Upsell $]],"$#")),"")</f>
        <v>Basic Medium $280</v>
      </c>
      <c r="M1111">
        <v>28</v>
      </c>
      <c r="N1111" s="1">
        <v>44348</v>
      </c>
      <c r="O1111" s="1">
        <v>44378</v>
      </c>
      <c r="P1111">
        <v>1</v>
      </c>
      <c r="Q1111">
        <v>0</v>
      </c>
      <c r="R1111" s="1">
        <v>44348</v>
      </c>
      <c r="S1111">
        <v>0</v>
      </c>
      <c r="T1111" s="1"/>
    </row>
    <row r="1112" spans="1:20" x14ac:dyDescent="0.25">
      <c r="A1112">
        <v>100119</v>
      </c>
      <c r="B1112" t="s">
        <v>3</v>
      </c>
      <c r="C1112" cm="1">
        <f t="array" ref="C1112">_xlfn.SWITCH(Sales[[#This Row],[Subscription Type]],"Basic",4,"Premium",3,"Business",2,"Enterprise",1,FALSE)</f>
        <v>4</v>
      </c>
      <c r="E1112" s="1"/>
      <c r="F1112" s="1"/>
      <c r="G1112">
        <v>0</v>
      </c>
      <c r="H1112">
        <f>MAX(0,Sales[[#This Row],[Number of Users]]-Sales[[#This Row],[Licenses Bought]])</f>
        <v>27</v>
      </c>
      <c r="I1112" s="5">
        <v>10</v>
      </c>
      <c r="J1112" s="5">
        <f>IF(Sales[[#This Row],[Sales Month]]=MAX(R1112:R3331),Sales[[#This Row],[Upsell $ Non Paying Users]]*Sales[[#This Row],[Non Paying Users]],0)</f>
        <v>0</v>
      </c>
      <c r="K1112" s="5" t="str" cm="1">
        <f t="array" ref="K1112">_xlfn.IFS(Sales[[#This Row],[Current Upsell $]]=0,"",Sales[[#This Row],[Current Upsell $]]&gt;=400,"High",Sales[[#This Row],[Current Upsell $]]&gt;=100,"Medium",Sales[[#This Row],[Current Upsell $]]&lt;100,"Low")</f>
        <v/>
      </c>
      <c r="L1112" s="5" t="str">
        <f>IF(Sales[[#This Row],[Current Upsell $]]&gt;0,_xlfn.CONCAT(Sales[[#This Row],[Subscription Type]]," ",Sales[[#This Row],[Upsell Priority]]," ",TEXT(Sales[[#This Row],[Current Upsell $]],"$#")),"")</f>
        <v/>
      </c>
      <c r="M1112">
        <v>27</v>
      </c>
      <c r="N1112" s="1">
        <v>44075</v>
      </c>
      <c r="O1112" s="1">
        <v>44378</v>
      </c>
      <c r="P1112">
        <v>10</v>
      </c>
      <c r="Q1112">
        <v>0</v>
      </c>
      <c r="R1112" s="1">
        <v>44075</v>
      </c>
      <c r="S1112">
        <v>0</v>
      </c>
      <c r="T1112" s="1"/>
    </row>
    <row r="1113" spans="1:20" x14ac:dyDescent="0.25">
      <c r="A1113">
        <v>100150</v>
      </c>
      <c r="B1113" t="s">
        <v>3</v>
      </c>
      <c r="C1113" cm="1">
        <f t="array" ref="C1113">_xlfn.SWITCH(Sales[[#This Row],[Subscription Type]],"Basic",4,"Premium",3,"Business",2,"Enterprise",1,FALSE)</f>
        <v>4</v>
      </c>
      <c r="E1113" s="1"/>
      <c r="F1113" s="1"/>
      <c r="G1113">
        <v>0</v>
      </c>
      <c r="H1113">
        <f>MAX(0,Sales[[#This Row],[Number of Users]]-Sales[[#This Row],[Licenses Bought]])</f>
        <v>27</v>
      </c>
      <c r="I1113" s="5">
        <v>10</v>
      </c>
      <c r="J1113" s="5">
        <f>IF(Sales[[#This Row],[Sales Month]]=MAX(R1113:R3332),Sales[[#This Row],[Upsell $ Non Paying Users]]*Sales[[#This Row],[Non Paying Users]],0)</f>
        <v>0</v>
      </c>
      <c r="K1113" s="5" t="str" cm="1">
        <f t="array" ref="K1113">_xlfn.IFS(Sales[[#This Row],[Current Upsell $]]=0,"",Sales[[#This Row],[Current Upsell $]]&gt;=400,"High",Sales[[#This Row],[Current Upsell $]]&gt;=100,"Medium",Sales[[#This Row],[Current Upsell $]]&lt;100,"Low")</f>
        <v/>
      </c>
      <c r="L1113" s="5" t="str">
        <f>IF(Sales[[#This Row],[Current Upsell $]]&gt;0,_xlfn.CONCAT(Sales[[#This Row],[Subscription Type]]," ",Sales[[#This Row],[Upsell Priority]]," ",TEXT(Sales[[#This Row],[Current Upsell $]],"$#")),"")</f>
        <v/>
      </c>
      <c r="M1113">
        <v>27</v>
      </c>
      <c r="N1113" s="1">
        <v>44105</v>
      </c>
      <c r="O1113" s="1">
        <v>44378</v>
      </c>
      <c r="P1113">
        <v>9</v>
      </c>
      <c r="Q1113">
        <v>0</v>
      </c>
      <c r="R1113" s="1">
        <v>44105</v>
      </c>
      <c r="S1113">
        <v>0</v>
      </c>
      <c r="T1113" s="1"/>
    </row>
    <row r="1114" spans="1:20" x14ac:dyDescent="0.25">
      <c r="A1114">
        <v>100252</v>
      </c>
      <c r="B1114" t="s">
        <v>3</v>
      </c>
      <c r="C1114" cm="1">
        <f t="array" ref="C1114">_xlfn.SWITCH(Sales[[#This Row],[Subscription Type]],"Basic",4,"Premium",3,"Business",2,"Enterprise",1,FALSE)</f>
        <v>4</v>
      </c>
      <c r="E1114" s="1"/>
      <c r="F1114" s="1"/>
      <c r="G1114">
        <v>0</v>
      </c>
      <c r="H1114">
        <f>MAX(0,Sales[[#This Row],[Number of Users]]-Sales[[#This Row],[Licenses Bought]])</f>
        <v>27</v>
      </c>
      <c r="I1114" s="5">
        <v>10</v>
      </c>
      <c r="J1114" s="5">
        <f>IF(Sales[[#This Row],[Sales Month]]=MAX(R1114:R3333),Sales[[#This Row],[Upsell $ Non Paying Users]]*Sales[[#This Row],[Non Paying Users]],0)</f>
        <v>0</v>
      </c>
      <c r="K1114" s="5" t="str" cm="1">
        <f t="array" ref="K1114">_xlfn.IFS(Sales[[#This Row],[Current Upsell $]]=0,"",Sales[[#This Row],[Current Upsell $]]&gt;=400,"High",Sales[[#This Row],[Current Upsell $]]&gt;=100,"Medium",Sales[[#This Row],[Current Upsell $]]&lt;100,"Low")</f>
        <v/>
      </c>
      <c r="L1114" s="5" t="str">
        <f>IF(Sales[[#This Row],[Current Upsell $]]&gt;0,_xlfn.CONCAT(Sales[[#This Row],[Subscription Type]]," ",Sales[[#This Row],[Upsell Priority]]," ",TEXT(Sales[[#This Row],[Current Upsell $]],"$#")),"")</f>
        <v/>
      </c>
      <c r="M1114">
        <v>27</v>
      </c>
      <c r="N1114" s="1">
        <v>44287</v>
      </c>
      <c r="O1114" s="1">
        <v>44378</v>
      </c>
      <c r="P1114">
        <v>3</v>
      </c>
      <c r="Q1114">
        <v>0</v>
      </c>
      <c r="R1114" s="1">
        <v>44287</v>
      </c>
      <c r="S1114">
        <v>0</v>
      </c>
      <c r="T1114" s="1"/>
    </row>
    <row r="1115" spans="1:20" x14ac:dyDescent="0.25">
      <c r="A1115">
        <v>100203</v>
      </c>
      <c r="B1115" t="s">
        <v>3</v>
      </c>
      <c r="C1115" cm="1">
        <f t="array" ref="C1115">_xlfn.SWITCH(Sales[[#This Row],[Subscription Type]],"Basic",4,"Premium",3,"Business",2,"Enterprise",1,FALSE)</f>
        <v>4</v>
      </c>
      <c r="E1115" s="1"/>
      <c r="F1115" s="1"/>
      <c r="G1115">
        <v>0</v>
      </c>
      <c r="H1115">
        <f>MAX(0,Sales[[#This Row],[Number of Users]]-Sales[[#This Row],[Licenses Bought]])</f>
        <v>26</v>
      </c>
      <c r="I1115" s="5">
        <v>10</v>
      </c>
      <c r="J1115" s="5">
        <f>IF(Sales[[#This Row],[Sales Month]]=MAX(R1115:R3334),Sales[[#This Row],[Upsell $ Non Paying Users]]*Sales[[#This Row],[Non Paying Users]],0)</f>
        <v>0</v>
      </c>
      <c r="K1115" s="5" t="str" cm="1">
        <f t="array" ref="K1115">_xlfn.IFS(Sales[[#This Row],[Current Upsell $]]=0,"",Sales[[#This Row],[Current Upsell $]]&gt;=400,"High",Sales[[#This Row],[Current Upsell $]]&gt;=100,"Medium",Sales[[#This Row],[Current Upsell $]]&lt;100,"Low")</f>
        <v/>
      </c>
      <c r="L1115" s="5" t="str">
        <f>IF(Sales[[#This Row],[Current Upsell $]]&gt;0,_xlfn.CONCAT(Sales[[#This Row],[Subscription Type]]," ",Sales[[#This Row],[Upsell Priority]]," ",TEXT(Sales[[#This Row],[Current Upsell $]],"$#")),"")</f>
        <v/>
      </c>
      <c r="M1115">
        <v>26</v>
      </c>
      <c r="N1115" s="1">
        <v>44228</v>
      </c>
      <c r="O1115" s="1">
        <v>44378</v>
      </c>
      <c r="P1115">
        <v>5</v>
      </c>
      <c r="Q1115">
        <v>0</v>
      </c>
      <c r="R1115" s="1">
        <v>44228</v>
      </c>
      <c r="S1115">
        <v>0</v>
      </c>
      <c r="T1115" s="1"/>
    </row>
    <row r="1116" spans="1:20" x14ac:dyDescent="0.25">
      <c r="A1116">
        <v>100337</v>
      </c>
      <c r="B1116" t="s">
        <v>3</v>
      </c>
      <c r="C1116" cm="1">
        <f t="array" ref="C1116">_xlfn.SWITCH(Sales[[#This Row],[Subscription Type]],"Basic",4,"Premium",3,"Business",2,"Enterprise",1,FALSE)</f>
        <v>4</v>
      </c>
      <c r="E1116" s="1"/>
      <c r="F1116" s="1"/>
      <c r="G1116">
        <v>0</v>
      </c>
      <c r="H1116">
        <f>MAX(0,Sales[[#This Row],[Number of Users]]-Sales[[#This Row],[Licenses Bought]])</f>
        <v>26</v>
      </c>
      <c r="I1116" s="5">
        <v>10</v>
      </c>
      <c r="J1116" s="5">
        <f>IF(Sales[[#This Row],[Sales Month]]=MAX(R1116:R3335),Sales[[#This Row],[Upsell $ Non Paying Users]]*Sales[[#This Row],[Non Paying Users]],0)</f>
        <v>260</v>
      </c>
      <c r="K1116" s="5" t="str" cm="1">
        <f t="array" ref="K1116">_xlfn.IFS(Sales[[#This Row],[Current Upsell $]]=0,"",Sales[[#This Row],[Current Upsell $]]&gt;=400,"High",Sales[[#This Row],[Current Upsell $]]&gt;=100,"Medium",Sales[[#This Row],[Current Upsell $]]&lt;100,"Low")</f>
        <v>Medium</v>
      </c>
      <c r="L1116" s="5" t="str">
        <f>IF(Sales[[#This Row],[Current Upsell $]]&gt;0,_xlfn.CONCAT(Sales[[#This Row],[Subscription Type]]," ",Sales[[#This Row],[Upsell Priority]]," ",TEXT(Sales[[#This Row],[Current Upsell $]],"$#")),"")</f>
        <v>Basic Medium $260</v>
      </c>
      <c r="M1116">
        <v>26</v>
      </c>
      <c r="N1116" s="1">
        <v>44348</v>
      </c>
      <c r="O1116" s="1">
        <v>44378</v>
      </c>
      <c r="P1116">
        <v>1</v>
      </c>
      <c r="Q1116">
        <v>0</v>
      </c>
      <c r="R1116" s="1">
        <v>44348</v>
      </c>
      <c r="S1116">
        <v>0</v>
      </c>
      <c r="T1116" s="1"/>
    </row>
    <row r="1117" spans="1:20" x14ac:dyDescent="0.25">
      <c r="A1117">
        <v>100205</v>
      </c>
      <c r="B1117" t="s">
        <v>3</v>
      </c>
      <c r="C1117" cm="1">
        <f t="array" ref="C1117">_xlfn.SWITCH(Sales[[#This Row],[Subscription Type]],"Basic",4,"Premium",3,"Business",2,"Enterprise",1,FALSE)</f>
        <v>4</v>
      </c>
      <c r="E1117" s="1"/>
      <c r="F1117" s="1"/>
      <c r="G1117">
        <v>0</v>
      </c>
      <c r="H1117">
        <f>MAX(0,Sales[[#This Row],[Number of Users]]-Sales[[#This Row],[Licenses Bought]])</f>
        <v>25</v>
      </c>
      <c r="I1117" s="5">
        <v>10</v>
      </c>
      <c r="J1117" s="5">
        <f>IF(Sales[[#This Row],[Sales Month]]=MAX(R1117:R3336),Sales[[#This Row],[Upsell $ Non Paying Users]]*Sales[[#This Row],[Non Paying Users]],0)</f>
        <v>0</v>
      </c>
      <c r="K1117" s="5" t="str" cm="1">
        <f t="array" ref="K1117">_xlfn.IFS(Sales[[#This Row],[Current Upsell $]]=0,"",Sales[[#This Row],[Current Upsell $]]&gt;=400,"High",Sales[[#This Row],[Current Upsell $]]&gt;=100,"Medium",Sales[[#This Row],[Current Upsell $]]&lt;100,"Low")</f>
        <v/>
      </c>
      <c r="L1117" s="5" t="str">
        <f>IF(Sales[[#This Row],[Current Upsell $]]&gt;0,_xlfn.CONCAT(Sales[[#This Row],[Subscription Type]]," ",Sales[[#This Row],[Upsell Priority]]," ",TEXT(Sales[[#This Row],[Current Upsell $]],"$#")),"")</f>
        <v/>
      </c>
      <c r="M1117">
        <v>25</v>
      </c>
      <c r="N1117" s="1">
        <v>44228</v>
      </c>
      <c r="O1117" s="1">
        <v>44378</v>
      </c>
      <c r="P1117">
        <v>5</v>
      </c>
      <c r="Q1117">
        <v>0</v>
      </c>
      <c r="R1117" s="1">
        <v>44228</v>
      </c>
      <c r="S1117">
        <v>0</v>
      </c>
      <c r="T1117" s="1"/>
    </row>
    <row r="1118" spans="1:20" x14ac:dyDescent="0.25">
      <c r="A1118">
        <v>100278</v>
      </c>
      <c r="B1118" t="s">
        <v>3</v>
      </c>
      <c r="C1118" cm="1">
        <f t="array" ref="C1118">_xlfn.SWITCH(Sales[[#This Row],[Subscription Type]],"Basic",4,"Premium",3,"Business",2,"Enterprise",1,FALSE)</f>
        <v>4</v>
      </c>
      <c r="E1118" s="1"/>
      <c r="F1118" s="1"/>
      <c r="G1118">
        <v>0</v>
      </c>
      <c r="H1118">
        <f>MAX(0,Sales[[#This Row],[Number of Users]]-Sales[[#This Row],[Licenses Bought]])</f>
        <v>25</v>
      </c>
      <c r="I1118" s="5">
        <v>10</v>
      </c>
      <c r="J1118" s="5">
        <f>IF(Sales[[#This Row],[Sales Month]]=MAX(R1118:R3337),Sales[[#This Row],[Upsell $ Non Paying Users]]*Sales[[#This Row],[Non Paying Users]],0)</f>
        <v>0</v>
      </c>
      <c r="K1118" s="5" t="str" cm="1">
        <f t="array" ref="K1118">_xlfn.IFS(Sales[[#This Row],[Current Upsell $]]=0,"",Sales[[#This Row],[Current Upsell $]]&gt;=400,"High",Sales[[#This Row],[Current Upsell $]]&gt;=100,"Medium",Sales[[#This Row],[Current Upsell $]]&lt;100,"Low")</f>
        <v/>
      </c>
      <c r="L1118" s="5" t="str">
        <f>IF(Sales[[#This Row],[Current Upsell $]]&gt;0,_xlfn.CONCAT(Sales[[#This Row],[Subscription Type]]," ",Sales[[#This Row],[Upsell Priority]]," ",TEXT(Sales[[#This Row],[Current Upsell $]],"$#")),"")</f>
        <v/>
      </c>
      <c r="M1118">
        <v>25</v>
      </c>
      <c r="N1118" s="1">
        <v>44317</v>
      </c>
      <c r="O1118" s="1">
        <v>44378</v>
      </c>
      <c r="P1118">
        <v>2</v>
      </c>
      <c r="Q1118">
        <v>0</v>
      </c>
      <c r="R1118" s="1">
        <v>44317</v>
      </c>
      <c r="S1118">
        <v>0</v>
      </c>
      <c r="T1118" s="1"/>
    </row>
    <row r="1119" spans="1:20" x14ac:dyDescent="0.25">
      <c r="A1119">
        <v>100084</v>
      </c>
      <c r="B1119" t="s">
        <v>3</v>
      </c>
      <c r="C1119" cm="1">
        <f t="array" ref="C1119">_xlfn.SWITCH(Sales[[#This Row],[Subscription Type]],"Basic",4,"Premium",3,"Business",2,"Enterprise",1,FALSE)</f>
        <v>4</v>
      </c>
      <c r="E1119" s="1"/>
      <c r="F1119" s="1"/>
      <c r="G1119">
        <v>0</v>
      </c>
      <c r="H1119">
        <f>MAX(0,Sales[[#This Row],[Number of Users]]-Sales[[#This Row],[Licenses Bought]])</f>
        <v>23</v>
      </c>
      <c r="I1119" s="5">
        <v>10</v>
      </c>
      <c r="J1119" s="5">
        <f>IF(Sales[[#This Row],[Sales Month]]=MAX(R1119:R3338),Sales[[#This Row],[Upsell $ Non Paying Users]]*Sales[[#This Row],[Non Paying Users]],0)</f>
        <v>0</v>
      </c>
      <c r="K1119" s="5" t="str" cm="1">
        <f t="array" ref="K1119">_xlfn.IFS(Sales[[#This Row],[Current Upsell $]]=0,"",Sales[[#This Row],[Current Upsell $]]&gt;=400,"High",Sales[[#This Row],[Current Upsell $]]&gt;=100,"Medium",Sales[[#This Row],[Current Upsell $]]&lt;100,"Low")</f>
        <v/>
      </c>
      <c r="L1119" s="5" t="str">
        <f>IF(Sales[[#This Row],[Current Upsell $]]&gt;0,_xlfn.CONCAT(Sales[[#This Row],[Subscription Type]]," ",Sales[[#This Row],[Upsell Priority]]," ",TEXT(Sales[[#This Row],[Current Upsell $]],"$#")),"")</f>
        <v/>
      </c>
      <c r="M1119">
        <v>23</v>
      </c>
      <c r="N1119" s="1">
        <v>44044</v>
      </c>
      <c r="O1119" s="1">
        <v>44378</v>
      </c>
      <c r="P1119">
        <v>11</v>
      </c>
      <c r="Q1119">
        <v>0</v>
      </c>
      <c r="R1119" s="1">
        <v>44044</v>
      </c>
      <c r="S1119">
        <v>0</v>
      </c>
      <c r="T1119" s="1"/>
    </row>
    <row r="1120" spans="1:20" x14ac:dyDescent="0.25">
      <c r="A1120">
        <v>100226</v>
      </c>
      <c r="B1120" t="s">
        <v>3</v>
      </c>
      <c r="C1120" cm="1">
        <f t="array" ref="C1120">_xlfn.SWITCH(Sales[[#This Row],[Subscription Type]],"Basic",4,"Premium",3,"Business",2,"Enterprise",1,FALSE)</f>
        <v>4</v>
      </c>
      <c r="E1120" s="1"/>
      <c r="F1120" s="1"/>
      <c r="G1120">
        <v>0</v>
      </c>
      <c r="H1120">
        <f>MAX(0,Sales[[#This Row],[Number of Users]]-Sales[[#This Row],[Licenses Bought]])</f>
        <v>23</v>
      </c>
      <c r="I1120" s="5">
        <v>10</v>
      </c>
      <c r="J1120" s="5">
        <f>IF(Sales[[#This Row],[Sales Month]]=MAX(R1120:R3339),Sales[[#This Row],[Upsell $ Non Paying Users]]*Sales[[#This Row],[Non Paying Users]],0)</f>
        <v>0</v>
      </c>
      <c r="K1120" s="5" t="str" cm="1">
        <f t="array" ref="K1120">_xlfn.IFS(Sales[[#This Row],[Current Upsell $]]=0,"",Sales[[#This Row],[Current Upsell $]]&gt;=400,"High",Sales[[#This Row],[Current Upsell $]]&gt;=100,"Medium",Sales[[#This Row],[Current Upsell $]]&lt;100,"Low")</f>
        <v/>
      </c>
      <c r="L1120" s="5" t="str">
        <f>IF(Sales[[#This Row],[Current Upsell $]]&gt;0,_xlfn.CONCAT(Sales[[#This Row],[Subscription Type]]," ",Sales[[#This Row],[Upsell Priority]]," ",TEXT(Sales[[#This Row],[Current Upsell $]],"$#")),"")</f>
        <v/>
      </c>
      <c r="M1120">
        <v>23</v>
      </c>
      <c r="N1120" s="1">
        <v>44256</v>
      </c>
      <c r="O1120" s="1">
        <v>44378</v>
      </c>
      <c r="P1120">
        <v>4</v>
      </c>
      <c r="Q1120">
        <v>0</v>
      </c>
      <c r="R1120" s="1">
        <v>44256</v>
      </c>
      <c r="S1120">
        <v>0</v>
      </c>
      <c r="T1120" s="1"/>
    </row>
    <row r="1121" spans="1:20" x14ac:dyDescent="0.25">
      <c r="A1121">
        <v>100279</v>
      </c>
      <c r="B1121" t="s">
        <v>3</v>
      </c>
      <c r="C1121" cm="1">
        <f t="array" ref="C1121">_xlfn.SWITCH(Sales[[#This Row],[Subscription Type]],"Basic",4,"Premium",3,"Business",2,"Enterprise",1,FALSE)</f>
        <v>4</v>
      </c>
      <c r="E1121" s="1"/>
      <c r="F1121" s="1"/>
      <c r="G1121">
        <v>0</v>
      </c>
      <c r="H1121">
        <f>MAX(0,Sales[[#This Row],[Number of Users]]-Sales[[#This Row],[Licenses Bought]])</f>
        <v>23</v>
      </c>
      <c r="I1121" s="5">
        <v>10</v>
      </c>
      <c r="J1121" s="5">
        <f>IF(Sales[[#This Row],[Sales Month]]=MAX(R1121:R3340),Sales[[#This Row],[Upsell $ Non Paying Users]]*Sales[[#This Row],[Non Paying Users]],0)</f>
        <v>0</v>
      </c>
      <c r="K1121" s="5" t="str" cm="1">
        <f t="array" ref="K1121">_xlfn.IFS(Sales[[#This Row],[Current Upsell $]]=0,"",Sales[[#This Row],[Current Upsell $]]&gt;=400,"High",Sales[[#This Row],[Current Upsell $]]&gt;=100,"Medium",Sales[[#This Row],[Current Upsell $]]&lt;100,"Low")</f>
        <v/>
      </c>
      <c r="L1121" s="5" t="str">
        <f>IF(Sales[[#This Row],[Current Upsell $]]&gt;0,_xlfn.CONCAT(Sales[[#This Row],[Subscription Type]]," ",Sales[[#This Row],[Upsell Priority]]," ",TEXT(Sales[[#This Row],[Current Upsell $]],"$#")),"")</f>
        <v/>
      </c>
      <c r="M1121">
        <v>23</v>
      </c>
      <c r="N1121" s="1">
        <v>44317</v>
      </c>
      <c r="O1121" s="1">
        <v>44378</v>
      </c>
      <c r="P1121">
        <v>2</v>
      </c>
      <c r="Q1121">
        <v>0</v>
      </c>
      <c r="R1121" s="1">
        <v>44317</v>
      </c>
      <c r="S1121">
        <v>0</v>
      </c>
      <c r="T1121" s="1"/>
    </row>
    <row r="1122" spans="1:20" x14ac:dyDescent="0.25">
      <c r="A1122">
        <v>100280</v>
      </c>
      <c r="B1122" t="s">
        <v>3</v>
      </c>
      <c r="C1122" cm="1">
        <f t="array" ref="C1122">_xlfn.SWITCH(Sales[[#This Row],[Subscription Type]],"Basic",4,"Premium",3,"Business",2,"Enterprise",1,FALSE)</f>
        <v>4</v>
      </c>
      <c r="G1122">
        <v>0</v>
      </c>
      <c r="H1122">
        <f>MAX(0,Sales[[#This Row],[Number of Users]]-Sales[[#This Row],[Licenses Bought]])</f>
        <v>23</v>
      </c>
      <c r="I1122" s="5">
        <v>10</v>
      </c>
      <c r="J1122" s="5">
        <f>IF(Sales[[#This Row],[Sales Month]]=MAX(R1122:R3341),Sales[[#This Row],[Upsell $ Non Paying Users]]*Sales[[#This Row],[Non Paying Users]],0)</f>
        <v>0</v>
      </c>
      <c r="K1122" s="5" t="str" cm="1">
        <f t="array" ref="K1122">_xlfn.IFS(Sales[[#This Row],[Current Upsell $]]=0,"",Sales[[#This Row],[Current Upsell $]]&gt;=400,"High",Sales[[#This Row],[Current Upsell $]]&gt;=100,"Medium",Sales[[#This Row],[Current Upsell $]]&lt;100,"Low")</f>
        <v/>
      </c>
      <c r="L1122" s="5" t="str">
        <f>IF(Sales[[#This Row],[Current Upsell $]]&gt;0,_xlfn.CONCAT(Sales[[#This Row],[Subscription Type]]," ",Sales[[#This Row],[Upsell Priority]]," ",TEXT(Sales[[#This Row],[Current Upsell $]],"$#")),"")</f>
        <v/>
      </c>
      <c r="M1122">
        <v>23</v>
      </c>
      <c r="N1122" s="1">
        <v>44317</v>
      </c>
      <c r="O1122" s="1">
        <v>44348</v>
      </c>
      <c r="P1122">
        <v>1</v>
      </c>
      <c r="Q1122">
        <v>0</v>
      </c>
      <c r="R1122" s="1">
        <v>44317</v>
      </c>
      <c r="S1122">
        <v>0</v>
      </c>
      <c r="T1122" s="1"/>
    </row>
    <row r="1123" spans="1:20" x14ac:dyDescent="0.25">
      <c r="A1123">
        <v>100343</v>
      </c>
      <c r="B1123" t="s">
        <v>3</v>
      </c>
      <c r="C1123" cm="1">
        <f t="array" ref="C1123">_xlfn.SWITCH(Sales[[#This Row],[Subscription Type]],"Basic",4,"Premium",3,"Business",2,"Enterprise",1,FALSE)</f>
        <v>4</v>
      </c>
      <c r="E1123" s="1"/>
      <c r="F1123" s="1"/>
      <c r="G1123">
        <v>0</v>
      </c>
      <c r="H1123">
        <f>MAX(0,Sales[[#This Row],[Number of Users]]-Sales[[#This Row],[Licenses Bought]])</f>
        <v>23</v>
      </c>
      <c r="I1123" s="5">
        <v>10</v>
      </c>
      <c r="J1123" s="5">
        <f>IF(Sales[[#This Row],[Sales Month]]=MAX(R1123:R3342),Sales[[#This Row],[Upsell $ Non Paying Users]]*Sales[[#This Row],[Non Paying Users]],0)</f>
        <v>230</v>
      </c>
      <c r="K1123" s="5" t="str" cm="1">
        <f t="array" ref="K1123">_xlfn.IFS(Sales[[#This Row],[Current Upsell $]]=0,"",Sales[[#This Row],[Current Upsell $]]&gt;=400,"High",Sales[[#This Row],[Current Upsell $]]&gt;=100,"Medium",Sales[[#This Row],[Current Upsell $]]&lt;100,"Low")</f>
        <v>Medium</v>
      </c>
      <c r="L1123" s="5" t="str">
        <f>IF(Sales[[#This Row],[Current Upsell $]]&gt;0,_xlfn.CONCAT(Sales[[#This Row],[Subscription Type]]," ",Sales[[#This Row],[Upsell Priority]]," ",TEXT(Sales[[#This Row],[Current Upsell $]],"$#")),"")</f>
        <v>Basic Medium $230</v>
      </c>
      <c r="M1123">
        <v>23</v>
      </c>
      <c r="N1123" s="1">
        <v>44348</v>
      </c>
      <c r="O1123" s="1">
        <v>44378</v>
      </c>
      <c r="P1123">
        <v>1</v>
      </c>
      <c r="Q1123">
        <v>0</v>
      </c>
      <c r="R1123" s="1">
        <v>44348</v>
      </c>
      <c r="S1123">
        <v>0</v>
      </c>
      <c r="T1123" s="1"/>
    </row>
    <row r="1124" spans="1:20" x14ac:dyDescent="0.25">
      <c r="A1124">
        <v>100186</v>
      </c>
      <c r="B1124" t="s">
        <v>3</v>
      </c>
      <c r="C1124" cm="1">
        <f t="array" ref="C1124">_xlfn.SWITCH(Sales[[#This Row],[Subscription Type]],"Basic",4,"Premium",3,"Business",2,"Enterprise",1,FALSE)</f>
        <v>4</v>
      </c>
      <c r="E1124" s="1"/>
      <c r="F1124" s="1"/>
      <c r="G1124">
        <v>0</v>
      </c>
      <c r="H1124">
        <f>MAX(0,Sales[[#This Row],[Number of Users]]-Sales[[#This Row],[Licenses Bought]])</f>
        <v>22</v>
      </c>
      <c r="I1124" s="5">
        <v>10</v>
      </c>
      <c r="J1124" s="5">
        <f>IF(Sales[[#This Row],[Sales Month]]=MAX(R1124:R3343),Sales[[#This Row],[Upsell $ Non Paying Users]]*Sales[[#This Row],[Non Paying Users]],0)</f>
        <v>0</v>
      </c>
      <c r="K1124" s="5" t="str" cm="1">
        <f t="array" ref="K1124">_xlfn.IFS(Sales[[#This Row],[Current Upsell $]]=0,"",Sales[[#This Row],[Current Upsell $]]&gt;=400,"High",Sales[[#This Row],[Current Upsell $]]&gt;=100,"Medium",Sales[[#This Row],[Current Upsell $]]&lt;100,"Low")</f>
        <v/>
      </c>
      <c r="L1124" s="5" t="str">
        <f>IF(Sales[[#This Row],[Current Upsell $]]&gt;0,_xlfn.CONCAT(Sales[[#This Row],[Subscription Type]]," ",Sales[[#This Row],[Upsell Priority]]," ",TEXT(Sales[[#This Row],[Current Upsell $]],"$#")),"")</f>
        <v/>
      </c>
      <c r="M1124">
        <v>22</v>
      </c>
      <c r="N1124" s="1">
        <v>44197</v>
      </c>
      <c r="O1124" s="1">
        <v>44378</v>
      </c>
      <c r="P1124">
        <v>6</v>
      </c>
      <c r="Q1124">
        <v>0</v>
      </c>
      <c r="R1124" s="1">
        <v>44197</v>
      </c>
      <c r="S1124">
        <v>0</v>
      </c>
      <c r="T1124" s="1"/>
    </row>
    <row r="1125" spans="1:20" x14ac:dyDescent="0.25">
      <c r="A1125">
        <v>100085</v>
      </c>
      <c r="B1125" t="s">
        <v>3</v>
      </c>
      <c r="C1125" cm="1">
        <f t="array" ref="C1125">_xlfn.SWITCH(Sales[[#This Row],[Subscription Type]],"Basic",4,"Premium",3,"Business",2,"Enterprise",1,FALSE)</f>
        <v>4</v>
      </c>
      <c r="E1125" s="1"/>
      <c r="F1125" s="1"/>
      <c r="G1125">
        <v>0</v>
      </c>
      <c r="H1125">
        <f>MAX(0,Sales[[#This Row],[Number of Users]]-Sales[[#This Row],[Licenses Bought]])</f>
        <v>21</v>
      </c>
      <c r="I1125" s="5">
        <v>10</v>
      </c>
      <c r="J1125" s="5">
        <f>IF(Sales[[#This Row],[Sales Month]]=MAX(R1125:R3344),Sales[[#This Row],[Upsell $ Non Paying Users]]*Sales[[#This Row],[Non Paying Users]],0)</f>
        <v>0</v>
      </c>
      <c r="K1125" s="5" t="str" cm="1">
        <f t="array" ref="K1125">_xlfn.IFS(Sales[[#This Row],[Current Upsell $]]=0,"",Sales[[#This Row],[Current Upsell $]]&gt;=400,"High",Sales[[#This Row],[Current Upsell $]]&gt;=100,"Medium",Sales[[#This Row],[Current Upsell $]]&lt;100,"Low")</f>
        <v/>
      </c>
      <c r="L1125" s="5" t="str">
        <f>IF(Sales[[#This Row],[Current Upsell $]]&gt;0,_xlfn.CONCAT(Sales[[#This Row],[Subscription Type]]," ",Sales[[#This Row],[Upsell Priority]]," ",TEXT(Sales[[#This Row],[Current Upsell $]],"$#")),"")</f>
        <v/>
      </c>
      <c r="M1125">
        <v>21</v>
      </c>
      <c r="N1125" s="1">
        <v>44044</v>
      </c>
      <c r="O1125" s="1">
        <v>44378</v>
      </c>
      <c r="P1125">
        <v>11</v>
      </c>
      <c r="Q1125">
        <v>0</v>
      </c>
      <c r="R1125" s="1">
        <v>44044</v>
      </c>
      <c r="S1125">
        <v>0</v>
      </c>
      <c r="T1125" s="1"/>
    </row>
    <row r="1126" spans="1:20" x14ac:dyDescent="0.25">
      <c r="A1126">
        <v>100086</v>
      </c>
      <c r="B1126" t="s">
        <v>3</v>
      </c>
      <c r="C1126" cm="1">
        <f t="array" ref="C1126">_xlfn.SWITCH(Sales[[#This Row],[Subscription Type]],"Basic",4,"Premium",3,"Business",2,"Enterprise",1,FALSE)</f>
        <v>4</v>
      </c>
      <c r="E1126" s="1"/>
      <c r="F1126" s="1"/>
      <c r="G1126">
        <v>0</v>
      </c>
      <c r="H1126">
        <f>MAX(0,Sales[[#This Row],[Number of Users]]-Sales[[#This Row],[Licenses Bought]])</f>
        <v>21</v>
      </c>
      <c r="I1126" s="5">
        <v>10</v>
      </c>
      <c r="J1126" s="5">
        <f>IF(Sales[[#This Row],[Sales Month]]=MAX(R1126:R3345),Sales[[#This Row],[Upsell $ Non Paying Users]]*Sales[[#This Row],[Non Paying Users]],0)</f>
        <v>0</v>
      </c>
      <c r="K1126" s="5" t="str" cm="1">
        <f t="array" ref="K1126">_xlfn.IFS(Sales[[#This Row],[Current Upsell $]]=0,"",Sales[[#This Row],[Current Upsell $]]&gt;=400,"High",Sales[[#This Row],[Current Upsell $]]&gt;=100,"Medium",Sales[[#This Row],[Current Upsell $]]&lt;100,"Low")</f>
        <v/>
      </c>
      <c r="L1126" s="5" t="str">
        <f>IF(Sales[[#This Row],[Current Upsell $]]&gt;0,_xlfn.CONCAT(Sales[[#This Row],[Subscription Type]]," ",Sales[[#This Row],[Upsell Priority]]," ",TEXT(Sales[[#This Row],[Current Upsell $]],"$#")),"")</f>
        <v/>
      </c>
      <c r="M1126">
        <v>21</v>
      </c>
      <c r="N1126" s="1">
        <v>44044</v>
      </c>
      <c r="O1126" s="1">
        <v>44378</v>
      </c>
      <c r="P1126">
        <v>11</v>
      </c>
      <c r="Q1126">
        <v>0</v>
      </c>
      <c r="R1126" s="1">
        <v>44044</v>
      </c>
      <c r="S1126">
        <v>0</v>
      </c>
      <c r="T1126" s="1"/>
    </row>
    <row r="1127" spans="1:20" x14ac:dyDescent="0.25">
      <c r="A1127">
        <v>100120</v>
      </c>
      <c r="B1127" t="s">
        <v>3</v>
      </c>
      <c r="C1127" cm="1">
        <f t="array" ref="C1127">_xlfn.SWITCH(Sales[[#This Row],[Subscription Type]],"Basic",4,"Premium",3,"Business",2,"Enterprise",1,FALSE)</f>
        <v>4</v>
      </c>
      <c r="E1127" s="1"/>
      <c r="F1127" s="1"/>
      <c r="G1127">
        <v>0</v>
      </c>
      <c r="H1127">
        <f>MAX(0,Sales[[#This Row],[Number of Users]]-Sales[[#This Row],[Licenses Bought]])</f>
        <v>21</v>
      </c>
      <c r="I1127" s="5">
        <v>10</v>
      </c>
      <c r="J1127" s="5">
        <f>IF(Sales[[#This Row],[Sales Month]]=MAX(R1127:R3346),Sales[[#This Row],[Upsell $ Non Paying Users]]*Sales[[#This Row],[Non Paying Users]],0)</f>
        <v>0</v>
      </c>
      <c r="K1127" s="5" t="str" cm="1">
        <f t="array" ref="K1127">_xlfn.IFS(Sales[[#This Row],[Current Upsell $]]=0,"",Sales[[#This Row],[Current Upsell $]]&gt;=400,"High",Sales[[#This Row],[Current Upsell $]]&gt;=100,"Medium",Sales[[#This Row],[Current Upsell $]]&lt;100,"Low")</f>
        <v/>
      </c>
      <c r="L1127" s="5" t="str">
        <f>IF(Sales[[#This Row],[Current Upsell $]]&gt;0,_xlfn.CONCAT(Sales[[#This Row],[Subscription Type]]," ",Sales[[#This Row],[Upsell Priority]]," ",TEXT(Sales[[#This Row],[Current Upsell $]],"$#")),"")</f>
        <v/>
      </c>
      <c r="M1127">
        <v>21</v>
      </c>
      <c r="N1127" s="1">
        <v>44075</v>
      </c>
      <c r="O1127" s="1">
        <v>44378</v>
      </c>
      <c r="P1127">
        <v>10</v>
      </c>
      <c r="Q1127">
        <v>0</v>
      </c>
      <c r="R1127" s="1">
        <v>44075</v>
      </c>
      <c r="S1127">
        <v>0</v>
      </c>
      <c r="T1127" s="1"/>
    </row>
    <row r="1128" spans="1:20" x14ac:dyDescent="0.25">
      <c r="A1128">
        <v>100121</v>
      </c>
      <c r="B1128" t="s">
        <v>3</v>
      </c>
      <c r="C1128" cm="1">
        <f t="array" ref="C1128">_xlfn.SWITCH(Sales[[#This Row],[Subscription Type]],"Basic",4,"Premium",3,"Business",2,"Enterprise",1,FALSE)</f>
        <v>4</v>
      </c>
      <c r="E1128" s="1"/>
      <c r="F1128" s="1"/>
      <c r="G1128">
        <v>0</v>
      </c>
      <c r="H1128">
        <f>MAX(0,Sales[[#This Row],[Number of Users]]-Sales[[#This Row],[Licenses Bought]])</f>
        <v>21</v>
      </c>
      <c r="I1128" s="5">
        <v>10</v>
      </c>
      <c r="J1128" s="5">
        <f>IF(Sales[[#This Row],[Sales Month]]=MAX(R1128:R3347),Sales[[#This Row],[Upsell $ Non Paying Users]]*Sales[[#This Row],[Non Paying Users]],0)</f>
        <v>0</v>
      </c>
      <c r="K1128" s="5" t="str" cm="1">
        <f t="array" ref="K1128">_xlfn.IFS(Sales[[#This Row],[Current Upsell $]]=0,"",Sales[[#This Row],[Current Upsell $]]&gt;=400,"High",Sales[[#This Row],[Current Upsell $]]&gt;=100,"Medium",Sales[[#This Row],[Current Upsell $]]&lt;100,"Low")</f>
        <v/>
      </c>
      <c r="L1128" s="5" t="str">
        <f>IF(Sales[[#This Row],[Current Upsell $]]&gt;0,_xlfn.CONCAT(Sales[[#This Row],[Subscription Type]]," ",Sales[[#This Row],[Upsell Priority]]," ",TEXT(Sales[[#This Row],[Current Upsell $]],"$#")),"")</f>
        <v/>
      </c>
      <c r="M1128">
        <v>21</v>
      </c>
      <c r="N1128" s="1">
        <v>44075</v>
      </c>
      <c r="O1128" s="1">
        <v>44378</v>
      </c>
      <c r="P1128">
        <v>10</v>
      </c>
      <c r="Q1128">
        <v>0</v>
      </c>
      <c r="R1128" s="1">
        <v>44075</v>
      </c>
      <c r="S1128">
        <v>0</v>
      </c>
      <c r="T1128" s="1"/>
    </row>
    <row r="1129" spans="1:20" x14ac:dyDescent="0.25">
      <c r="A1129">
        <v>100151</v>
      </c>
      <c r="B1129" t="s">
        <v>3</v>
      </c>
      <c r="C1129" cm="1">
        <f t="array" ref="C1129">_xlfn.SWITCH(Sales[[#This Row],[Subscription Type]],"Basic",4,"Premium",3,"Business",2,"Enterprise",1,FALSE)</f>
        <v>4</v>
      </c>
      <c r="E1129" s="1"/>
      <c r="F1129" s="1"/>
      <c r="G1129">
        <v>0</v>
      </c>
      <c r="H1129">
        <f>MAX(0,Sales[[#This Row],[Number of Users]]-Sales[[#This Row],[Licenses Bought]])</f>
        <v>21</v>
      </c>
      <c r="I1129" s="5">
        <v>10</v>
      </c>
      <c r="J1129" s="5">
        <f>IF(Sales[[#This Row],[Sales Month]]=MAX(R1129:R3348),Sales[[#This Row],[Upsell $ Non Paying Users]]*Sales[[#This Row],[Non Paying Users]],0)</f>
        <v>0</v>
      </c>
      <c r="K1129" s="5" t="str" cm="1">
        <f t="array" ref="K1129">_xlfn.IFS(Sales[[#This Row],[Current Upsell $]]=0,"",Sales[[#This Row],[Current Upsell $]]&gt;=400,"High",Sales[[#This Row],[Current Upsell $]]&gt;=100,"Medium",Sales[[#This Row],[Current Upsell $]]&lt;100,"Low")</f>
        <v/>
      </c>
      <c r="L1129" s="5" t="str">
        <f>IF(Sales[[#This Row],[Current Upsell $]]&gt;0,_xlfn.CONCAT(Sales[[#This Row],[Subscription Type]]," ",Sales[[#This Row],[Upsell Priority]]," ",TEXT(Sales[[#This Row],[Current Upsell $]],"$#")),"")</f>
        <v/>
      </c>
      <c r="M1129">
        <v>21</v>
      </c>
      <c r="N1129" s="1">
        <v>44105</v>
      </c>
      <c r="O1129" s="1">
        <v>44378</v>
      </c>
      <c r="P1129">
        <v>9</v>
      </c>
      <c r="Q1129">
        <v>0</v>
      </c>
      <c r="R1129" s="1">
        <v>44105</v>
      </c>
      <c r="S1129">
        <v>0</v>
      </c>
      <c r="T1129" s="1"/>
    </row>
    <row r="1130" spans="1:20" x14ac:dyDescent="0.25">
      <c r="A1130">
        <v>100166</v>
      </c>
      <c r="B1130" t="s">
        <v>3</v>
      </c>
      <c r="C1130" cm="1">
        <f t="array" ref="C1130">_xlfn.SWITCH(Sales[[#This Row],[Subscription Type]],"Basic",4,"Premium",3,"Business",2,"Enterprise",1,FALSE)</f>
        <v>4</v>
      </c>
      <c r="E1130" s="1"/>
      <c r="F1130" s="1"/>
      <c r="G1130">
        <v>0</v>
      </c>
      <c r="H1130">
        <f>MAX(0,Sales[[#This Row],[Number of Users]]-Sales[[#This Row],[Licenses Bought]])</f>
        <v>21</v>
      </c>
      <c r="I1130" s="5">
        <v>10</v>
      </c>
      <c r="J1130" s="5">
        <f>IF(Sales[[#This Row],[Sales Month]]=MAX(R1130:R3349),Sales[[#This Row],[Upsell $ Non Paying Users]]*Sales[[#This Row],[Non Paying Users]],0)</f>
        <v>0</v>
      </c>
      <c r="K1130" s="5" t="str" cm="1">
        <f t="array" ref="K1130">_xlfn.IFS(Sales[[#This Row],[Current Upsell $]]=0,"",Sales[[#This Row],[Current Upsell $]]&gt;=400,"High",Sales[[#This Row],[Current Upsell $]]&gt;=100,"Medium",Sales[[#This Row],[Current Upsell $]]&lt;100,"Low")</f>
        <v/>
      </c>
      <c r="L1130" s="5" t="str">
        <f>IF(Sales[[#This Row],[Current Upsell $]]&gt;0,_xlfn.CONCAT(Sales[[#This Row],[Subscription Type]]," ",Sales[[#This Row],[Upsell Priority]]," ",TEXT(Sales[[#This Row],[Current Upsell $]],"$#")),"")</f>
        <v/>
      </c>
      <c r="M1130">
        <v>21</v>
      </c>
      <c r="N1130" s="1">
        <v>44136</v>
      </c>
      <c r="O1130" s="1">
        <v>44378</v>
      </c>
      <c r="P1130">
        <v>8</v>
      </c>
      <c r="Q1130">
        <v>0</v>
      </c>
      <c r="R1130" s="1">
        <v>44136</v>
      </c>
      <c r="S1130">
        <v>0</v>
      </c>
      <c r="T1130" s="1"/>
    </row>
    <row r="1131" spans="1:20" x14ac:dyDescent="0.25">
      <c r="A1131">
        <v>100204</v>
      </c>
      <c r="B1131" t="s">
        <v>3</v>
      </c>
      <c r="C1131" cm="1">
        <f t="array" ref="C1131">_xlfn.SWITCH(Sales[[#This Row],[Subscription Type]],"Basic",4,"Premium",3,"Business",2,"Enterprise",1,FALSE)</f>
        <v>4</v>
      </c>
      <c r="E1131" s="1"/>
      <c r="F1131" s="1"/>
      <c r="G1131">
        <v>0</v>
      </c>
      <c r="H1131">
        <f>MAX(0,Sales[[#This Row],[Number of Users]]-Sales[[#This Row],[Licenses Bought]])</f>
        <v>21</v>
      </c>
      <c r="I1131" s="5">
        <v>10</v>
      </c>
      <c r="J1131" s="5">
        <f>IF(Sales[[#This Row],[Sales Month]]=MAX(R1131:R3350),Sales[[#This Row],[Upsell $ Non Paying Users]]*Sales[[#This Row],[Non Paying Users]],0)</f>
        <v>0</v>
      </c>
      <c r="K1131" s="5" t="str" cm="1">
        <f t="array" ref="K1131">_xlfn.IFS(Sales[[#This Row],[Current Upsell $]]=0,"",Sales[[#This Row],[Current Upsell $]]&gt;=400,"High",Sales[[#This Row],[Current Upsell $]]&gt;=100,"Medium",Sales[[#This Row],[Current Upsell $]]&lt;100,"Low")</f>
        <v/>
      </c>
      <c r="L1131" s="5" t="str">
        <f>IF(Sales[[#This Row],[Current Upsell $]]&gt;0,_xlfn.CONCAT(Sales[[#This Row],[Subscription Type]]," ",Sales[[#This Row],[Upsell Priority]]," ",TEXT(Sales[[#This Row],[Current Upsell $]],"$#")),"")</f>
        <v/>
      </c>
      <c r="M1131">
        <v>21</v>
      </c>
      <c r="N1131" s="1">
        <v>44228</v>
      </c>
      <c r="O1131" s="1">
        <v>44378</v>
      </c>
      <c r="P1131">
        <v>5</v>
      </c>
      <c r="Q1131">
        <v>0</v>
      </c>
      <c r="R1131" s="1">
        <v>44228</v>
      </c>
      <c r="S1131">
        <v>0</v>
      </c>
      <c r="T1131" s="1"/>
    </row>
    <row r="1132" spans="1:20" x14ac:dyDescent="0.25">
      <c r="A1132">
        <v>100206</v>
      </c>
      <c r="B1132" t="s">
        <v>3</v>
      </c>
      <c r="C1132" cm="1">
        <f t="array" ref="C1132">_xlfn.SWITCH(Sales[[#This Row],[Subscription Type]],"Basic",4,"Premium",3,"Business",2,"Enterprise",1,FALSE)</f>
        <v>4</v>
      </c>
      <c r="G1132">
        <v>0</v>
      </c>
      <c r="H1132">
        <f>MAX(0,Sales[[#This Row],[Number of Users]]-Sales[[#This Row],[Licenses Bought]])</f>
        <v>21</v>
      </c>
      <c r="I1132" s="5">
        <v>10</v>
      </c>
      <c r="J1132" s="5">
        <f>IF(Sales[[#This Row],[Sales Month]]=MAX(R1132:R3351),Sales[[#This Row],[Upsell $ Non Paying Users]]*Sales[[#This Row],[Non Paying Users]],0)</f>
        <v>210</v>
      </c>
      <c r="K1132" s="5" t="str" cm="1">
        <f t="array" ref="K1132">_xlfn.IFS(Sales[[#This Row],[Current Upsell $]]=0,"",Sales[[#This Row],[Current Upsell $]]&gt;=400,"High",Sales[[#This Row],[Current Upsell $]]&gt;=100,"Medium",Sales[[#This Row],[Current Upsell $]]&lt;100,"Low")</f>
        <v>Medium</v>
      </c>
      <c r="L1132" s="5" t="str">
        <f>IF(Sales[[#This Row],[Current Upsell $]]&gt;0,_xlfn.CONCAT(Sales[[#This Row],[Subscription Type]]," ",Sales[[#This Row],[Upsell Priority]]," ",TEXT(Sales[[#This Row],[Current Upsell $]],"$#")),"")</f>
        <v>Basic Medium $210</v>
      </c>
      <c r="M1132">
        <v>21</v>
      </c>
      <c r="N1132" s="1">
        <v>44228</v>
      </c>
      <c r="O1132" s="1">
        <v>44378</v>
      </c>
      <c r="P1132">
        <v>5</v>
      </c>
      <c r="Q1132">
        <v>0</v>
      </c>
      <c r="R1132" s="1">
        <v>44348</v>
      </c>
      <c r="S1132">
        <v>0</v>
      </c>
      <c r="T1132" s="1"/>
    </row>
    <row r="1133" spans="1:20" x14ac:dyDescent="0.25">
      <c r="A1133">
        <v>100280</v>
      </c>
      <c r="B1133" t="s">
        <v>3</v>
      </c>
      <c r="C1133" cm="1">
        <f t="array" ref="C1133">_xlfn.SWITCH(Sales[[#This Row],[Subscription Type]],"Basic",4,"Premium",3,"Business",2,"Enterprise",1,FALSE)</f>
        <v>4</v>
      </c>
      <c r="G1133">
        <v>0</v>
      </c>
      <c r="H1133">
        <f>MAX(0,Sales[[#This Row],[Number of Users]]-Sales[[#This Row],[Licenses Bought]])</f>
        <v>21</v>
      </c>
      <c r="I1133" s="5">
        <v>10</v>
      </c>
      <c r="J1133" s="5">
        <f>IF(Sales[[#This Row],[Sales Month]]=MAX(R1133:R3352),Sales[[#This Row],[Upsell $ Non Paying Users]]*Sales[[#This Row],[Non Paying Users]],0)</f>
        <v>210</v>
      </c>
      <c r="K1133" s="5" t="str" cm="1">
        <f t="array" ref="K1133">_xlfn.IFS(Sales[[#This Row],[Current Upsell $]]=0,"",Sales[[#This Row],[Current Upsell $]]&gt;=400,"High",Sales[[#This Row],[Current Upsell $]]&gt;=100,"Medium",Sales[[#This Row],[Current Upsell $]]&lt;100,"Low")</f>
        <v>Medium</v>
      </c>
      <c r="L1133" s="5" t="str">
        <f>IF(Sales[[#This Row],[Current Upsell $]]&gt;0,_xlfn.CONCAT(Sales[[#This Row],[Subscription Type]]," ",Sales[[#This Row],[Upsell Priority]]," ",TEXT(Sales[[#This Row],[Current Upsell $]],"$#")),"")</f>
        <v>Basic Medium $210</v>
      </c>
      <c r="M1133">
        <v>21</v>
      </c>
      <c r="N1133" s="1">
        <v>44317</v>
      </c>
      <c r="O1133" s="1">
        <v>44348</v>
      </c>
      <c r="P1133">
        <v>1</v>
      </c>
      <c r="Q1133">
        <v>0</v>
      </c>
      <c r="R1133" s="1">
        <v>44348</v>
      </c>
      <c r="S1133">
        <v>0</v>
      </c>
      <c r="T1133" s="1"/>
    </row>
    <row r="1134" spans="1:20" x14ac:dyDescent="0.25">
      <c r="A1134">
        <v>100340</v>
      </c>
      <c r="B1134" t="s">
        <v>3</v>
      </c>
      <c r="C1134" cm="1">
        <f t="array" ref="C1134">_xlfn.SWITCH(Sales[[#This Row],[Subscription Type]],"Basic",4,"Premium",3,"Business",2,"Enterprise",1,FALSE)</f>
        <v>4</v>
      </c>
      <c r="E1134" s="1"/>
      <c r="F1134" s="1"/>
      <c r="G1134">
        <v>0</v>
      </c>
      <c r="H1134">
        <f>MAX(0,Sales[[#This Row],[Number of Users]]-Sales[[#This Row],[Licenses Bought]])</f>
        <v>21</v>
      </c>
      <c r="I1134" s="5">
        <v>10</v>
      </c>
      <c r="J1134" s="5">
        <f>IF(Sales[[#This Row],[Sales Month]]=MAX(R1134:R3353),Sales[[#This Row],[Upsell $ Non Paying Users]]*Sales[[#This Row],[Non Paying Users]],0)</f>
        <v>210</v>
      </c>
      <c r="K1134" s="5" t="str" cm="1">
        <f t="array" ref="K1134">_xlfn.IFS(Sales[[#This Row],[Current Upsell $]]=0,"",Sales[[#This Row],[Current Upsell $]]&gt;=400,"High",Sales[[#This Row],[Current Upsell $]]&gt;=100,"Medium",Sales[[#This Row],[Current Upsell $]]&lt;100,"Low")</f>
        <v>Medium</v>
      </c>
      <c r="L1134" s="5" t="str">
        <f>IF(Sales[[#This Row],[Current Upsell $]]&gt;0,_xlfn.CONCAT(Sales[[#This Row],[Subscription Type]]," ",Sales[[#This Row],[Upsell Priority]]," ",TEXT(Sales[[#This Row],[Current Upsell $]],"$#")),"")</f>
        <v>Basic Medium $210</v>
      </c>
      <c r="M1134">
        <v>21</v>
      </c>
      <c r="N1134" s="1">
        <v>44348</v>
      </c>
      <c r="O1134" s="1">
        <v>44378</v>
      </c>
      <c r="P1134">
        <v>1</v>
      </c>
      <c r="Q1134">
        <v>0</v>
      </c>
      <c r="R1134" s="1">
        <v>44348</v>
      </c>
      <c r="S1134">
        <v>0</v>
      </c>
      <c r="T1134" s="1"/>
    </row>
    <row r="1135" spans="1:20" x14ac:dyDescent="0.25">
      <c r="A1135">
        <v>100342</v>
      </c>
      <c r="B1135" t="s">
        <v>3</v>
      </c>
      <c r="C1135" cm="1">
        <f t="array" ref="C1135">_xlfn.SWITCH(Sales[[#This Row],[Subscription Type]],"Basic",4,"Premium",3,"Business",2,"Enterprise",1,FALSE)</f>
        <v>4</v>
      </c>
      <c r="E1135" s="1"/>
      <c r="F1135" s="1"/>
      <c r="G1135">
        <v>0</v>
      </c>
      <c r="H1135">
        <f>MAX(0,Sales[[#This Row],[Number of Users]]-Sales[[#This Row],[Licenses Bought]])</f>
        <v>21</v>
      </c>
      <c r="I1135" s="5">
        <v>10</v>
      </c>
      <c r="J1135" s="5">
        <f>IF(Sales[[#This Row],[Sales Month]]=MAX(R1135:R3354),Sales[[#This Row],[Upsell $ Non Paying Users]]*Sales[[#This Row],[Non Paying Users]],0)</f>
        <v>210</v>
      </c>
      <c r="K1135" s="5" t="str" cm="1">
        <f t="array" ref="K1135">_xlfn.IFS(Sales[[#This Row],[Current Upsell $]]=0,"",Sales[[#This Row],[Current Upsell $]]&gt;=400,"High",Sales[[#This Row],[Current Upsell $]]&gt;=100,"Medium",Sales[[#This Row],[Current Upsell $]]&lt;100,"Low")</f>
        <v>Medium</v>
      </c>
      <c r="L1135" s="5" t="str">
        <f>IF(Sales[[#This Row],[Current Upsell $]]&gt;0,_xlfn.CONCAT(Sales[[#This Row],[Subscription Type]]," ",Sales[[#This Row],[Upsell Priority]]," ",TEXT(Sales[[#This Row],[Current Upsell $]],"$#")),"")</f>
        <v>Basic Medium $210</v>
      </c>
      <c r="M1135">
        <v>21</v>
      </c>
      <c r="N1135" s="1">
        <v>44348</v>
      </c>
      <c r="O1135" s="1">
        <v>44378</v>
      </c>
      <c r="P1135">
        <v>1</v>
      </c>
      <c r="Q1135">
        <v>0</v>
      </c>
      <c r="R1135" s="1">
        <v>44348</v>
      </c>
      <c r="S1135">
        <v>0</v>
      </c>
      <c r="T1135" s="1"/>
    </row>
    <row r="1136" spans="1:20" x14ac:dyDescent="0.25">
      <c r="A1136">
        <v>100043</v>
      </c>
      <c r="B1136" t="s">
        <v>3</v>
      </c>
      <c r="C1136" cm="1">
        <f t="array" ref="C1136">_xlfn.SWITCH(Sales[[#This Row],[Subscription Type]],"Basic",4,"Premium",3,"Business",2,"Enterprise",1,FALSE)</f>
        <v>4</v>
      </c>
      <c r="E1136" s="1"/>
      <c r="F1136" s="1"/>
      <c r="G1136">
        <v>0</v>
      </c>
      <c r="H1136">
        <f>MAX(0,Sales[[#This Row],[Number of Users]]-Sales[[#This Row],[Licenses Bought]])</f>
        <v>20</v>
      </c>
      <c r="I1136" s="5">
        <v>10</v>
      </c>
      <c r="J1136" s="5">
        <f>IF(Sales[[#This Row],[Sales Month]]=MAX(R1136:R3355),Sales[[#This Row],[Upsell $ Non Paying Users]]*Sales[[#This Row],[Non Paying Users]],0)</f>
        <v>0</v>
      </c>
      <c r="K1136" s="5" t="str" cm="1">
        <f t="array" ref="K1136">_xlfn.IFS(Sales[[#This Row],[Current Upsell $]]=0,"",Sales[[#This Row],[Current Upsell $]]&gt;=400,"High",Sales[[#This Row],[Current Upsell $]]&gt;=100,"Medium",Sales[[#This Row],[Current Upsell $]]&lt;100,"Low")</f>
        <v/>
      </c>
      <c r="L1136" s="5" t="str">
        <f>IF(Sales[[#This Row],[Current Upsell $]]&gt;0,_xlfn.CONCAT(Sales[[#This Row],[Subscription Type]]," ",Sales[[#This Row],[Upsell Priority]]," ",TEXT(Sales[[#This Row],[Current Upsell $]],"$#")),"")</f>
        <v/>
      </c>
      <c r="M1136">
        <v>20</v>
      </c>
      <c r="N1136" s="1">
        <v>43983</v>
      </c>
      <c r="O1136" s="1">
        <v>44378</v>
      </c>
      <c r="P1136">
        <v>13</v>
      </c>
      <c r="Q1136">
        <v>0</v>
      </c>
      <c r="R1136" s="1">
        <v>43983</v>
      </c>
      <c r="S1136">
        <v>0</v>
      </c>
      <c r="T1136" s="1"/>
    </row>
    <row r="1137" spans="1:20" x14ac:dyDescent="0.25">
      <c r="A1137">
        <v>100061</v>
      </c>
      <c r="B1137" t="s">
        <v>3</v>
      </c>
      <c r="C1137" cm="1">
        <f t="array" ref="C1137">_xlfn.SWITCH(Sales[[#This Row],[Subscription Type]],"Basic",4,"Premium",3,"Business",2,"Enterprise",1,FALSE)</f>
        <v>4</v>
      </c>
      <c r="E1137" s="1"/>
      <c r="F1137" s="1"/>
      <c r="G1137">
        <v>0</v>
      </c>
      <c r="H1137">
        <f>MAX(0,Sales[[#This Row],[Number of Users]]-Sales[[#This Row],[Licenses Bought]])</f>
        <v>20</v>
      </c>
      <c r="I1137" s="5">
        <v>10</v>
      </c>
      <c r="J1137" s="5">
        <f>IF(Sales[[#This Row],[Sales Month]]=MAX(R1137:R3356),Sales[[#This Row],[Upsell $ Non Paying Users]]*Sales[[#This Row],[Non Paying Users]],0)</f>
        <v>0</v>
      </c>
      <c r="K1137" s="5" t="str" cm="1">
        <f t="array" ref="K1137">_xlfn.IFS(Sales[[#This Row],[Current Upsell $]]=0,"",Sales[[#This Row],[Current Upsell $]]&gt;=400,"High",Sales[[#This Row],[Current Upsell $]]&gt;=100,"Medium",Sales[[#This Row],[Current Upsell $]]&lt;100,"Low")</f>
        <v/>
      </c>
      <c r="L1137" s="5" t="str">
        <f>IF(Sales[[#This Row],[Current Upsell $]]&gt;0,_xlfn.CONCAT(Sales[[#This Row],[Subscription Type]]," ",Sales[[#This Row],[Upsell Priority]]," ",TEXT(Sales[[#This Row],[Current Upsell $]],"$#")),"")</f>
        <v/>
      </c>
      <c r="M1137">
        <v>20</v>
      </c>
      <c r="N1137" s="1">
        <v>44013</v>
      </c>
      <c r="O1137" s="1">
        <v>44378</v>
      </c>
      <c r="P1137">
        <v>12</v>
      </c>
      <c r="Q1137">
        <v>0</v>
      </c>
      <c r="R1137" s="1">
        <v>44013</v>
      </c>
      <c r="S1137">
        <v>0</v>
      </c>
      <c r="T1137" s="1"/>
    </row>
    <row r="1138" spans="1:20" x14ac:dyDescent="0.25">
      <c r="A1138">
        <v>100206</v>
      </c>
      <c r="B1138" t="s">
        <v>3</v>
      </c>
      <c r="C1138" cm="1">
        <f t="array" ref="C1138">_xlfn.SWITCH(Sales[[#This Row],[Subscription Type]],"Basic",4,"Premium",3,"Business",2,"Enterprise",1,FALSE)</f>
        <v>4</v>
      </c>
      <c r="G1138">
        <v>0</v>
      </c>
      <c r="H1138">
        <f>MAX(0,Sales[[#This Row],[Number of Users]]-Sales[[#This Row],[Licenses Bought]])</f>
        <v>20</v>
      </c>
      <c r="I1138" s="5">
        <v>10</v>
      </c>
      <c r="J1138" s="5">
        <f>IF(Sales[[#This Row],[Sales Month]]=MAX(R1138:R3357),Sales[[#This Row],[Upsell $ Non Paying Users]]*Sales[[#This Row],[Non Paying Users]],0)</f>
        <v>0</v>
      </c>
      <c r="K1138" s="5" t="str" cm="1">
        <f t="array" ref="K1138">_xlfn.IFS(Sales[[#This Row],[Current Upsell $]]=0,"",Sales[[#This Row],[Current Upsell $]]&gt;=400,"High",Sales[[#This Row],[Current Upsell $]]&gt;=100,"Medium",Sales[[#This Row],[Current Upsell $]]&lt;100,"Low")</f>
        <v/>
      </c>
      <c r="L1138" s="5" t="str">
        <f>IF(Sales[[#This Row],[Current Upsell $]]&gt;0,_xlfn.CONCAT(Sales[[#This Row],[Subscription Type]]," ",Sales[[#This Row],[Upsell Priority]]," ",TEXT(Sales[[#This Row],[Current Upsell $]],"$#")),"")</f>
        <v/>
      </c>
      <c r="M1138">
        <v>20</v>
      </c>
      <c r="N1138" s="1">
        <v>44228</v>
      </c>
      <c r="O1138" s="1">
        <v>44378</v>
      </c>
      <c r="P1138">
        <v>5</v>
      </c>
      <c r="Q1138">
        <v>0</v>
      </c>
      <c r="R1138" s="1">
        <v>44287</v>
      </c>
      <c r="S1138">
        <v>0</v>
      </c>
      <c r="T1138" s="1"/>
    </row>
    <row r="1139" spans="1:20" x14ac:dyDescent="0.25">
      <c r="A1139">
        <v>100227</v>
      </c>
      <c r="B1139" t="s">
        <v>3</v>
      </c>
      <c r="C1139" cm="1">
        <f t="array" ref="C1139">_xlfn.SWITCH(Sales[[#This Row],[Subscription Type]],"Basic",4,"Premium",3,"Business",2,"Enterprise",1,FALSE)</f>
        <v>4</v>
      </c>
      <c r="G1139">
        <v>0</v>
      </c>
      <c r="H1139">
        <f>MAX(0,Sales[[#This Row],[Number of Users]]-Sales[[#This Row],[Licenses Bought]])</f>
        <v>20</v>
      </c>
      <c r="I1139" s="5">
        <v>10</v>
      </c>
      <c r="J1139" s="5">
        <f>IF(Sales[[#This Row],[Sales Month]]=MAX(R1139:R3358),Sales[[#This Row],[Upsell $ Non Paying Users]]*Sales[[#This Row],[Non Paying Users]],0)</f>
        <v>0</v>
      </c>
      <c r="K1139" s="5" t="str" cm="1">
        <f t="array" ref="K1139">_xlfn.IFS(Sales[[#This Row],[Current Upsell $]]=0,"",Sales[[#This Row],[Current Upsell $]]&gt;=400,"High",Sales[[#This Row],[Current Upsell $]]&gt;=100,"Medium",Sales[[#This Row],[Current Upsell $]]&lt;100,"Low")</f>
        <v/>
      </c>
      <c r="L1139" s="5" t="str">
        <f>IF(Sales[[#This Row],[Current Upsell $]]&gt;0,_xlfn.CONCAT(Sales[[#This Row],[Subscription Type]]," ",Sales[[#This Row],[Upsell Priority]]," ",TEXT(Sales[[#This Row],[Current Upsell $]],"$#")),"")</f>
        <v/>
      </c>
      <c r="M1139">
        <v>20</v>
      </c>
      <c r="N1139" s="1">
        <v>44256</v>
      </c>
      <c r="O1139" s="1">
        <v>44287</v>
      </c>
      <c r="P1139">
        <v>1</v>
      </c>
      <c r="Q1139">
        <v>2</v>
      </c>
      <c r="R1139" s="1">
        <v>44256</v>
      </c>
      <c r="S1139">
        <v>0</v>
      </c>
      <c r="T1139" s="1"/>
    </row>
    <row r="1140" spans="1:20" x14ac:dyDescent="0.25">
      <c r="A1140">
        <v>100281</v>
      </c>
      <c r="B1140" t="s">
        <v>3</v>
      </c>
      <c r="C1140" cm="1">
        <f t="array" ref="C1140">_xlfn.SWITCH(Sales[[#This Row],[Subscription Type]],"Basic",4,"Premium",3,"Business",2,"Enterprise",1,FALSE)</f>
        <v>4</v>
      </c>
      <c r="E1140" s="1"/>
      <c r="F1140" s="1"/>
      <c r="G1140">
        <v>0</v>
      </c>
      <c r="H1140">
        <f>MAX(0,Sales[[#This Row],[Number of Users]]-Sales[[#This Row],[Licenses Bought]])</f>
        <v>20</v>
      </c>
      <c r="I1140" s="5">
        <v>10</v>
      </c>
      <c r="J1140" s="5">
        <f>IF(Sales[[#This Row],[Sales Month]]=MAX(R1140:R3359),Sales[[#This Row],[Upsell $ Non Paying Users]]*Sales[[#This Row],[Non Paying Users]],0)</f>
        <v>0</v>
      </c>
      <c r="K1140" s="5" t="str" cm="1">
        <f t="array" ref="K1140">_xlfn.IFS(Sales[[#This Row],[Current Upsell $]]=0,"",Sales[[#This Row],[Current Upsell $]]&gt;=400,"High",Sales[[#This Row],[Current Upsell $]]&gt;=100,"Medium",Sales[[#This Row],[Current Upsell $]]&lt;100,"Low")</f>
        <v/>
      </c>
      <c r="L1140" s="5" t="str">
        <f>IF(Sales[[#This Row],[Current Upsell $]]&gt;0,_xlfn.CONCAT(Sales[[#This Row],[Subscription Type]]," ",Sales[[#This Row],[Upsell Priority]]," ",TEXT(Sales[[#This Row],[Current Upsell $]],"$#")),"")</f>
        <v/>
      </c>
      <c r="M1140">
        <v>20</v>
      </c>
      <c r="N1140" s="1">
        <v>44317</v>
      </c>
      <c r="O1140" s="1">
        <v>44378</v>
      </c>
      <c r="P1140">
        <v>2</v>
      </c>
      <c r="Q1140">
        <v>0</v>
      </c>
      <c r="R1140" s="1">
        <v>44317</v>
      </c>
      <c r="S1140">
        <v>0</v>
      </c>
      <c r="T1140" s="1"/>
    </row>
    <row r="1141" spans="1:20" x14ac:dyDescent="0.25">
      <c r="A1141">
        <v>100336</v>
      </c>
      <c r="B1141" t="s">
        <v>3</v>
      </c>
      <c r="C1141" cm="1">
        <f t="array" ref="C1141">_xlfn.SWITCH(Sales[[#This Row],[Subscription Type]],"Basic",4,"Premium",3,"Business",2,"Enterprise",1,FALSE)</f>
        <v>4</v>
      </c>
      <c r="E1141" s="1"/>
      <c r="F1141" s="1"/>
      <c r="G1141">
        <v>0</v>
      </c>
      <c r="H1141">
        <f>MAX(0,Sales[[#This Row],[Number of Users]]-Sales[[#This Row],[Licenses Bought]])</f>
        <v>20</v>
      </c>
      <c r="I1141" s="5">
        <v>10</v>
      </c>
      <c r="J1141" s="5">
        <f>IF(Sales[[#This Row],[Sales Month]]=MAX(R1141:R3360),Sales[[#This Row],[Upsell $ Non Paying Users]]*Sales[[#This Row],[Non Paying Users]],0)</f>
        <v>200</v>
      </c>
      <c r="K1141" s="5" t="str" cm="1">
        <f t="array" ref="K1141">_xlfn.IFS(Sales[[#This Row],[Current Upsell $]]=0,"",Sales[[#This Row],[Current Upsell $]]&gt;=400,"High",Sales[[#This Row],[Current Upsell $]]&gt;=100,"Medium",Sales[[#This Row],[Current Upsell $]]&lt;100,"Low")</f>
        <v>Medium</v>
      </c>
      <c r="L1141" s="5" t="str">
        <f>IF(Sales[[#This Row],[Current Upsell $]]&gt;0,_xlfn.CONCAT(Sales[[#This Row],[Subscription Type]]," ",Sales[[#This Row],[Upsell Priority]]," ",TEXT(Sales[[#This Row],[Current Upsell $]],"$#")),"")</f>
        <v>Basic Medium $200</v>
      </c>
      <c r="M1141">
        <v>20</v>
      </c>
      <c r="N1141" s="1">
        <v>44348</v>
      </c>
      <c r="O1141" s="1">
        <v>44378</v>
      </c>
      <c r="P1141">
        <v>1</v>
      </c>
      <c r="Q1141">
        <v>0</v>
      </c>
      <c r="R1141" s="1">
        <v>44348</v>
      </c>
      <c r="S1141">
        <v>0</v>
      </c>
      <c r="T1141" s="1"/>
    </row>
    <row r="1142" spans="1:20" x14ac:dyDescent="0.25">
      <c r="A1142">
        <v>100339</v>
      </c>
      <c r="B1142" t="s">
        <v>3</v>
      </c>
      <c r="C1142" cm="1">
        <f t="array" ref="C1142">_xlfn.SWITCH(Sales[[#This Row],[Subscription Type]],"Basic",4,"Premium",3,"Business",2,"Enterprise",1,FALSE)</f>
        <v>4</v>
      </c>
      <c r="E1142" s="1"/>
      <c r="F1142" s="1"/>
      <c r="G1142">
        <v>0</v>
      </c>
      <c r="H1142">
        <f>MAX(0,Sales[[#This Row],[Number of Users]]-Sales[[#This Row],[Licenses Bought]])</f>
        <v>20</v>
      </c>
      <c r="I1142" s="5">
        <v>10</v>
      </c>
      <c r="J1142" s="5">
        <f>IF(Sales[[#This Row],[Sales Month]]=MAX(R1142:R3361),Sales[[#This Row],[Upsell $ Non Paying Users]]*Sales[[#This Row],[Non Paying Users]],0)</f>
        <v>200</v>
      </c>
      <c r="K1142" s="5" t="str" cm="1">
        <f t="array" ref="K1142">_xlfn.IFS(Sales[[#This Row],[Current Upsell $]]=0,"",Sales[[#This Row],[Current Upsell $]]&gt;=400,"High",Sales[[#This Row],[Current Upsell $]]&gt;=100,"Medium",Sales[[#This Row],[Current Upsell $]]&lt;100,"Low")</f>
        <v>Medium</v>
      </c>
      <c r="L1142" s="5" t="str">
        <f>IF(Sales[[#This Row],[Current Upsell $]]&gt;0,_xlfn.CONCAT(Sales[[#This Row],[Subscription Type]]," ",Sales[[#This Row],[Upsell Priority]]," ",TEXT(Sales[[#This Row],[Current Upsell $]],"$#")),"")</f>
        <v>Basic Medium $200</v>
      </c>
      <c r="M1142">
        <v>20</v>
      </c>
      <c r="N1142" s="1">
        <v>44348</v>
      </c>
      <c r="O1142" s="1">
        <v>44378</v>
      </c>
      <c r="P1142">
        <v>1</v>
      </c>
      <c r="Q1142">
        <v>0</v>
      </c>
      <c r="R1142" s="1">
        <v>44348</v>
      </c>
      <c r="S1142">
        <v>0</v>
      </c>
      <c r="T1142" s="1"/>
    </row>
    <row r="1143" spans="1:20" x14ac:dyDescent="0.25">
      <c r="A1143">
        <v>100341</v>
      </c>
      <c r="B1143" t="s">
        <v>3</v>
      </c>
      <c r="C1143" cm="1">
        <f t="array" ref="C1143">_xlfn.SWITCH(Sales[[#This Row],[Subscription Type]],"Basic",4,"Premium",3,"Business",2,"Enterprise",1,FALSE)</f>
        <v>4</v>
      </c>
      <c r="E1143" s="1"/>
      <c r="F1143" s="1"/>
      <c r="G1143">
        <v>0</v>
      </c>
      <c r="H1143">
        <f>MAX(0,Sales[[#This Row],[Number of Users]]-Sales[[#This Row],[Licenses Bought]])</f>
        <v>20</v>
      </c>
      <c r="I1143" s="5">
        <v>10</v>
      </c>
      <c r="J1143" s="5">
        <f>IF(Sales[[#This Row],[Sales Month]]=MAX(R1143:R3362),Sales[[#This Row],[Upsell $ Non Paying Users]]*Sales[[#This Row],[Non Paying Users]],0)</f>
        <v>200</v>
      </c>
      <c r="K1143" s="5" t="str" cm="1">
        <f t="array" ref="K1143">_xlfn.IFS(Sales[[#This Row],[Current Upsell $]]=0,"",Sales[[#This Row],[Current Upsell $]]&gt;=400,"High",Sales[[#This Row],[Current Upsell $]]&gt;=100,"Medium",Sales[[#This Row],[Current Upsell $]]&lt;100,"Low")</f>
        <v>Medium</v>
      </c>
      <c r="L1143" s="5" t="str">
        <f>IF(Sales[[#This Row],[Current Upsell $]]&gt;0,_xlfn.CONCAT(Sales[[#This Row],[Subscription Type]]," ",Sales[[#This Row],[Upsell Priority]]," ",TEXT(Sales[[#This Row],[Current Upsell $]],"$#")),"")</f>
        <v>Basic Medium $200</v>
      </c>
      <c r="M1143">
        <v>20</v>
      </c>
      <c r="N1143" s="1">
        <v>44348</v>
      </c>
      <c r="O1143" s="1">
        <v>44378</v>
      </c>
      <c r="P1143">
        <v>1</v>
      </c>
      <c r="Q1143">
        <v>0</v>
      </c>
      <c r="R1143" s="1">
        <v>44348</v>
      </c>
      <c r="S1143">
        <v>0</v>
      </c>
      <c r="T1143" s="1"/>
    </row>
    <row r="1144" spans="1:20" x14ac:dyDescent="0.25">
      <c r="A1144">
        <v>100088</v>
      </c>
      <c r="B1144" t="s">
        <v>3</v>
      </c>
      <c r="C1144" cm="1">
        <f t="array" ref="C1144">_xlfn.SWITCH(Sales[[#This Row],[Subscription Type]],"Basic",4,"Premium",3,"Business",2,"Enterprise",1,FALSE)</f>
        <v>4</v>
      </c>
      <c r="G1144">
        <v>0</v>
      </c>
      <c r="H1144">
        <f>MAX(0,Sales[[#This Row],[Number of Users]]-Sales[[#This Row],[Licenses Bought]])</f>
        <v>19</v>
      </c>
      <c r="I1144" s="5">
        <v>10</v>
      </c>
      <c r="J1144" s="5">
        <f>IF(Sales[[#This Row],[Sales Month]]=MAX(R1144:R3363),Sales[[#This Row],[Upsell $ Non Paying Users]]*Sales[[#This Row],[Non Paying Users]],0)</f>
        <v>0</v>
      </c>
      <c r="K1144" s="5" t="str" cm="1">
        <f t="array" ref="K1144">_xlfn.IFS(Sales[[#This Row],[Current Upsell $]]=0,"",Sales[[#This Row],[Current Upsell $]]&gt;=400,"High",Sales[[#This Row],[Current Upsell $]]&gt;=100,"Medium",Sales[[#This Row],[Current Upsell $]]&lt;100,"Low")</f>
        <v/>
      </c>
      <c r="L1144" s="5" t="str">
        <f>IF(Sales[[#This Row],[Current Upsell $]]&gt;0,_xlfn.CONCAT(Sales[[#This Row],[Subscription Type]]," ",Sales[[#This Row],[Upsell Priority]]," ",TEXT(Sales[[#This Row],[Current Upsell $]],"$#")),"")</f>
        <v/>
      </c>
      <c r="M1144">
        <v>19</v>
      </c>
      <c r="N1144" s="1">
        <v>44044</v>
      </c>
      <c r="O1144" s="1">
        <v>44317</v>
      </c>
      <c r="P1144">
        <v>9</v>
      </c>
      <c r="Q1144">
        <v>1</v>
      </c>
      <c r="R1144" s="1">
        <v>44075</v>
      </c>
      <c r="S1144">
        <v>0</v>
      </c>
      <c r="T1144" s="1"/>
    </row>
    <row r="1145" spans="1:20" x14ac:dyDescent="0.25">
      <c r="A1145">
        <v>100088</v>
      </c>
      <c r="B1145" t="s">
        <v>3</v>
      </c>
      <c r="C1145" cm="1">
        <f t="array" ref="C1145">_xlfn.SWITCH(Sales[[#This Row],[Subscription Type]],"Basic",4,"Premium",3,"Business",2,"Enterprise",1,FALSE)</f>
        <v>4</v>
      </c>
      <c r="G1145">
        <v>0</v>
      </c>
      <c r="H1145">
        <f>MAX(0,Sales[[#This Row],[Number of Users]]-Sales[[#This Row],[Licenses Bought]])</f>
        <v>19</v>
      </c>
      <c r="I1145" s="5">
        <v>10</v>
      </c>
      <c r="J1145" s="5">
        <f>IF(Sales[[#This Row],[Sales Month]]=MAX(R1145:R3364),Sales[[#This Row],[Upsell $ Non Paying Users]]*Sales[[#This Row],[Non Paying Users]],0)</f>
        <v>0</v>
      </c>
      <c r="K1145" s="5" t="str" cm="1">
        <f t="array" ref="K1145">_xlfn.IFS(Sales[[#This Row],[Current Upsell $]]=0,"",Sales[[#This Row],[Current Upsell $]]&gt;=400,"High",Sales[[#This Row],[Current Upsell $]]&gt;=100,"Medium",Sales[[#This Row],[Current Upsell $]]&lt;100,"Low")</f>
        <v/>
      </c>
      <c r="L1145" s="5" t="str">
        <f>IF(Sales[[#This Row],[Current Upsell $]]&gt;0,_xlfn.CONCAT(Sales[[#This Row],[Subscription Type]]," ",Sales[[#This Row],[Upsell Priority]]," ",TEXT(Sales[[#This Row],[Current Upsell $]],"$#")),"")</f>
        <v/>
      </c>
      <c r="M1145">
        <v>19</v>
      </c>
      <c r="N1145" s="1">
        <v>44044</v>
      </c>
      <c r="O1145" s="1">
        <v>44317</v>
      </c>
      <c r="P1145">
        <v>9</v>
      </c>
      <c r="Q1145">
        <v>1</v>
      </c>
      <c r="R1145" s="1">
        <v>44256</v>
      </c>
      <c r="S1145">
        <v>0</v>
      </c>
      <c r="T1145" s="1"/>
    </row>
    <row r="1146" spans="1:20" x14ac:dyDescent="0.25">
      <c r="A1146">
        <v>100088</v>
      </c>
      <c r="B1146" t="s">
        <v>3</v>
      </c>
      <c r="C1146" cm="1">
        <f t="array" ref="C1146">_xlfn.SWITCH(Sales[[#This Row],[Subscription Type]],"Basic",4,"Premium",3,"Business",2,"Enterprise",1,FALSE)</f>
        <v>4</v>
      </c>
      <c r="G1146">
        <v>0</v>
      </c>
      <c r="H1146">
        <f>MAX(0,Sales[[#This Row],[Number of Users]]-Sales[[#This Row],[Licenses Bought]])</f>
        <v>19</v>
      </c>
      <c r="I1146" s="5">
        <v>10</v>
      </c>
      <c r="J1146" s="5">
        <f>IF(Sales[[#This Row],[Sales Month]]=MAX(R1146:R3365),Sales[[#This Row],[Upsell $ Non Paying Users]]*Sales[[#This Row],[Non Paying Users]],0)</f>
        <v>0</v>
      </c>
      <c r="K1146" s="5" t="str" cm="1">
        <f t="array" ref="K1146">_xlfn.IFS(Sales[[#This Row],[Current Upsell $]]=0,"",Sales[[#This Row],[Current Upsell $]]&gt;=400,"High",Sales[[#This Row],[Current Upsell $]]&gt;=100,"Medium",Sales[[#This Row],[Current Upsell $]]&lt;100,"Low")</f>
        <v/>
      </c>
      <c r="L1146" s="5" t="str">
        <f>IF(Sales[[#This Row],[Current Upsell $]]&gt;0,_xlfn.CONCAT(Sales[[#This Row],[Subscription Type]]," ",Sales[[#This Row],[Upsell Priority]]," ",TEXT(Sales[[#This Row],[Current Upsell $]],"$#")),"")</f>
        <v/>
      </c>
      <c r="M1146">
        <v>19</v>
      </c>
      <c r="N1146" s="1">
        <v>44044</v>
      </c>
      <c r="O1146" s="1">
        <v>44317</v>
      </c>
      <c r="P1146">
        <v>9</v>
      </c>
      <c r="Q1146">
        <v>1</v>
      </c>
      <c r="R1146" s="1">
        <v>44317</v>
      </c>
      <c r="S1146">
        <v>0</v>
      </c>
      <c r="T1146" s="1"/>
    </row>
    <row r="1147" spans="1:20" x14ac:dyDescent="0.25">
      <c r="A1147">
        <v>100206</v>
      </c>
      <c r="B1147" t="s">
        <v>3</v>
      </c>
      <c r="C1147" cm="1">
        <f t="array" ref="C1147">_xlfn.SWITCH(Sales[[#This Row],[Subscription Type]],"Basic",4,"Premium",3,"Business",2,"Enterprise",1,FALSE)</f>
        <v>4</v>
      </c>
      <c r="G1147">
        <v>0</v>
      </c>
      <c r="H1147">
        <f>MAX(0,Sales[[#This Row],[Number of Users]]-Sales[[#This Row],[Licenses Bought]])</f>
        <v>19</v>
      </c>
      <c r="I1147" s="5">
        <v>10</v>
      </c>
      <c r="J1147" s="5">
        <f>IF(Sales[[#This Row],[Sales Month]]=MAX(R1147:R3366),Sales[[#This Row],[Upsell $ Non Paying Users]]*Sales[[#This Row],[Non Paying Users]],0)</f>
        <v>0</v>
      </c>
      <c r="K1147" s="5" t="str" cm="1">
        <f t="array" ref="K1147">_xlfn.IFS(Sales[[#This Row],[Current Upsell $]]=0,"",Sales[[#This Row],[Current Upsell $]]&gt;=400,"High",Sales[[#This Row],[Current Upsell $]]&gt;=100,"Medium",Sales[[#This Row],[Current Upsell $]]&lt;100,"Low")</f>
        <v/>
      </c>
      <c r="L1147" s="5" t="str">
        <f>IF(Sales[[#This Row],[Current Upsell $]]&gt;0,_xlfn.CONCAT(Sales[[#This Row],[Subscription Type]]," ",Sales[[#This Row],[Upsell Priority]]," ",TEXT(Sales[[#This Row],[Current Upsell $]],"$#")),"")</f>
        <v/>
      </c>
      <c r="M1147">
        <v>19</v>
      </c>
      <c r="N1147" s="1">
        <v>44228</v>
      </c>
      <c r="O1147" s="1">
        <v>44378</v>
      </c>
      <c r="P1147">
        <v>5</v>
      </c>
      <c r="Q1147">
        <v>0</v>
      </c>
      <c r="R1147" s="1">
        <v>44317</v>
      </c>
      <c r="S1147">
        <v>0</v>
      </c>
      <c r="T1147" s="1"/>
    </row>
    <row r="1148" spans="1:20" x14ac:dyDescent="0.25">
      <c r="A1148">
        <v>100063</v>
      </c>
      <c r="B1148" t="s">
        <v>3</v>
      </c>
      <c r="C1148" cm="1">
        <f t="array" ref="C1148">_xlfn.SWITCH(Sales[[#This Row],[Subscription Type]],"Basic",4,"Premium",3,"Business",2,"Enterprise",1,FALSE)</f>
        <v>4</v>
      </c>
      <c r="G1148">
        <v>0</v>
      </c>
      <c r="H1148">
        <f>MAX(0,Sales[[#This Row],[Number of Users]]-Sales[[#This Row],[Licenses Bought]])</f>
        <v>18</v>
      </c>
      <c r="I1148" s="5">
        <v>10</v>
      </c>
      <c r="J1148" s="5">
        <f>IF(Sales[[#This Row],[Sales Month]]=MAX(R1148:R3367),Sales[[#This Row],[Upsell $ Non Paying Users]]*Sales[[#This Row],[Non Paying Users]],0)</f>
        <v>0</v>
      </c>
      <c r="K1148" s="5" t="str" cm="1">
        <f t="array" ref="K1148">_xlfn.IFS(Sales[[#This Row],[Current Upsell $]]=0,"",Sales[[#This Row],[Current Upsell $]]&gt;=400,"High",Sales[[#This Row],[Current Upsell $]]&gt;=100,"Medium",Sales[[#This Row],[Current Upsell $]]&lt;100,"Low")</f>
        <v/>
      </c>
      <c r="L1148" s="5" t="str">
        <f>IF(Sales[[#This Row],[Current Upsell $]]&gt;0,_xlfn.CONCAT(Sales[[#This Row],[Subscription Type]]," ",Sales[[#This Row],[Upsell Priority]]," ",TEXT(Sales[[#This Row],[Current Upsell $]],"$#")),"")</f>
        <v/>
      </c>
      <c r="M1148">
        <v>18</v>
      </c>
      <c r="N1148" s="1">
        <v>44013</v>
      </c>
      <c r="O1148" s="1">
        <v>44044</v>
      </c>
      <c r="P1148">
        <v>1</v>
      </c>
      <c r="Q1148">
        <v>10</v>
      </c>
      <c r="R1148" s="1">
        <v>44013</v>
      </c>
      <c r="S1148">
        <v>0</v>
      </c>
      <c r="T1148" s="1"/>
    </row>
    <row r="1149" spans="1:20" x14ac:dyDescent="0.25">
      <c r="A1149">
        <v>100088</v>
      </c>
      <c r="B1149" t="s">
        <v>3</v>
      </c>
      <c r="C1149" cm="1">
        <f t="array" ref="C1149">_xlfn.SWITCH(Sales[[#This Row],[Subscription Type]],"Basic",4,"Premium",3,"Business",2,"Enterprise",1,FALSE)</f>
        <v>4</v>
      </c>
      <c r="G1149">
        <v>0</v>
      </c>
      <c r="H1149">
        <f>MAX(0,Sales[[#This Row],[Number of Users]]-Sales[[#This Row],[Licenses Bought]])</f>
        <v>18</v>
      </c>
      <c r="I1149" s="5">
        <v>10</v>
      </c>
      <c r="J1149" s="5">
        <f>IF(Sales[[#This Row],[Sales Month]]=MAX(R1149:R3368),Sales[[#This Row],[Upsell $ Non Paying Users]]*Sales[[#This Row],[Non Paying Users]],0)</f>
        <v>0</v>
      </c>
      <c r="K1149" s="5" t="str" cm="1">
        <f t="array" ref="K1149">_xlfn.IFS(Sales[[#This Row],[Current Upsell $]]=0,"",Sales[[#This Row],[Current Upsell $]]&gt;=400,"High",Sales[[#This Row],[Current Upsell $]]&gt;=100,"Medium",Sales[[#This Row],[Current Upsell $]]&lt;100,"Low")</f>
        <v/>
      </c>
      <c r="L1149" s="5" t="str">
        <f>IF(Sales[[#This Row],[Current Upsell $]]&gt;0,_xlfn.CONCAT(Sales[[#This Row],[Subscription Type]]," ",Sales[[#This Row],[Upsell Priority]]," ",TEXT(Sales[[#This Row],[Current Upsell $]],"$#")),"")</f>
        <v/>
      </c>
      <c r="M1149">
        <v>18</v>
      </c>
      <c r="N1149" s="1">
        <v>44044</v>
      </c>
      <c r="O1149" s="1">
        <v>44317</v>
      </c>
      <c r="P1149">
        <v>9</v>
      </c>
      <c r="Q1149">
        <v>1</v>
      </c>
      <c r="R1149" s="1">
        <v>44044</v>
      </c>
      <c r="S1149">
        <v>0</v>
      </c>
      <c r="T1149" s="1"/>
    </row>
    <row r="1150" spans="1:20" x14ac:dyDescent="0.25">
      <c r="A1150">
        <v>100088</v>
      </c>
      <c r="B1150" t="s">
        <v>3</v>
      </c>
      <c r="C1150" cm="1">
        <f t="array" ref="C1150">_xlfn.SWITCH(Sales[[#This Row],[Subscription Type]],"Basic",4,"Premium",3,"Business",2,"Enterprise",1,FALSE)</f>
        <v>4</v>
      </c>
      <c r="G1150">
        <v>0</v>
      </c>
      <c r="H1150">
        <f>MAX(0,Sales[[#This Row],[Number of Users]]-Sales[[#This Row],[Licenses Bought]])</f>
        <v>18</v>
      </c>
      <c r="I1150" s="5">
        <v>10</v>
      </c>
      <c r="J1150" s="5">
        <f>IF(Sales[[#This Row],[Sales Month]]=MAX(R1150:R3369),Sales[[#This Row],[Upsell $ Non Paying Users]]*Sales[[#This Row],[Non Paying Users]],0)</f>
        <v>0</v>
      </c>
      <c r="K1150" s="5" t="str" cm="1">
        <f t="array" ref="K1150">_xlfn.IFS(Sales[[#This Row],[Current Upsell $]]=0,"",Sales[[#This Row],[Current Upsell $]]&gt;=400,"High",Sales[[#This Row],[Current Upsell $]]&gt;=100,"Medium",Sales[[#This Row],[Current Upsell $]]&lt;100,"Low")</f>
        <v/>
      </c>
      <c r="L1150" s="5" t="str">
        <f>IF(Sales[[#This Row],[Current Upsell $]]&gt;0,_xlfn.CONCAT(Sales[[#This Row],[Subscription Type]]," ",Sales[[#This Row],[Upsell Priority]]," ",TEXT(Sales[[#This Row],[Current Upsell $]],"$#")),"")</f>
        <v/>
      </c>
      <c r="M1150">
        <v>18</v>
      </c>
      <c r="N1150" s="1">
        <v>44044</v>
      </c>
      <c r="O1150" s="1">
        <v>44317</v>
      </c>
      <c r="P1150">
        <v>9</v>
      </c>
      <c r="Q1150">
        <v>1</v>
      </c>
      <c r="R1150" s="1">
        <v>44105</v>
      </c>
      <c r="S1150">
        <v>0</v>
      </c>
      <c r="T1150" s="1"/>
    </row>
    <row r="1151" spans="1:20" x14ac:dyDescent="0.25">
      <c r="A1151">
        <v>100088</v>
      </c>
      <c r="B1151" t="s">
        <v>3</v>
      </c>
      <c r="C1151" cm="1">
        <f t="array" ref="C1151">_xlfn.SWITCH(Sales[[#This Row],[Subscription Type]],"Basic",4,"Premium",3,"Business",2,"Enterprise",1,FALSE)</f>
        <v>4</v>
      </c>
      <c r="G1151">
        <v>0</v>
      </c>
      <c r="H1151">
        <f>MAX(0,Sales[[#This Row],[Number of Users]]-Sales[[#This Row],[Licenses Bought]])</f>
        <v>18</v>
      </c>
      <c r="I1151" s="5">
        <v>10</v>
      </c>
      <c r="J1151" s="5">
        <f>IF(Sales[[#This Row],[Sales Month]]=MAX(R1151:R3370),Sales[[#This Row],[Upsell $ Non Paying Users]]*Sales[[#This Row],[Non Paying Users]],0)</f>
        <v>0</v>
      </c>
      <c r="K1151" s="5" t="str" cm="1">
        <f t="array" ref="K1151">_xlfn.IFS(Sales[[#This Row],[Current Upsell $]]=0,"",Sales[[#This Row],[Current Upsell $]]&gt;=400,"High",Sales[[#This Row],[Current Upsell $]]&gt;=100,"Medium",Sales[[#This Row],[Current Upsell $]]&lt;100,"Low")</f>
        <v/>
      </c>
      <c r="L1151" s="5" t="str">
        <f>IF(Sales[[#This Row],[Current Upsell $]]&gt;0,_xlfn.CONCAT(Sales[[#This Row],[Subscription Type]]," ",Sales[[#This Row],[Upsell Priority]]," ",TEXT(Sales[[#This Row],[Current Upsell $]],"$#")),"")</f>
        <v/>
      </c>
      <c r="M1151">
        <v>18</v>
      </c>
      <c r="N1151" s="1">
        <v>44044</v>
      </c>
      <c r="O1151" s="1">
        <v>44317</v>
      </c>
      <c r="P1151">
        <v>9</v>
      </c>
      <c r="Q1151">
        <v>1</v>
      </c>
      <c r="R1151" s="1">
        <v>44287</v>
      </c>
      <c r="S1151">
        <v>0</v>
      </c>
      <c r="T1151" s="1"/>
    </row>
    <row r="1152" spans="1:20" x14ac:dyDescent="0.25">
      <c r="A1152">
        <v>100155</v>
      </c>
      <c r="B1152" t="s">
        <v>3</v>
      </c>
      <c r="C1152" cm="1">
        <f t="array" ref="C1152">_xlfn.SWITCH(Sales[[#This Row],[Subscription Type]],"Basic",4,"Premium",3,"Business",2,"Enterprise",1,FALSE)</f>
        <v>4</v>
      </c>
      <c r="E1152" s="1"/>
      <c r="F1152" s="1"/>
      <c r="G1152">
        <v>0</v>
      </c>
      <c r="H1152">
        <f>MAX(0,Sales[[#This Row],[Number of Users]]-Sales[[#This Row],[Licenses Bought]])</f>
        <v>18</v>
      </c>
      <c r="I1152" s="5">
        <v>10</v>
      </c>
      <c r="J1152" s="5">
        <f>IF(Sales[[#This Row],[Sales Month]]=MAX(R1152:R3371),Sales[[#This Row],[Upsell $ Non Paying Users]]*Sales[[#This Row],[Non Paying Users]],0)</f>
        <v>0</v>
      </c>
      <c r="K1152" s="5" t="str" cm="1">
        <f t="array" ref="K1152">_xlfn.IFS(Sales[[#This Row],[Current Upsell $]]=0,"",Sales[[#This Row],[Current Upsell $]]&gt;=400,"High",Sales[[#This Row],[Current Upsell $]]&gt;=100,"Medium",Sales[[#This Row],[Current Upsell $]]&lt;100,"Low")</f>
        <v/>
      </c>
      <c r="L1152" s="5" t="str">
        <f>IF(Sales[[#This Row],[Current Upsell $]]&gt;0,_xlfn.CONCAT(Sales[[#This Row],[Subscription Type]]," ",Sales[[#This Row],[Upsell Priority]]," ",TEXT(Sales[[#This Row],[Current Upsell $]],"$#")),"")</f>
        <v/>
      </c>
      <c r="M1152">
        <v>18</v>
      </c>
      <c r="N1152" s="1">
        <v>44105</v>
      </c>
      <c r="O1152" s="1">
        <v>44378</v>
      </c>
      <c r="P1152">
        <v>9</v>
      </c>
      <c r="Q1152">
        <v>0</v>
      </c>
      <c r="R1152" s="1">
        <v>44105</v>
      </c>
      <c r="S1152">
        <v>0</v>
      </c>
      <c r="T1152" s="1"/>
    </row>
    <row r="1153" spans="1:20" x14ac:dyDescent="0.25">
      <c r="A1153">
        <v>100206</v>
      </c>
      <c r="B1153" t="s">
        <v>3</v>
      </c>
      <c r="C1153" cm="1">
        <f t="array" ref="C1153">_xlfn.SWITCH(Sales[[#This Row],[Subscription Type]],"Basic",4,"Premium",3,"Business",2,"Enterprise",1,FALSE)</f>
        <v>4</v>
      </c>
      <c r="G1153">
        <v>0</v>
      </c>
      <c r="H1153">
        <f>MAX(0,Sales[[#This Row],[Number of Users]]-Sales[[#This Row],[Licenses Bought]])</f>
        <v>18</v>
      </c>
      <c r="I1153" s="5">
        <v>10</v>
      </c>
      <c r="J1153" s="5">
        <f>IF(Sales[[#This Row],[Sales Month]]=MAX(R1153:R3372),Sales[[#This Row],[Upsell $ Non Paying Users]]*Sales[[#This Row],[Non Paying Users]],0)</f>
        <v>0</v>
      </c>
      <c r="K1153" s="5" t="str" cm="1">
        <f t="array" ref="K1153">_xlfn.IFS(Sales[[#This Row],[Current Upsell $]]=0,"",Sales[[#This Row],[Current Upsell $]]&gt;=400,"High",Sales[[#This Row],[Current Upsell $]]&gt;=100,"Medium",Sales[[#This Row],[Current Upsell $]]&lt;100,"Low")</f>
        <v/>
      </c>
      <c r="L1153" s="5" t="str">
        <f>IF(Sales[[#This Row],[Current Upsell $]]&gt;0,_xlfn.CONCAT(Sales[[#This Row],[Subscription Type]]," ",Sales[[#This Row],[Upsell Priority]]," ",TEXT(Sales[[#This Row],[Current Upsell $]],"$#")),"")</f>
        <v/>
      </c>
      <c r="M1153">
        <v>18</v>
      </c>
      <c r="N1153" s="1">
        <v>44228</v>
      </c>
      <c r="O1153" s="1">
        <v>44378</v>
      </c>
      <c r="P1153">
        <v>5</v>
      </c>
      <c r="Q1153">
        <v>0</v>
      </c>
      <c r="R1153" s="1">
        <v>44256</v>
      </c>
      <c r="S1153">
        <v>0</v>
      </c>
      <c r="T1153" s="1"/>
    </row>
    <row r="1154" spans="1:20" x14ac:dyDescent="0.25">
      <c r="A1154">
        <v>100253</v>
      </c>
      <c r="B1154" t="s">
        <v>3</v>
      </c>
      <c r="C1154" cm="1">
        <f t="array" ref="C1154">_xlfn.SWITCH(Sales[[#This Row],[Subscription Type]],"Basic",4,"Premium",3,"Business",2,"Enterprise",1,FALSE)</f>
        <v>4</v>
      </c>
      <c r="G1154">
        <v>0</v>
      </c>
      <c r="H1154">
        <f>MAX(0,Sales[[#This Row],[Number of Users]]-Sales[[#This Row],[Licenses Bought]])</f>
        <v>18</v>
      </c>
      <c r="I1154" s="5">
        <v>10</v>
      </c>
      <c r="J1154" s="5">
        <f>IF(Sales[[#This Row],[Sales Month]]=MAX(R1154:R3373),Sales[[#This Row],[Upsell $ Non Paying Users]]*Sales[[#This Row],[Non Paying Users]],0)</f>
        <v>180</v>
      </c>
      <c r="K1154" s="5" t="str" cm="1">
        <f t="array" ref="K1154">_xlfn.IFS(Sales[[#This Row],[Current Upsell $]]=0,"",Sales[[#This Row],[Current Upsell $]]&gt;=400,"High",Sales[[#This Row],[Current Upsell $]]&gt;=100,"Medium",Sales[[#This Row],[Current Upsell $]]&lt;100,"Low")</f>
        <v>Medium</v>
      </c>
      <c r="L1154" s="5" t="str">
        <f>IF(Sales[[#This Row],[Current Upsell $]]&gt;0,_xlfn.CONCAT(Sales[[#This Row],[Subscription Type]]," ",Sales[[#This Row],[Upsell Priority]]," ",TEXT(Sales[[#This Row],[Current Upsell $]],"$#")),"")</f>
        <v>Basic Medium $180</v>
      </c>
      <c r="M1154">
        <v>18</v>
      </c>
      <c r="N1154" s="1">
        <v>44287</v>
      </c>
      <c r="O1154" s="1">
        <v>44348</v>
      </c>
      <c r="P1154">
        <v>2</v>
      </c>
      <c r="Q1154">
        <v>0</v>
      </c>
      <c r="R1154" s="1">
        <v>44348</v>
      </c>
      <c r="S1154">
        <v>0</v>
      </c>
      <c r="T1154" s="1"/>
    </row>
    <row r="1155" spans="1:20" x14ac:dyDescent="0.25">
      <c r="A1155">
        <v>100254</v>
      </c>
      <c r="B1155" t="s">
        <v>3</v>
      </c>
      <c r="C1155" cm="1">
        <f t="array" ref="C1155">_xlfn.SWITCH(Sales[[#This Row],[Subscription Type]],"Basic",4,"Premium",3,"Business",2,"Enterprise",1,FALSE)</f>
        <v>4</v>
      </c>
      <c r="E1155" s="1"/>
      <c r="F1155" s="1"/>
      <c r="G1155">
        <v>0</v>
      </c>
      <c r="H1155">
        <f>MAX(0,Sales[[#This Row],[Number of Users]]-Sales[[#This Row],[Licenses Bought]])</f>
        <v>18</v>
      </c>
      <c r="I1155" s="5">
        <v>10</v>
      </c>
      <c r="J1155" s="5">
        <f>IF(Sales[[#This Row],[Sales Month]]=MAX(R1155:R3374),Sales[[#This Row],[Upsell $ Non Paying Users]]*Sales[[#This Row],[Non Paying Users]],0)</f>
        <v>0</v>
      </c>
      <c r="K1155" s="5" t="str" cm="1">
        <f t="array" ref="K1155">_xlfn.IFS(Sales[[#This Row],[Current Upsell $]]=0,"",Sales[[#This Row],[Current Upsell $]]&gt;=400,"High",Sales[[#This Row],[Current Upsell $]]&gt;=100,"Medium",Sales[[#This Row],[Current Upsell $]]&lt;100,"Low")</f>
        <v/>
      </c>
      <c r="L1155" s="5" t="str">
        <f>IF(Sales[[#This Row],[Current Upsell $]]&gt;0,_xlfn.CONCAT(Sales[[#This Row],[Subscription Type]]," ",Sales[[#This Row],[Upsell Priority]]," ",TEXT(Sales[[#This Row],[Current Upsell $]],"$#")),"")</f>
        <v/>
      </c>
      <c r="M1155">
        <v>18</v>
      </c>
      <c r="N1155" s="1">
        <v>44287</v>
      </c>
      <c r="O1155" s="1">
        <v>44378</v>
      </c>
      <c r="P1155">
        <v>3</v>
      </c>
      <c r="Q1155">
        <v>0</v>
      </c>
      <c r="R1155" s="1">
        <v>44287</v>
      </c>
      <c r="S1155">
        <v>0</v>
      </c>
      <c r="T1155" s="1"/>
    </row>
    <row r="1156" spans="1:20" x14ac:dyDescent="0.25">
      <c r="A1156">
        <v>100062</v>
      </c>
      <c r="B1156" t="s">
        <v>3</v>
      </c>
      <c r="C1156" cm="1">
        <f t="array" ref="C1156">_xlfn.SWITCH(Sales[[#This Row],[Subscription Type]],"Basic",4,"Premium",3,"Business",2,"Enterprise",1,FALSE)</f>
        <v>4</v>
      </c>
      <c r="E1156" s="1"/>
      <c r="F1156" s="1"/>
      <c r="G1156">
        <v>0</v>
      </c>
      <c r="H1156">
        <f>MAX(0,Sales[[#This Row],[Number of Users]]-Sales[[#This Row],[Licenses Bought]])</f>
        <v>17</v>
      </c>
      <c r="I1156" s="5">
        <v>10</v>
      </c>
      <c r="J1156" s="5">
        <f>IF(Sales[[#This Row],[Sales Month]]=MAX(R1156:R3375),Sales[[#This Row],[Upsell $ Non Paying Users]]*Sales[[#This Row],[Non Paying Users]],0)</f>
        <v>0</v>
      </c>
      <c r="K1156" s="5" t="str" cm="1">
        <f t="array" ref="K1156">_xlfn.IFS(Sales[[#This Row],[Current Upsell $]]=0,"",Sales[[#This Row],[Current Upsell $]]&gt;=400,"High",Sales[[#This Row],[Current Upsell $]]&gt;=100,"Medium",Sales[[#This Row],[Current Upsell $]]&lt;100,"Low")</f>
        <v/>
      </c>
      <c r="L1156" s="5" t="str">
        <f>IF(Sales[[#This Row],[Current Upsell $]]&gt;0,_xlfn.CONCAT(Sales[[#This Row],[Subscription Type]]," ",Sales[[#This Row],[Upsell Priority]]," ",TEXT(Sales[[#This Row],[Current Upsell $]],"$#")),"")</f>
        <v/>
      </c>
      <c r="M1156">
        <v>17</v>
      </c>
      <c r="N1156" s="1">
        <v>44013</v>
      </c>
      <c r="O1156" s="1">
        <v>44378</v>
      </c>
      <c r="P1156">
        <v>12</v>
      </c>
      <c r="Q1156">
        <v>0</v>
      </c>
      <c r="R1156" s="1">
        <v>44013</v>
      </c>
      <c r="S1156">
        <v>0</v>
      </c>
      <c r="T1156" s="1"/>
    </row>
    <row r="1157" spans="1:20" x14ac:dyDescent="0.25">
      <c r="A1157">
        <v>100088</v>
      </c>
      <c r="B1157" t="s">
        <v>3</v>
      </c>
      <c r="C1157" cm="1">
        <f t="array" ref="C1157">_xlfn.SWITCH(Sales[[#This Row],[Subscription Type]],"Basic",4,"Premium",3,"Business",2,"Enterprise",1,FALSE)</f>
        <v>4</v>
      </c>
      <c r="G1157">
        <v>0</v>
      </c>
      <c r="H1157">
        <f>MAX(0,Sales[[#This Row],[Number of Users]]-Sales[[#This Row],[Licenses Bought]])</f>
        <v>17</v>
      </c>
      <c r="I1157" s="5">
        <v>10</v>
      </c>
      <c r="J1157" s="5">
        <f>IF(Sales[[#This Row],[Sales Month]]=MAX(R1157:R3376),Sales[[#This Row],[Upsell $ Non Paying Users]]*Sales[[#This Row],[Non Paying Users]],0)</f>
        <v>0</v>
      </c>
      <c r="K1157" s="5" t="str" cm="1">
        <f t="array" ref="K1157">_xlfn.IFS(Sales[[#This Row],[Current Upsell $]]=0,"",Sales[[#This Row],[Current Upsell $]]&gt;=400,"High",Sales[[#This Row],[Current Upsell $]]&gt;=100,"Medium",Sales[[#This Row],[Current Upsell $]]&lt;100,"Low")</f>
        <v/>
      </c>
      <c r="L1157" s="5" t="str">
        <f>IF(Sales[[#This Row],[Current Upsell $]]&gt;0,_xlfn.CONCAT(Sales[[#This Row],[Subscription Type]]," ",Sales[[#This Row],[Upsell Priority]]," ",TEXT(Sales[[#This Row],[Current Upsell $]],"$#")),"")</f>
        <v/>
      </c>
      <c r="M1157">
        <v>17</v>
      </c>
      <c r="N1157" s="1">
        <v>44044</v>
      </c>
      <c r="O1157" s="1">
        <v>44317</v>
      </c>
      <c r="P1157">
        <v>9</v>
      </c>
      <c r="Q1157">
        <v>1</v>
      </c>
      <c r="R1157" s="1">
        <v>44197</v>
      </c>
      <c r="S1157">
        <v>0</v>
      </c>
      <c r="T1157" s="1"/>
    </row>
    <row r="1158" spans="1:20" x14ac:dyDescent="0.25">
      <c r="A1158">
        <v>100088</v>
      </c>
      <c r="B1158" t="s">
        <v>3</v>
      </c>
      <c r="C1158" cm="1">
        <f t="array" ref="C1158">_xlfn.SWITCH(Sales[[#This Row],[Subscription Type]],"Basic",4,"Premium",3,"Business",2,"Enterprise",1,FALSE)</f>
        <v>4</v>
      </c>
      <c r="G1158">
        <v>0</v>
      </c>
      <c r="H1158">
        <f>MAX(0,Sales[[#This Row],[Number of Users]]-Sales[[#This Row],[Licenses Bought]])</f>
        <v>17</v>
      </c>
      <c r="I1158" s="5">
        <v>10</v>
      </c>
      <c r="J1158" s="5">
        <f>IF(Sales[[#This Row],[Sales Month]]=MAX(R1158:R3377),Sales[[#This Row],[Upsell $ Non Paying Users]]*Sales[[#This Row],[Non Paying Users]],0)</f>
        <v>0</v>
      </c>
      <c r="K1158" s="5" t="str" cm="1">
        <f t="array" ref="K1158">_xlfn.IFS(Sales[[#This Row],[Current Upsell $]]=0,"",Sales[[#This Row],[Current Upsell $]]&gt;=400,"High",Sales[[#This Row],[Current Upsell $]]&gt;=100,"Medium",Sales[[#This Row],[Current Upsell $]]&lt;100,"Low")</f>
        <v/>
      </c>
      <c r="L1158" s="5" t="str">
        <f>IF(Sales[[#This Row],[Current Upsell $]]&gt;0,_xlfn.CONCAT(Sales[[#This Row],[Subscription Type]]," ",Sales[[#This Row],[Upsell Priority]]," ",TEXT(Sales[[#This Row],[Current Upsell $]],"$#")),"")</f>
        <v/>
      </c>
      <c r="M1158">
        <v>17</v>
      </c>
      <c r="N1158" s="1">
        <v>44044</v>
      </c>
      <c r="O1158" s="1">
        <v>44317</v>
      </c>
      <c r="P1158">
        <v>9</v>
      </c>
      <c r="Q1158">
        <v>1</v>
      </c>
      <c r="R1158" s="1">
        <v>44228</v>
      </c>
      <c r="S1158">
        <v>0</v>
      </c>
      <c r="T1158" s="1"/>
    </row>
    <row r="1159" spans="1:20" x14ac:dyDescent="0.25">
      <c r="A1159">
        <v>100089</v>
      </c>
      <c r="B1159" t="s">
        <v>3</v>
      </c>
      <c r="C1159" cm="1">
        <f t="array" ref="C1159">_xlfn.SWITCH(Sales[[#This Row],[Subscription Type]],"Basic",4,"Premium",3,"Business",2,"Enterprise",1,FALSE)</f>
        <v>4</v>
      </c>
      <c r="E1159" s="1"/>
      <c r="F1159" s="1"/>
      <c r="G1159">
        <v>0</v>
      </c>
      <c r="H1159">
        <f>MAX(0,Sales[[#This Row],[Number of Users]]-Sales[[#This Row],[Licenses Bought]])</f>
        <v>17</v>
      </c>
      <c r="I1159" s="5">
        <v>10</v>
      </c>
      <c r="J1159" s="5">
        <f>IF(Sales[[#This Row],[Sales Month]]=MAX(R1159:R3378),Sales[[#This Row],[Upsell $ Non Paying Users]]*Sales[[#This Row],[Non Paying Users]],0)</f>
        <v>0</v>
      </c>
      <c r="K1159" s="5" t="str" cm="1">
        <f t="array" ref="K1159">_xlfn.IFS(Sales[[#This Row],[Current Upsell $]]=0,"",Sales[[#This Row],[Current Upsell $]]&gt;=400,"High",Sales[[#This Row],[Current Upsell $]]&gt;=100,"Medium",Sales[[#This Row],[Current Upsell $]]&lt;100,"Low")</f>
        <v/>
      </c>
      <c r="L1159" s="5" t="str">
        <f>IF(Sales[[#This Row],[Current Upsell $]]&gt;0,_xlfn.CONCAT(Sales[[#This Row],[Subscription Type]]," ",Sales[[#This Row],[Upsell Priority]]," ",TEXT(Sales[[#This Row],[Current Upsell $]],"$#")),"")</f>
        <v/>
      </c>
      <c r="M1159">
        <v>17</v>
      </c>
      <c r="N1159" s="1">
        <v>44044</v>
      </c>
      <c r="O1159" s="1">
        <v>44378</v>
      </c>
      <c r="P1159">
        <v>11</v>
      </c>
      <c r="Q1159">
        <v>0</v>
      </c>
      <c r="R1159" s="1">
        <v>44044</v>
      </c>
      <c r="S1159">
        <v>0</v>
      </c>
      <c r="T1159" s="1"/>
    </row>
    <row r="1160" spans="1:20" x14ac:dyDescent="0.25">
      <c r="A1160">
        <v>100124</v>
      </c>
      <c r="B1160" t="s">
        <v>3</v>
      </c>
      <c r="C1160" cm="1">
        <f t="array" ref="C1160">_xlfn.SWITCH(Sales[[#This Row],[Subscription Type]],"Basic",4,"Premium",3,"Business",2,"Enterprise",1,FALSE)</f>
        <v>4</v>
      </c>
      <c r="G1160">
        <v>0</v>
      </c>
      <c r="H1160">
        <f>MAX(0,Sales[[#This Row],[Number of Users]]-Sales[[#This Row],[Licenses Bought]])</f>
        <v>17</v>
      </c>
      <c r="I1160" s="5">
        <v>10</v>
      </c>
      <c r="J1160" s="5">
        <f>IF(Sales[[#This Row],[Sales Month]]=MAX(R1160:R3379),Sales[[#This Row],[Upsell $ Non Paying Users]]*Sales[[#This Row],[Non Paying Users]],0)</f>
        <v>0</v>
      </c>
      <c r="K1160" s="5" t="str" cm="1">
        <f t="array" ref="K1160">_xlfn.IFS(Sales[[#This Row],[Current Upsell $]]=0,"",Sales[[#This Row],[Current Upsell $]]&gt;=400,"High",Sales[[#This Row],[Current Upsell $]]&gt;=100,"Medium",Sales[[#This Row],[Current Upsell $]]&lt;100,"Low")</f>
        <v/>
      </c>
      <c r="L1160" s="5" t="str">
        <f>IF(Sales[[#This Row],[Current Upsell $]]&gt;0,_xlfn.CONCAT(Sales[[#This Row],[Subscription Type]]," ",Sales[[#This Row],[Upsell Priority]]," ",TEXT(Sales[[#This Row],[Current Upsell $]],"$#")),"")</f>
        <v/>
      </c>
      <c r="M1160">
        <v>17</v>
      </c>
      <c r="N1160" s="1">
        <v>44075</v>
      </c>
      <c r="O1160" s="1">
        <v>44378</v>
      </c>
      <c r="P1160">
        <v>10</v>
      </c>
      <c r="Q1160">
        <v>0</v>
      </c>
      <c r="R1160" s="1">
        <v>44136</v>
      </c>
      <c r="S1160">
        <v>0</v>
      </c>
      <c r="T1160" s="1"/>
    </row>
    <row r="1161" spans="1:20" x14ac:dyDescent="0.25">
      <c r="A1161">
        <v>100206</v>
      </c>
      <c r="B1161" t="s">
        <v>3</v>
      </c>
      <c r="C1161" cm="1">
        <f t="array" ref="C1161">_xlfn.SWITCH(Sales[[#This Row],[Subscription Type]],"Basic",4,"Premium",3,"Business",2,"Enterprise",1,FALSE)</f>
        <v>4</v>
      </c>
      <c r="G1161">
        <v>0</v>
      </c>
      <c r="H1161">
        <f>MAX(0,Sales[[#This Row],[Number of Users]]-Sales[[#This Row],[Licenses Bought]])</f>
        <v>17</v>
      </c>
      <c r="I1161" s="5">
        <v>10</v>
      </c>
      <c r="J1161" s="5">
        <f>IF(Sales[[#This Row],[Sales Month]]=MAX(R1161:R3380),Sales[[#This Row],[Upsell $ Non Paying Users]]*Sales[[#This Row],[Non Paying Users]],0)</f>
        <v>0</v>
      </c>
      <c r="K1161" s="5" t="str" cm="1">
        <f t="array" ref="K1161">_xlfn.IFS(Sales[[#This Row],[Current Upsell $]]=0,"",Sales[[#This Row],[Current Upsell $]]&gt;=400,"High",Sales[[#This Row],[Current Upsell $]]&gt;=100,"Medium",Sales[[#This Row],[Current Upsell $]]&lt;100,"Low")</f>
        <v/>
      </c>
      <c r="L1161" s="5" t="str">
        <f>IF(Sales[[#This Row],[Current Upsell $]]&gt;0,_xlfn.CONCAT(Sales[[#This Row],[Subscription Type]]," ",Sales[[#This Row],[Upsell Priority]]," ",TEXT(Sales[[#This Row],[Current Upsell $]],"$#")),"")</f>
        <v/>
      </c>
      <c r="M1161">
        <v>17</v>
      </c>
      <c r="N1161" s="1">
        <v>44228</v>
      </c>
      <c r="O1161" s="1">
        <v>44378</v>
      </c>
      <c r="P1161">
        <v>5</v>
      </c>
      <c r="Q1161">
        <v>0</v>
      </c>
      <c r="R1161" s="1">
        <v>44228</v>
      </c>
      <c r="S1161">
        <v>0</v>
      </c>
      <c r="T1161" s="1"/>
    </row>
    <row r="1162" spans="1:20" x14ac:dyDescent="0.25">
      <c r="A1162">
        <v>100253</v>
      </c>
      <c r="B1162" t="s">
        <v>3</v>
      </c>
      <c r="C1162" cm="1">
        <f t="array" ref="C1162">_xlfn.SWITCH(Sales[[#This Row],[Subscription Type]],"Basic",4,"Premium",3,"Business",2,"Enterprise",1,FALSE)</f>
        <v>4</v>
      </c>
      <c r="G1162">
        <v>0</v>
      </c>
      <c r="H1162">
        <f>MAX(0,Sales[[#This Row],[Number of Users]]-Sales[[#This Row],[Licenses Bought]])</f>
        <v>17</v>
      </c>
      <c r="I1162" s="5">
        <v>10</v>
      </c>
      <c r="J1162" s="5">
        <f>IF(Sales[[#This Row],[Sales Month]]=MAX(R1162:R3381),Sales[[#This Row],[Upsell $ Non Paying Users]]*Sales[[#This Row],[Non Paying Users]],0)</f>
        <v>0</v>
      </c>
      <c r="K1162" s="5" t="str" cm="1">
        <f t="array" ref="K1162">_xlfn.IFS(Sales[[#This Row],[Current Upsell $]]=0,"",Sales[[#This Row],[Current Upsell $]]&gt;=400,"High",Sales[[#This Row],[Current Upsell $]]&gt;=100,"Medium",Sales[[#This Row],[Current Upsell $]]&lt;100,"Low")</f>
        <v/>
      </c>
      <c r="L1162" s="5" t="str">
        <f>IF(Sales[[#This Row],[Current Upsell $]]&gt;0,_xlfn.CONCAT(Sales[[#This Row],[Subscription Type]]," ",Sales[[#This Row],[Upsell Priority]]," ",TEXT(Sales[[#This Row],[Current Upsell $]],"$#")),"")</f>
        <v/>
      </c>
      <c r="M1162">
        <v>17</v>
      </c>
      <c r="N1162" s="1">
        <v>44287</v>
      </c>
      <c r="O1162" s="1">
        <v>44348</v>
      </c>
      <c r="P1162">
        <v>2</v>
      </c>
      <c r="Q1162">
        <v>0</v>
      </c>
      <c r="R1162" s="1">
        <v>44287</v>
      </c>
      <c r="S1162">
        <v>0</v>
      </c>
      <c r="T1162" s="1"/>
    </row>
    <row r="1163" spans="1:20" x14ac:dyDescent="0.25">
      <c r="A1163">
        <v>100253</v>
      </c>
      <c r="B1163" t="s">
        <v>3</v>
      </c>
      <c r="C1163" cm="1">
        <f t="array" ref="C1163">_xlfn.SWITCH(Sales[[#This Row],[Subscription Type]],"Basic",4,"Premium",3,"Business",2,"Enterprise",1,FALSE)</f>
        <v>4</v>
      </c>
      <c r="G1163">
        <v>0</v>
      </c>
      <c r="H1163">
        <f>MAX(0,Sales[[#This Row],[Number of Users]]-Sales[[#This Row],[Licenses Bought]])</f>
        <v>17</v>
      </c>
      <c r="I1163" s="5">
        <v>10</v>
      </c>
      <c r="J1163" s="5">
        <f>IF(Sales[[#This Row],[Sales Month]]=MAX(R1163:R3382),Sales[[#This Row],[Upsell $ Non Paying Users]]*Sales[[#This Row],[Non Paying Users]],0)</f>
        <v>0</v>
      </c>
      <c r="K1163" s="5" t="str" cm="1">
        <f t="array" ref="K1163">_xlfn.IFS(Sales[[#This Row],[Current Upsell $]]=0,"",Sales[[#This Row],[Current Upsell $]]&gt;=400,"High",Sales[[#This Row],[Current Upsell $]]&gt;=100,"Medium",Sales[[#This Row],[Current Upsell $]]&lt;100,"Low")</f>
        <v/>
      </c>
      <c r="L1163" s="5" t="str">
        <f>IF(Sales[[#This Row],[Current Upsell $]]&gt;0,_xlfn.CONCAT(Sales[[#This Row],[Subscription Type]]," ",Sales[[#This Row],[Upsell Priority]]," ",TEXT(Sales[[#This Row],[Current Upsell $]],"$#")),"")</f>
        <v/>
      </c>
      <c r="M1163">
        <v>17</v>
      </c>
      <c r="N1163" s="1">
        <v>44287</v>
      </c>
      <c r="O1163" s="1">
        <v>44348</v>
      </c>
      <c r="P1163">
        <v>2</v>
      </c>
      <c r="Q1163">
        <v>0</v>
      </c>
      <c r="R1163" s="1">
        <v>44317</v>
      </c>
      <c r="S1163">
        <v>0</v>
      </c>
      <c r="T1163" s="1"/>
    </row>
    <row r="1164" spans="1:20" x14ac:dyDescent="0.25">
      <c r="A1164">
        <v>100063</v>
      </c>
      <c r="B1164" t="s">
        <v>3</v>
      </c>
      <c r="C1164" cm="1">
        <f t="array" ref="C1164">_xlfn.SWITCH(Sales[[#This Row],[Subscription Type]],"Basic",4,"Premium",3,"Business",2,"Enterprise",1,FALSE)</f>
        <v>4</v>
      </c>
      <c r="G1164">
        <v>0</v>
      </c>
      <c r="H1164">
        <f>MAX(0,Sales[[#This Row],[Number of Users]]-Sales[[#This Row],[Licenses Bought]])</f>
        <v>16</v>
      </c>
      <c r="I1164" s="5">
        <v>10</v>
      </c>
      <c r="J1164" s="5">
        <f>IF(Sales[[#This Row],[Sales Month]]=MAX(R1164:R3383),Sales[[#This Row],[Upsell $ Non Paying Users]]*Sales[[#This Row],[Non Paying Users]],0)</f>
        <v>0</v>
      </c>
      <c r="K1164" s="5" t="str" cm="1">
        <f t="array" ref="K1164">_xlfn.IFS(Sales[[#This Row],[Current Upsell $]]=0,"",Sales[[#This Row],[Current Upsell $]]&gt;=400,"High",Sales[[#This Row],[Current Upsell $]]&gt;=100,"Medium",Sales[[#This Row],[Current Upsell $]]&lt;100,"Low")</f>
        <v/>
      </c>
      <c r="L1164" s="5" t="str">
        <f>IF(Sales[[#This Row],[Current Upsell $]]&gt;0,_xlfn.CONCAT(Sales[[#This Row],[Subscription Type]]," ",Sales[[#This Row],[Upsell Priority]]," ",TEXT(Sales[[#This Row],[Current Upsell $]],"$#")),"")</f>
        <v/>
      </c>
      <c r="M1164">
        <v>16</v>
      </c>
      <c r="N1164" s="1">
        <v>44013</v>
      </c>
      <c r="O1164" s="1">
        <v>44044</v>
      </c>
      <c r="P1164">
        <v>1</v>
      </c>
      <c r="Q1164">
        <v>10</v>
      </c>
      <c r="R1164" s="1">
        <v>44044</v>
      </c>
      <c r="S1164">
        <v>0</v>
      </c>
      <c r="T1164" s="1"/>
    </row>
    <row r="1165" spans="1:20" x14ac:dyDescent="0.25">
      <c r="A1165">
        <v>100064</v>
      </c>
      <c r="B1165" t="s">
        <v>3</v>
      </c>
      <c r="C1165" cm="1">
        <f t="array" ref="C1165">_xlfn.SWITCH(Sales[[#This Row],[Subscription Type]],"Basic",4,"Premium",3,"Business",2,"Enterprise",1,FALSE)</f>
        <v>4</v>
      </c>
      <c r="G1165">
        <v>0</v>
      </c>
      <c r="H1165">
        <f>MAX(0,Sales[[#This Row],[Number of Users]]-Sales[[#This Row],[Licenses Bought]])</f>
        <v>16</v>
      </c>
      <c r="I1165" s="5">
        <v>10</v>
      </c>
      <c r="J1165" s="5">
        <f>IF(Sales[[#This Row],[Sales Month]]=MAX(R1165:R3384),Sales[[#This Row],[Upsell $ Non Paying Users]]*Sales[[#This Row],[Non Paying Users]],0)</f>
        <v>0</v>
      </c>
      <c r="K1165" s="5" t="str" cm="1">
        <f t="array" ref="K1165">_xlfn.IFS(Sales[[#This Row],[Current Upsell $]]=0,"",Sales[[#This Row],[Current Upsell $]]&gt;=400,"High",Sales[[#This Row],[Current Upsell $]]&gt;=100,"Medium",Sales[[#This Row],[Current Upsell $]]&lt;100,"Low")</f>
        <v/>
      </c>
      <c r="L1165" s="5" t="str">
        <f>IF(Sales[[#This Row],[Current Upsell $]]&gt;0,_xlfn.CONCAT(Sales[[#This Row],[Subscription Type]]," ",Sales[[#This Row],[Upsell Priority]]," ",TEXT(Sales[[#This Row],[Current Upsell $]],"$#")),"")</f>
        <v/>
      </c>
      <c r="M1165">
        <v>16</v>
      </c>
      <c r="N1165" s="1">
        <v>44013</v>
      </c>
      <c r="O1165" s="1">
        <v>44256</v>
      </c>
      <c r="P1165">
        <v>8</v>
      </c>
      <c r="Q1165">
        <v>3</v>
      </c>
      <c r="R1165" s="1">
        <v>44013</v>
      </c>
      <c r="S1165">
        <v>0</v>
      </c>
      <c r="T1165" s="1"/>
    </row>
    <row r="1166" spans="1:20" x14ac:dyDescent="0.25">
      <c r="A1166">
        <v>100122</v>
      </c>
      <c r="B1166" t="s">
        <v>3</v>
      </c>
      <c r="C1166" cm="1">
        <f t="array" ref="C1166">_xlfn.SWITCH(Sales[[#This Row],[Subscription Type]],"Basic",4,"Premium",3,"Business",2,"Enterprise",1,FALSE)</f>
        <v>4</v>
      </c>
      <c r="E1166" s="1"/>
      <c r="F1166" s="1"/>
      <c r="G1166">
        <v>0</v>
      </c>
      <c r="H1166">
        <f>MAX(0,Sales[[#This Row],[Number of Users]]-Sales[[#This Row],[Licenses Bought]])</f>
        <v>16</v>
      </c>
      <c r="I1166" s="5">
        <v>10</v>
      </c>
      <c r="J1166" s="5">
        <f>IF(Sales[[#This Row],[Sales Month]]=MAX(R1166:R3385),Sales[[#This Row],[Upsell $ Non Paying Users]]*Sales[[#This Row],[Non Paying Users]],0)</f>
        <v>0</v>
      </c>
      <c r="K1166" s="5" t="str" cm="1">
        <f t="array" ref="K1166">_xlfn.IFS(Sales[[#This Row],[Current Upsell $]]=0,"",Sales[[#This Row],[Current Upsell $]]&gt;=400,"High",Sales[[#This Row],[Current Upsell $]]&gt;=100,"Medium",Sales[[#This Row],[Current Upsell $]]&lt;100,"Low")</f>
        <v/>
      </c>
      <c r="L1166" s="5" t="str">
        <f>IF(Sales[[#This Row],[Current Upsell $]]&gt;0,_xlfn.CONCAT(Sales[[#This Row],[Subscription Type]]," ",Sales[[#This Row],[Upsell Priority]]," ",TEXT(Sales[[#This Row],[Current Upsell $]],"$#")),"")</f>
        <v/>
      </c>
      <c r="M1166">
        <v>16</v>
      </c>
      <c r="N1166" s="1">
        <v>44075</v>
      </c>
      <c r="O1166" s="1">
        <v>44378</v>
      </c>
      <c r="P1166">
        <v>10</v>
      </c>
      <c r="Q1166">
        <v>0</v>
      </c>
      <c r="R1166" s="1">
        <v>44075</v>
      </c>
      <c r="S1166">
        <v>0</v>
      </c>
      <c r="T1166" s="1"/>
    </row>
    <row r="1167" spans="1:20" x14ac:dyDescent="0.25">
      <c r="A1167">
        <v>100185</v>
      </c>
      <c r="B1167" t="s">
        <v>3</v>
      </c>
      <c r="C1167" cm="1">
        <f t="array" ref="C1167">_xlfn.SWITCH(Sales[[#This Row],[Subscription Type]],"Basic",4,"Premium",3,"Business",2,"Enterprise",1,FALSE)</f>
        <v>4</v>
      </c>
      <c r="G1167">
        <v>0</v>
      </c>
      <c r="H1167">
        <f>MAX(0,Sales[[#This Row],[Number of Users]]-Sales[[#This Row],[Licenses Bought]])</f>
        <v>16</v>
      </c>
      <c r="I1167" s="5">
        <v>10</v>
      </c>
      <c r="J1167" s="5">
        <f>IF(Sales[[#This Row],[Sales Month]]=MAX(R1167:R3386),Sales[[#This Row],[Upsell $ Non Paying Users]]*Sales[[#This Row],[Non Paying Users]],0)</f>
        <v>160</v>
      </c>
      <c r="K1167" s="5" t="str" cm="1">
        <f t="array" ref="K1167">_xlfn.IFS(Sales[[#This Row],[Current Upsell $]]=0,"",Sales[[#This Row],[Current Upsell $]]&gt;=400,"High",Sales[[#This Row],[Current Upsell $]]&gt;=100,"Medium",Sales[[#This Row],[Current Upsell $]]&lt;100,"Low")</f>
        <v>Medium</v>
      </c>
      <c r="L1167" s="5" t="str">
        <f>IF(Sales[[#This Row],[Current Upsell $]]&gt;0,_xlfn.CONCAT(Sales[[#This Row],[Subscription Type]]," ",Sales[[#This Row],[Upsell Priority]]," ",TEXT(Sales[[#This Row],[Current Upsell $]],"$#")),"")</f>
        <v>Basic Medium $160</v>
      </c>
      <c r="M1167">
        <v>16</v>
      </c>
      <c r="N1167" s="1">
        <v>44197</v>
      </c>
      <c r="O1167" s="1">
        <v>44348</v>
      </c>
      <c r="P1167">
        <v>5</v>
      </c>
      <c r="Q1167">
        <v>0</v>
      </c>
      <c r="R1167" s="1">
        <v>44348</v>
      </c>
      <c r="S1167">
        <v>0</v>
      </c>
      <c r="T1167" s="1"/>
    </row>
    <row r="1168" spans="1:20" x14ac:dyDescent="0.25">
      <c r="A1168">
        <v>100227</v>
      </c>
      <c r="B1168" t="s">
        <v>3</v>
      </c>
      <c r="C1168" cm="1">
        <f t="array" ref="C1168">_xlfn.SWITCH(Sales[[#This Row],[Subscription Type]],"Basic",4,"Premium",3,"Business",2,"Enterprise",1,FALSE)</f>
        <v>4</v>
      </c>
      <c r="G1168">
        <v>0</v>
      </c>
      <c r="H1168">
        <f>MAX(0,Sales[[#This Row],[Number of Users]]-Sales[[#This Row],[Licenses Bought]])</f>
        <v>16</v>
      </c>
      <c r="I1168" s="5">
        <v>10</v>
      </c>
      <c r="J1168" s="5">
        <f>IF(Sales[[#This Row],[Sales Month]]=MAX(R1168:R3387),Sales[[#This Row],[Upsell $ Non Paying Users]]*Sales[[#This Row],[Non Paying Users]],0)</f>
        <v>0</v>
      </c>
      <c r="K1168" s="5" t="str" cm="1">
        <f t="array" ref="K1168">_xlfn.IFS(Sales[[#This Row],[Current Upsell $]]=0,"",Sales[[#This Row],[Current Upsell $]]&gt;=400,"High",Sales[[#This Row],[Current Upsell $]]&gt;=100,"Medium",Sales[[#This Row],[Current Upsell $]]&lt;100,"Low")</f>
        <v/>
      </c>
      <c r="L1168" s="5" t="str">
        <f>IF(Sales[[#This Row],[Current Upsell $]]&gt;0,_xlfn.CONCAT(Sales[[#This Row],[Subscription Type]]," ",Sales[[#This Row],[Upsell Priority]]," ",TEXT(Sales[[#This Row],[Current Upsell $]],"$#")),"")</f>
        <v/>
      </c>
      <c r="M1168">
        <v>16</v>
      </c>
      <c r="N1168" s="1">
        <v>44256</v>
      </c>
      <c r="O1168" s="1">
        <v>44287</v>
      </c>
      <c r="P1168">
        <v>1</v>
      </c>
      <c r="Q1168">
        <v>2</v>
      </c>
      <c r="R1168" s="1">
        <v>44287</v>
      </c>
      <c r="S1168">
        <v>0</v>
      </c>
      <c r="T1168" s="1"/>
    </row>
    <row r="1169" spans="1:20" x14ac:dyDescent="0.25">
      <c r="A1169">
        <v>100282</v>
      </c>
      <c r="B1169" t="s">
        <v>3</v>
      </c>
      <c r="C1169" cm="1">
        <f t="array" ref="C1169">_xlfn.SWITCH(Sales[[#This Row],[Subscription Type]],"Basic",4,"Premium",3,"Business",2,"Enterprise",1,FALSE)</f>
        <v>4</v>
      </c>
      <c r="G1169">
        <v>0</v>
      </c>
      <c r="H1169">
        <f>MAX(0,Sales[[#This Row],[Number of Users]]-Sales[[#This Row],[Licenses Bought]])</f>
        <v>16</v>
      </c>
      <c r="I1169" s="5">
        <v>10</v>
      </c>
      <c r="J1169" s="5">
        <f>IF(Sales[[#This Row],[Sales Month]]=MAX(R1169:R3388),Sales[[#This Row],[Upsell $ Non Paying Users]]*Sales[[#This Row],[Non Paying Users]],0)</f>
        <v>160</v>
      </c>
      <c r="K1169" s="5" t="str" cm="1">
        <f t="array" ref="K1169">_xlfn.IFS(Sales[[#This Row],[Current Upsell $]]=0,"",Sales[[#This Row],[Current Upsell $]]&gt;=400,"High",Sales[[#This Row],[Current Upsell $]]&gt;=100,"Medium",Sales[[#This Row],[Current Upsell $]]&lt;100,"Low")</f>
        <v>Medium</v>
      </c>
      <c r="L1169" s="5" t="str">
        <f>IF(Sales[[#This Row],[Current Upsell $]]&gt;0,_xlfn.CONCAT(Sales[[#This Row],[Subscription Type]]," ",Sales[[#This Row],[Upsell Priority]]," ",TEXT(Sales[[#This Row],[Current Upsell $]],"$#")),"")</f>
        <v>Basic Medium $160</v>
      </c>
      <c r="M1169">
        <v>16</v>
      </c>
      <c r="N1169" s="1">
        <v>44317</v>
      </c>
      <c r="O1169" s="1">
        <v>44348</v>
      </c>
      <c r="P1169">
        <v>1</v>
      </c>
      <c r="Q1169">
        <v>0</v>
      </c>
      <c r="R1169" s="1">
        <v>44348</v>
      </c>
      <c r="S1169">
        <v>0</v>
      </c>
      <c r="T1169" s="1"/>
    </row>
    <row r="1170" spans="1:20" x14ac:dyDescent="0.25">
      <c r="A1170">
        <v>100021</v>
      </c>
      <c r="B1170" t="s">
        <v>3</v>
      </c>
      <c r="C1170" cm="1">
        <f t="array" ref="C1170">_xlfn.SWITCH(Sales[[#This Row],[Subscription Type]],"Basic",4,"Premium",3,"Business",2,"Enterprise",1,FALSE)</f>
        <v>4</v>
      </c>
      <c r="G1170">
        <v>0</v>
      </c>
      <c r="H1170">
        <f>MAX(0,Sales[[#This Row],[Number of Users]]-Sales[[#This Row],[Licenses Bought]])</f>
        <v>15</v>
      </c>
      <c r="I1170" s="5">
        <v>10</v>
      </c>
      <c r="J1170" s="5">
        <f>IF(Sales[[#This Row],[Sales Month]]=MAX(R1170:R3389),Sales[[#This Row],[Upsell $ Non Paying Users]]*Sales[[#This Row],[Non Paying Users]],0)</f>
        <v>0</v>
      </c>
      <c r="K1170" s="5" t="str" cm="1">
        <f t="array" ref="K1170">_xlfn.IFS(Sales[[#This Row],[Current Upsell $]]=0,"",Sales[[#This Row],[Current Upsell $]]&gt;=400,"High",Sales[[#This Row],[Current Upsell $]]&gt;=100,"Medium",Sales[[#This Row],[Current Upsell $]]&lt;100,"Low")</f>
        <v/>
      </c>
      <c r="L1170" s="5" t="str">
        <f>IF(Sales[[#This Row],[Current Upsell $]]&gt;0,_xlfn.CONCAT(Sales[[#This Row],[Subscription Type]]," ",Sales[[#This Row],[Upsell Priority]]," ",TEXT(Sales[[#This Row],[Current Upsell $]],"$#")),"")</f>
        <v/>
      </c>
      <c r="M1170">
        <v>15</v>
      </c>
      <c r="N1170" s="1">
        <v>43922</v>
      </c>
      <c r="O1170" s="1">
        <v>44136</v>
      </c>
      <c r="P1170">
        <v>7</v>
      </c>
      <c r="Q1170">
        <v>7</v>
      </c>
      <c r="R1170" s="1">
        <v>43922</v>
      </c>
      <c r="S1170">
        <v>0</v>
      </c>
      <c r="T1170" s="1"/>
    </row>
    <row r="1171" spans="1:20" x14ac:dyDescent="0.25">
      <c r="A1171">
        <v>100021</v>
      </c>
      <c r="B1171" t="s">
        <v>3</v>
      </c>
      <c r="C1171" cm="1">
        <f t="array" ref="C1171">_xlfn.SWITCH(Sales[[#This Row],[Subscription Type]],"Basic",4,"Premium",3,"Business",2,"Enterprise",1,FALSE)</f>
        <v>4</v>
      </c>
      <c r="G1171">
        <v>0</v>
      </c>
      <c r="H1171">
        <f>MAX(0,Sales[[#This Row],[Number of Users]]-Sales[[#This Row],[Licenses Bought]])</f>
        <v>15</v>
      </c>
      <c r="I1171" s="5">
        <v>10</v>
      </c>
      <c r="J1171" s="5">
        <f>IF(Sales[[#This Row],[Sales Month]]=MAX(R1171:R3390),Sales[[#This Row],[Upsell $ Non Paying Users]]*Sales[[#This Row],[Non Paying Users]],0)</f>
        <v>0</v>
      </c>
      <c r="K1171" s="5" t="str" cm="1">
        <f t="array" ref="K1171">_xlfn.IFS(Sales[[#This Row],[Current Upsell $]]=0,"",Sales[[#This Row],[Current Upsell $]]&gt;=400,"High",Sales[[#This Row],[Current Upsell $]]&gt;=100,"Medium",Sales[[#This Row],[Current Upsell $]]&lt;100,"Low")</f>
        <v/>
      </c>
      <c r="L1171" s="5" t="str">
        <f>IF(Sales[[#This Row],[Current Upsell $]]&gt;0,_xlfn.CONCAT(Sales[[#This Row],[Subscription Type]]," ",Sales[[#This Row],[Upsell Priority]]," ",TEXT(Sales[[#This Row],[Current Upsell $]],"$#")),"")</f>
        <v/>
      </c>
      <c r="M1171">
        <v>15</v>
      </c>
      <c r="N1171" s="1">
        <v>43922</v>
      </c>
      <c r="O1171" s="1">
        <v>44136</v>
      </c>
      <c r="P1171">
        <v>7</v>
      </c>
      <c r="Q1171">
        <v>7</v>
      </c>
      <c r="R1171" s="1">
        <v>43983</v>
      </c>
      <c r="S1171">
        <v>0</v>
      </c>
      <c r="T1171" s="1"/>
    </row>
    <row r="1172" spans="1:20" x14ac:dyDescent="0.25">
      <c r="A1172">
        <v>100044</v>
      </c>
      <c r="B1172" t="s">
        <v>3</v>
      </c>
      <c r="C1172" cm="1">
        <f t="array" ref="C1172">_xlfn.SWITCH(Sales[[#This Row],[Subscription Type]],"Basic",4,"Premium",3,"Business",2,"Enterprise",1,FALSE)</f>
        <v>4</v>
      </c>
      <c r="G1172">
        <v>0</v>
      </c>
      <c r="H1172">
        <f>MAX(0,Sales[[#This Row],[Number of Users]]-Sales[[#This Row],[Licenses Bought]])</f>
        <v>15</v>
      </c>
      <c r="I1172" s="5">
        <v>10</v>
      </c>
      <c r="J1172" s="5">
        <f>IF(Sales[[#This Row],[Sales Month]]=MAX(R1172:R3391),Sales[[#This Row],[Upsell $ Non Paying Users]]*Sales[[#This Row],[Non Paying Users]],0)</f>
        <v>0</v>
      </c>
      <c r="K1172" s="5" t="str" cm="1">
        <f t="array" ref="K1172">_xlfn.IFS(Sales[[#This Row],[Current Upsell $]]=0,"",Sales[[#This Row],[Current Upsell $]]&gt;=400,"High",Sales[[#This Row],[Current Upsell $]]&gt;=100,"Medium",Sales[[#This Row],[Current Upsell $]]&lt;100,"Low")</f>
        <v/>
      </c>
      <c r="L1172" s="5" t="str">
        <f>IF(Sales[[#This Row],[Current Upsell $]]&gt;0,_xlfn.CONCAT(Sales[[#This Row],[Subscription Type]]," ",Sales[[#This Row],[Upsell Priority]]," ",TEXT(Sales[[#This Row],[Current Upsell $]],"$#")),"")</f>
        <v/>
      </c>
      <c r="M1172">
        <v>15</v>
      </c>
      <c r="N1172" s="1">
        <v>43983</v>
      </c>
      <c r="O1172" s="1">
        <v>44348</v>
      </c>
      <c r="P1172">
        <v>12</v>
      </c>
      <c r="Q1172">
        <v>0</v>
      </c>
      <c r="R1172" s="1">
        <v>44044</v>
      </c>
      <c r="S1172">
        <v>0</v>
      </c>
      <c r="T1172" s="1"/>
    </row>
    <row r="1173" spans="1:20" x14ac:dyDescent="0.25">
      <c r="A1173">
        <v>100044</v>
      </c>
      <c r="B1173" t="s">
        <v>3</v>
      </c>
      <c r="C1173" cm="1">
        <f t="array" ref="C1173">_xlfn.SWITCH(Sales[[#This Row],[Subscription Type]],"Basic",4,"Premium",3,"Business",2,"Enterprise",1,FALSE)</f>
        <v>4</v>
      </c>
      <c r="G1173">
        <v>0</v>
      </c>
      <c r="H1173">
        <f>MAX(0,Sales[[#This Row],[Number of Users]]-Sales[[#This Row],[Licenses Bought]])</f>
        <v>15</v>
      </c>
      <c r="I1173" s="5">
        <v>10</v>
      </c>
      <c r="J1173" s="5">
        <f>IF(Sales[[#This Row],[Sales Month]]=MAX(R1173:R3392),Sales[[#This Row],[Upsell $ Non Paying Users]]*Sales[[#This Row],[Non Paying Users]],0)</f>
        <v>0</v>
      </c>
      <c r="K1173" s="5" t="str" cm="1">
        <f t="array" ref="K1173">_xlfn.IFS(Sales[[#This Row],[Current Upsell $]]=0,"",Sales[[#This Row],[Current Upsell $]]&gt;=400,"High",Sales[[#This Row],[Current Upsell $]]&gt;=100,"Medium",Sales[[#This Row],[Current Upsell $]]&lt;100,"Low")</f>
        <v/>
      </c>
      <c r="L1173" s="5" t="str">
        <f>IF(Sales[[#This Row],[Current Upsell $]]&gt;0,_xlfn.CONCAT(Sales[[#This Row],[Subscription Type]]," ",Sales[[#This Row],[Upsell Priority]]," ",TEXT(Sales[[#This Row],[Current Upsell $]],"$#")),"")</f>
        <v/>
      </c>
      <c r="M1173">
        <v>15</v>
      </c>
      <c r="N1173" s="1">
        <v>43983</v>
      </c>
      <c r="O1173" s="1">
        <v>44348</v>
      </c>
      <c r="P1173">
        <v>12</v>
      </c>
      <c r="Q1173">
        <v>0</v>
      </c>
      <c r="R1173" s="1">
        <v>44317</v>
      </c>
      <c r="S1173">
        <v>0</v>
      </c>
      <c r="T1173" s="1"/>
    </row>
    <row r="1174" spans="1:20" x14ac:dyDescent="0.25">
      <c r="A1174">
        <v>100044</v>
      </c>
      <c r="B1174" t="s">
        <v>3</v>
      </c>
      <c r="C1174" cm="1">
        <f t="array" ref="C1174">_xlfn.SWITCH(Sales[[#This Row],[Subscription Type]],"Basic",4,"Premium",3,"Business",2,"Enterprise",1,FALSE)</f>
        <v>4</v>
      </c>
      <c r="G1174">
        <v>0</v>
      </c>
      <c r="H1174">
        <f>MAX(0,Sales[[#This Row],[Number of Users]]-Sales[[#This Row],[Licenses Bought]])</f>
        <v>15</v>
      </c>
      <c r="I1174" s="5">
        <v>10</v>
      </c>
      <c r="J1174" s="5">
        <f>IF(Sales[[#This Row],[Sales Month]]=MAX(R1174:R3393),Sales[[#This Row],[Upsell $ Non Paying Users]]*Sales[[#This Row],[Non Paying Users]],0)</f>
        <v>150</v>
      </c>
      <c r="K1174" s="5" t="str" cm="1">
        <f t="array" ref="K1174">_xlfn.IFS(Sales[[#This Row],[Current Upsell $]]=0,"",Sales[[#This Row],[Current Upsell $]]&gt;=400,"High",Sales[[#This Row],[Current Upsell $]]&gt;=100,"Medium",Sales[[#This Row],[Current Upsell $]]&lt;100,"Low")</f>
        <v>Medium</v>
      </c>
      <c r="L1174" s="5" t="str">
        <f>IF(Sales[[#This Row],[Current Upsell $]]&gt;0,_xlfn.CONCAT(Sales[[#This Row],[Subscription Type]]," ",Sales[[#This Row],[Upsell Priority]]," ",TEXT(Sales[[#This Row],[Current Upsell $]],"$#")),"")</f>
        <v>Basic Medium $150</v>
      </c>
      <c r="M1174">
        <v>15</v>
      </c>
      <c r="N1174" s="1">
        <v>43983</v>
      </c>
      <c r="O1174" s="1">
        <v>44348</v>
      </c>
      <c r="P1174">
        <v>12</v>
      </c>
      <c r="Q1174">
        <v>0</v>
      </c>
      <c r="R1174" s="1">
        <v>44348</v>
      </c>
      <c r="S1174">
        <v>0</v>
      </c>
      <c r="T1174" s="1"/>
    </row>
    <row r="1175" spans="1:20" x14ac:dyDescent="0.25">
      <c r="A1175">
        <v>100088</v>
      </c>
      <c r="B1175" t="s">
        <v>3</v>
      </c>
      <c r="C1175" cm="1">
        <f t="array" ref="C1175">_xlfn.SWITCH(Sales[[#This Row],[Subscription Type]],"Basic",4,"Premium",3,"Business",2,"Enterprise",1,FALSE)</f>
        <v>4</v>
      </c>
      <c r="G1175">
        <v>0</v>
      </c>
      <c r="H1175">
        <f>MAX(0,Sales[[#This Row],[Number of Users]]-Sales[[#This Row],[Licenses Bought]])</f>
        <v>15</v>
      </c>
      <c r="I1175" s="5">
        <v>10</v>
      </c>
      <c r="J1175" s="5">
        <f>IF(Sales[[#This Row],[Sales Month]]=MAX(R1175:R3394),Sales[[#This Row],[Upsell $ Non Paying Users]]*Sales[[#This Row],[Non Paying Users]],0)</f>
        <v>0</v>
      </c>
      <c r="K1175" s="5" t="str" cm="1">
        <f t="array" ref="K1175">_xlfn.IFS(Sales[[#This Row],[Current Upsell $]]=0,"",Sales[[#This Row],[Current Upsell $]]&gt;=400,"High",Sales[[#This Row],[Current Upsell $]]&gt;=100,"Medium",Sales[[#This Row],[Current Upsell $]]&lt;100,"Low")</f>
        <v/>
      </c>
      <c r="L1175" s="5" t="str">
        <f>IF(Sales[[#This Row],[Current Upsell $]]&gt;0,_xlfn.CONCAT(Sales[[#This Row],[Subscription Type]]," ",Sales[[#This Row],[Upsell Priority]]," ",TEXT(Sales[[#This Row],[Current Upsell $]],"$#")),"")</f>
        <v/>
      </c>
      <c r="M1175">
        <v>15</v>
      </c>
      <c r="N1175" s="1">
        <v>44044</v>
      </c>
      <c r="O1175" s="1">
        <v>44317</v>
      </c>
      <c r="P1175">
        <v>9</v>
      </c>
      <c r="Q1175">
        <v>1</v>
      </c>
      <c r="R1175" s="1">
        <v>44136</v>
      </c>
      <c r="S1175">
        <v>0</v>
      </c>
      <c r="T1175" s="1"/>
    </row>
    <row r="1176" spans="1:20" x14ac:dyDescent="0.25">
      <c r="A1176">
        <v>100123</v>
      </c>
      <c r="B1176" t="s">
        <v>3</v>
      </c>
      <c r="C1176" cm="1">
        <f t="array" ref="C1176">_xlfn.SWITCH(Sales[[#This Row],[Subscription Type]],"Basic",4,"Premium",3,"Business",2,"Enterprise",1,FALSE)</f>
        <v>4</v>
      </c>
      <c r="G1176">
        <v>0</v>
      </c>
      <c r="H1176">
        <f>MAX(0,Sales[[#This Row],[Number of Users]]-Sales[[#This Row],[Licenses Bought]])</f>
        <v>15</v>
      </c>
      <c r="I1176" s="5">
        <v>10</v>
      </c>
      <c r="J1176" s="5">
        <f>IF(Sales[[#This Row],[Sales Month]]=MAX(R1176:R3395),Sales[[#This Row],[Upsell $ Non Paying Users]]*Sales[[#This Row],[Non Paying Users]],0)</f>
        <v>0</v>
      </c>
      <c r="K1176" s="5" t="str" cm="1">
        <f t="array" ref="K1176">_xlfn.IFS(Sales[[#This Row],[Current Upsell $]]=0,"",Sales[[#This Row],[Current Upsell $]]&gt;=400,"High",Sales[[#This Row],[Current Upsell $]]&gt;=100,"Medium",Sales[[#This Row],[Current Upsell $]]&lt;100,"Low")</f>
        <v/>
      </c>
      <c r="L1176" s="5" t="str">
        <f>IF(Sales[[#This Row],[Current Upsell $]]&gt;0,_xlfn.CONCAT(Sales[[#This Row],[Subscription Type]]," ",Sales[[#This Row],[Upsell Priority]]," ",TEXT(Sales[[#This Row],[Current Upsell $]],"$#")),"")</f>
        <v/>
      </c>
      <c r="M1176">
        <v>15</v>
      </c>
      <c r="N1176" s="1">
        <v>44075</v>
      </c>
      <c r="O1176" s="1">
        <v>44136</v>
      </c>
      <c r="P1176">
        <v>2</v>
      </c>
      <c r="Q1176">
        <v>7</v>
      </c>
      <c r="R1176" s="1">
        <v>44136</v>
      </c>
      <c r="S1176">
        <v>0</v>
      </c>
      <c r="T1176" s="1"/>
    </row>
    <row r="1177" spans="1:20" x14ac:dyDescent="0.25">
      <c r="A1177">
        <v>100124</v>
      </c>
      <c r="B1177" t="s">
        <v>3</v>
      </c>
      <c r="C1177" cm="1">
        <f t="array" ref="C1177">_xlfn.SWITCH(Sales[[#This Row],[Subscription Type]],"Basic",4,"Premium",3,"Business",2,"Enterprise",1,FALSE)</f>
        <v>4</v>
      </c>
      <c r="G1177">
        <v>0</v>
      </c>
      <c r="H1177">
        <f>MAX(0,Sales[[#This Row],[Number of Users]]-Sales[[#This Row],[Licenses Bought]])</f>
        <v>15</v>
      </c>
      <c r="I1177" s="5">
        <v>10</v>
      </c>
      <c r="J1177" s="5">
        <f>IF(Sales[[#This Row],[Sales Month]]=MAX(R1177:R3396),Sales[[#This Row],[Upsell $ Non Paying Users]]*Sales[[#This Row],[Non Paying Users]],0)</f>
        <v>0</v>
      </c>
      <c r="K1177" s="5" t="str" cm="1">
        <f t="array" ref="K1177">_xlfn.IFS(Sales[[#This Row],[Current Upsell $]]=0,"",Sales[[#This Row],[Current Upsell $]]&gt;=400,"High",Sales[[#This Row],[Current Upsell $]]&gt;=100,"Medium",Sales[[#This Row],[Current Upsell $]]&lt;100,"Low")</f>
        <v/>
      </c>
      <c r="L1177" s="5" t="str">
        <f>IF(Sales[[#This Row],[Current Upsell $]]&gt;0,_xlfn.CONCAT(Sales[[#This Row],[Subscription Type]]," ",Sales[[#This Row],[Upsell Priority]]," ",TEXT(Sales[[#This Row],[Current Upsell $]],"$#")),"")</f>
        <v/>
      </c>
      <c r="M1177">
        <v>15</v>
      </c>
      <c r="N1177" s="1">
        <v>44075</v>
      </c>
      <c r="O1177" s="1">
        <v>44378</v>
      </c>
      <c r="P1177">
        <v>10</v>
      </c>
      <c r="Q1177">
        <v>0</v>
      </c>
      <c r="R1177" s="1">
        <v>44105</v>
      </c>
      <c r="S1177">
        <v>0</v>
      </c>
      <c r="T1177" s="1"/>
    </row>
    <row r="1178" spans="1:20" x14ac:dyDescent="0.25">
      <c r="A1178">
        <v>100124</v>
      </c>
      <c r="B1178" t="s">
        <v>3</v>
      </c>
      <c r="C1178" cm="1">
        <f t="array" ref="C1178">_xlfn.SWITCH(Sales[[#This Row],[Subscription Type]],"Basic",4,"Premium",3,"Business",2,"Enterprise",1,FALSE)</f>
        <v>4</v>
      </c>
      <c r="G1178">
        <v>0</v>
      </c>
      <c r="H1178">
        <f>MAX(0,Sales[[#This Row],[Number of Users]]-Sales[[#This Row],[Licenses Bought]])</f>
        <v>15</v>
      </c>
      <c r="I1178" s="5">
        <v>10</v>
      </c>
      <c r="J1178" s="5">
        <f>IF(Sales[[#This Row],[Sales Month]]=MAX(R1178:R3397),Sales[[#This Row],[Upsell $ Non Paying Users]]*Sales[[#This Row],[Non Paying Users]],0)</f>
        <v>0</v>
      </c>
      <c r="K1178" s="5" t="str" cm="1">
        <f t="array" ref="K1178">_xlfn.IFS(Sales[[#This Row],[Current Upsell $]]=0,"",Sales[[#This Row],[Current Upsell $]]&gt;=400,"High",Sales[[#This Row],[Current Upsell $]]&gt;=100,"Medium",Sales[[#This Row],[Current Upsell $]]&lt;100,"Low")</f>
        <v/>
      </c>
      <c r="L1178" s="5" t="str">
        <f>IF(Sales[[#This Row],[Current Upsell $]]&gt;0,_xlfn.CONCAT(Sales[[#This Row],[Subscription Type]]," ",Sales[[#This Row],[Upsell Priority]]," ",TEXT(Sales[[#This Row],[Current Upsell $]],"$#")),"")</f>
        <v/>
      </c>
      <c r="M1178">
        <v>15</v>
      </c>
      <c r="N1178" s="1">
        <v>44075</v>
      </c>
      <c r="O1178" s="1">
        <v>44378</v>
      </c>
      <c r="P1178">
        <v>10</v>
      </c>
      <c r="Q1178">
        <v>0</v>
      </c>
      <c r="R1178" s="1">
        <v>44228</v>
      </c>
      <c r="S1178">
        <v>0</v>
      </c>
      <c r="T1178" s="1"/>
    </row>
    <row r="1179" spans="1:20" x14ac:dyDescent="0.25">
      <c r="A1179">
        <v>100185</v>
      </c>
      <c r="B1179" t="s">
        <v>3</v>
      </c>
      <c r="C1179" cm="1">
        <f t="array" ref="C1179">_xlfn.SWITCH(Sales[[#This Row],[Subscription Type]],"Basic",4,"Premium",3,"Business",2,"Enterprise",1,FALSE)</f>
        <v>4</v>
      </c>
      <c r="G1179">
        <v>0</v>
      </c>
      <c r="H1179">
        <f>MAX(0,Sales[[#This Row],[Number of Users]]-Sales[[#This Row],[Licenses Bought]])</f>
        <v>15</v>
      </c>
      <c r="I1179" s="5">
        <v>10</v>
      </c>
      <c r="J1179" s="5">
        <f>IF(Sales[[#This Row],[Sales Month]]=MAX(R1179:R3398),Sales[[#This Row],[Upsell $ Non Paying Users]]*Sales[[#This Row],[Non Paying Users]],0)</f>
        <v>0</v>
      </c>
      <c r="K1179" s="5" t="str" cm="1">
        <f t="array" ref="K1179">_xlfn.IFS(Sales[[#This Row],[Current Upsell $]]=0,"",Sales[[#This Row],[Current Upsell $]]&gt;=400,"High",Sales[[#This Row],[Current Upsell $]]&gt;=100,"Medium",Sales[[#This Row],[Current Upsell $]]&lt;100,"Low")</f>
        <v/>
      </c>
      <c r="L1179" s="5" t="str">
        <f>IF(Sales[[#This Row],[Current Upsell $]]&gt;0,_xlfn.CONCAT(Sales[[#This Row],[Subscription Type]]," ",Sales[[#This Row],[Upsell Priority]]," ",TEXT(Sales[[#This Row],[Current Upsell $]],"$#")),"")</f>
        <v/>
      </c>
      <c r="M1179">
        <v>15</v>
      </c>
      <c r="N1179" s="1">
        <v>44197</v>
      </c>
      <c r="O1179" s="1">
        <v>44348</v>
      </c>
      <c r="P1179">
        <v>5</v>
      </c>
      <c r="Q1179">
        <v>0</v>
      </c>
      <c r="R1179" s="1">
        <v>44228</v>
      </c>
      <c r="S1179">
        <v>0</v>
      </c>
      <c r="T1179" s="1"/>
    </row>
    <row r="1180" spans="1:20" x14ac:dyDescent="0.25">
      <c r="A1180">
        <v>100207</v>
      </c>
      <c r="B1180" t="s">
        <v>3</v>
      </c>
      <c r="C1180" cm="1">
        <f t="array" ref="C1180">_xlfn.SWITCH(Sales[[#This Row],[Subscription Type]],"Basic",4,"Premium",3,"Business",2,"Enterprise",1,FALSE)</f>
        <v>4</v>
      </c>
      <c r="E1180" s="1"/>
      <c r="F1180" s="1"/>
      <c r="G1180">
        <v>0</v>
      </c>
      <c r="H1180">
        <f>MAX(0,Sales[[#This Row],[Number of Users]]-Sales[[#This Row],[Licenses Bought]])</f>
        <v>15</v>
      </c>
      <c r="I1180" s="5">
        <v>10</v>
      </c>
      <c r="J1180" s="5">
        <f>IF(Sales[[#This Row],[Sales Month]]=MAX(R1180:R3399),Sales[[#This Row],[Upsell $ Non Paying Users]]*Sales[[#This Row],[Non Paying Users]],0)</f>
        <v>0</v>
      </c>
      <c r="K1180" s="5" t="str" cm="1">
        <f t="array" ref="K1180">_xlfn.IFS(Sales[[#This Row],[Current Upsell $]]=0,"",Sales[[#This Row],[Current Upsell $]]&gt;=400,"High",Sales[[#This Row],[Current Upsell $]]&gt;=100,"Medium",Sales[[#This Row],[Current Upsell $]]&lt;100,"Low")</f>
        <v/>
      </c>
      <c r="L1180" s="5" t="str">
        <f>IF(Sales[[#This Row],[Current Upsell $]]&gt;0,_xlfn.CONCAT(Sales[[#This Row],[Subscription Type]]," ",Sales[[#This Row],[Upsell Priority]]," ",TEXT(Sales[[#This Row],[Current Upsell $]],"$#")),"")</f>
        <v/>
      </c>
      <c r="M1180">
        <v>15</v>
      </c>
      <c r="N1180" s="1">
        <v>44228</v>
      </c>
      <c r="O1180" s="1">
        <v>44378</v>
      </c>
      <c r="P1180">
        <v>5</v>
      </c>
      <c r="Q1180">
        <v>0</v>
      </c>
      <c r="R1180" s="1">
        <v>44228</v>
      </c>
      <c r="S1180">
        <v>0</v>
      </c>
      <c r="T1180" s="1"/>
    </row>
    <row r="1181" spans="1:20" x14ac:dyDescent="0.25">
      <c r="A1181">
        <v>100255</v>
      </c>
      <c r="B1181" t="s">
        <v>3</v>
      </c>
      <c r="C1181" cm="1">
        <f t="array" ref="C1181">_xlfn.SWITCH(Sales[[#This Row],[Subscription Type]],"Basic",4,"Premium",3,"Business",2,"Enterprise",1,FALSE)</f>
        <v>4</v>
      </c>
      <c r="G1181">
        <v>0</v>
      </c>
      <c r="H1181">
        <f>MAX(0,Sales[[#This Row],[Number of Users]]-Sales[[#This Row],[Licenses Bought]])</f>
        <v>15</v>
      </c>
      <c r="I1181" s="5">
        <v>10</v>
      </c>
      <c r="J1181" s="5">
        <f>IF(Sales[[#This Row],[Sales Month]]=MAX(R1181:R3400),Sales[[#This Row],[Upsell $ Non Paying Users]]*Sales[[#This Row],[Non Paying Users]],0)</f>
        <v>0</v>
      </c>
      <c r="K1181" s="5" t="str" cm="1">
        <f t="array" ref="K1181">_xlfn.IFS(Sales[[#This Row],[Current Upsell $]]=0,"",Sales[[#This Row],[Current Upsell $]]&gt;=400,"High",Sales[[#This Row],[Current Upsell $]]&gt;=100,"Medium",Sales[[#This Row],[Current Upsell $]]&lt;100,"Low")</f>
        <v/>
      </c>
      <c r="L1181" s="5" t="str">
        <f>IF(Sales[[#This Row],[Current Upsell $]]&gt;0,_xlfn.CONCAT(Sales[[#This Row],[Subscription Type]]," ",Sales[[#This Row],[Upsell Priority]]," ",TEXT(Sales[[#This Row],[Current Upsell $]],"$#")),"")</f>
        <v/>
      </c>
      <c r="M1181">
        <v>15</v>
      </c>
      <c r="N1181" s="1">
        <v>44287</v>
      </c>
      <c r="O1181" s="1">
        <v>44317</v>
      </c>
      <c r="P1181">
        <v>1</v>
      </c>
      <c r="Q1181">
        <v>1</v>
      </c>
      <c r="R1181" s="1">
        <v>44287</v>
      </c>
      <c r="S1181">
        <v>0</v>
      </c>
      <c r="T1181" s="1"/>
    </row>
    <row r="1182" spans="1:20" x14ac:dyDescent="0.25">
      <c r="A1182">
        <v>100283</v>
      </c>
      <c r="B1182" t="s">
        <v>3</v>
      </c>
      <c r="C1182" cm="1">
        <f t="array" ref="C1182">_xlfn.SWITCH(Sales[[#This Row],[Subscription Type]],"Basic",4,"Premium",3,"Business",2,"Enterprise",1,FALSE)</f>
        <v>4</v>
      </c>
      <c r="G1182">
        <v>0</v>
      </c>
      <c r="H1182">
        <f>MAX(0,Sales[[#This Row],[Number of Users]]-Sales[[#This Row],[Licenses Bought]])</f>
        <v>15</v>
      </c>
      <c r="I1182" s="5">
        <v>10</v>
      </c>
      <c r="J1182" s="5">
        <f>IF(Sales[[#This Row],[Sales Month]]=MAX(R1182:R3401),Sales[[#This Row],[Upsell $ Non Paying Users]]*Sales[[#This Row],[Non Paying Users]],0)</f>
        <v>150</v>
      </c>
      <c r="K1182" s="5" t="str" cm="1">
        <f t="array" ref="K1182">_xlfn.IFS(Sales[[#This Row],[Current Upsell $]]=0,"",Sales[[#This Row],[Current Upsell $]]&gt;=400,"High",Sales[[#This Row],[Current Upsell $]]&gt;=100,"Medium",Sales[[#This Row],[Current Upsell $]]&lt;100,"Low")</f>
        <v>Medium</v>
      </c>
      <c r="L1182" s="5" t="str">
        <f>IF(Sales[[#This Row],[Current Upsell $]]&gt;0,_xlfn.CONCAT(Sales[[#This Row],[Subscription Type]]," ",Sales[[#This Row],[Upsell Priority]]," ",TEXT(Sales[[#This Row],[Current Upsell $]],"$#")),"")</f>
        <v>Basic Medium $150</v>
      </c>
      <c r="M1182">
        <v>15</v>
      </c>
      <c r="N1182" s="1">
        <v>44317</v>
      </c>
      <c r="O1182" s="1">
        <v>44348</v>
      </c>
      <c r="P1182">
        <v>1</v>
      </c>
      <c r="Q1182">
        <v>0</v>
      </c>
      <c r="R1182" s="1">
        <v>44348</v>
      </c>
      <c r="S1182">
        <v>0</v>
      </c>
      <c r="T1182" s="1"/>
    </row>
    <row r="1183" spans="1:20" x14ac:dyDescent="0.25">
      <c r="A1183">
        <v>100284</v>
      </c>
      <c r="B1183" t="s">
        <v>3</v>
      </c>
      <c r="C1183" cm="1">
        <f t="array" ref="C1183">_xlfn.SWITCH(Sales[[#This Row],[Subscription Type]],"Basic",4,"Premium",3,"Business",2,"Enterprise",1,FALSE)</f>
        <v>4</v>
      </c>
      <c r="E1183" s="1"/>
      <c r="F1183" s="1"/>
      <c r="G1183">
        <v>0</v>
      </c>
      <c r="H1183">
        <f>MAX(0,Sales[[#This Row],[Number of Users]]-Sales[[#This Row],[Licenses Bought]])</f>
        <v>15</v>
      </c>
      <c r="I1183" s="5">
        <v>10</v>
      </c>
      <c r="J1183" s="5">
        <f>IF(Sales[[#This Row],[Sales Month]]=MAX(R1183:R3402),Sales[[#This Row],[Upsell $ Non Paying Users]]*Sales[[#This Row],[Non Paying Users]],0)</f>
        <v>0</v>
      </c>
      <c r="K1183" s="5" t="str" cm="1">
        <f t="array" ref="K1183">_xlfn.IFS(Sales[[#This Row],[Current Upsell $]]=0,"",Sales[[#This Row],[Current Upsell $]]&gt;=400,"High",Sales[[#This Row],[Current Upsell $]]&gt;=100,"Medium",Sales[[#This Row],[Current Upsell $]]&lt;100,"Low")</f>
        <v/>
      </c>
      <c r="L1183" s="5" t="str">
        <f>IF(Sales[[#This Row],[Current Upsell $]]&gt;0,_xlfn.CONCAT(Sales[[#This Row],[Subscription Type]]," ",Sales[[#This Row],[Upsell Priority]]," ",TEXT(Sales[[#This Row],[Current Upsell $]],"$#")),"")</f>
        <v/>
      </c>
      <c r="M1183">
        <v>15</v>
      </c>
      <c r="N1183" s="1">
        <v>44317</v>
      </c>
      <c r="O1183" s="1">
        <v>44378</v>
      </c>
      <c r="P1183">
        <v>2</v>
      </c>
      <c r="Q1183">
        <v>0</v>
      </c>
      <c r="R1183" s="1">
        <v>44317</v>
      </c>
      <c r="S1183">
        <v>0</v>
      </c>
      <c r="T1183" s="1"/>
    </row>
    <row r="1184" spans="1:20" x14ac:dyDescent="0.25">
      <c r="A1184">
        <v>100020</v>
      </c>
      <c r="B1184" t="s">
        <v>3</v>
      </c>
      <c r="C1184" cm="1">
        <f t="array" ref="C1184">_xlfn.SWITCH(Sales[[#This Row],[Subscription Type]],"Basic",4,"Premium",3,"Business",2,"Enterprise",1,FALSE)</f>
        <v>4</v>
      </c>
      <c r="E1184" s="1"/>
      <c r="F1184" s="1"/>
      <c r="G1184">
        <v>0</v>
      </c>
      <c r="H1184">
        <f>MAX(0,Sales[[#This Row],[Number of Users]]-Sales[[#This Row],[Licenses Bought]])</f>
        <v>14</v>
      </c>
      <c r="I1184" s="5">
        <v>10</v>
      </c>
      <c r="J1184" s="5">
        <f>IF(Sales[[#This Row],[Sales Month]]=MAX(R1184:R3403),Sales[[#This Row],[Upsell $ Non Paying Users]]*Sales[[#This Row],[Non Paying Users]],0)</f>
        <v>0</v>
      </c>
      <c r="K1184" s="5" t="str" cm="1">
        <f t="array" ref="K1184">_xlfn.IFS(Sales[[#This Row],[Current Upsell $]]=0,"",Sales[[#This Row],[Current Upsell $]]&gt;=400,"High",Sales[[#This Row],[Current Upsell $]]&gt;=100,"Medium",Sales[[#This Row],[Current Upsell $]]&lt;100,"Low")</f>
        <v/>
      </c>
      <c r="L1184" s="5" t="str">
        <f>IF(Sales[[#This Row],[Current Upsell $]]&gt;0,_xlfn.CONCAT(Sales[[#This Row],[Subscription Type]]," ",Sales[[#This Row],[Upsell Priority]]," ",TEXT(Sales[[#This Row],[Current Upsell $]],"$#")),"")</f>
        <v/>
      </c>
      <c r="M1184">
        <v>14</v>
      </c>
      <c r="N1184" s="1">
        <v>43922</v>
      </c>
      <c r="O1184" s="1">
        <v>44378</v>
      </c>
      <c r="P1184">
        <v>15</v>
      </c>
      <c r="Q1184">
        <v>0</v>
      </c>
      <c r="R1184" s="1">
        <v>43922</v>
      </c>
      <c r="S1184">
        <v>0</v>
      </c>
      <c r="T1184" s="1"/>
    </row>
    <row r="1185" spans="1:20" x14ac:dyDescent="0.25">
      <c r="A1185">
        <v>100021</v>
      </c>
      <c r="B1185" t="s">
        <v>3</v>
      </c>
      <c r="C1185" cm="1">
        <f t="array" ref="C1185">_xlfn.SWITCH(Sales[[#This Row],[Subscription Type]],"Basic",4,"Premium",3,"Business",2,"Enterprise",1,FALSE)</f>
        <v>4</v>
      </c>
      <c r="G1185">
        <v>0</v>
      </c>
      <c r="H1185">
        <f>MAX(0,Sales[[#This Row],[Number of Users]]-Sales[[#This Row],[Licenses Bought]])</f>
        <v>14</v>
      </c>
      <c r="I1185" s="5">
        <v>10</v>
      </c>
      <c r="J1185" s="5">
        <f>IF(Sales[[#This Row],[Sales Month]]=MAX(R1185:R3404),Sales[[#This Row],[Upsell $ Non Paying Users]]*Sales[[#This Row],[Non Paying Users]],0)</f>
        <v>0</v>
      </c>
      <c r="K1185" s="5" t="str" cm="1">
        <f t="array" ref="K1185">_xlfn.IFS(Sales[[#This Row],[Current Upsell $]]=0,"",Sales[[#This Row],[Current Upsell $]]&gt;=400,"High",Sales[[#This Row],[Current Upsell $]]&gt;=100,"Medium",Sales[[#This Row],[Current Upsell $]]&lt;100,"Low")</f>
        <v/>
      </c>
      <c r="L1185" s="5" t="str">
        <f>IF(Sales[[#This Row],[Current Upsell $]]&gt;0,_xlfn.CONCAT(Sales[[#This Row],[Subscription Type]]," ",Sales[[#This Row],[Upsell Priority]]," ",TEXT(Sales[[#This Row],[Current Upsell $]],"$#")),"")</f>
        <v/>
      </c>
      <c r="M1185">
        <v>14</v>
      </c>
      <c r="N1185" s="1">
        <v>43922</v>
      </c>
      <c r="O1185" s="1">
        <v>44136</v>
      </c>
      <c r="P1185">
        <v>7</v>
      </c>
      <c r="Q1185">
        <v>7</v>
      </c>
      <c r="R1185" s="1">
        <v>43952</v>
      </c>
      <c r="S1185">
        <v>0</v>
      </c>
      <c r="T1185" s="1"/>
    </row>
    <row r="1186" spans="1:20" x14ac:dyDescent="0.25">
      <c r="A1186">
        <v>100021</v>
      </c>
      <c r="B1186" t="s">
        <v>3</v>
      </c>
      <c r="C1186" cm="1">
        <f t="array" ref="C1186">_xlfn.SWITCH(Sales[[#This Row],[Subscription Type]],"Basic",4,"Premium",3,"Business",2,"Enterprise",1,FALSE)</f>
        <v>4</v>
      </c>
      <c r="G1186">
        <v>0</v>
      </c>
      <c r="H1186">
        <f>MAX(0,Sales[[#This Row],[Number of Users]]-Sales[[#This Row],[Licenses Bought]])</f>
        <v>14</v>
      </c>
      <c r="I1186" s="5">
        <v>10</v>
      </c>
      <c r="J1186" s="5">
        <f>IF(Sales[[#This Row],[Sales Month]]=MAX(R1186:R3405),Sales[[#This Row],[Upsell $ Non Paying Users]]*Sales[[#This Row],[Non Paying Users]],0)</f>
        <v>0</v>
      </c>
      <c r="K1186" s="5" t="str" cm="1">
        <f t="array" ref="K1186">_xlfn.IFS(Sales[[#This Row],[Current Upsell $]]=0,"",Sales[[#This Row],[Current Upsell $]]&gt;=400,"High",Sales[[#This Row],[Current Upsell $]]&gt;=100,"Medium",Sales[[#This Row],[Current Upsell $]]&lt;100,"Low")</f>
        <v/>
      </c>
      <c r="L1186" s="5" t="str">
        <f>IF(Sales[[#This Row],[Current Upsell $]]&gt;0,_xlfn.CONCAT(Sales[[#This Row],[Subscription Type]]," ",Sales[[#This Row],[Upsell Priority]]," ",TEXT(Sales[[#This Row],[Current Upsell $]],"$#")),"")</f>
        <v/>
      </c>
      <c r="M1186">
        <v>14</v>
      </c>
      <c r="N1186" s="1">
        <v>43922</v>
      </c>
      <c r="O1186" s="1">
        <v>44136</v>
      </c>
      <c r="P1186">
        <v>7</v>
      </c>
      <c r="Q1186">
        <v>7</v>
      </c>
      <c r="R1186" s="1">
        <v>44013</v>
      </c>
      <c r="S1186">
        <v>0</v>
      </c>
      <c r="T1186" s="1"/>
    </row>
    <row r="1187" spans="1:20" x14ac:dyDescent="0.25">
      <c r="A1187">
        <v>100021</v>
      </c>
      <c r="B1187" t="s">
        <v>3</v>
      </c>
      <c r="C1187" cm="1">
        <f t="array" ref="C1187">_xlfn.SWITCH(Sales[[#This Row],[Subscription Type]],"Basic",4,"Premium",3,"Business",2,"Enterprise",1,FALSE)</f>
        <v>4</v>
      </c>
      <c r="G1187">
        <v>0</v>
      </c>
      <c r="H1187">
        <f>MAX(0,Sales[[#This Row],[Number of Users]]-Sales[[#This Row],[Licenses Bought]])</f>
        <v>14</v>
      </c>
      <c r="I1187" s="5">
        <v>10</v>
      </c>
      <c r="J1187" s="5">
        <f>IF(Sales[[#This Row],[Sales Month]]=MAX(R1187:R3406),Sales[[#This Row],[Upsell $ Non Paying Users]]*Sales[[#This Row],[Non Paying Users]],0)</f>
        <v>0</v>
      </c>
      <c r="K1187" s="5" t="str" cm="1">
        <f t="array" ref="K1187">_xlfn.IFS(Sales[[#This Row],[Current Upsell $]]=0,"",Sales[[#This Row],[Current Upsell $]]&gt;=400,"High",Sales[[#This Row],[Current Upsell $]]&gt;=100,"Medium",Sales[[#This Row],[Current Upsell $]]&lt;100,"Low")</f>
        <v/>
      </c>
      <c r="L1187" s="5" t="str">
        <f>IF(Sales[[#This Row],[Current Upsell $]]&gt;0,_xlfn.CONCAT(Sales[[#This Row],[Subscription Type]]," ",Sales[[#This Row],[Upsell Priority]]," ",TEXT(Sales[[#This Row],[Current Upsell $]],"$#")),"")</f>
        <v/>
      </c>
      <c r="M1187">
        <v>14</v>
      </c>
      <c r="N1187" s="1">
        <v>43922</v>
      </c>
      <c r="O1187" s="1">
        <v>44136</v>
      </c>
      <c r="P1187">
        <v>7</v>
      </c>
      <c r="Q1187">
        <v>7</v>
      </c>
      <c r="R1187" s="1">
        <v>44136</v>
      </c>
      <c r="S1187">
        <v>0</v>
      </c>
      <c r="T1187" s="1"/>
    </row>
    <row r="1188" spans="1:20" x14ac:dyDescent="0.25">
      <c r="A1188">
        <v>100022</v>
      </c>
      <c r="B1188" t="s">
        <v>3</v>
      </c>
      <c r="C1188" cm="1">
        <f t="array" ref="C1188">_xlfn.SWITCH(Sales[[#This Row],[Subscription Type]],"Basic",4,"Premium",3,"Business",2,"Enterprise",1,FALSE)</f>
        <v>4</v>
      </c>
      <c r="G1188">
        <v>0</v>
      </c>
      <c r="H1188">
        <f>MAX(0,Sales[[#This Row],[Number of Users]]-Sales[[#This Row],[Licenses Bought]])</f>
        <v>14</v>
      </c>
      <c r="I1188" s="5">
        <v>10</v>
      </c>
      <c r="J1188" s="5">
        <f>IF(Sales[[#This Row],[Sales Month]]=MAX(R1188:R3407),Sales[[#This Row],[Upsell $ Non Paying Users]]*Sales[[#This Row],[Non Paying Users]],0)</f>
        <v>0</v>
      </c>
      <c r="K1188" s="5" t="str" cm="1">
        <f t="array" ref="K1188">_xlfn.IFS(Sales[[#This Row],[Current Upsell $]]=0,"",Sales[[#This Row],[Current Upsell $]]&gt;=400,"High",Sales[[#This Row],[Current Upsell $]]&gt;=100,"Medium",Sales[[#This Row],[Current Upsell $]]&lt;100,"Low")</f>
        <v/>
      </c>
      <c r="L1188" s="5" t="str">
        <f>IF(Sales[[#This Row],[Current Upsell $]]&gt;0,_xlfn.CONCAT(Sales[[#This Row],[Subscription Type]]," ",Sales[[#This Row],[Upsell Priority]]," ",TEXT(Sales[[#This Row],[Current Upsell $]],"$#")),"")</f>
        <v/>
      </c>
      <c r="M1188">
        <v>14</v>
      </c>
      <c r="N1188" s="1">
        <v>43922</v>
      </c>
      <c r="O1188" s="1">
        <v>44075</v>
      </c>
      <c r="P1188">
        <v>5</v>
      </c>
      <c r="Q1188">
        <v>9</v>
      </c>
      <c r="R1188" s="1">
        <v>44075</v>
      </c>
      <c r="S1188">
        <v>0</v>
      </c>
      <c r="T1188" s="1"/>
    </row>
    <row r="1189" spans="1:20" x14ac:dyDescent="0.25">
      <c r="A1189">
        <v>100023</v>
      </c>
      <c r="B1189" t="s">
        <v>3</v>
      </c>
      <c r="C1189" cm="1">
        <f t="array" ref="C1189">_xlfn.SWITCH(Sales[[#This Row],[Subscription Type]],"Basic",4,"Premium",3,"Business",2,"Enterprise",1,FALSE)</f>
        <v>4</v>
      </c>
      <c r="G1189">
        <v>0</v>
      </c>
      <c r="H1189">
        <f>MAX(0,Sales[[#This Row],[Number of Users]]-Sales[[#This Row],[Licenses Bought]])</f>
        <v>14</v>
      </c>
      <c r="I1189" s="5">
        <v>10</v>
      </c>
      <c r="J1189" s="5">
        <f>IF(Sales[[#This Row],[Sales Month]]=MAX(R1189:R3408),Sales[[#This Row],[Upsell $ Non Paying Users]]*Sales[[#This Row],[Non Paying Users]],0)</f>
        <v>0</v>
      </c>
      <c r="K1189" s="5" t="str" cm="1">
        <f t="array" ref="K1189">_xlfn.IFS(Sales[[#This Row],[Current Upsell $]]=0,"",Sales[[#This Row],[Current Upsell $]]&gt;=400,"High",Sales[[#This Row],[Current Upsell $]]&gt;=100,"Medium",Sales[[#This Row],[Current Upsell $]]&lt;100,"Low")</f>
        <v/>
      </c>
      <c r="L1189" s="5" t="str">
        <f>IF(Sales[[#This Row],[Current Upsell $]]&gt;0,_xlfn.CONCAT(Sales[[#This Row],[Subscription Type]]," ",Sales[[#This Row],[Upsell Priority]]," ",TEXT(Sales[[#This Row],[Current Upsell $]],"$#")),"")</f>
        <v/>
      </c>
      <c r="M1189">
        <v>14</v>
      </c>
      <c r="N1189" s="1">
        <v>43922</v>
      </c>
      <c r="O1189" s="1">
        <v>44166</v>
      </c>
      <c r="P1189">
        <v>8</v>
      </c>
      <c r="Q1189">
        <v>6</v>
      </c>
      <c r="R1189" s="1">
        <v>43922</v>
      </c>
      <c r="S1189">
        <v>0</v>
      </c>
      <c r="T1189" s="1"/>
    </row>
    <row r="1190" spans="1:20" x14ac:dyDescent="0.25">
      <c r="A1190">
        <v>100044</v>
      </c>
      <c r="B1190" t="s">
        <v>3</v>
      </c>
      <c r="C1190" cm="1">
        <f t="array" ref="C1190">_xlfn.SWITCH(Sales[[#This Row],[Subscription Type]],"Basic",4,"Premium",3,"Business",2,"Enterprise",1,FALSE)</f>
        <v>4</v>
      </c>
      <c r="G1190">
        <v>0</v>
      </c>
      <c r="H1190">
        <f>MAX(0,Sales[[#This Row],[Number of Users]]-Sales[[#This Row],[Licenses Bought]])</f>
        <v>14</v>
      </c>
      <c r="I1190" s="5">
        <v>10</v>
      </c>
      <c r="J1190" s="5">
        <f>IF(Sales[[#This Row],[Sales Month]]=MAX(R1190:R3409),Sales[[#This Row],[Upsell $ Non Paying Users]]*Sales[[#This Row],[Non Paying Users]],0)</f>
        <v>0</v>
      </c>
      <c r="K1190" s="5" t="str" cm="1">
        <f t="array" ref="K1190">_xlfn.IFS(Sales[[#This Row],[Current Upsell $]]=0,"",Sales[[#This Row],[Current Upsell $]]&gt;=400,"High",Sales[[#This Row],[Current Upsell $]]&gt;=100,"Medium",Sales[[#This Row],[Current Upsell $]]&lt;100,"Low")</f>
        <v/>
      </c>
      <c r="L1190" s="5" t="str">
        <f>IF(Sales[[#This Row],[Current Upsell $]]&gt;0,_xlfn.CONCAT(Sales[[#This Row],[Subscription Type]]," ",Sales[[#This Row],[Upsell Priority]]," ",TEXT(Sales[[#This Row],[Current Upsell $]],"$#")),"")</f>
        <v/>
      </c>
      <c r="M1190">
        <v>14</v>
      </c>
      <c r="N1190" s="1">
        <v>43983</v>
      </c>
      <c r="O1190" s="1">
        <v>44348</v>
      </c>
      <c r="P1190">
        <v>12</v>
      </c>
      <c r="Q1190">
        <v>0</v>
      </c>
      <c r="R1190" s="1">
        <v>44075</v>
      </c>
      <c r="S1190">
        <v>0</v>
      </c>
      <c r="T1190" s="1"/>
    </row>
    <row r="1191" spans="1:20" x14ac:dyDescent="0.25">
      <c r="A1191">
        <v>100044</v>
      </c>
      <c r="B1191" t="s">
        <v>3</v>
      </c>
      <c r="C1191" cm="1">
        <f t="array" ref="C1191">_xlfn.SWITCH(Sales[[#This Row],[Subscription Type]],"Basic",4,"Premium",3,"Business",2,"Enterprise",1,FALSE)</f>
        <v>4</v>
      </c>
      <c r="G1191">
        <v>0</v>
      </c>
      <c r="H1191">
        <f>MAX(0,Sales[[#This Row],[Number of Users]]-Sales[[#This Row],[Licenses Bought]])</f>
        <v>14</v>
      </c>
      <c r="I1191" s="5">
        <v>10</v>
      </c>
      <c r="J1191" s="5">
        <f>IF(Sales[[#This Row],[Sales Month]]=MAX(R1191:R3410),Sales[[#This Row],[Upsell $ Non Paying Users]]*Sales[[#This Row],[Non Paying Users]],0)</f>
        <v>0</v>
      </c>
      <c r="K1191" s="5" t="str" cm="1">
        <f t="array" ref="K1191">_xlfn.IFS(Sales[[#This Row],[Current Upsell $]]=0,"",Sales[[#This Row],[Current Upsell $]]&gt;=400,"High",Sales[[#This Row],[Current Upsell $]]&gt;=100,"Medium",Sales[[#This Row],[Current Upsell $]]&lt;100,"Low")</f>
        <v/>
      </c>
      <c r="L1191" s="5" t="str">
        <f>IF(Sales[[#This Row],[Current Upsell $]]&gt;0,_xlfn.CONCAT(Sales[[#This Row],[Subscription Type]]," ",Sales[[#This Row],[Upsell Priority]]," ",TEXT(Sales[[#This Row],[Current Upsell $]],"$#")),"")</f>
        <v/>
      </c>
      <c r="M1191">
        <v>14</v>
      </c>
      <c r="N1191" s="1">
        <v>43983</v>
      </c>
      <c r="O1191" s="1">
        <v>44348</v>
      </c>
      <c r="P1191">
        <v>12</v>
      </c>
      <c r="Q1191">
        <v>0</v>
      </c>
      <c r="R1191" s="1">
        <v>44197</v>
      </c>
      <c r="S1191">
        <v>0</v>
      </c>
      <c r="T1191" s="1"/>
    </row>
    <row r="1192" spans="1:20" x14ac:dyDescent="0.25">
      <c r="A1192">
        <v>100044</v>
      </c>
      <c r="B1192" t="s">
        <v>3</v>
      </c>
      <c r="C1192" cm="1">
        <f t="array" ref="C1192">_xlfn.SWITCH(Sales[[#This Row],[Subscription Type]],"Basic",4,"Premium",3,"Business",2,"Enterprise",1,FALSE)</f>
        <v>4</v>
      </c>
      <c r="G1192">
        <v>0</v>
      </c>
      <c r="H1192">
        <f>MAX(0,Sales[[#This Row],[Number of Users]]-Sales[[#This Row],[Licenses Bought]])</f>
        <v>14</v>
      </c>
      <c r="I1192" s="5">
        <v>10</v>
      </c>
      <c r="J1192" s="5">
        <f>IF(Sales[[#This Row],[Sales Month]]=MAX(R1192:R3411),Sales[[#This Row],[Upsell $ Non Paying Users]]*Sales[[#This Row],[Non Paying Users]],0)</f>
        <v>0</v>
      </c>
      <c r="K1192" s="5" t="str" cm="1">
        <f t="array" ref="K1192">_xlfn.IFS(Sales[[#This Row],[Current Upsell $]]=0,"",Sales[[#This Row],[Current Upsell $]]&gt;=400,"High",Sales[[#This Row],[Current Upsell $]]&gt;=100,"Medium",Sales[[#This Row],[Current Upsell $]]&lt;100,"Low")</f>
        <v/>
      </c>
      <c r="L1192" s="5" t="str">
        <f>IF(Sales[[#This Row],[Current Upsell $]]&gt;0,_xlfn.CONCAT(Sales[[#This Row],[Subscription Type]]," ",Sales[[#This Row],[Upsell Priority]]," ",TEXT(Sales[[#This Row],[Current Upsell $]],"$#")),"")</f>
        <v/>
      </c>
      <c r="M1192">
        <v>14</v>
      </c>
      <c r="N1192" s="1">
        <v>43983</v>
      </c>
      <c r="O1192" s="1">
        <v>44348</v>
      </c>
      <c r="P1192">
        <v>12</v>
      </c>
      <c r="Q1192">
        <v>0</v>
      </c>
      <c r="R1192" s="1">
        <v>44256</v>
      </c>
      <c r="S1192">
        <v>0</v>
      </c>
      <c r="T1192" s="1"/>
    </row>
    <row r="1193" spans="1:20" x14ac:dyDescent="0.25">
      <c r="A1193">
        <v>100065</v>
      </c>
      <c r="B1193" t="s">
        <v>3</v>
      </c>
      <c r="C1193" cm="1">
        <f t="array" ref="C1193">_xlfn.SWITCH(Sales[[#This Row],[Subscription Type]],"Basic",4,"Premium",3,"Business",2,"Enterprise",1,FALSE)</f>
        <v>4</v>
      </c>
      <c r="G1193">
        <v>0</v>
      </c>
      <c r="H1193">
        <f>MAX(0,Sales[[#This Row],[Number of Users]]-Sales[[#This Row],[Licenses Bought]])</f>
        <v>14</v>
      </c>
      <c r="I1193" s="5">
        <v>10</v>
      </c>
      <c r="J1193" s="5">
        <f>IF(Sales[[#This Row],[Sales Month]]=MAX(R1193:R3412),Sales[[#This Row],[Upsell $ Non Paying Users]]*Sales[[#This Row],[Non Paying Users]],0)</f>
        <v>0</v>
      </c>
      <c r="K1193" s="5" t="str" cm="1">
        <f t="array" ref="K1193">_xlfn.IFS(Sales[[#This Row],[Current Upsell $]]=0,"",Sales[[#This Row],[Current Upsell $]]&gt;=400,"High",Sales[[#This Row],[Current Upsell $]]&gt;=100,"Medium",Sales[[#This Row],[Current Upsell $]]&lt;100,"Low")</f>
        <v/>
      </c>
      <c r="L1193" s="5" t="str">
        <f>IF(Sales[[#This Row],[Current Upsell $]]&gt;0,_xlfn.CONCAT(Sales[[#This Row],[Subscription Type]]," ",Sales[[#This Row],[Upsell Priority]]," ",TEXT(Sales[[#This Row],[Current Upsell $]],"$#")),"")</f>
        <v/>
      </c>
      <c r="M1193">
        <v>14</v>
      </c>
      <c r="N1193" s="1">
        <v>44013</v>
      </c>
      <c r="O1193" s="1">
        <v>44197</v>
      </c>
      <c r="P1193">
        <v>6</v>
      </c>
      <c r="Q1193">
        <v>5</v>
      </c>
      <c r="R1193" s="1">
        <v>44013</v>
      </c>
      <c r="S1193">
        <v>0</v>
      </c>
      <c r="T1193" s="1"/>
    </row>
    <row r="1194" spans="1:20" x14ac:dyDescent="0.25">
      <c r="A1194">
        <v>100065</v>
      </c>
      <c r="B1194" t="s">
        <v>3</v>
      </c>
      <c r="C1194" cm="1">
        <f t="array" ref="C1194">_xlfn.SWITCH(Sales[[#This Row],[Subscription Type]],"Basic",4,"Premium",3,"Business",2,"Enterprise",1,FALSE)</f>
        <v>4</v>
      </c>
      <c r="G1194">
        <v>0</v>
      </c>
      <c r="H1194">
        <f>MAX(0,Sales[[#This Row],[Number of Users]]-Sales[[#This Row],[Licenses Bought]])</f>
        <v>14</v>
      </c>
      <c r="I1194" s="5">
        <v>10</v>
      </c>
      <c r="J1194" s="5">
        <f>IF(Sales[[#This Row],[Sales Month]]=MAX(R1194:R3413),Sales[[#This Row],[Upsell $ Non Paying Users]]*Sales[[#This Row],[Non Paying Users]],0)</f>
        <v>0</v>
      </c>
      <c r="K1194" s="5" t="str" cm="1">
        <f t="array" ref="K1194">_xlfn.IFS(Sales[[#This Row],[Current Upsell $]]=0,"",Sales[[#This Row],[Current Upsell $]]&gt;=400,"High",Sales[[#This Row],[Current Upsell $]]&gt;=100,"Medium",Sales[[#This Row],[Current Upsell $]]&lt;100,"Low")</f>
        <v/>
      </c>
      <c r="L1194" s="5" t="str">
        <f>IF(Sales[[#This Row],[Current Upsell $]]&gt;0,_xlfn.CONCAT(Sales[[#This Row],[Subscription Type]]," ",Sales[[#This Row],[Upsell Priority]]," ",TEXT(Sales[[#This Row],[Current Upsell $]],"$#")),"")</f>
        <v/>
      </c>
      <c r="M1194">
        <v>14</v>
      </c>
      <c r="N1194" s="1">
        <v>44013</v>
      </c>
      <c r="O1194" s="1">
        <v>44197</v>
      </c>
      <c r="P1194">
        <v>6</v>
      </c>
      <c r="Q1194">
        <v>5</v>
      </c>
      <c r="R1194" s="1">
        <v>44197</v>
      </c>
      <c r="S1194">
        <v>0</v>
      </c>
      <c r="T1194" s="1"/>
    </row>
    <row r="1195" spans="1:20" x14ac:dyDescent="0.25">
      <c r="A1195">
        <v>100066</v>
      </c>
      <c r="B1195" t="s">
        <v>3</v>
      </c>
      <c r="C1195" cm="1">
        <f t="array" ref="C1195">_xlfn.SWITCH(Sales[[#This Row],[Subscription Type]],"Basic",4,"Premium",3,"Business",2,"Enterprise",1,FALSE)</f>
        <v>4</v>
      </c>
      <c r="G1195">
        <v>0</v>
      </c>
      <c r="H1195">
        <f>MAX(0,Sales[[#This Row],[Number of Users]]-Sales[[#This Row],[Licenses Bought]])</f>
        <v>14</v>
      </c>
      <c r="I1195" s="5">
        <v>10</v>
      </c>
      <c r="J1195" s="5">
        <f>IF(Sales[[#This Row],[Sales Month]]=MAX(R1195:R3414),Sales[[#This Row],[Upsell $ Non Paying Users]]*Sales[[#This Row],[Non Paying Users]],0)</f>
        <v>0</v>
      </c>
      <c r="K1195" s="5" t="str" cm="1">
        <f t="array" ref="K1195">_xlfn.IFS(Sales[[#This Row],[Current Upsell $]]=0,"",Sales[[#This Row],[Current Upsell $]]&gt;=400,"High",Sales[[#This Row],[Current Upsell $]]&gt;=100,"Medium",Sales[[#This Row],[Current Upsell $]]&lt;100,"Low")</f>
        <v/>
      </c>
      <c r="L1195" s="5" t="str">
        <f>IF(Sales[[#This Row],[Current Upsell $]]&gt;0,_xlfn.CONCAT(Sales[[#This Row],[Subscription Type]]," ",Sales[[#This Row],[Upsell Priority]]," ",TEXT(Sales[[#This Row],[Current Upsell $]],"$#")),"")</f>
        <v/>
      </c>
      <c r="M1195">
        <v>14</v>
      </c>
      <c r="N1195" s="1">
        <v>44013</v>
      </c>
      <c r="O1195" s="1">
        <v>44197</v>
      </c>
      <c r="P1195">
        <v>6</v>
      </c>
      <c r="Q1195">
        <v>5</v>
      </c>
      <c r="R1195" s="1">
        <v>44044</v>
      </c>
      <c r="S1195">
        <v>0</v>
      </c>
      <c r="T1195" s="1"/>
    </row>
    <row r="1196" spans="1:20" x14ac:dyDescent="0.25">
      <c r="A1196">
        <v>100088</v>
      </c>
      <c r="B1196" t="s">
        <v>3</v>
      </c>
      <c r="C1196" cm="1">
        <f t="array" ref="C1196">_xlfn.SWITCH(Sales[[#This Row],[Subscription Type]],"Basic",4,"Premium",3,"Business",2,"Enterprise",1,FALSE)</f>
        <v>4</v>
      </c>
      <c r="G1196">
        <v>0</v>
      </c>
      <c r="H1196">
        <f>MAX(0,Sales[[#This Row],[Number of Users]]-Sales[[#This Row],[Licenses Bought]])</f>
        <v>14</v>
      </c>
      <c r="I1196" s="5">
        <v>10</v>
      </c>
      <c r="J1196" s="5">
        <f>IF(Sales[[#This Row],[Sales Month]]=MAX(R1196:R3415),Sales[[#This Row],[Upsell $ Non Paying Users]]*Sales[[#This Row],[Non Paying Users]],0)</f>
        <v>0</v>
      </c>
      <c r="K1196" s="5" t="str" cm="1">
        <f t="array" ref="K1196">_xlfn.IFS(Sales[[#This Row],[Current Upsell $]]=0,"",Sales[[#This Row],[Current Upsell $]]&gt;=400,"High",Sales[[#This Row],[Current Upsell $]]&gt;=100,"Medium",Sales[[#This Row],[Current Upsell $]]&lt;100,"Low")</f>
        <v/>
      </c>
      <c r="L1196" s="5" t="str">
        <f>IF(Sales[[#This Row],[Current Upsell $]]&gt;0,_xlfn.CONCAT(Sales[[#This Row],[Subscription Type]]," ",Sales[[#This Row],[Upsell Priority]]," ",TEXT(Sales[[#This Row],[Current Upsell $]],"$#")),"")</f>
        <v/>
      </c>
      <c r="M1196">
        <v>14</v>
      </c>
      <c r="N1196" s="1">
        <v>44044</v>
      </c>
      <c r="O1196" s="1">
        <v>44317</v>
      </c>
      <c r="P1196">
        <v>9</v>
      </c>
      <c r="Q1196">
        <v>1</v>
      </c>
      <c r="R1196" s="1">
        <v>44166</v>
      </c>
      <c r="S1196">
        <v>0</v>
      </c>
      <c r="T1196" s="1"/>
    </row>
    <row r="1197" spans="1:20" x14ac:dyDescent="0.25">
      <c r="A1197">
        <v>100124</v>
      </c>
      <c r="B1197" t="s">
        <v>3</v>
      </c>
      <c r="C1197" cm="1">
        <f t="array" ref="C1197">_xlfn.SWITCH(Sales[[#This Row],[Subscription Type]],"Basic",4,"Premium",3,"Business",2,"Enterprise",1,FALSE)</f>
        <v>4</v>
      </c>
      <c r="G1197">
        <v>0</v>
      </c>
      <c r="H1197">
        <f>MAX(0,Sales[[#This Row],[Number of Users]]-Sales[[#This Row],[Licenses Bought]])</f>
        <v>14</v>
      </c>
      <c r="I1197" s="5">
        <v>10</v>
      </c>
      <c r="J1197" s="5">
        <f>IF(Sales[[#This Row],[Sales Month]]=MAX(R1197:R3416),Sales[[#This Row],[Upsell $ Non Paying Users]]*Sales[[#This Row],[Non Paying Users]],0)</f>
        <v>0</v>
      </c>
      <c r="K1197" s="5" t="str" cm="1">
        <f t="array" ref="K1197">_xlfn.IFS(Sales[[#This Row],[Current Upsell $]]=0,"",Sales[[#This Row],[Current Upsell $]]&gt;=400,"High",Sales[[#This Row],[Current Upsell $]]&gt;=100,"Medium",Sales[[#This Row],[Current Upsell $]]&lt;100,"Low")</f>
        <v/>
      </c>
      <c r="L1197" s="5" t="str">
        <f>IF(Sales[[#This Row],[Current Upsell $]]&gt;0,_xlfn.CONCAT(Sales[[#This Row],[Subscription Type]]," ",Sales[[#This Row],[Upsell Priority]]," ",TEXT(Sales[[#This Row],[Current Upsell $]],"$#")),"")</f>
        <v/>
      </c>
      <c r="M1197">
        <v>14</v>
      </c>
      <c r="N1197" s="1">
        <v>44075</v>
      </c>
      <c r="O1197" s="1">
        <v>44378</v>
      </c>
      <c r="P1197">
        <v>10</v>
      </c>
      <c r="Q1197">
        <v>0</v>
      </c>
      <c r="R1197" s="1">
        <v>44075</v>
      </c>
      <c r="S1197">
        <v>0</v>
      </c>
      <c r="T1197" s="1"/>
    </row>
    <row r="1198" spans="1:20" x14ac:dyDescent="0.25">
      <c r="A1198">
        <v>100124</v>
      </c>
      <c r="B1198" t="s">
        <v>3</v>
      </c>
      <c r="C1198" cm="1">
        <f t="array" ref="C1198">_xlfn.SWITCH(Sales[[#This Row],[Subscription Type]],"Basic",4,"Premium",3,"Business",2,"Enterprise",1,FALSE)</f>
        <v>4</v>
      </c>
      <c r="G1198">
        <v>0</v>
      </c>
      <c r="H1198">
        <f>MAX(0,Sales[[#This Row],[Number of Users]]-Sales[[#This Row],[Licenses Bought]])</f>
        <v>14</v>
      </c>
      <c r="I1198" s="5">
        <v>10</v>
      </c>
      <c r="J1198" s="5">
        <f>IF(Sales[[#This Row],[Sales Month]]=MAX(R1198:R3417),Sales[[#This Row],[Upsell $ Non Paying Users]]*Sales[[#This Row],[Non Paying Users]],0)</f>
        <v>0</v>
      </c>
      <c r="K1198" s="5" t="str" cm="1">
        <f t="array" ref="K1198">_xlfn.IFS(Sales[[#This Row],[Current Upsell $]]=0,"",Sales[[#This Row],[Current Upsell $]]&gt;=400,"High",Sales[[#This Row],[Current Upsell $]]&gt;=100,"Medium",Sales[[#This Row],[Current Upsell $]]&lt;100,"Low")</f>
        <v/>
      </c>
      <c r="L1198" s="5" t="str">
        <f>IF(Sales[[#This Row],[Current Upsell $]]&gt;0,_xlfn.CONCAT(Sales[[#This Row],[Subscription Type]]," ",Sales[[#This Row],[Upsell Priority]]," ",TEXT(Sales[[#This Row],[Current Upsell $]],"$#")),"")</f>
        <v/>
      </c>
      <c r="M1198">
        <v>14</v>
      </c>
      <c r="N1198" s="1">
        <v>44075</v>
      </c>
      <c r="O1198" s="1">
        <v>44378</v>
      </c>
      <c r="P1198">
        <v>10</v>
      </c>
      <c r="Q1198">
        <v>0</v>
      </c>
      <c r="R1198" s="1">
        <v>44256</v>
      </c>
      <c r="S1198">
        <v>0</v>
      </c>
      <c r="T1198" s="1"/>
    </row>
    <row r="1199" spans="1:20" x14ac:dyDescent="0.25">
      <c r="A1199">
        <v>100124</v>
      </c>
      <c r="B1199" t="s">
        <v>3</v>
      </c>
      <c r="C1199" cm="1">
        <f t="array" ref="C1199">_xlfn.SWITCH(Sales[[#This Row],[Subscription Type]],"Basic",4,"Premium",3,"Business",2,"Enterprise",1,FALSE)</f>
        <v>4</v>
      </c>
      <c r="G1199">
        <v>0</v>
      </c>
      <c r="H1199">
        <f>MAX(0,Sales[[#This Row],[Number of Users]]-Sales[[#This Row],[Licenses Bought]])</f>
        <v>14</v>
      </c>
      <c r="I1199" s="5">
        <v>10</v>
      </c>
      <c r="J1199" s="5">
        <f>IF(Sales[[#This Row],[Sales Month]]=MAX(R1199:R3418),Sales[[#This Row],[Upsell $ Non Paying Users]]*Sales[[#This Row],[Non Paying Users]],0)</f>
        <v>140</v>
      </c>
      <c r="K1199" s="5" t="str" cm="1">
        <f t="array" ref="K1199">_xlfn.IFS(Sales[[#This Row],[Current Upsell $]]=0,"",Sales[[#This Row],[Current Upsell $]]&gt;=400,"High",Sales[[#This Row],[Current Upsell $]]&gt;=100,"Medium",Sales[[#This Row],[Current Upsell $]]&lt;100,"Low")</f>
        <v>Medium</v>
      </c>
      <c r="L1199" s="5" t="str">
        <f>IF(Sales[[#This Row],[Current Upsell $]]&gt;0,_xlfn.CONCAT(Sales[[#This Row],[Subscription Type]]," ",Sales[[#This Row],[Upsell Priority]]," ",TEXT(Sales[[#This Row],[Current Upsell $]],"$#")),"")</f>
        <v>Basic Medium $140</v>
      </c>
      <c r="M1199">
        <v>14</v>
      </c>
      <c r="N1199" s="1">
        <v>44075</v>
      </c>
      <c r="O1199" s="1">
        <v>44378</v>
      </c>
      <c r="P1199">
        <v>10</v>
      </c>
      <c r="Q1199">
        <v>0</v>
      </c>
      <c r="R1199" s="1">
        <v>44348</v>
      </c>
      <c r="S1199">
        <v>0</v>
      </c>
      <c r="T1199" s="1"/>
    </row>
    <row r="1200" spans="1:20" x14ac:dyDescent="0.25">
      <c r="A1200">
        <v>100172</v>
      </c>
      <c r="B1200" t="s">
        <v>3</v>
      </c>
      <c r="C1200" cm="1">
        <f t="array" ref="C1200">_xlfn.SWITCH(Sales[[#This Row],[Subscription Type]],"Basic",4,"Premium",3,"Business",2,"Enterprise",1,FALSE)</f>
        <v>4</v>
      </c>
      <c r="E1200" s="1"/>
      <c r="F1200" s="1"/>
      <c r="G1200">
        <v>0</v>
      </c>
      <c r="H1200">
        <f>MAX(0,Sales[[#This Row],[Number of Users]]-Sales[[#This Row],[Licenses Bought]])</f>
        <v>14</v>
      </c>
      <c r="I1200" s="5">
        <v>10</v>
      </c>
      <c r="J1200" s="5">
        <f>IF(Sales[[#This Row],[Sales Month]]=MAX(R1200:R3419),Sales[[#This Row],[Upsell $ Non Paying Users]]*Sales[[#This Row],[Non Paying Users]],0)</f>
        <v>0</v>
      </c>
      <c r="K1200" s="5" t="str" cm="1">
        <f t="array" ref="K1200">_xlfn.IFS(Sales[[#This Row],[Current Upsell $]]=0,"",Sales[[#This Row],[Current Upsell $]]&gt;=400,"High",Sales[[#This Row],[Current Upsell $]]&gt;=100,"Medium",Sales[[#This Row],[Current Upsell $]]&lt;100,"Low")</f>
        <v/>
      </c>
      <c r="L1200" s="5" t="str">
        <f>IF(Sales[[#This Row],[Current Upsell $]]&gt;0,_xlfn.CONCAT(Sales[[#This Row],[Subscription Type]]," ",Sales[[#This Row],[Upsell Priority]]," ",TEXT(Sales[[#This Row],[Current Upsell $]],"$#")),"")</f>
        <v/>
      </c>
      <c r="M1200">
        <v>14</v>
      </c>
      <c r="N1200" s="1">
        <v>44166</v>
      </c>
      <c r="O1200" s="1">
        <v>44378</v>
      </c>
      <c r="P1200">
        <v>7</v>
      </c>
      <c r="Q1200">
        <v>0</v>
      </c>
      <c r="R1200" s="1">
        <v>44166</v>
      </c>
      <c r="S1200">
        <v>0</v>
      </c>
      <c r="T1200" s="1"/>
    </row>
    <row r="1201" spans="1:20" x14ac:dyDescent="0.25">
      <c r="A1201">
        <v>100185</v>
      </c>
      <c r="B1201" t="s">
        <v>3</v>
      </c>
      <c r="C1201" cm="1">
        <f t="array" ref="C1201">_xlfn.SWITCH(Sales[[#This Row],[Subscription Type]],"Basic",4,"Premium",3,"Business",2,"Enterprise",1,FALSE)</f>
        <v>4</v>
      </c>
      <c r="G1201">
        <v>0</v>
      </c>
      <c r="H1201">
        <f>MAX(0,Sales[[#This Row],[Number of Users]]-Sales[[#This Row],[Licenses Bought]])</f>
        <v>14</v>
      </c>
      <c r="I1201" s="5">
        <v>10</v>
      </c>
      <c r="J1201" s="5">
        <f>IF(Sales[[#This Row],[Sales Month]]=MAX(R1201:R3420),Sales[[#This Row],[Upsell $ Non Paying Users]]*Sales[[#This Row],[Non Paying Users]],0)</f>
        <v>0</v>
      </c>
      <c r="K1201" s="5" t="str" cm="1">
        <f t="array" ref="K1201">_xlfn.IFS(Sales[[#This Row],[Current Upsell $]]=0,"",Sales[[#This Row],[Current Upsell $]]&gt;=400,"High",Sales[[#This Row],[Current Upsell $]]&gt;=100,"Medium",Sales[[#This Row],[Current Upsell $]]&lt;100,"Low")</f>
        <v/>
      </c>
      <c r="L1201" s="5" t="str">
        <f>IF(Sales[[#This Row],[Current Upsell $]]&gt;0,_xlfn.CONCAT(Sales[[#This Row],[Subscription Type]]," ",Sales[[#This Row],[Upsell Priority]]," ",TEXT(Sales[[#This Row],[Current Upsell $]],"$#")),"")</f>
        <v/>
      </c>
      <c r="M1201">
        <v>14</v>
      </c>
      <c r="N1201" s="1">
        <v>44197</v>
      </c>
      <c r="O1201" s="1">
        <v>44348</v>
      </c>
      <c r="P1201">
        <v>5</v>
      </c>
      <c r="Q1201">
        <v>0</v>
      </c>
      <c r="R1201" s="1">
        <v>44197</v>
      </c>
      <c r="S1201">
        <v>0</v>
      </c>
      <c r="T1201" s="1"/>
    </row>
    <row r="1202" spans="1:20" x14ac:dyDescent="0.25">
      <c r="A1202">
        <v>100282</v>
      </c>
      <c r="B1202" t="s">
        <v>3</v>
      </c>
      <c r="C1202" cm="1">
        <f t="array" ref="C1202">_xlfn.SWITCH(Sales[[#This Row],[Subscription Type]],"Basic",4,"Premium",3,"Business",2,"Enterprise",1,FALSE)</f>
        <v>4</v>
      </c>
      <c r="G1202">
        <v>0</v>
      </c>
      <c r="H1202">
        <f>MAX(0,Sales[[#This Row],[Number of Users]]-Sales[[#This Row],[Licenses Bought]])</f>
        <v>14</v>
      </c>
      <c r="I1202" s="5">
        <v>10</v>
      </c>
      <c r="J1202" s="5">
        <f>IF(Sales[[#This Row],[Sales Month]]=MAX(R1202:R3421),Sales[[#This Row],[Upsell $ Non Paying Users]]*Sales[[#This Row],[Non Paying Users]],0)</f>
        <v>0</v>
      </c>
      <c r="K1202" s="5" t="str" cm="1">
        <f t="array" ref="K1202">_xlfn.IFS(Sales[[#This Row],[Current Upsell $]]=0,"",Sales[[#This Row],[Current Upsell $]]&gt;=400,"High",Sales[[#This Row],[Current Upsell $]]&gt;=100,"Medium",Sales[[#This Row],[Current Upsell $]]&lt;100,"Low")</f>
        <v/>
      </c>
      <c r="L1202" s="5" t="str">
        <f>IF(Sales[[#This Row],[Current Upsell $]]&gt;0,_xlfn.CONCAT(Sales[[#This Row],[Subscription Type]]," ",Sales[[#This Row],[Upsell Priority]]," ",TEXT(Sales[[#This Row],[Current Upsell $]],"$#")),"")</f>
        <v/>
      </c>
      <c r="M1202">
        <v>14</v>
      </c>
      <c r="N1202" s="1">
        <v>44317</v>
      </c>
      <c r="O1202" s="1">
        <v>44348</v>
      </c>
      <c r="P1202">
        <v>1</v>
      </c>
      <c r="Q1202">
        <v>0</v>
      </c>
      <c r="R1202" s="1">
        <v>44317</v>
      </c>
      <c r="S1202">
        <v>0</v>
      </c>
      <c r="T1202" s="1"/>
    </row>
    <row r="1203" spans="1:20" x14ac:dyDescent="0.25">
      <c r="A1203">
        <v>100283</v>
      </c>
      <c r="B1203" t="s">
        <v>3</v>
      </c>
      <c r="C1203" cm="1">
        <f t="array" ref="C1203">_xlfn.SWITCH(Sales[[#This Row],[Subscription Type]],"Basic",4,"Premium",3,"Business",2,"Enterprise",1,FALSE)</f>
        <v>4</v>
      </c>
      <c r="G1203">
        <v>0</v>
      </c>
      <c r="H1203">
        <f>MAX(0,Sales[[#This Row],[Number of Users]]-Sales[[#This Row],[Licenses Bought]])</f>
        <v>14</v>
      </c>
      <c r="I1203" s="5">
        <v>10</v>
      </c>
      <c r="J1203" s="5">
        <f>IF(Sales[[#This Row],[Sales Month]]=MAX(R1203:R3422),Sales[[#This Row],[Upsell $ Non Paying Users]]*Sales[[#This Row],[Non Paying Users]],0)</f>
        <v>0</v>
      </c>
      <c r="K1203" s="5" t="str" cm="1">
        <f t="array" ref="K1203">_xlfn.IFS(Sales[[#This Row],[Current Upsell $]]=0,"",Sales[[#This Row],[Current Upsell $]]&gt;=400,"High",Sales[[#This Row],[Current Upsell $]]&gt;=100,"Medium",Sales[[#This Row],[Current Upsell $]]&lt;100,"Low")</f>
        <v/>
      </c>
      <c r="L1203" s="5" t="str">
        <f>IF(Sales[[#This Row],[Current Upsell $]]&gt;0,_xlfn.CONCAT(Sales[[#This Row],[Subscription Type]]," ",Sales[[#This Row],[Upsell Priority]]," ",TEXT(Sales[[#This Row],[Current Upsell $]],"$#")),"")</f>
        <v/>
      </c>
      <c r="M1203">
        <v>14</v>
      </c>
      <c r="N1203" s="1">
        <v>44317</v>
      </c>
      <c r="O1203" s="1">
        <v>44348</v>
      </c>
      <c r="P1203">
        <v>1</v>
      </c>
      <c r="Q1203">
        <v>0</v>
      </c>
      <c r="R1203" s="1">
        <v>44317</v>
      </c>
      <c r="S1203">
        <v>0</v>
      </c>
      <c r="T1203" s="1"/>
    </row>
    <row r="1204" spans="1:20" x14ac:dyDescent="0.25">
      <c r="A1204">
        <v>100285</v>
      </c>
      <c r="B1204" t="s">
        <v>3</v>
      </c>
      <c r="C1204" cm="1">
        <f t="array" ref="C1204">_xlfn.SWITCH(Sales[[#This Row],[Subscription Type]],"Basic",4,"Premium",3,"Business",2,"Enterprise",1,FALSE)</f>
        <v>4</v>
      </c>
      <c r="G1204">
        <v>0</v>
      </c>
      <c r="H1204">
        <f>MAX(0,Sales[[#This Row],[Number of Users]]-Sales[[#This Row],[Licenses Bought]])</f>
        <v>14</v>
      </c>
      <c r="I1204" s="5">
        <v>10</v>
      </c>
      <c r="J1204" s="5">
        <f>IF(Sales[[#This Row],[Sales Month]]=MAX(R1204:R3423),Sales[[#This Row],[Upsell $ Non Paying Users]]*Sales[[#This Row],[Non Paying Users]],0)</f>
        <v>0</v>
      </c>
      <c r="K1204" s="5" t="str" cm="1">
        <f t="array" ref="K1204">_xlfn.IFS(Sales[[#This Row],[Current Upsell $]]=0,"",Sales[[#This Row],[Current Upsell $]]&gt;=400,"High",Sales[[#This Row],[Current Upsell $]]&gt;=100,"Medium",Sales[[#This Row],[Current Upsell $]]&lt;100,"Low")</f>
        <v/>
      </c>
      <c r="L1204" s="5" t="str">
        <f>IF(Sales[[#This Row],[Current Upsell $]]&gt;0,_xlfn.CONCAT(Sales[[#This Row],[Subscription Type]]," ",Sales[[#This Row],[Upsell Priority]]," ",TEXT(Sales[[#This Row],[Current Upsell $]],"$#")),"")</f>
        <v/>
      </c>
      <c r="M1204">
        <v>14</v>
      </c>
      <c r="N1204" s="1">
        <v>44317</v>
      </c>
      <c r="O1204" s="1">
        <v>44378</v>
      </c>
      <c r="P1204">
        <v>2</v>
      </c>
      <c r="Q1204">
        <v>0</v>
      </c>
      <c r="R1204" s="1">
        <v>44317</v>
      </c>
      <c r="S1204">
        <v>0</v>
      </c>
      <c r="T1204" s="1"/>
    </row>
    <row r="1205" spans="1:20" x14ac:dyDescent="0.25">
      <c r="A1205">
        <v>100285</v>
      </c>
      <c r="B1205" t="s">
        <v>3</v>
      </c>
      <c r="C1205" cm="1">
        <f t="array" ref="C1205">_xlfn.SWITCH(Sales[[#This Row],[Subscription Type]],"Basic",4,"Premium",3,"Business",2,"Enterprise",1,FALSE)</f>
        <v>4</v>
      </c>
      <c r="G1205">
        <v>0</v>
      </c>
      <c r="H1205">
        <f>MAX(0,Sales[[#This Row],[Number of Users]]-Sales[[#This Row],[Licenses Bought]])</f>
        <v>14</v>
      </c>
      <c r="I1205" s="5">
        <v>10</v>
      </c>
      <c r="J1205" s="5">
        <f>IF(Sales[[#This Row],[Sales Month]]=MAX(R1205:R3424),Sales[[#This Row],[Upsell $ Non Paying Users]]*Sales[[#This Row],[Non Paying Users]],0)</f>
        <v>140</v>
      </c>
      <c r="K1205" s="5" t="str" cm="1">
        <f t="array" ref="K1205">_xlfn.IFS(Sales[[#This Row],[Current Upsell $]]=0,"",Sales[[#This Row],[Current Upsell $]]&gt;=400,"High",Sales[[#This Row],[Current Upsell $]]&gt;=100,"Medium",Sales[[#This Row],[Current Upsell $]]&lt;100,"Low")</f>
        <v>Medium</v>
      </c>
      <c r="L1205" s="5" t="str">
        <f>IF(Sales[[#This Row],[Current Upsell $]]&gt;0,_xlfn.CONCAT(Sales[[#This Row],[Subscription Type]]," ",Sales[[#This Row],[Upsell Priority]]," ",TEXT(Sales[[#This Row],[Current Upsell $]],"$#")),"")</f>
        <v>Basic Medium $140</v>
      </c>
      <c r="M1205">
        <v>14</v>
      </c>
      <c r="N1205" s="1">
        <v>44317</v>
      </c>
      <c r="O1205" s="1">
        <v>44378</v>
      </c>
      <c r="P1205">
        <v>2</v>
      </c>
      <c r="Q1205">
        <v>0</v>
      </c>
      <c r="R1205" s="1">
        <v>44348</v>
      </c>
      <c r="S1205">
        <v>0</v>
      </c>
      <c r="T1205" s="1"/>
    </row>
    <row r="1206" spans="1:20" x14ac:dyDescent="0.25">
      <c r="A1206">
        <v>100345</v>
      </c>
      <c r="B1206" t="s">
        <v>3</v>
      </c>
      <c r="C1206" cm="1">
        <f t="array" ref="C1206">_xlfn.SWITCH(Sales[[#This Row],[Subscription Type]],"Basic",4,"Premium",3,"Business",2,"Enterprise",1,FALSE)</f>
        <v>4</v>
      </c>
      <c r="G1206">
        <v>0</v>
      </c>
      <c r="H1206">
        <f>MAX(0,Sales[[#This Row],[Number of Users]]-Sales[[#This Row],[Licenses Bought]])</f>
        <v>14</v>
      </c>
      <c r="I1206" s="5">
        <v>10</v>
      </c>
      <c r="J1206" s="5">
        <f>IF(Sales[[#This Row],[Sales Month]]=MAX(R1206:R3425),Sales[[#This Row],[Upsell $ Non Paying Users]]*Sales[[#This Row],[Non Paying Users]],0)</f>
        <v>140</v>
      </c>
      <c r="K1206" s="5" t="str" cm="1">
        <f t="array" ref="K1206">_xlfn.IFS(Sales[[#This Row],[Current Upsell $]]=0,"",Sales[[#This Row],[Current Upsell $]]&gt;=400,"High",Sales[[#This Row],[Current Upsell $]]&gt;=100,"Medium",Sales[[#This Row],[Current Upsell $]]&lt;100,"Low")</f>
        <v>Medium</v>
      </c>
      <c r="L1206" s="5" t="str">
        <f>IF(Sales[[#This Row],[Current Upsell $]]&gt;0,_xlfn.CONCAT(Sales[[#This Row],[Subscription Type]]," ",Sales[[#This Row],[Upsell Priority]]," ",TEXT(Sales[[#This Row],[Current Upsell $]],"$#")),"")</f>
        <v>Basic Medium $140</v>
      </c>
      <c r="M1206">
        <v>14</v>
      </c>
      <c r="N1206" s="1">
        <v>44348</v>
      </c>
      <c r="O1206" s="1">
        <v>44378</v>
      </c>
      <c r="P1206">
        <v>1</v>
      </c>
      <c r="Q1206">
        <v>0</v>
      </c>
      <c r="R1206" s="1">
        <v>44348</v>
      </c>
      <c r="S1206">
        <v>0</v>
      </c>
      <c r="T1206" s="1"/>
    </row>
    <row r="1207" spans="1:20" x14ac:dyDescent="0.25">
      <c r="A1207">
        <v>100013</v>
      </c>
      <c r="B1207" t="s">
        <v>3</v>
      </c>
      <c r="C1207" cm="1">
        <f t="array" ref="C1207">_xlfn.SWITCH(Sales[[#This Row],[Subscription Type]],"Basic",4,"Premium",3,"Business",2,"Enterprise",1,FALSE)</f>
        <v>4</v>
      </c>
      <c r="G1207">
        <v>0</v>
      </c>
      <c r="H1207">
        <f>MAX(0,Sales[[#This Row],[Number of Users]]-Sales[[#This Row],[Licenses Bought]])</f>
        <v>13</v>
      </c>
      <c r="I1207" s="5">
        <v>10</v>
      </c>
      <c r="J1207" s="5">
        <f>IF(Sales[[#This Row],[Sales Month]]=MAX(R1207:R3426),Sales[[#This Row],[Upsell $ Non Paying Users]]*Sales[[#This Row],[Non Paying Users]],0)</f>
        <v>0</v>
      </c>
      <c r="K1207" s="5" t="str" cm="1">
        <f t="array" ref="K1207">_xlfn.IFS(Sales[[#This Row],[Current Upsell $]]=0,"",Sales[[#This Row],[Current Upsell $]]&gt;=400,"High",Sales[[#This Row],[Current Upsell $]]&gt;=100,"Medium",Sales[[#This Row],[Current Upsell $]]&lt;100,"Low")</f>
        <v/>
      </c>
      <c r="L1207" s="5" t="str">
        <f>IF(Sales[[#This Row],[Current Upsell $]]&gt;0,_xlfn.CONCAT(Sales[[#This Row],[Subscription Type]]," ",Sales[[#This Row],[Upsell Priority]]," ",TEXT(Sales[[#This Row],[Current Upsell $]],"$#")),"")</f>
        <v/>
      </c>
      <c r="M1207">
        <v>13</v>
      </c>
      <c r="N1207" s="1">
        <v>43891</v>
      </c>
      <c r="O1207" s="1">
        <v>44256</v>
      </c>
      <c r="P1207">
        <v>12</v>
      </c>
      <c r="Q1207">
        <v>3</v>
      </c>
      <c r="R1207" s="1">
        <v>43891</v>
      </c>
      <c r="S1207">
        <v>0</v>
      </c>
      <c r="T1207" s="1"/>
    </row>
    <row r="1208" spans="1:20" x14ac:dyDescent="0.25">
      <c r="A1208">
        <v>100021</v>
      </c>
      <c r="B1208" t="s">
        <v>3</v>
      </c>
      <c r="C1208" cm="1">
        <f t="array" ref="C1208">_xlfn.SWITCH(Sales[[#This Row],[Subscription Type]],"Basic",4,"Premium",3,"Business",2,"Enterprise",1,FALSE)</f>
        <v>4</v>
      </c>
      <c r="G1208">
        <v>0</v>
      </c>
      <c r="H1208">
        <f>MAX(0,Sales[[#This Row],[Number of Users]]-Sales[[#This Row],[Licenses Bought]])</f>
        <v>13</v>
      </c>
      <c r="I1208" s="5">
        <v>10</v>
      </c>
      <c r="J1208" s="5">
        <f>IF(Sales[[#This Row],[Sales Month]]=MAX(R1208:R3427),Sales[[#This Row],[Upsell $ Non Paying Users]]*Sales[[#This Row],[Non Paying Users]],0)</f>
        <v>0</v>
      </c>
      <c r="K1208" s="5" t="str" cm="1">
        <f t="array" ref="K1208">_xlfn.IFS(Sales[[#This Row],[Current Upsell $]]=0,"",Sales[[#This Row],[Current Upsell $]]&gt;=400,"High",Sales[[#This Row],[Current Upsell $]]&gt;=100,"Medium",Sales[[#This Row],[Current Upsell $]]&lt;100,"Low")</f>
        <v/>
      </c>
      <c r="L1208" s="5" t="str">
        <f>IF(Sales[[#This Row],[Current Upsell $]]&gt;0,_xlfn.CONCAT(Sales[[#This Row],[Subscription Type]]," ",Sales[[#This Row],[Upsell Priority]]," ",TEXT(Sales[[#This Row],[Current Upsell $]],"$#")),"")</f>
        <v/>
      </c>
      <c r="M1208">
        <v>13</v>
      </c>
      <c r="N1208" s="1">
        <v>43922</v>
      </c>
      <c r="O1208" s="1">
        <v>44136</v>
      </c>
      <c r="P1208">
        <v>7</v>
      </c>
      <c r="Q1208">
        <v>7</v>
      </c>
      <c r="R1208" s="1">
        <v>44044</v>
      </c>
      <c r="S1208">
        <v>0</v>
      </c>
      <c r="T1208" s="1"/>
    </row>
    <row r="1209" spans="1:20" x14ac:dyDescent="0.25">
      <c r="A1209">
        <v>100021</v>
      </c>
      <c r="B1209" t="s">
        <v>3</v>
      </c>
      <c r="C1209" cm="1">
        <f t="array" ref="C1209">_xlfn.SWITCH(Sales[[#This Row],[Subscription Type]],"Basic",4,"Premium",3,"Business",2,"Enterprise",1,FALSE)</f>
        <v>4</v>
      </c>
      <c r="G1209">
        <v>0</v>
      </c>
      <c r="H1209">
        <f>MAX(0,Sales[[#This Row],[Number of Users]]-Sales[[#This Row],[Licenses Bought]])</f>
        <v>13</v>
      </c>
      <c r="I1209" s="5">
        <v>10</v>
      </c>
      <c r="J1209" s="5">
        <f>IF(Sales[[#This Row],[Sales Month]]=MAX(R1209:R3428),Sales[[#This Row],[Upsell $ Non Paying Users]]*Sales[[#This Row],[Non Paying Users]],0)</f>
        <v>0</v>
      </c>
      <c r="K1209" s="5" t="str" cm="1">
        <f t="array" ref="K1209">_xlfn.IFS(Sales[[#This Row],[Current Upsell $]]=0,"",Sales[[#This Row],[Current Upsell $]]&gt;=400,"High",Sales[[#This Row],[Current Upsell $]]&gt;=100,"Medium",Sales[[#This Row],[Current Upsell $]]&lt;100,"Low")</f>
        <v/>
      </c>
      <c r="L1209" s="5" t="str">
        <f>IF(Sales[[#This Row],[Current Upsell $]]&gt;0,_xlfn.CONCAT(Sales[[#This Row],[Subscription Type]]," ",Sales[[#This Row],[Upsell Priority]]," ",TEXT(Sales[[#This Row],[Current Upsell $]],"$#")),"")</f>
        <v/>
      </c>
      <c r="M1209">
        <v>13</v>
      </c>
      <c r="N1209" s="1">
        <v>43922</v>
      </c>
      <c r="O1209" s="1">
        <v>44136</v>
      </c>
      <c r="P1209">
        <v>7</v>
      </c>
      <c r="Q1209">
        <v>7</v>
      </c>
      <c r="R1209" s="1">
        <v>44075</v>
      </c>
      <c r="S1209">
        <v>0</v>
      </c>
      <c r="T1209" s="1"/>
    </row>
    <row r="1210" spans="1:20" x14ac:dyDescent="0.25">
      <c r="A1210">
        <v>100022</v>
      </c>
      <c r="B1210" t="s">
        <v>3</v>
      </c>
      <c r="C1210" cm="1">
        <f t="array" ref="C1210">_xlfn.SWITCH(Sales[[#This Row],[Subscription Type]],"Basic",4,"Premium",3,"Business",2,"Enterprise",1,FALSE)</f>
        <v>4</v>
      </c>
      <c r="G1210">
        <v>0</v>
      </c>
      <c r="H1210">
        <f>MAX(0,Sales[[#This Row],[Number of Users]]-Sales[[#This Row],[Licenses Bought]])</f>
        <v>13</v>
      </c>
      <c r="I1210" s="5">
        <v>10</v>
      </c>
      <c r="J1210" s="5">
        <f>IF(Sales[[#This Row],[Sales Month]]=MAX(R1210:R3429),Sales[[#This Row],[Upsell $ Non Paying Users]]*Sales[[#This Row],[Non Paying Users]],0)</f>
        <v>0</v>
      </c>
      <c r="K1210" s="5" t="str" cm="1">
        <f t="array" ref="K1210">_xlfn.IFS(Sales[[#This Row],[Current Upsell $]]=0,"",Sales[[#This Row],[Current Upsell $]]&gt;=400,"High",Sales[[#This Row],[Current Upsell $]]&gt;=100,"Medium",Sales[[#This Row],[Current Upsell $]]&lt;100,"Low")</f>
        <v/>
      </c>
      <c r="L1210" s="5" t="str">
        <f>IF(Sales[[#This Row],[Current Upsell $]]&gt;0,_xlfn.CONCAT(Sales[[#This Row],[Subscription Type]]," ",Sales[[#This Row],[Upsell Priority]]," ",TEXT(Sales[[#This Row],[Current Upsell $]],"$#")),"")</f>
        <v/>
      </c>
      <c r="M1210">
        <v>13</v>
      </c>
      <c r="N1210" s="1">
        <v>43922</v>
      </c>
      <c r="O1210" s="1">
        <v>44075</v>
      </c>
      <c r="P1210">
        <v>5</v>
      </c>
      <c r="Q1210">
        <v>9</v>
      </c>
      <c r="R1210" s="1">
        <v>43922</v>
      </c>
      <c r="S1210">
        <v>0</v>
      </c>
      <c r="T1210" s="1"/>
    </row>
    <row r="1211" spans="1:20" x14ac:dyDescent="0.25">
      <c r="A1211">
        <v>100022</v>
      </c>
      <c r="B1211" t="s">
        <v>3</v>
      </c>
      <c r="C1211" cm="1">
        <f t="array" ref="C1211">_xlfn.SWITCH(Sales[[#This Row],[Subscription Type]],"Basic",4,"Premium",3,"Business",2,"Enterprise",1,FALSE)</f>
        <v>4</v>
      </c>
      <c r="G1211">
        <v>0</v>
      </c>
      <c r="H1211">
        <f>MAX(0,Sales[[#This Row],[Number of Users]]-Sales[[#This Row],[Licenses Bought]])</f>
        <v>13</v>
      </c>
      <c r="I1211" s="5">
        <v>10</v>
      </c>
      <c r="J1211" s="5">
        <f>IF(Sales[[#This Row],[Sales Month]]=MAX(R1211:R3430),Sales[[#This Row],[Upsell $ Non Paying Users]]*Sales[[#This Row],[Non Paying Users]],0)</f>
        <v>0</v>
      </c>
      <c r="K1211" s="5" t="str" cm="1">
        <f t="array" ref="K1211">_xlfn.IFS(Sales[[#This Row],[Current Upsell $]]=0,"",Sales[[#This Row],[Current Upsell $]]&gt;=400,"High",Sales[[#This Row],[Current Upsell $]]&gt;=100,"Medium",Sales[[#This Row],[Current Upsell $]]&lt;100,"Low")</f>
        <v/>
      </c>
      <c r="L1211" s="5" t="str">
        <f>IF(Sales[[#This Row],[Current Upsell $]]&gt;0,_xlfn.CONCAT(Sales[[#This Row],[Subscription Type]]," ",Sales[[#This Row],[Upsell Priority]]," ",TEXT(Sales[[#This Row],[Current Upsell $]],"$#")),"")</f>
        <v/>
      </c>
      <c r="M1211">
        <v>13</v>
      </c>
      <c r="N1211" s="1">
        <v>43922</v>
      </c>
      <c r="O1211" s="1">
        <v>44075</v>
      </c>
      <c r="P1211">
        <v>5</v>
      </c>
      <c r="Q1211">
        <v>9</v>
      </c>
      <c r="R1211" s="1">
        <v>43952</v>
      </c>
      <c r="S1211">
        <v>0</v>
      </c>
      <c r="T1211" s="1"/>
    </row>
    <row r="1212" spans="1:20" x14ac:dyDescent="0.25">
      <c r="A1212">
        <v>100044</v>
      </c>
      <c r="B1212" t="s">
        <v>3</v>
      </c>
      <c r="C1212" cm="1">
        <f t="array" ref="C1212">_xlfn.SWITCH(Sales[[#This Row],[Subscription Type]],"Basic",4,"Premium",3,"Business",2,"Enterprise",1,FALSE)</f>
        <v>4</v>
      </c>
      <c r="G1212">
        <v>0</v>
      </c>
      <c r="H1212">
        <f>MAX(0,Sales[[#This Row],[Number of Users]]-Sales[[#This Row],[Licenses Bought]])</f>
        <v>13</v>
      </c>
      <c r="I1212" s="5">
        <v>10</v>
      </c>
      <c r="J1212" s="5">
        <f>IF(Sales[[#This Row],[Sales Month]]=MAX(R1212:R3431),Sales[[#This Row],[Upsell $ Non Paying Users]]*Sales[[#This Row],[Non Paying Users]],0)</f>
        <v>0</v>
      </c>
      <c r="K1212" s="5" t="str" cm="1">
        <f t="array" ref="K1212">_xlfn.IFS(Sales[[#This Row],[Current Upsell $]]=0,"",Sales[[#This Row],[Current Upsell $]]&gt;=400,"High",Sales[[#This Row],[Current Upsell $]]&gt;=100,"Medium",Sales[[#This Row],[Current Upsell $]]&lt;100,"Low")</f>
        <v/>
      </c>
      <c r="L1212" s="5" t="str">
        <f>IF(Sales[[#This Row],[Current Upsell $]]&gt;0,_xlfn.CONCAT(Sales[[#This Row],[Subscription Type]]," ",Sales[[#This Row],[Upsell Priority]]," ",TEXT(Sales[[#This Row],[Current Upsell $]],"$#")),"")</f>
        <v/>
      </c>
      <c r="M1212">
        <v>13</v>
      </c>
      <c r="N1212" s="1">
        <v>43983</v>
      </c>
      <c r="O1212" s="1">
        <v>44348</v>
      </c>
      <c r="P1212">
        <v>12</v>
      </c>
      <c r="Q1212">
        <v>0</v>
      </c>
      <c r="R1212" s="1">
        <v>44013</v>
      </c>
      <c r="S1212">
        <v>0</v>
      </c>
      <c r="T1212" s="1"/>
    </row>
    <row r="1213" spans="1:20" x14ac:dyDescent="0.25">
      <c r="A1213">
        <v>100044</v>
      </c>
      <c r="B1213" t="s">
        <v>3</v>
      </c>
      <c r="C1213" cm="1">
        <f t="array" ref="C1213">_xlfn.SWITCH(Sales[[#This Row],[Subscription Type]],"Basic",4,"Premium",3,"Business",2,"Enterprise",1,FALSE)</f>
        <v>4</v>
      </c>
      <c r="G1213">
        <v>0</v>
      </c>
      <c r="H1213">
        <f>MAX(0,Sales[[#This Row],[Number of Users]]-Sales[[#This Row],[Licenses Bought]])</f>
        <v>13</v>
      </c>
      <c r="I1213" s="5">
        <v>10</v>
      </c>
      <c r="J1213" s="5">
        <f>IF(Sales[[#This Row],[Sales Month]]=MAX(R1213:R3432),Sales[[#This Row],[Upsell $ Non Paying Users]]*Sales[[#This Row],[Non Paying Users]],0)</f>
        <v>0</v>
      </c>
      <c r="K1213" s="5" t="str" cm="1">
        <f t="array" ref="K1213">_xlfn.IFS(Sales[[#This Row],[Current Upsell $]]=0,"",Sales[[#This Row],[Current Upsell $]]&gt;=400,"High",Sales[[#This Row],[Current Upsell $]]&gt;=100,"Medium",Sales[[#This Row],[Current Upsell $]]&lt;100,"Low")</f>
        <v/>
      </c>
      <c r="L1213" s="5" t="str">
        <f>IF(Sales[[#This Row],[Current Upsell $]]&gt;0,_xlfn.CONCAT(Sales[[#This Row],[Subscription Type]]," ",Sales[[#This Row],[Upsell Priority]]," ",TEXT(Sales[[#This Row],[Current Upsell $]],"$#")),"")</f>
        <v/>
      </c>
      <c r="M1213">
        <v>13</v>
      </c>
      <c r="N1213" s="1">
        <v>43983</v>
      </c>
      <c r="O1213" s="1">
        <v>44348</v>
      </c>
      <c r="P1213">
        <v>12</v>
      </c>
      <c r="Q1213">
        <v>0</v>
      </c>
      <c r="R1213" s="1">
        <v>44136</v>
      </c>
      <c r="S1213">
        <v>0</v>
      </c>
      <c r="T1213" s="1"/>
    </row>
    <row r="1214" spans="1:20" x14ac:dyDescent="0.25">
      <c r="A1214">
        <v>100044</v>
      </c>
      <c r="B1214" t="s">
        <v>3</v>
      </c>
      <c r="C1214" cm="1">
        <f t="array" ref="C1214">_xlfn.SWITCH(Sales[[#This Row],[Subscription Type]],"Basic",4,"Premium",3,"Business",2,"Enterprise",1,FALSE)</f>
        <v>4</v>
      </c>
      <c r="G1214">
        <v>0</v>
      </c>
      <c r="H1214">
        <f>MAX(0,Sales[[#This Row],[Number of Users]]-Sales[[#This Row],[Licenses Bought]])</f>
        <v>13</v>
      </c>
      <c r="I1214" s="5">
        <v>10</v>
      </c>
      <c r="J1214" s="5">
        <f>IF(Sales[[#This Row],[Sales Month]]=MAX(R1214:R3433),Sales[[#This Row],[Upsell $ Non Paying Users]]*Sales[[#This Row],[Non Paying Users]],0)</f>
        <v>0</v>
      </c>
      <c r="K1214" s="5" t="str" cm="1">
        <f t="array" ref="K1214">_xlfn.IFS(Sales[[#This Row],[Current Upsell $]]=0,"",Sales[[#This Row],[Current Upsell $]]&gt;=400,"High",Sales[[#This Row],[Current Upsell $]]&gt;=100,"Medium",Sales[[#This Row],[Current Upsell $]]&lt;100,"Low")</f>
        <v/>
      </c>
      <c r="L1214" s="5" t="str">
        <f>IF(Sales[[#This Row],[Current Upsell $]]&gt;0,_xlfn.CONCAT(Sales[[#This Row],[Subscription Type]]," ",Sales[[#This Row],[Upsell Priority]]," ",TEXT(Sales[[#This Row],[Current Upsell $]],"$#")),"")</f>
        <v/>
      </c>
      <c r="M1214">
        <v>13</v>
      </c>
      <c r="N1214" s="1">
        <v>43983</v>
      </c>
      <c r="O1214" s="1">
        <v>44348</v>
      </c>
      <c r="P1214">
        <v>12</v>
      </c>
      <c r="Q1214">
        <v>0</v>
      </c>
      <c r="R1214" s="1">
        <v>44228</v>
      </c>
      <c r="S1214">
        <v>0</v>
      </c>
      <c r="T1214" s="1"/>
    </row>
    <row r="1215" spans="1:20" x14ac:dyDescent="0.25">
      <c r="A1215">
        <v>100044</v>
      </c>
      <c r="B1215" t="s">
        <v>3</v>
      </c>
      <c r="C1215" cm="1">
        <f t="array" ref="C1215">_xlfn.SWITCH(Sales[[#This Row],[Subscription Type]],"Basic",4,"Premium",3,"Business",2,"Enterprise",1,FALSE)</f>
        <v>4</v>
      </c>
      <c r="G1215">
        <v>0</v>
      </c>
      <c r="H1215">
        <f>MAX(0,Sales[[#This Row],[Number of Users]]-Sales[[#This Row],[Licenses Bought]])</f>
        <v>13</v>
      </c>
      <c r="I1215" s="5">
        <v>10</v>
      </c>
      <c r="J1215" s="5">
        <f>IF(Sales[[#This Row],[Sales Month]]=MAX(R1215:R3434),Sales[[#This Row],[Upsell $ Non Paying Users]]*Sales[[#This Row],[Non Paying Users]],0)</f>
        <v>0</v>
      </c>
      <c r="K1215" s="5" t="str" cm="1">
        <f t="array" ref="K1215">_xlfn.IFS(Sales[[#This Row],[Current Upsell $]]=0,"",Sales[[#This Row],[Current Upsell $]]&gt;=400,"High",Sales[[#This Row],[Current Upsell $]]&gt;=100,"Medium",Sales[[#This Row],[Current Upsell $]]&lt;100,"Low")</f>
        <v/>
      </c>
      <c r="L1215" s="5" t="str">
        <f>IF(Sales[[#This Row],[Current Upsell $]]&gt;0,_xlfn.CONCAT(Sales[[#This Row],[Subscription Type]]," ",Sales[[#This Row],[Upsell Priority]]," ",TEXT(Sales[[#This Row],[Current Upsell $]],"$#")),"")</f>
        <v/>
      </c>
      <c r="M1215">
        <v>13</v>
      </c>
      <c r="N1215" s="1">
        <v>43983</v>
      </c>
      <c r="O1215" s="1">
        <v>44348</v>
      </c>
      <c r="P1215">
        <v>12</v>
      </c>
      <c r="Q1215">
        <v>0</v>
      </c>
      <c r="R1215" s="1">
        <v>44287</v>
      </c>
      <c r="S1215">
        <v>0</v>
      </c>
      <c r="T1215" s="1"/>
    </row>
    <row r="1216" spans="1:20" x14ac:dyDescent="0.25">
      <c r="A1216">
        <v>100065</v>
      </c>
      <c r="B1216" t="s">
        <v>3</v>
      </c>
      <c r="C1216" cm="1">
        <f t="array" ref="C1216">_xlfn.SWITCH(Sales[[#This Row],[Subscription Type]],"Basic",4,"Premium",3,"Business",2,"Enterprise",1,FALSE)</f>
        <v>4</v>
      </c>
      <c r="G1216">
        <v>0</v>
      </c>
      <c r="H1216">
        <f>MAX(0,Sales[[#This Row],[Number of Users]]-Sales[[#This Row],[Licenses Bought]])</f>
        <v>13</v>
      </c>
      <c r="I1216" s="5">
        <v>10</v>
      </c>
      <c r="J1216" s="5">
        <f>IF(Sales[[#This Row],[Sales Month]]=MAX(R1216:R3435),Sales[[#This Row],[Upsell $ Non Paying Users]]*Sales[[#This Row],[Non Paying Users]],0)</f>
        <v>0</v>
      </c>
      <c r="K1216" s="5" t="str" cm="1">
        <f t="array" ref="K1216">_xlfn.IFS(Sales[[#This Row],[Current Upsell $]]=0,"",Sales[[#This Row],[Current Upsell $]]&gt;=400,"High",Sales[[#This Row],[Current Upsell $]]&gt;=100,"Medium",Sales[[#This Row],[Current Upsell $]]&lt;100,"Low")</f>
        <v/>
      </c>
      <c r="L1216" s="5" t="str">
        <f>IF(Sales[[#This Row],[Current Upsell $]]&gt;0,_xlfn.CONCAT(Sales[[#This Row],[Subscription Type]]," ",Sales[[#This Row],[Upsell Priority]]," ",TEXT(Sales[[#This Row],[Current Upsell $]],"$#")),"")</f>
        <v/>
      </c>
      <c r="M1216">
        <v>13</v>
      </c>
      <c r="N1216" s="1">
        <v>44013</v>
      </c>
      <c r="O1216" s="1">
        <v>44197</v>
      </c>
      <c r="P1216">
        <v>6</v>
      </c>
      <c r="Q1216">
        <v>5</v>
      </c>
      <c r="R1216" s="1">
        <v>44075</v>
      </c>
      <c r="S1216">
        <v>0</v>
      </c>
      <c r="T1216" s="1"/>
    </row>
    <row r="1217" spans="1:20" x14ac:dyDescent="0.25">
      <c r="A1217">
        <v>100065</v>
      </c>
      <c r="B1217" t="s">
        <v>3</v>
      </c>
      <c r="C1217" cm="1">
        <f t="array" ref="C1217">_xlfn.SWITCH(Sales[[#This Row],[Subscription Type]],"Basic",4,"Premium",3,"Business",2,"Enterprise",1,FALSE)</f>
        <v>4</v>
      </c>
      <c r="G1217">
        <v>0</v>
      </c>
      <c r="H1217">
        <f>MAX(0,Sales[[#This Row],[Number of Users]]-Sales[[#This Row],[Licenses Bought]])</f>
        <v>13</v>
      </c>
      <c r="I1217" s="5">
        <v>10</v>
      </c>
      <c r="J1217" s="5">
        <f>IF(Sales[[#This Row],[Sales Month]]=MAX(R1217:R3436),Sales[[#This Row],[Upsell $ Non Paying Users]]*Sales[[#This Row],[Non Paying Users]],0)</f>
        <v>0</v>
      </c>
      <c r="K1217" s="5" t="str" cm="1">
        <f t="array" ref="K1217">_xlfn.IFS(Sales[[#This Row],[Current Upsell $]]=0,"",Sales[[#This Row],[Current Upsell $]]&gt;=400,"High",Sales[[#This Row],[Current Upsell $]]&gt;=100,"Medium",Sales[[#This Row],[Current Upsell $]]&lt;100,"Low")</f>
        <v/>
      </c>
      <c r="L1217" s="5" t="str">
        <f>IF(Sales[[#This Row],[Current Upsell $]]&gt;0,_xlfn.CONCAT(Sales[[#This Row],[Subscription Type]]," ",Sales[[#This Row],[Upsell Priority]]," ",TEXT(Sales[[#This Row],[Current Upsell $]],"$#")),"")</f>
        <v/>
      </c>
      <c r="M1217">
        <v>13</v>
      </c>
      <c r="N1217" s="1">
        <v>44013</v>
      </c>
      <c r="O1217" s="1">
        <v>44197</v>
      </c>
      <c r="P1217">
        <v>6</v>
      </c>
      <c r="Q1217">
        <v>5</v>
      </c>
      <c r="R1217" s="1">
        <v>44105</v>
      </c>
      <c r="S1217">
        <v>0</v>
      </c>
      <c r="T1217" s="1"/>
    </row>
    <row r="1218" spans="1:20" x14ac:dyDescent="0.25">
      <c r="A1218">
        <v>100065</v>
      </c>
      <c r="B1218" t="s">
        <v>3</v>
      </c>
      <c r="C1218" cm="1">
        <f t="array" ref="C1218">_xlfn.SWITCH(Sales[[#This Row],[Subscription Type]],"Basic",4,"Premium",3,"Business",2,"Enterprise",1,FALSE)</f>
        <v>4</v>
      </c>
      <c r="G1218">
        <v>0</v>
      </c>
      <c r="H1218">
        <f>MAX(0,Sales[[#This Row],[Number of Users]]-Sales[[#This Row],[Licenses Bought]])</f>
        <v>13</v>
      </c>
      <c r="I1218" s="5">
        <v>10</v>
      </c>
      <c r="J1218" s="5">
        <f>IF(Sales[[#This Row],[Sales Month]]=MAX(R1218:R3437),Sales[[#This Row],[Upsell $ Non Paying Users]]*Sales[[#This Row],[Non Paying Users]],0)</f>
        <v>0</v>
      </c>
      <c r="K1218" s="5" t="str" cm="1">
        <f t="array" ref="K1218">_xlfn.IFS(Sales[[#This Row],[Current Upsell $]]=0,"",Sales[[#This Row],[Current Upsell $]]&gt;=400,"High",Sales[[#This Row],[Current Upsell $]]&gt;=100,"Medium",Sales[[#This Row],[Current Upsell $]]&lt;100,"Low")</f>
        <v/>
      </c>
      <c r="L1218" s="5" t="str">
        <f>IF(Sales[[#This Row],[Current Upsell $]]&gt;0,_xlfn.CONCAT(Sales[[#This Row],[Subscription Type]]," ",Sales[[#This Row],[Upsell Priority]]," ",TEXT(Sales[[#This Row],[Current Upsell $]],"$#")),"")</f>
        <v/>
      </c>
      <c r="M1218">
        <v>13</v>
      </c>
      <c r="N1218" s="1">
        <v>44013</v>
      </c>
      <c r="O1218" s="1">
        <v>44197</v>
      </c>
      <c r="P1218">
        <v>6</v>
      </c>
      <c r="Q1218">
        <v>5</v>
      </c>
      <c r="R1218" s="1">
        <v>44166</v>
      </c>
      <c r="S1218">
        <v>0</v>
      </c>
      <c r="T1218" s="1"/>
    </row>
    <row r="1219" spans="1:20" x14ac:dyDescent="0.25">
      <c r="A1219">
        <v>100066</v>
      </c>
      <c r="B1219" t="s">
        <v>3</v>
      </c>
      <c r="C1219" cm="1">
        <f t="array" ref="C1219">_xlfn.SWITCH(Sales[[#This Row],[Subscription Type]],"Basic",4,"Premium",3,"Business",2,"Enterprise",1,FALSE)</f>
        <v>4</v>
      </c>
      <c r="G1219">
        <v>0</v>
      </c>
      <c r="H1219">
        <f>MAX(0,Sales[[#This Row],[Number of Users]]-Sales[[#This Row],[Licenses Bought]])</f>
        <v>13</v>
      </c>
      <c r="I1219" s="5">
        <v>10</v>
      </c>
      <c r="J1219" s="5">
        <f>IF(Sales[[#This Row],[Sales Month]]=MAX(R1219:R3438),Sales[[#This Row],[Upsell $ Non Paying Users]]*Sales[[#This Row],[Non Paying Users]],0)</f>
        <v>0</v>
      </c>
      <c r="K1219" s="5" t="str" cm="1">
        <f t="array" ref="K1219">_xlfn.IFS(Sales[[#This Row],[Current Upsell $]]=0,"",Sales[[#This Row],[Current Upsell $]]&gt;=400,"High",Sales[[#This Row],[Current Upsell $]]&gt;=100,"Medium",Sales[[#This Row],[Current Upsell $]]&lt;100,"Low")</f>
        <v/>
      </c>
      <c r="L1219" s="5" t="str">
        <f>IF(Sales[[#This Row],[Current Upsell $]]&gt;0,_xlfn.CONCAT(Sales[[#This Row],[Subscription Type]]," ",Sales[[#This Row],[Upsell Priority]]," ",TEXT(Sales[[#This Row],[Current Upsell $]],"$#")),"")</f>
        <v/>
      </c>
      <c r="M1219">
        <v>13</v>
      </c>
      <c r="N1219" s="1">
        <v>44013</v>
      </c>
      <c r="O1219" s="1">
        <v>44197</v>
      </c>
      <c r="P1219">
        <v>6</v>
      </c>
      <c r="Q1219">
        <v>5</v>
      </c>
      <c r="R1219" s="1">
        <v>44013</v>
      </c>
      <c r="S1219">
        <v>0</v>
      </c>
      <c r="T1219" s="1"/>
    </row>
    <row r="1220" spans="1:20" x14ac:dyDescent="0.25">
      <c r="A1220">
        <v>100067</v>
      </c>
      <c r="B1220" t="s">
        <v>3</v>
      </c>
      <c r="C1220" cm="1">
        <f t="array" ref="C1220">_xlfn.SWITCH(Sales[[#This Row],[Subscription Type]],"Basic",4,"Premium",3,"Business",2,"Enterprise",1,FALSE)</f>
        <v>4</v>
      </c>
      <c r="G1220">
        <v>0</v>
      </c>
      <c r="H1220">
        <f>MAX(0,Sales[[#This Row],[Number of Users]]-Sales[[#This Row],[Licenses Bought]])</f>
        <v>13</v>
      </c>
      <c r="I1220" s="5">
        <v>10</v>
      </c>
      <c r="J1220" s="5">
        <f>IF(Sales[[#This Row],[Sales Month]]=MAX(R1220:R3439),Sales[[#This Row],[Upsell $ Non Paying Users]]*Sales[[#This Row],[Non Paying Users]],0)</f>
        <v>0</v>
      </c>
      <c r="K1220" s="5" t="str" cm="1">
        <f t="array" ref="K1220">_xlfn.IFS(Sales[[#This Row],[Current Upsell $]]=0,"",Sales[[#This Row],[Current Upsell $]]&gt;=400,"High",Sales[[#This Row],[Current Upsell $]]&gt;=100,"Medium",Sales[[#This Row],[Current Upsell $]]&lt;100,"Low")</f>
        <v/>
      </c>
      <c r="L1220" s="5" t="str">
        <f>IF(Sales[[#This Row],[Current Upsell $]]&gt;0,_xlfn.CONCAT(Sales[[#This Row],[Subscription Type]]," ",Sales[[#This Row],[Upsell Priority]]," ",TEXT(Sales[[#This Row],[Current Upsell $]],"$#")),"")</f>
        <v/>
      </c>
      <c r="M1220">
        <v>13</v>
      </c>
      <c r="N1220" s="1">
        <v>44013</v>
      </c>
      <c r="O1220" s="1">
        <v>44075</v>
      </c>
      <c r="P1220">
        <v>2</v>
      </c>
      <c r="Q1220">
        <v>9</v>
      </c>
      <c r="R1220" s="1">
        <v>44075</v>
      </c>
      <c r="S1220">
        <v>0</v>
      </c>
      <c r="T1220" s="1"/>
    </row>
    <row r="1221" spans="1:20" x14ac:dyDescent="0.25">
      <c r="A1221">
        <v>100123</v>
      </c>
      <c r="B1221" t="s">
        <v>3</v>
      </c>
      <c r="C1221" cm="1">
        <f t="array" ref="C1221">_xlfn.SWITCH(Sales[[#This Row],[Subscription Type]],"Basic",4,"Premium",3,"Business",2,"Enterprise",1,FALSE)</f>
        <v>4</v>
      </c>
      <c r="G1221">
        <v>0</v>
      </c>
      <c r="H1221">
        <f>MAX(0,Sales[[#This Row],[Number of Users]]-Sales[[#This Row],[Licenses Bought]])</f>
        <v>13</v>
      </c>
      <c r="I1221" s="5">
        <v>10</v>
      </c>
      <c r="J1221" s="5">
        <f>IF(Sales[[#This Row],[Sales Month]]=MAX(R1221:R3440),Sales[[#This Row],[Upsell $ Non Paying Users]]*Sales[[#This Row],[Non Paying Users]],0)</f>
        <v>0</v>
      </c>
      <c r="K1221" s="5" t="str" cm="1">
        <f t="array" ref="K1221">_xlfn.IFS(Sales[[#This Row],[Current Upsell $]]=0,"",Sales[[#This Row],[Current Upsell $]]&gt;=400,"High",Sales[[#This Row],[Current Upsell $]]&gt;=100,"Medium",Sales[[#This Row],[Current Upsell $]]&lt;100,"Low")</f>
        <v/>
      </c>
      <c r="L1221" s="5" t="str">
        <f>IF(Sales[[#This Row],[Current Upsell $]]&gt;0,_xlfn.CONCAT(Sales[[#This Row],[Subscription Type]]," ",Sales[[#This Row],[Upsell Priority]]," ",TEXT(Sales[[#This Row],[Current Upsell $]],"$#")),"")</f>
        <v/>
      </c>
      <c r="M1221">
        <v>13</v>
      </c>
      <c r="N1221" s="1">
        <v>44075</v>
      </c>
      <c r="O1221" s="1">
        <v>44136</v>
      </c>
      <c r="P1221">
        <v>2</v>
      </c>
      <c r="Q1221">
        <v>7</v>
      </c>
      <c r="R1221" s="1">
        <v>44105</v>
      </c>
      <c r="S1221">
        <v>0</v>
      </c>
      <c r="T1221" s="1"/>
    </row>
    <row r="1222" spans="1:20" x14ac:dyDescent="0.25">
      <c r="A1222">
        <v>100124</v>
      </c>
      <c r="B1222" t="s">
        <v>3</v>
      </c>
      <c r="C1222" cm="1">
        <f t="array" ref="C1222">_xlfn.SWITCH(Sales[[#This Row],[Subscription Type]],"Basic",4,"Premium",3,"Business",2,"Enterprise",1,FALSE)</f>
        <v>4</v>
      </c>
      <c r="G1222">
        <v>0</v>
      </c>
      <c r="H1222">
        <f>MAX(0,Sales[[#This Row],[Number of Users]]-Sales[[#This Row],[Licenses Bought]])</f>
        <v>13</v>
      </c>
      <c r="I1222" s="5">
        <v>10</v>
      </c>
      <c r="J1222" s="5">
        <f>IF(Sales[[#This Row],[Sales Month]]=MAX(R1222:R3441),Sales[[#This Row],[Upsell $ Non Paying Users]]*Sales[[#This Row],[Non Paying Users]],0)</f>
        <v>0</v>
      </c>
      <c r="K1222" s="5" t="str" cm="1">
        <f t="array" ref="K1222">_xlfn.IFS(Sales[[#This Row],[Current Upsell $]]=0,"",Sales[[#This Row],[Current Upsell $]]&gt;=400,"High",Sales[[#This Row],[Current Upsell $]]&gt;=100,"Medium",Sales[[#This Row],[Current Upsell $]]&lt;100,"Low")</f>
        <v/>
      </c>
      <c r="L1222" s="5" t="str">
        <f>IF(Sales[[#This Row],[Current Upsell $]]&gt;0,_xlfn.CONCAT(Sales[[#This Row],[Subscription Type]]," ",Sales[[#This Row],[Upsell Priority]]," ",TEXT(Sales[[#This Row],[Current Upsell $]],"$#")),"")</f>
        <v/>
      </c>
      <c r="M1222">
        <v>13</v>
      </c>
      <c r="N1222" s="1">
        <v>44075</v>
      </c>
      <c r="O1222" s="1">
        <v>44378</v>
      </c>
      <c r="P1222">
        <v>10</v>
      </c>
      <c r="Q1222">
        <v>0</v>
      </c>
      <c r="R1222" s="1">
        <v>44287</v>
      </c>
      <c r="S1222">
        <v>0</v>
      </c>
      <c r="T1222" s="1"/>
    </row>
    <row r="1223" spans="1:20" x14ac:dyDescent="0.25">
      <c r="A1223">
        <v>100126</v>
      </c>
      <c r="B1223" t="s">
        <v>3</v>
      </c>
      <c r="C1223" cm="1">
        <f t="array" ref="C1223">_xlfn.SWITCH(Sales[[#This Row],[Subscription Type]],"Basic",4,"Premium",3,"Business",2,"Enterprise",1,FALSE)</f>
        <v>4</v>
      </c>
      <c r="E1223" s="1"/>
      <c r="F1223" s="1"/>
      <c r="G1223">
        <v>0</v>
      </c>
      <c r="H1223">
        <f>MAX(0,Sales[[#This Row],[Number of Users]]-Sales[[#This Row],[Licenses Bought]])</f>
        <v>13</v>
      </c>
      <c r="I1223" s="5">
        <v>10</v>
      </c>
      <c r="J1223" s="5">
        <f>IF(Sales[[#This Row],[Sales Month]]=MAX(R1223:R3442),Sales[[#This Row],[Upsell $ Non Paying Users]]*Sales[[#This Row],[Non Paying Users]],0)</f>
        <v>0</v>
      </c>
      <c r="K1223" s="5" t="str" cm="1">
        <f t="array" ref="K1223">_xlfn.IFS(Sales[[#This Row],[Current Upsell $]]=0,"",Sales[[#This Row],[Current Upsell $]]&gt;=400,"High",Sales[[#This Row],[Current Upsell $]]&gt;=100,"Medium",Sales[[#This Row],[Current Upsell $]]&lt;100,"Low")</f>
        <v/>
      </c>
      <c r="L1223" s="5" t="str">
        <f>IF(Sales[[#This Row],[Current Upsell $]]&gt;0,_xlfn.CONCAT(Sales[[#This Row],[Subscription Type]]," ",Sales[[#This Row],[Upsell Priority]]," ",TEXT(Sales[[#This Row],[Current Upsell $]],"$#")),"")</f>
        <v/>
      </c>
      <c r="M1223">
        <v>13</v>
      </c>
      <c r="N1223" s="1">
        <v>44075</v>
      </c>
      <c r="O1223" s="1">
        <v>44378</v>
      </c>
      <c r="P1223">
        <v>10</v>
      </c>
      <c r="Q1223">
        <v>0</v>
      </c>
      <c r="R1223" s="1">
        <v>44075</v>
      </c>
      <c r="S1223">
        <v>0</v>
      </c>
      <c r="T1223" s="1"/>
    </row>
    <row r="1224" spans="1:20" x14ac:dyDescent="0.25">
      <c r="A1224">
        <v>100127</v>
      </c>
      <c r="B1224" t="s">
        <v>3</v>
      </c>
      <c r="C1224" cm="1">
        <f t="array" ref="C1224">_xlfn.SWITCH(Sales[[#This Row],[Subscription Type]],"Basic",4,"Premium",3,"Business",2,"Enterprise",1,FALSE)</f>
        <v>4</v>
      </c>
      <c r="E1224" s="1"/>
      <c r="F1224" s="1"/>
      <c r="G1224">
        <v>0</v>
      </c>
      <c r="H1224">
        <f>MAX(0,Sales[[#This Row],[Number of Users]]-Sales[[#This Row],[Licenses Bought]])</f>
        <v>13</v>
      </c>
      <c r="I1224" s="5">
        <v>10</v>
      </c>
      <c r="J1224" s="5">
        <f>IF(Sales[[#This Row],[Sales Month]]=MAX(R1224:R3443),Sales[[#This Row],[Upsell $ Non Paying Users]]*Sales[[#This Row],[Non Paying Users]],0)</f>
        <v>0</v>
      </c>
      <c r="K1224" s="5" t="str" cm="1">
        <f t="array" ref="K1224">_xlfn.IFS(Sales[[#This Row],[Current Upsell $]]=0,"",Sales[[#This Row],[Current Upsell $]]&gt;=400,"High",Sales[[#This Row],[Current Upsell $]]&gt;=100,"Medium",Sales[[#This Row],[Current Upsell $]]&lt;100,"Low")</f>
        <v/>
      </c>
      <c r="L1224" s="5" t="str">
        <f>IF(Sales[[#This Row],[Current Upsell $]]&gt;0,_xlfn.CONCAT(Sales[[#This Row],[Subscription Type]]," ",Sales[[#This Row],[Upsell Priority]]," ",TEXT(Sales[[#This Row],[Current Upsell $]],"$#")),"")</f>
        <v/>
      </c>
      <c r="M1224">
        <v>13</v>
      </c>
      <c r="N1224" s="1">
        <v>44075</v>
      </c>
      <c r="O1224" s="1">
        <v>44378</v>
      </c>
      <c r="P1224">
        <v>10</v>
      </c>
      <c r="Q1224">
        <v>0</v>
      </c>
      <c r="R1224" s="1">
        <v>44075</v>
      </c>
      <c r="S1224">
        <v>0</v>
      </c>
      <c r="T1224" s="1"/>
    </row>
    <row r="1225" spans="1:20" x14ac:dyDescent="0.25">
      <c r="A1225">
        <v>100185</v>
      </c>
      <c r="B1225" t="s">
        <v>3</v>
      </c>
      <c r="C1225" cm="1">
        <f t="array" ref="C1225">_xlfn.SWITCH(Sales[[#This Row],[Subscription Type]],"Basic",4,"Premium",3,"Business",2,"Enterprise",1,FALSE)</f>
        <v>4</v>
      </c>
      <c r="G1225">
        <v>0</v>
      </c>
      <c r="H1225">
        <f>MAX(0,Sales[[#This Row],[Number of Users]]-Sales[[#This Row],[Licenses Bought]])</f>
        <v>13</v>
      </c>
      <c r="I1225" s="5">
        <v>10</v>
      </c>
      <c r="J1225" s="5">
        <f>IF(Sales[[#This Row],[Sales Month]]=MAX(R1225:R3444),Sales[[#This Row],[Upsell $ Non Paying Users]]*Sales[[#This Row],[Non Paying Users]],0)</f>
        <v>0</v>
      </c>
      <c r="K1225" s="5" t="str" cm="1">
        <f t="array" ref="K1225">_xlfn.IFS(Sales[[#This Row],[Current Upsell $]]=0,"",Sales[[#This Row],[Current Upsell $]]&gt;=400,"High",Sales[[#This Row],[Current Upsell $]]&gt;=100,"Medium",Sales[[#This Row],[Current Upsell $]]&lt;100,"Low")</f>
        <v/>
      </c>
      <c r="L1225" s="5" t="str">
        <f>IF(Sales[[#This Row],[Current Upsell $]]&gt;0,_xlfn.CONCAT(Sales[[#This Row],[Subscription Type]]," ",Sales[[#This Row],[Upsell Priority]]," ",TEXT(Sales[[#This Row],[Current Upsell $]],"$#")),"")</f>
        <v/>
      </c>
      <c r="M1225">
        <v>13</v>
      </c>
      <c r="N1225" s="1">
        <v>44197</v>
      </c>
      <c r="O1225" s="1">
        <v>44348</v>
      </c>
      <c r="P1225">
        <v>5</v>
      </c>
      <c r="Q1225">
        <v>0</v>
      </c>
      <c r="R1225" s="1">
        <v>44256</v>
      </c>
      <c r="S1225">
        <v>0</v>
      </c>
      <c r="T1225" s="1"/>
    </row>
    <row r="1226" spans="1:20" x14ac:dyDescent="0.25">
      <c r="A1226">
        <v>100185</v>
      </c>
      <c r="B1226" t="s">
        <v>3</v>
      </c>
      <c r="C1226" cm="1">
        <f t="array" ref="C1226">_xlfn.SWITCH(Sales[[#This Row],[Subscription Type]],"Basic",4,"Premium",3,"Business",2,"Enterprise",1,FALSE)</f>
        <v>4</v>
      </c>
      <c r="G1226">
        <v>0</v>
      </c>
      <c r="H1226">
        <f>MAX(0,Sales[[#This Row],[Number of Users]]-Sales[[#This Row],[Licenses Bought]])</f>
        <v>13</v>
      </c>
      <c r="I1226" s="5">
        <v>10</v>
      </c>
      <c r="J1226" s="5">
        <f>IF(Sales[[#This Row],[Sales Month]]=MAX(R1226:R3445),Sales[[#This Row],[Upsell $ Non Paying Users]]*Sales[[#This Row],[Non Paying Users]],0)</f>
        <v>0</v>
      </c>
      <c r="K1226" s="5" t="str" cm="1">
        <f t="array" ref="K1226">_xlfn.IFS(Sales[[#This Row],[Current Upsell $]]=0,"",Sales[[#This Row],[Current Upsell $]]&gt;=400,"High",Sales[[#This Row],[Current Upsell $]]&gt;=100,"Medium",Sales[[#This Row],[Current Upsell $]]&lt;100,"Low")</f>
        <v/>
      </c>
      <c r="L1226" s="5" t="str">
        <f>IF(Sales[[#This Row],[Current Upsell $]]&gt;0,_xlfn.CONCAT(Sales[[#This Row],[Subscription Type]]," ",Sales[[#This Row],[Upsell Priority]]," ",TEXT(Sales[[#This Row],[Current Upsell $]],"$#")),"")</f>
        <v/>
      </c>
      <c r="M1226">
        <v>13</v>
      </c>
      <c r="N1226" s="1">
        <v>44197</v>
      </c>
      <c r="O1226" s="1">
        <v>44348</v>
      </c>
      <c r="P1226">
        <v>5</v>
      </c>
      <c r="Q1226">
        <v>0</v>
      </c>
      <c r="R1226" s="1">
        <v>44317</v>
      </c>
      <c r="S1226">
        <v>0</v>
      </c>
      <c r="T1226" s="1"/>
    </row>
    <row r="1227" spans="1:20" x14ac:dyDescent="0.25">
      <c r="A1227">
        <v>100209</v>
      </c>
      <c r="B1227" t="s">
        <v>3</v>
      </c>
      <c r="C1227" cm="1">
        <f t="array" ref="C1227">_xlfn.SWITCH(Sales[[#This Row],[Subscription Type]],"Basic",4,"Premium",3,"Business",2,"Enterprise",1,FALSE)</f>
        <v>4</v>
      </c>
      <c r="G1227">
        <v>0</v>
      </c>
      <c r="H1227">
        <f>MAX(0,Sales[[#This Row],[Number of Users]]-Sales[[#This Row],[Licenses Bought]])</f>
        <v>13</v>
      </c>
      <c r="I1227" s="5">
        <v>10</v>
      </c>
      <c r="J1227" s="5">
        <f>IF(Sales[[#This Row],[Sales Month]]=MAX(R1227:R3446),Sales[[#This Row],[Upsell $ Non Paying Users]]*Sales[[#This Row],[Non Paying Users]],0)</f>
        <v>0</v>
      </c>
      <c r="K1227" s="5" t="str" cm="1">
        <f t="array" ref="K1227">_xlfn.IFS(Sales[[#This Row],[Current Upsell $]]=0,"",Sales[[#This Row],[Current Upsell $]]&gt;=400,"High",Sales[[#This Row],[Current Upsell $]]&gt;=100,"Medium",Sales[[#This Row],[Current Upsell $]]&lt;100,"Low")</f>
        <v/>
      </c>
      <c r="L1227" s="5" t="str">
        <f>IF(Sales[[#This Row],[Current Upsell $]]&gt;0,_xlfn.CONCAT(Sales[[#This Row],[Subscription Type]]," ",Sales[[#This Row],[Upsell Priority]]," ",TEXT(Sales[[#This Row],[Current Upsell $]],"$#")),"")</f>
        <v/>
      </c>
      <c r="M1227">
        <v>13</v>
      </c>
      <c r="N1227" s="1">
        <v>44228</v>
      </c>
      <c r="O1227" s="1">
        <v>44378</v>
      </c>
      <c r="P1227">
        <v>5</v>
      </c>
      <c r="Q1227">
        <v>0</v>
      </c>
      <c r="R1227" s="1">
        <v>44228</v>
      </c>
      <c r="S1227">
        <v>0</v>
      </c>
      <c r="T1227" s="1"/>
    </row>
    <row r="1228" spans="1:20" x14ac:dyDescent="0.25">
      <c r="A1228">
        <v>100209</v>
      </c>
      <c r="B1228" t="s">
        <v>3</v>
      </c>
      <c r="C1228" cm="1">
        <f t="array" ref="C1228">_xlfn.SWITCH(Sales[[#This Row],[Subscription Type]],"Basic",4,"Premium",3,"Business",2,"Enterprise",1,FALSE)</f>
        <v>4</v>
      </c>
      <c r="G1228">
        <v>0</v>
      </c>
      <c r="H1228">
        <f>MAX(0,Sales[[#This Row],[Number of Users]]-Sales[[#This Row],[Licenses Bought]])</f>
        <v>13</v>
      </c>
      <c r="I1228" s="5">
        <v>10</v>
      </c>
      <c r="J1228" s="5">
        <f>IF(Sales[[#This Row],[Sales Month]]=MAX(R1228:R3447),Sales[[#This Row],[Upsell $ Non Paying Users]]*Sales[[#This Row],[Non Paying Users]],0)</f>
        <v>0</v>
      </c>
      <c r="K1228" s="5" t="str" cm="1">
        <f t="array" ref="K1228">_xlfn.IFS(Sales[[#This Row],[Current Upsell $]]=0,"",Sales[[#This Row],[Current Upsell $]]&gt;=400,"High",Sales[[#This Row],[Current Upsell $]]&gt;=100,"Medium",Sales[[#This Row],[Current Upsell $]]&lt;100,"Low")</f>
        <v/>
      </c>
      <c r="L1228" s="5" t="str">
        <f>IF(Sales[[#This Row],[Current Upsell $]]&gt;0,_xlfn.CONCAT(Sales[[#This Row],[Subscription Type]]," ",Sales[[#This Row],[Upsell Priority]]," ",TEXT(Sales[[#This Row],[Current Upsell $]],"$#")),"")</f>
        <v/>
      </c>
      <c r="M1228">
        <v>13</v>
      </c>
      <c r="N1228" s="1">
        <v>44228</v>
      </c>
      <c r="O1228" s="1">
        <v>44378</v>
      </c>
      <c r="P1228">
        <v>5</v>
      </c>
      <c r="Q1228">
        <v>0</v>
      </c>
      <c r="R1228" s="1">
        <v>44256</v>
      </c>
      <c r="S1228">
        <v>0</v>
      </c>
      <c r="T1228" s="1"/>
    </row>
    <row r="1229" spans="1:20" x14ac:dyDescent="0.25">
      <c r="A1229">
        <v>100228</v>
      </c>
      <c r="B1229" t="s">
        <v>3</v>
      </c>
      <c r="C1229" cm="1">
        <f t="array" ref="C1229">_xlfn.SWITCH(Sales[[#This Row],[Subscription Type]],"Basic",4,"Premium",3,"Business",2,"Enterprise",1,FALSE)</f>
        <v>4</v>
      </c>
      <c r="G1229">
        <v>0</v>
      </c>
      <c r="H1229">
        <f>MAX(0,Sales[[#This Row],[Number of Users]]-Sales[[#This Row],[Licenses Bought]])</f>
        <v>13</v>
      </c>
      <c r="I1229" s="5">
        <v>10</v>
      </c>
      <c r="J1229" s="5">
        <f>IF(Sales[[#This Row],[Sales Month]]=MAX(R1229:R3448),Sales[[#This Row],[Upsell $ Non Paying Users]]*Sales[[#This Row],[Non Paying Users]],0)</f>
        <v>0</v>
      </c>
      <c r="K1229" s="5" t="str" cm="1">
        <f t="array" ref="K1229">_xlfn.IFS(Sales[[#This Row],[Current Upsell $]]=0,"",Sales[[#This Row],[Current Upsell $]]&gt;=400,"High",Sales[[#This Row],[Current Upsell $]]&gt;=100,"Medium",Sales[[#This Row],[Current Upsell $]]&lt;100,"Low")</f>
        <v/>
      </c>
      <c r="L1229" s="5" t="str">
        <f>IF(Sales[[#This Row],[Current Upsell $]]&gt;0,_xlfn.CONCAT(Sales[[#This Row],[Subscription Type]]," ",Sales[[#This Row],[Upsell Priority]]," ",TEXT(Sales[[#This Row],[Current Upsell $]],"$#")),"")</f>
        <v/>
      </c>
      <c r="M1229">
        <v>13</v>
      </c>
      <c r="N1229" s="1">
        <v>44256</v>
      </c>
      <c r="O1229" s="1">
        <v>44378</v>
      </c>
      <c r="P1229">
        <v>4</v>
      </c>
      <c r="Q1229">
        <v>0</v>
      </c>
      <c r="R1229" s="1">
        <v>44287</v>
      </c>
      <c r="S1229">
        <v>0</v>
      </c>
      <c r="T1229" s="1"/>
    </row>
    <row r="1230" spans="1:20" x14ac:dyDescent="0.25">
      <c r="A1230">
        <v>100229</v>
      </c>
      <c r="B1230" t="s">
        <v>3</v>
      </c>
      <c r="C1230" cm="1">
        <f t="array" ref="C1230">_xlfn.SWITCH(Sales[[#This Row],[Subscription Type]],"Basic",4,"Premium",3,"Business",2,"Enterprise",1,FALSE)</f>
        <v>4</v>
      </c>
      <c r="G1230">
        <v>0</v>
      </c>
      <c r="H1230">
        <f>MAX(0,Sales[[#This Row],[Number of Users]]-Sales[[#This Row],[Licenses Bought]])</f>
        <v>13</v>
      </c>
      <c r="I1230" s="5">
        <v>10</v>
      </c>
      <c r="J1230" s="5">
        <f>IF(Sales[[#This Row],[Sales Month]]=MAX(R1230:R3449),Sales[[#This Row],[Upsell $ Non Paying Users]]*Sales[[#This Row],[Non Paying Users]],0)</f>
        <v>0</v>
      </c>
      <c r="K1230" s="5" t="str" cm="1">
        <f t="array" ref="K1230">_xlfn.IFS(Sales[[#This Row],[Current Upsell $]]=0,"",Sales[[#This Row],[Current Upsell $]]&gt;=400,"High",Sales[[#This Row],[Current Upsell $]]&gt;=100,"Medium",Sales[[#This Row],[Current Upsell $]]&lt;100,"Low")</f>
        <v/>
      </c>
      <c r="L1230" s="5" t="str">
        <f>IF(Sales[[#This Row],[Current Upsell $]]&gt;0,_xlfn.CONCAT(Sales[[#This Row],[Subscription Type]]," ",Sales[[#This Row],[Upsell Priority]]," ",TEXT(Sales[[#This Row],[Current Upsell $]],"$#")),"")</f>
        <v/>
      </c>
      <c r="M1230">
        <v>13</v>
      </c>
      <c r="N1230" s="1">
        <v>44256</v>
      </c>
      <c r="O1230" s="1">
        <v>44287</v>
      </c>
      <c r="P1230">
        <v>1</v>
      </c>
      <c r="Q1230">
        <v>2</v>
      </c>
      <c r="R1230" s="1">
        <v>44256</v>
      </c>
      <c r="S1230">
        <v>0</v>
      </c>
      <c r="T1230" s="1"/>
    </row>
    <row r="1231" spans="1:20" x14ac:dyDescent="0.25">
      <c r="A1231">
        <v>100256</v>
      </c>
      <c r="B1231" t="s">
        <v>3</v>
      </c>
      <c r="C1231" cm="1">
        <f t="array" ref="C1231">_xlfn.SWITCH(Sales[[#This Row],[Subscription Type]],"Basic",4,"Premium",3,"Business",2,"Enterprise",1,FALSE)</f>
        <v>4</v>
      </c>
      <c r="G1231">
        <v>0</v>
      </c>
      <c r="H1231">
        <f>MAX(0,Sales[[#This Row],[Number of Users]]-Sales[[#This Row],[Licenses Bought]])</f>
        <v>13</v>
      </c>
      <c r="I1231" s="5">
        <v>10</v>
      </c>
      <c r="J1231" s="5">
        <f>IF(Sales[[#This Row],[Sales Month]]=MAX(R1231:R3450),Sales[[#This Row],[Upsell $ Non Paying Users]]*Sales[[#This Row],[Non Paying Users]],0)</f>
        <v>0</v>
      </c>
      <c r="K1231" s="5" t="str" cm="1">
        <f t="array" ref="K1231">_xlfn.IFS(Sales[[#This Row],[Current Upsell $]]=0,"",Sales[[#This Row],[Current Upsell $]]&gt;=400,"High",Sales[[#This Row],[Current Upsell $]]&gt;=100,"Medium",Sales[[#This Row],[Current Upsell $]]&lt;100,"Low")</f>
        <v/>
      </c>
      <c r="L1231" s="5" t="str">
        <f>IF(Sales[[#This Row],[Current Upsell $]]&gt;0,_xlfn.CONCAT(Sales[[#This Row],[Subscription Type]]," ",Sales[[#This Row],[Upsell Priority]]," ",TEXT(Sales[[#This Row],[Current Upsell $]],"$#")),"")</f>
        <v/>
      </c>
      <c r="M1231">
        <v>13</v>
      </c>
      <c r="N1231" s="1">
        <v>44287</v>
      </c>
      <c r="O1231" s="1">
        <v>44317</v>
      </c>
      <c r="P1231">
        <v>1</v>
      </c>
      <c r="Q1231">
        <v>1</v>
      </c>
      <c r="R1231" s="1">
        <v>44317</v>
      </c>
      <c r="S1231">
        <v>0</v>
      </c>
      <c r="T1231" s="1"/>
    </row>
    <row r="1232" spans="1:20" x14ac:dyDescent="0.25">
      <c r="A1232">
        <v>100286</v>
      </c>
      <c r="B1232" t="s">
        <v>3</v>
      </c>
      <c r="C1232" cm="1">
        <f t="array" ref="C1232">_xlfn.SWITCH(Sales[[#This Row],[Subscription Type]],"Basic",4,"Premium",3,"Business",2,"Enterprise",1,FALSE)</f>
        <v>4</v>
      </c>
      <c r="G1232">
        <v>0</v>
      </c>
      <c r="H1232">
        <f>MAX(0,Sales[[#This Row],[Number of Users]]-Sales[[#This Row],[Licenses Bought]])</f>
        <v>13</v>
      </c>
      <c r="I1232" s="5">
        <v>10</v>
      </c>
      <c r="J1232" s="5">
        <f>IF(Sales[[#This Row],[Sales Month]]=MAX(R1232:R3451),Sales[[#This Row],[Upsell $ Non Paying Users]]*Sales[[#This Row],[Non Paying Users]],0)</f>
        <v>130</v>
      </c>
      <c r="K1232" s="5" t="str" cm="1">
        <f t="array" ref="K1232">_xlfn.IFS(Sales[[#This Row],[Current Upsell $]]=0,"",Sales[[#This Row],[Current Upsell $]]&gt;=400,"High",Sales[[#This Row],[Current Upsell $]]&gt;=100,"Medium",Sales[[#This Row],[Current Upsell $]]&lt;100,"Low")</f>
        <v>Medium</v>
      </c>
      <c r="L1232" s="5" t="str">
        <f>IF(Sales[[#This Row],[Current Upsell $]]&gt;0,_xlfn.CONCAT(Sales[[#This Row],[Subscription Type]]," ",Sales[[#This Row],[Upsell Priority]]," ",TEXT(Sales[[#This Row],[Current Upsell $]],"$#")),"")</f>
        <v>Basic Medium $130</v>
      </c>
      <c r="M1232">
        <v>13</v>
      </c>
      <c r="N1232" s="1">
        <v>44317</v>
      </c>
      <c r="O1232" s="1">
        <v>44348</v>
      </c>
      <c r="P1232">
        <v>1</v>
      </c>
      <c r="Q1232">
        <v>0</v>
      </c>
      <c r="R1232" s="1">
        <v>44348</v>
      </c>
      <c r="S1232">
        <v>0</v>
      </c>
      <c r="T1232" s="1"/>
    </row>
    <row r="1233" spans="1:20" x14ac:dyDescent="0.25">
      <c r="A1233">
        <v>100348</v>
      </c>
      <c r="B1233" t="s">
        <v>3</v>
      </c>
      <c r="C1233" cm="1">
        <f t="array" ref="C1233">_xlfn.SWITCH(Sales[[#This Row],[Subscription Type]],"Basic",4,"Premium",3,"Business",2,"Enterprise",1,FALSE)</f>
        <v>4</v>
      </c>
      <c r="E1233" s="1"/>
      <c r="F1233" s="1"/>
      <c r="G1233">
        <v>0</v>
      </c>
      <c r="H1233">
        <f>MAX(0,Sales[[#This Row],[Number of Users]]-Sales[[#This Row],[Licenses Bought]])</f>
        <v>13</v>
      </c>
      <c r="I1233" s="5">
        <v>10</v>
      </c>
      <c r="J1233" s="5">
        <f>IF(Sales[[#This Row],[Sales Month]]=MAX(R1233:R3452),Sales[[#This Row],[Upsell $ Non Paying Users]]*Sales[[#This Row],[Non Paying Users]],0)</f>
        <v>130</v>
      </c>
      <c r="K1233" s="5" t="str" cm="1">
        <f t="array" ref="K1233">_xlfn.IFS(Sales[[#This Row],[Current Upsell $]]=0,"",Sales[[#This Row],[Current Upsell $]]&gt;=400,"High",Sales[[#This Row],[Current Upsell $]]&gt;=100,"Medium",Sales[[#This Row],[Current Upsell $]]&lt;100,"Low")</f>
        <v>Medium</v>
      </c>
      <c r="L1233" s="5" t="str">
        <f>IF(Sales[[#This Row],[Current Upsell $]]&gt;0,_xlfn.CONCAT(Sales[[#This Row],[Subscription Type]]," ",Sales[[#This Row],[Upsell Priority]]," ",TEXT(Sales[[#This Row],[Current Upsell $]],"$#")),"")</f>
        <v>Basic Medium $130</v>
      </c>
      <c r="M1233">
        <v>13</v>
      </c>
      <c r="N1233" s="1">
        <v>44348</v>
      </c>
      <c r="O1233" s="1">
        <v>44378</v>
      </c>
      <c r="P1233">
        <v>1</v>
      </c>
      <c r="Q1233">
        <v>0</v>
      </c>
      <c r="R1233" s="1">
        <v>44348</v>
      </c>
      <c r="S1233">
        <v>0</v>
      </c>
      <c r="T1233" s="1"/>
    </row>
    <row r="1234" spans="1:20" x14ac:dyDescent="0.25">
      <c r="A1234">
        <v>100001</v>
      </c>
      <c r="B1234" t="s">
        <v>3</v>
      </c>
      <c r="C1234" cm="1">
        <f t="array" ref="C1234">_xlfn.SWITCH(Sales[[#This Row],[Subscription Type]],"Basic",4,"Premium",3,"Business",2,"Enterprise",1,FALSE)</f>
        <v>4</v>
      </c>
      <c r="G1234">
        <v>0</v>
      </c>
      <c r="H1234">
        <f>MAX(0,Sales[[#This Row],[Number of Users]]-Sales[[#This Row],[Licenses Bought]])</f>
        <v>12</v>
      </c>
      <c r="I1234" s="5">
        <v>10</v>
      </c>
      <c r="J1234" s="5">
        <f>IF(Sales[[#This Row],[Sales Month]]=MAX(R1234:R3453),Sales[[#This Row],[Upsell $ Non Paying Users]]*Sales[[#This Row],[Non Paying Users]],0)</f>
        <v>0</v>
      </c>
      <c r="K1234" s="5" t="str" cm="1">
        <f t="array" ref="K1234">_xlfn.IFS(Sales[[#This Row],[Current Upsell $]]=0,"",Sales[[#This Row],[Current Upsell $]]&gt;=400,"High",Sales[[#This Row],[Current Upsell $]]&gt;=100,"Medium",Sales[[#This Row],[Current Upsell $]]&lt;100,"Low")</f>
        <v/>
      </c>
      <c r="L1234" s="5" t="str">
        <f>IF(Sales[[#This Row],[Current Upsell $]]&gt;0,_xlfn.CONCAT(Sales[[#This Row],[Subscription Type]]," ",Sales[[#This Row],[Upsell Priority]]," ",TEXT(Sales[[#This Row],[Current Upsell $]],"$#")),"")</f>
        <v/>
      </c>
      <c r="M1234">
        <v>12</v>
      </c>
      <c r="N1234" s="1">
        <v>43647</v>
      </c>
      <c r="O1234" s="1">
        <v>43891</v>
      </c>
      <c r="P1234">
        <v>8</v>
      </c>
      <c r="Q1234">
        <v>15</v>
      </c>
      <c r="R1234" s="1">
        <v>43647</v>
      </c>
      <c r="S1234">
        <v>0</v>
      </c>
      <c r="T1234" s="1"/>
    </row>
    <row r="1235" spans="1:20" x14ac:dyDescent="0.25">
      <c r="A1235">
        <v>100001</v>
      </c>
      <c r="B1235" t="s">
        <v>3</v>
      </c>
      <c r="C1235" cm="1">
        <f t="array" ref="C1235">_xlfn.SWITCH(Sales[[#This Row],[Subscription Type]],"Basic",4,"Premium",3,"Business",2,"Enterprise",1,FALSE)</f>
        <v>4</v>
      </c>
      <c r="G1235">
        <v>0</v>
      </c>
      <c r="H1235">
        <f>MAX(0,Sales[[#This Row],[Number of Users]]-Sales[[#This Row],[Licenses Bought]])</f>
        <v>12</v>
      </c>
      <c r="I1235" s="5">
        <v>10</v>
      </c>
      <c r="J1235" s="5">
        <f>IF(Sales[[#This Row],[Sales Month]]=MAX(R1235:R3454),Sales[[#This Row],[Upsell $ Non Paying Users]]*Sales[[#This Row],[Non Paying Users]],0)</f>
        <v>0</v>
      </c>
      <c r="K1235" s="5" t="str" cm="1">
        <f t="array" ref="K1235">_xlfn.IFS(Sales[[#This Row],[Current Upsell $]]=0,"",Sales[[#This Row],[Current Upsell $]]&gt;=400,"High",Sales[[#This Row],[Current Upsell $]]&gt;=100,"Medium",Sales[[#This Row],[Current Upsell $]]&lt;100,"Low")</f>
        <v/>
      </c>
      <c r="L1235" s="5" t="str">
        <f>IF(Sales[[#This Row],[Current Upsell $]]&gt;0,_xlfn.CONCAT(Sales[[#This Row],[Subscription Type]]," ",Sales[[#This Row],[Upsell Priority]]," ",TEXT(Sales[[#This Row],[Current Upsell $]],"$#")),"")</f>
        <v/>
      </c>
      <c r="M1235">
        <v>12</v>
      </c>
      <c r="N1235" s="1">
        <v>43647</v>
      </c>
      <c r="O1235" s="1">
        <v>43891</v>
      </c>
      <c r="P1235">
        <v>8</v>
      </c>
      <c r="Q1235">
        <v>15</v>
      </c>
      <c r="R1235" s="1">
        <v>43800</v>
      </c>
      <c r="S1235">
        <v>0</v>
      </c>
      <c r="T1235" s="1"/>
    </row>
    <row r="1236" spans="1:20" x14ac:dyDescent="0.25">
      <c r="A1236">
        <v>100001</v>
      </c>
      <c r="B1236" t="s">
        <v>3</v>
      </c>
      <c r="C1236" cm="1">
        <f t="array" ref="C1236">_xlfn.SWITCH(Sales[[#This Row],[Subscription Type]],"Basic",4,"Premium",3,"Business",2,"Enterprise",1,FALSE)</f>
        <v>4</v>
      </c>
      <c r="G1236">
        <v>0</v>
      </c>
      <c r="H1236">
        <f>MAX(0,Sales[[#This Row],[Number of Users]]-Sales[[#This Row],[Licenses Bought]])</f>
        <v>12</v>
      </c>
      <c r="I1236" s="5">
        <v>10</v>
      </c>
      <c r="J1236" s="5">
        <f>IF(Sales[[#This Row],[Sales Month]]=MAX(R1236:R3455),Sales[[#This Row],[Upsell $ Non Paying Users]]*Sales[[#This Row],[Non Paying Users]],0)</f>
        <v>0</v>
      </c>
      <c r="K1236" s="5" t="str" cm="1">
        <f t="array" ref="K1236">_xlfn.IFS(Sales[[#This Row],[Current Upsell $]]=0,"",Sales[[#This Row],[Current Upsell $]]&gt;=400,"High",Sales[[#This Row],[Current Upsell $]]&gt;=100,"Medium",Sales[[#This Row],[Current Upsell $]]&lt;100,"Low")</f>
        <v/>
      </c>
      <c r="L1236" s="5" t="str">
        <f>IF(Sales[[#This Row],[Current Upsell $]]&gt;0,_xlfn.CONCAT(Sales[[#This Row],[Subscription Type]]," ",Sales[[#This Row],[Upsell Priority]]," ",TEXT(Sales[[#This Row],[Current Upsell $]],"$#")),"")</f>
        <v/>
      </c>
      <c r="M1236">
        <v>12</v>
      </c>
      <c r="N1236" s="1">
        <v>43647</v>
      </c>
      <c r="O1236" s="1">
        <v>43891</v>
      </c>
      <c r="P1236">
        <v>8</v>
      </c>
      <c r="Q1236">
        <v>15</v>
      </c>
      <c r="R1236" s="1">
        <v>43891</v>
      </c>
      <c r="S1236">
        <v>0</v>
      </c>
      <c r="T1236" s="1"/>
    </row>
    <row r="1237" spans="1:20" x14ac:dyDescent="0.25">
      <c r="A1237">
        <v>100022</v>
      </c>
      <c r="B1237" t="s">
        <v>3</v>
      </c>
      <c r="C1237" cm="1">
        <f t="array" ref="C1237">_xlfn.SWITCH(Sales[[#This Row],[Subscription Type]],"Basic",4,"Premium",3,"Business",2,"Enterprise",1,FALSE)</f>
        <v>4</v>
      </c>
      <c r="G1237">
        <v>0</v>
      </c>
      <c r="H1237">
        <f>MAX(0,Sales[[#This Row],[Number of Users]]-Sales[[#This Row],[Licenses Bought]])</f>
        <v>12</v>
      </c>
      <c r="I1237" s="5">
        <v>10</v>
      </c>
      <c r="J1237" s="5">
        <f>IF(Sales[[#This Row],[Sales Month]]=MAX(R1237:R3456),Sales[[#This Row],[Upsell $ Non Paying Users]]*Sales[[#This Row],[Non Paying Users]],0)</f>
        <v>0</v>
      </c>
      <c r="K1237" s="5" t="str" cm="1">
        <f t="array" ref="K1237">_xlfn.IFS(Sales[[#This Row],[Current Upsell $]]=0,"",Sales[[#This Row],[Current Upsell $]]&gt;=400,"High",Sales[[#This Row],[Current Upsell $]]&gt;=100,"Medium",Sales[[#This Row],[Current Upsell $]]&lt;100,"Low")</f>
        <v/>
      </c>
      <c r="L1237" s="5" t="str">
        <f>IF(Sales[[#This Row],[Current Upsell $]]&gt;0,_xlfn.CONCAT(Sales[[#This Row],[Subscription Type]]," ",Sales[[#This Row],[Upsell Priority]]," ",TEXT(Sales[[#This Row],[Current Upsell $]],"$#")),"")</f>
        <v/>
      </c>
      <c r="M1237">
        <v>12</v>
      </c>
      <c r="N1237" s="1">
        <v>43922</v>
      </c>
      <c r="O1237" s="1">
        <v>44075</v>
      </c>
      <c r="P1237">
        <v>5</v>
      </c>
      <c r="Q1237">
        <v>9</v>
      </c>
      <c r="R1237" s="1">
        <v>44013</v>
      </c>
      <c r="S1237">
        <v>0</v>
      </c>
      <c r="T1237" s="1"/>
    </row>
    <row r="1238" spans="1:20" x14ac:dyDescent="0.25">
      <c r="A1238">
        <v>100022</v>
      </c>
      <c r="B1238" t="s">
        <v>3</v>
      </c>
      <c r="C1238" cm="1">
        <f t="array" ref="C1238">_xlfn.SWITCH(Sales[[#This Row],[Subscription Type]],"Basic",4,"Premium",3,"Business",2,"Enterprise",1,FALSE)</f>
        <v>4</v>
      </c>
      <c r="G1238">
        <v>0</v>
      </c>
      <c r="H1238">
        <f>MAX(0,Sales[[#This Row],[Number of Users]]-Sales[[#This Row],[Licenses Bought]])</f>
        <v>12</v>
      </c>
      <c r="I1238" s="5">
        <v>10</v>
      </c>
      <c r="J1238" s="5">
        <f>IF(Sales[[#This Row],[Sales Month]]=MAX(R1238:R3457),Sales[[#This Row],[Upsell $ Non Paying Users]]*Sales[[#This Row],[Non Paying Users]],0)</f>
        <v>0</v>
      </c>
      <c r="K1238" s="5" t="str" cm="1">
        <f t="array" ref="K1238">_xlfn.IFS(Sales[[#This Row],[Current Upsell $]]=0,"",Sales[[#This Row],[Current Upsell $]]&gt;=400,"High",Sales[[#This Row],[Current Upsell $]]&gt;=100,"Medium",Sales[[#This Row],[Current Upsell $]]&lt;100,"Low")</f>
        <v/>
      </c>
      <c r="L1238" s="5" t="str">
        <f>IF(Sales[[#This Row],[Current Upsell $]]&gt;0,_xlfn.CONCAT(Sales[[#This Row],[Subscription Type]]," ",Sales[[#This Row],[Upsell Priority]]," ",TEXT(Sales[[#This Row],[Current Upsell $]],"$#")),"")</f>
        <v/>
      </c>
      <c r="M1238">
        <v>12</v>
      </c>
      <c r="N1238" s="1">
        <v>43922</v>
      </c>
      <c r="O1238" s="1">
        <v>44075</v>
      </c>
      <c r="P1238">
        <v>5</v>
      </c>
      <c r="Q1238">
        <v>9</v>
      </c>
      <c r="R1238" s="1">
        <v>44044</v>
      </c>
      <c r="S1238">
        <v>0</v>
      </c>
      <c r="T1238" s="1"/>
    </row>
    <row r="1239" spans="1:20" x14ac:dyDescent="0.25">
      <c r="A1239">
        <v>100044</v>
      </c>
      <c r="B1239" t="s">
        <v>3</v>
      </c>
      <c r="C1239" cm="1">
        <f t="array" ref="C1239">_xlfn.SWITCH(Sales[[#This Row],[Subscription Type]],"Basic",4,"Premium",3,"Business",2,"Enterprise",1,FALSE)</f>
        <v>4</v>
      </c>
      <c r="G1239">
        <v>0</v>
      </c>
      <c r="H1239">
        <f>MAX(0,Sales[[#This Row],[Number of Users]]-Sales[[#This Row],[Licenses Bought]])</f>
        <v>12</v>
      </c>
      <c r="I1239" s="5">
        <v>10</v>
      </c>
      <c r="J1239" s="5">
        <f>IF(Sales[[#This Row],[Sales Month]]=MAX(R1239:R3458),Sales[[#This Row],[Upsell $ Non Paying Users]]*Sales[[#This Row],[Non Paying Users]],0)</f>
        <v>0</v>
      </c>
      <c r="K1239" s="5" t="str" cm="1">
        <f t="array" ref="K1239">_xlfn.IFS(Sales[[#This Row],[Current Upsell $]]=0,"",Sales[[#This Row],[Current Upsell $]]&gt;=400,"High",Sales[[#This Row],[Current Upsell $]]&gt;=100,"Medium",Sales[[#This Row],[Current Upsell $]]&lt;100,"Low")</f>
        <v/>
      </c>
      <c r="L1239" s="5" t="str">
        <f>IF(Sales[[#This Row],[Current Upsell $]]&gt;0,_xlfn.CONCAT(Sales[[#This Row],[Subscription Type]]," ",Sales[[#This Row],[Upsell Priority]]," ",TEXT(Sales[[#This Row],[Current Upsell $]],"$#")),"")</f>
        <v/>
      </c>
      <c r="M1239">
        <v>12</v>
      </c>
      <c r="N1239" s="1">
        <v>43983</v>
      </c>
      <c r="O1239" s="1">
        <v>44348</v>
      </c>
      <c r="P1239">
        <v>12</v>
      </c>
      <c r="Q1239">
        <v>0</v>
      </c>
      <c r="R1239" s="1">
        <v>43983</v>
      </c>
      <c r="S1239">
        <v>0</v>
      </c>
      <c r="T1239" s="1"/>
    </row>
    <row r="1240" spans="1:20" x14ac:dyDescent="0.25">
      <c r="A1240">
        <v>100044</v>
      </c>
      <c r="B1240" t="s">
        <v>3</v>
      </c>
      <c r="C1240" cm="1">
        <f t="array" ref="C1240">_xlfn.SWITCH(Sales[[#This Row],[Subscription Type]],"Basic",4,"Premium",3,"Business",2,"Enterprise",1,FALSE)</f>
        <v>4</v>
      </c>
      <c r="G1240">
        <v>0</v>
      </c>
      <c r="H1240">
        <f>MAX(0,Sales[[#This Row],[Number of Users]]-Sales[[#This Row],[Licenses Bought]])</f>
        <v>12</v>
      </c>
      <c r="I1240" s="5">
        <v>10</v>
      </c>
      <c r="J1240" s="5">
        <f>IF(Sales[[#This Row],[Sales Month]]=MAX(R1240:R3459),Sales[[#This Row],[Upsell $ Non Paying Users]]*Sales[[#This Row],[Non Paying Users]],0)</f>
        <v>0</v>
      </c>
      <c r="K1240" s="5" t="str" cm="1">
        <f t="array" ref="K1240">_xlfn.IFS(Sales[[#This Row],[Current Upsell $]]=0,"",Sales[[#This Row],[Current Upsell $]]&gt;=400,"High",Sales[[#This Row],[Current Upsell $]]&gt;=100,"Medium",Sales[[#This Row],[Current Upsell $]]&lt;100,"Low")</f>
        <v/>
      </c>
      <c r="L1240" s="5" t="str">
        <f>IF(Sales[[#This Row],[Current Upsell $]]&gt;0,_xlfn.CONCAT(Sales[[#This Row],[Subscription Type]]," ",Sales[[#This Row],[Upsell Priority]]," ",TEXT(Sales[[#This Row],[Current Upsell $]],"$#")),"")</f>
        <v/>
      </c>
      <c r="M1240">
        <v>12</v>
      </c>
      <c r="N1240" s="1">
        <v>43983</v>
      </c>
      <c r="O1240" s="1">
        <v>44348</v>
      </c>
      <c r="P1240">
        <v>12</v>
      </c>
      <c r="Q1240">
        <v>0</v>
      </c>
      <c r="R1240" s="1">
        <v>44166</v>
      </c>
      <c r="S1240">
        <v>0</v>
      </c>
      <c r="T1240" s="1"/>
    </row>
    <row r="1241" spans="1:20" x14ac:dyDescent="0.25">
      <c r="A1241">
        <v>100065</v>
      </c>
      <c r="B1241" t="s">
        <v>3</v>
      </c>
      <c r="C1241" cm="1">
        <f t="array" ref="C1241">_xlfn.SWITCH(Sales[[#This Row],[Subscription Type]],"Basic",4,"Premium",3,"Business",2,"Enterprise",1,FALSE)</f>
        <v>4</v>
      </c>
      <c r="G1241">
        <v>0</v>
      </c>
      <c r="H1241">
        <f>MAX(0,Sales[[#This Row],[Number of Users]]-Sales[[#This Row],[Licenses Bought]])</f>
        <v>12</v>
      </c>
      <c r="I1241" s="5">
        <v>10</v>
      </c>
      <c r="J1241" s="5">
        <f>IF(Sales[[#This Row],[Sales Month]]=MAX(R1241:R3460),Sales[[#This Row],[Upsell $ Non Paying Users]]*Sales[[#This Row],[Non Paying Users]],0)</f>
        <v>0</v>
      </c>
      <c r="K1241" s="5" t="str" cm="1">
        <f t="array" ref="K1241">_xlfn.IFS(Sales[[#This Row],[Current Upsell $]]=0,"",Sales[[#This Row],[Current Upsell $]]&gt;=400,"High",Sales[[#This Row],[Current Upsell $]]&gt;=100,"Medium",Sales[[#This Row],[Current Upsell $]]&lt;100,"Low")</f>
        <v/>
      </c>
      <c r="L1241" s="5" t="str">
        <f>IF(Sales[[#This Row],[Current Upsell $]]&gt;0,_xlfn.CONCAT(Sales[[#This Row],[Subscription Type]]," ",Sales[[#This Row],[Upsell Priority]]," ",TEXT(Sales[[#This Row],[Current Upsell $]],"$#")),"")</f>
        <v/>
      </c>
      <c r="M1241">
        <v>12</v>
      </c>
      <c r="N1241" s="1">
        <v>44013</v>
      </c>
      <c r="O1241" s="1">
        <v>44197</v>
      </c>
      <c r="P1241">
        <v>6</v>
      </c>
      <c r="Q1241">
        <v>5</v>
      </c>
      <c r="R1241" s="1">
        <v>44044</v>
      </c>
      <c r="S1241">
        <v>0</v>
      </c>
      <c r="T1241" s="1"/>
    </row>
    <row r="1242" spans="1:20" x14ac:dyDescent="0.25">
      <c r="A1242">
        <v>100066</v>
      </c>
      <c r="B1242" t="s">
        <v>3</v>
      </c>
      <c r="C1242" cm="1">
        <f t="array" ref="C1242">_xlfn.SWITCH(Sales[[#This Row],[Subscription Type]],"Basic",4,"Premium",3,"Business",2,"Enterprise",1,FALSE)</f>
        <v>4</v>
      </c>
      <c r="G1242">
        <v>0</v>
      </c>
      <c r="H1242">
        <f>MAX(0,Sales[[#This Row],[Number of Users]]-Sales[[#This Row],[Licenses Bought]])</f>
        <v>12</v>
      </c>
      <c r="I1242" s="5">
        <v>10</v>
      </c>
      <c r="J1242" s="5">
        <f>IF(Sales[[#This Row],[Sales Month]]=MAX(R1242:R3461),Sales[[#This Row],[Upsell $ Non Paying Users]]*Sales[[#This Row],[Non Paying Users]],0)</f>
        <v>0</v>
      </c>
      <c r="K1242" s="5" t="str" cm="1">
        <f t="array" ref="K1242">_xlfn.IFS(Sales[[#This Row],[Current Upsell $]]=0,"",Sales[[#This Row],[Current Upsell $]]&gt;=400,"High",Sales[[#This Row],[Current Upsell $]]&gt;=100,"Medium",Sales[[#This Row],[Current Upsell $]]&lt;100,"Low")</f>
        <v/>
      </c>
      <c r="L1242" s="5" t="str">
        <f>IF(Sales[[#This Row],[Current Upsell $]]&gt;0,_xlfn.CONCAT(Sales[[#This Row],[Subscription Type]]," ",Sales[[#This Row],[Upsell Priority]]," ",TEXT(Sales[[#This Row],[Current Upsell $]],"$#")),"")</f>
        <v/>
      </c>
      <c r="M1242">
        <v>12</v>
      </c>
      <c r="N1242" s="1">
        <v>44013</v>
      </c>
      <c r="O1242" s="1">
        <v>44197</v>
      </c>
      <c r="P1242">
        <v>6</v>
      </c>
      <c r="Q1242">
        <v>5</v>
      </c>
      <c r="R1242" s="1">
        <v>44075</v>
      </c>
      <c r="S1242">
        <v>0</v>
      </c>
      <c r="T1242" s="1"/>
    </row>
    <row r="1243" spans="1:20" x14ac:dyDescent="0.25">
      <c r="A1243">
        <v>100066</v>
      </c>
      <c r="B1243" t="s">
        <v>3</v>
      </c>
      <c r="C1243" cm="1">
        <f t="array" ref="C1243">_xlfn.SWITCH(Sales[[#This Row],[Subscription Type]],"Basic",4,"Premium",3,"Business",2,"Enterprise",1,FALSE)</f>
        <v>4</v>
      </c>
      <c r="G1243">
        <v>0</v>
      </c>
      <c r="H1243">
        <f>MAX(0,Sales[[#This Row],[Number of Users]]-Sales[[#This Row],[Licenses Bought]])</f>
        <v>12</v>
      </c>
      <c r="I1243" s="5">
        <v>10</v>
      </c>
      <c r="J1243" s="5">
        <f>IF(Sales[[#This Row],[Sales Month]]=MAX(R1243:R3462),Sales[[#This Row],[Upsell $ Non Paying Users]]*Sales[[#This Row],[Non Paying Users]],0)</f>
        <v>0</v>
      </c>
      <c r="K1243" s="5" t="str" cm="1">
        <f t="array" ref="K1243">_xlfn.IFS(Sales[[#This Row],[Current Upsell $]]=0,"",Sales[[#This Row],[Current Upsell $]]&gt;=400,"High",Sales[[#This Row],[Current Upsell $]]&gt;=100,"Medium",Sales[[#This Row],[Current Upsell $]]&lt;100,"Low")</f>
        <v/>
      </c>
      <c r="L1243" s="5" t="str">
        <f>IF(Sales[[#This Row],[Current Upsell $]]&gt;0,_xlfn.CONCAT(Sales[[#This Row],[Subscription Type]]," ",Sales[[#This Row],[Upsell Priority]]," ",TEXT(Sales[[#This Row],[Current Upsell $]],"$#")),"")</f>
        <v/>
      </c>
      <c r="M1243">
        <v>12</v>
      </c>
      <c r="N1243" s="1">
        <v>44013</v>
      </c>
      <c r="O1243" s="1">
        <v>44197</v>
      </c>
      <c r="P1243">
        <v>6</v>
      </c>
      <c r="Q1243">
        <v>5</v>
      </c>
      <c r="R1243" s="1">
        <v>44166</v>
      </c>
      <c r="S1243">
        <v>0</v>
      </c>
      <c r="T1243" s="1"/>
    </row>
    <row r="1244" spans="1:20" x14ac:dyDescent="0.25">
      <c r="A1244">
        <v>100090</v>
      </c>
      <c r="B1244" t="s">
        <v>3</v>
      </c>
      <c r="C1244" cm="1">
        <f t="array" ref="C1244">_xlfn.SWITCH(Sales[[#This Row],[Subscription Type]],"Basic",4,"Premium",3,"Business",2,"Enterprise",1,FALSE)</f>
        <v>4</v>
      </c>
      <c r="G1244">
        <v>0</v>
      </c>
      <c r="H1244">
        <f>MAX(0,Sales[[#This Row],[Number of Users]]-Sales[[#This Row],[Licenses Bought]])</f>
        <v>12</v>
      </c>
      <c r="I1244" s="5">
        <v>10</v>
      </c>
      <c r="J1244" s="5">
        <f>IF(Sales[[#This Row],[Sales Month]]=MAX(R1244:R3463),Sales[[#This Row],[Upsell $ Non Paying Users]]*Sales[[#This Row],[Non Paying Users]],0)</f>
        <v>0</v>
      </c>
      <c r="K1244" s="5" t="str" cm="1">
        <f t="array" ref="K1244">_xlfn.IFS(Sales[[#This Row],[Current Upsell $]]=0,"",Sales[[#This Row],[Current Upsell $]]&gt;=400,"High",Sales[[#This Row],[Current Upsell $]]&gt;=100,"Medium",Sales[[#This Row],[Current Upsell $]]&lt;100,"Low")</f>
        <v/>
      </c>
      <c r="L1244" s="5" t="str">
        <f>IF(Sales[[#This Row],[Current Upsell $]]&gt;0,_xlfn.CONCAT(Sales[[#This Row],[Subscription Type]]," ",Sales[[#This Row],[Upsell Priority]]," ",TEXT(Sales[[#This Row],[Current Upsell $]],"$#")),"")</f>
        <v/>
      </c>
      <c r="M1244">
        <v>12</v>
      </c>
      <c r="N1244" s="1">
        <v>44044</v>
      </c>
      <c r="O1244" s="1">
        <v>44075</v>
      </c>
      <c r="P1244">
        <v>1</v>
      </c>
      <c r="Q1244">
        <v>9</v>
      </c>
      <c r="R1244" s="1">
        <v>44044</v>
      </c>
      <c r="S1244">
        <v>0</v>
      </c>
      <c r="T1244" s="1"/>
    </row>
    <row r="1245" spans="1:20" x14ac:dyDescent="0.25">
      <c r="A1245">
        <v>100123</v>
      </c>
      <c r="B1245" t="s">
        <v>3</v>
      </c>
      <c r="C1245" cm="1">
        <f t="array" ref="C1245">_xlfn.SWITCH(Sales[[#This Row],[Subscription Type]],"Basic",4,"Premium",3,"Business",2,"Enterprise",1,FALSE)</f>
        <v>4</v>
      </c>
      <c r="G1245">
        <v>0</v>
      </c>
      <c r="H1245">
        <f>MAX(0,Sales[[#This Row],[Number of Users]]-Sales[[#This Row],[Licenses Bought]])</f>
        <v>12</v>
      </c>
      <c r="I1245" s="5">
        <v>10</v>
      </c>
      <c r="J1245" s="5">
        <f>IF(Sales[[#This Row],[Sales Month]]=MAX(R1245:R3464),Sales[[#This Row],[Upsell $ Non Paying Users]]*Sales[[#This Row],[Non Paying Users]],0)</f>
        <v>0</v>
      </c>
      <c r="K1245" s="5" t="str" cm="1">
        <f t="array" ref="K1245">_xlfn.IFS(Sales[[#This Row],[Current Upsell $]]=0,"",Sales[[#This Row],[Current Upsell $]]&gt;=400,"High",Sales[[#This Row],[Current Upsell $]]&gt;=100,"Medium",Sales[[#This Row],[Current Upsell $]]&lt;100,"Low")</f>
        <v/>
      </c>
      <c r="L1245" s="5" t="str">
        <f>IF(Sales[[#This Row],[Current Upsell $]]&gt;0,_xlfn.CONCAT(Sales[[#This Row],[Subscription Type]]," ",Sales[[#This Row],[Upsell Priority]]," ",TEXT(Sales[[#This Row],[Current Upsell $]],"$#")),"")</f>
        <v/>
      </c>
      <c r="M1245">
        <v>12</v>
      </c>
      <c r="N1245" s="1">
        <v>44075</v>
      </c>
      <c r="O1245" s="1">
        <v>44136</v>
      </c>
      <c r="P1245">
        <v>2</v>
      </c>
      <c r="Q1245">
        <v>7</v>
      </c>
      <c r="R1245" s="1">
        <v>44075</v>
      </c>
      <c r="S1245">
        <v>0</v>
      </c>
      <c r="T1245" s="1"/>
    </row>
    <row r="1246" spans="1:20" x14ac:dyDescent="0.25">
      <c r="A1246">
        <v>100124</v>
      </c>
      <c r="B1246" t="s">
        <v>3</v>
      </c>
      <c r="C1246" cm="1">
        <f t="array" ref="C1246">_xlfn.SWITCH(Sales[[#This Row],[Subscription Type]],"Basic",4,"Premium",3,"Business",2,"Enterprise",1,FALSE)</f>
        <v>4</v>
      </c>
      <c r="G1246">
        <v>0</v>
      </c>
      <c r="H1246">
        <f>MAX(0,Sales[[#This Row],[Number of Users]]-Sales[[#This Row],[Licenses Bought]])</f>
        <v>12</v>
      </c>
      <c r="I1246" s="5">
        <v>10</v>
      </c>
      <c r="J1246" s="5">
        <f>IF(Sales[[#This Row],[Sales Month]]=MAX(R1246:R3465),Sales[[#This Row],[Upsell $ Non Paying Users]]*Sales[[#This Row],[Non Paying Users]],0)</f>
        <v>0</v>
      </c>
      <c r="K1246" s="5" t="str" cm="1">
        <f t="array" ref="K1246">_xlfn.IFS(Sales[[#This Row],[Current Upsell $]]=0,"",Sales[[#This Row],[Current Upsell $]]&gt;=400,"High",Sales[[#This Row],[Current Upsell $]]&gt;=100,"Medium",Sales[[#This Row],[Current Upsell $]]&lt;100,"Low")</f>
        <v/>
      </c>
      <c r="L1246" s="5" t="str">
        <f>IF(Sales[[#This Row],[Current Upsell $]]&gt;0,_xlfn.CONCAT(Sales[[#This Row],[Subscription Type]]," ",Sales[[#This Row],[Upsell Priority]]," ",TEXT(Sales[[#This Row],[Current Upsell $]],"$#")),"")</f>
        <v/>
      </c>
      <c r="M1246">
        <v>12</v>
      </c>
      <c r="N1246" s="1">
        <v>44075</v>
      </c>
      <c r="O1246" s="1">
        <v>44378</v>
      </c>
      <c r="P1246">
        <v>10</v>
      </c>
      <c r="Q1246">
        <v>0</v>
      </c>
      <c r="R1246" s="1">
        <v>44317</v>
      </c>
      <c r="S1246">
        <v>0</v>
      </c>
      <c r="T1246" s="1"/>
    </row>
    <row r="1247" spans="1:20" x14ac:dyDescent="0.25">
      <c r="A1247">
        <v>100208</v>
      </c>
      <c r="B1247" t="s">
        <v>3</v>
      </c>
      <c r="C1247" cm="1">
        <f t="array" ref="C1247">_xlfn.SWITCH(Sales[[#This Row],[Subscription Type]],"Basic",4,"Premium",3,"Business",2,"Enterprise",1,FALSE)</f>
        <v>4</v>
      </c>
      <c r="G1247">
        <v>0</v>
      </c>
      <c r="H1247">
        <f>MAX(0,Sales[[#This Row],[Number of Users]]-Sales[[#This Row],[Licenses Bought]])</f>
        <v>12</v>
      </c>
      <c r="I1247" s="5">
        <v>10</v>
      </c>
      <c r="J1247" s="5">
        <f>IF(Sales[[#This Row],[Sales Month]]=MAX(R1247:R3466),Sales[[#This Row],[Upsell $ Non Paying Users]]*Sales[[#This Row],[Non Paying Users]],0)</f>
        <v>0</v>
      </c>
      <c r="K1247" s="5" t="str" cm="1">
        <f t="array" ref="K1247">_xlfn.IFS(Sales[[#This Row],[Current Upsell $]]=0,"",Sales[[#This Row],[Current Upsell $]]&gt;=400,"High",Sales[[#This Row],[Current Upsell $]]&gt;=100,"Medium",Sales[[#This Row],[Current Upsell $]]&lt;100,"Low")</f>
        <v/>
      </c>
      <c r="L1247" s="5" t="str">
        <f>IF(Sales[[#This Row],[Current Upsell $]]&gt;0,_xlfn.CONCAT(Sales[[#This Row],[Subscription Type]]," ",Sales[[#This Row],[Upsell Priority]]," ",TEXT(Sales[[#This Row],[Current Upsell $]],"$#")),"")</f>
        <v/>
      </c>
      <c r="M1247">
        <v>12</v>
      </c>
      <c r="N1247" s="1">
        <v>44228</v>
      </c>
      <c r="O1247" s="1">
        <v>44348</v>
      </c>
      <c r="P1247">
        <v>4</v>
      </c>
      <c r="Q1247">
        <v>0</v>
      </c>
      <c r="R1247" s="1">
        <v>44228</v>
      </c>
      <c r="S1247">
        <v>0</v>
      </c>
      <c r="T1247" s="1"/>
    </row>
    <row r="1248" spans="1:20" x14ac:dyDescent="0.25">
      <c r="A1248">
        <v>100209</v>
      </c>
      <c r="B1248" t="s">
        <v>3</v>
      </c>
      <c r="C1248" cm="1">
        <f t="array" ref="C1248">_xlfn.SWITCH(Sales[[#This Row],[Subscription Type]],"Basic",4,"Premium",3,"Business",2,"Enterprise",1,FALSE)</f>
        <v>4</v>
      </c>
      <c r="G1248">
        <v>0</v>
      </c>
      <c r="H1248">
        <f>MAX(0,Sales[[#This Row],[Number of Users]]-Sales[[#This Row],[Licenses Bought]])</f>
        <v>12</v>
      </c>
      <c r="I1248" s="5">
        <v>10</v>
      </c>
      <c r="J1248" s="5">
        <f>IF(Sales[[#This Row],[Sales Month]]=MAX(R1248:R3467),Sales[[#This Row],[Upsell $ Non Paying Users]]*Sales[[#This Row],[Non Paying Users]],0)</f>
        <v>0</v>
      </c>
      <c r="K1248" s="5" t="str" cm="1">
        <f t="array" ref="K1248">_xlfn.IFS(Sales[[#This Row],[Current Upsell $]]=0,"",Sales[[#This Row],[Current Upsell $]]&gt;=400,"High",Sales[[#This Row],[Current Upsell $]]&gt;=100,"Medium",Sales[[#This Row],[Current Upsell $]]&lt;100,"Low")</f>
        <v/>
      </c>
      <c r="L1248" s="5" t="str">
        <f>IF(Sales[[#This Row],[Current Upsell $]]&gt;0,_xlfn.CONCAT(Sales[[#This Row],[Subscription Type]]," ",Sales[[#This Row],[Upsell Priority]]," ",TEXT(Sales[[#This Row],[Current Upsell $]],"$#")),"")</f>
        <v/>
      </c>
      <c r="M1248">
        <v>12</v>
      </c>
      <c r="N1248" s="1">
        <v>44228</v>
      </c>
      <c r="O1248" s="1">
        <v>44378</v>
      </c>
      <c r="P1248">
        <v>5</v>
      </c>
      <c r="Q1248">
        <v>0</v>
      </c>
      <c r="R1248" s="1">
        <v>44287</v>
      </c>
      <c r="S1248">
        <v>0</v>
      </c>
      <c r="T1248" s="1"/>
    </row>
    <row r="1249" spans="1:20" x14ac:dyDescent="0.25">
      <c r="A1249">
        <v>100209</v>
      </c>
      <c r="B1249" t="s">
        <v>3</v>
      </c>
      <c r="C1249" cm="1">
        <f t="array" ref="C1249">_xlfn.SWITCH(Sales[[#This Row],[Subscription Type]],"Basic",4,"Premium",3,"Business",2,"Enterprise",1,FALSE)</f>
        <v>4</v>
      </c>
      <c r="G1249">
        <v>0</v>
      </c>
      <c r="H1249">
        <f>MAX(0,Sales[[#This Row],[Number of Users]]-Sales[[#This Row],[Licenses Bought]])</f>
        <v>12</v>
      </c>
      <c r="I1249" s="5">
        <v>10</v>
      </c>
      <c r="J1249" s="5">
        <f>IF(Sales[[#This Row],[Sales Month]]=MAX(R1249:R3468),Sales[[#This Row],[Upsell $ Non Paying Users]]*Sales[[#This Row],[Non Paying Users]],0)</f>
        <v>0</v>
      </c>
      <c r="K1249" s="5" t="str" cm="1">
        <f t="array" ref="K1249">_xlfn.IFS(Sales[[#This Row],[Current Upsell $]]=0,"",Sales[[#This Row],[Current Upsell $]]&gt;=400,"High",Sales[[#This Row],[Current Upsell $]]&gt;=100,"Medium",Sales[[#This Row],[Current Upsell $]]&lt;100,"Low")</f>
        <v/>
      </c>
      <c r="L1249" s="5" t="str">
        <f>IF(Sales[[#This Row],[Current Upsell $]]&gt;0,_xlfn.CONCAT(Sales[[#This Row],[Subscription Type]]," ",Sales[[#This Row],[Upsell Priority]]," ",TEXT(Sales[[#This Row],[Current Upsell $]],"$#")),"")</f>
        <v/>
      </c>
      <c r="M1249">
        <v>12</v>
      </c>
      <c r="N1249" s="1">
        <v>44228</v>
      </c>
      <c r="O1249" s="1">
        <v>44378</v>
      </c>
      <c r="P1249">
        <v>5</v>
      </c>
      <c r="Q1249">
        <v>0</v>
      </c>
      <c r="R1249" s="1">
        <v>44317</v>
      </c>
      <c r="S1249">
        <v>0</v>
      </c>
      <c r="T1249" s="1"/>
    </row>
    <row r="1250" spans="1:20" x14ac:dyDescent="0.25">
      <c r="A1250">
        <v>100228</v>
      </c>
      <c r="B1250" t="s">
        <v>3</v>
      </c>
      <c r="C1250" cm="1">
        <f t="array" ref="C1250">_xlfn.SWITCH(Sales[[#This Row],[Subscription Type]],"Basic",4,"Premium",3,"Business",2,"Enterprise",1,FALSE)</f>
        <v>4</v>
      </c>
      <c r="G1250">
        <v>0</v>
      </c>
      <c r="H1250">
        <f>MAX(0,Sales[[#This Row],[Number of Users]]-Sales[[#This Row],[Licenses Bought]])</f>
        <v>12</v>
      </c>
      <c r="I1250" s="5">
        <v>10</v>
      </c>
      <c r="J1250" s="5">
        <f>IF(Sales[[#This Row],[Sales Month]]=MAX(R1250:R3469),Sales[[#This Row],[Upsell $ Non Paying Users]]*Sales[[#This Row],[Non Paying Users]],0)</f>
        <v>0</v>
      </c>
      <c r="K1250" s="5" t="str" cm="1">
        <f t="array" ref="K1250">_xlfn.IFS(Sales[[#This Row],[Current Upsell $]]=0,"",Sales[[#This Row],[Current Upsell $]]&gt;=400,"High",Sales[[#This Row],[Current Upsell $]]&gt;=100,"Medium",Sales[[#This Row],[Current Upsell $]]&lt;100,"Low")</f>
        <v/>
      </c>
      <c r="L1250" s="5" t="str">
        <f>IF(Sales[[#This Row],[Current Upsell $]]&gt;0,_xlfn.CONCAT(Sales[[#This Row],[Subscription Type]]," ",Sales[[#This Row],[Upsell Priority]]," ",TEXT(Sales[[#This Row],[Current Upsell $]],"$#")),"")</f>
        <v/>
      </c>
      <c r="M1250">
        <v>12</v>
      </c>
      <c r="N1250" s="1">
        <v>44256</v>
      </c>
      <c r="O1250" s="1">
        <v>44378</v>
      </c>
      <c r="P1250">
        <v>4</v>
      </c>
      <c r="Q1250">
        <v>0</v>
      </c>
      <c r="R1250" s="1">
        <v>44256</v>
      </c>
      <c r="S1250">
        <v>0</v>
      </c>
      <c r="T1250" s="1"/>
    </row>
    <row r="1251" spans="1:20" x14ac:dyDescent="0.25">
      <c r="A1251">
        <v>100230</v>
      </c>
      <c r="B1251" t="s">
        <v>3</v>
      </c>
      <c r="C1251" cm="1">
        <f t="array" ref="C1251">_xlfn.SWITCH(Sales[[#This Row],[Subscription Type]],"Basic",4,"Premium",3,"Business",2,"Enterprise",1,FALSE)</f>
        <v>4</v>
      </c>
      <c r="G1251">
        <v>0</v>
      </c>
      <c r="H1251">
        <f>MAX(0,Sales[[#This Row],[Number of Users]]-Sales[[#This Row],[Licenses Bought]])</f>
        <v>12</v>
      </c>
      <c r="I1251" s="5">
        <v>10</v>
      </c>
      <c r="J1251" s="5">
        <f>IF(Sales[[#This Row],[Sales Month]]=MAX(R1251:R3470),Sales[[#This Row],[Upsell $ Non Paying Users]]*Sales[[#This Row],[Non Paying Users]],0)</f>
        <v>0</v>
      </c>
      <c r="K1251" s="5" t="str" cm="1">
        <f t="array" ref="K1251">_xlfn.IFS(Sales[[#This Row],[Current Upsell $]]=0,"",Sales[[#This Row],[Current Upsell $]]&gt;=400,"High",Sales[[#This Row],[Current Upsell $]]&gt;=100,"Medium",Sales[[#This Row],[Current Upsell $]]&lt;100,"Low")</f>
        <v/>
      </c>
      <c r="L1251" s="5" t="str">
        <f>IF(Sales[[#This Row],[Current Upsell $]]&gt;0,_xlfn.CONCAT(Sales[[#This Row],[Subscription Type]]," ",Sales[[#This Row],[Upsell Priority]]," ",TEXT(Sales[[#This Row],[Current Upsell $]],"$#")),"")</f>
        <v/>
      </c>
      <c r="M1251">
        <v>12</v>
      </c>
      <c r="N1251" s="1">
        <v>44256</v>
      </c>
      <c r="O1251" s="1">
        <v>44378</v>
      </c>
      <c r="P1251">
        <v>4</v>
      </c>
      <c r="Q1251">
        <v>0</v>
      </c>
      <c r="R1251" s="1">
        <v>44287</v>
      </c>
      <c r="S1251">
        <v>0</v>
      </c>
      <c r="T1251" s="1"/>
    </row>
    <row r="1252" spans="1:20" x14ac:dyDescent="0.25">
      <c r="A1252">
        <v>100256</v>
      </c>
      <c r="B1252" t="s">
        <v>3</v>
      </c>
      <c r="C1252" cm="1">
        <f t="array" ref="C1252">_xlfn.SWITCH(Sales[[#This Row],[Subscription Type]],"Basic",4,"Premium",3,"Business",2,"Enterprise",1,FALSE)</f>
        <v>4</v>
      </c>
      <c r="G1252">
        <v>0</v>
      </c>
      <c r="H1252">
        <f>MAX(0,Sales[[#This Row],[Number of Users]]-Sales[[#This Row],[Licenses Bought]])</f>
        <v>12</v>
      </c>
      <c r="I1252" s="5">
        <v>10</v>
      </c>
      <c r="J1252" s="5">
        <f>IF(Sales[[#This Row],[Sales Month]]=MAX(R1252:R3471),Sales[[#This Row],[Upsell $ Non Paying Users]]*Sales[[#This Row],[Non Paying Users]],0)</f>
        <v>0</v>
      </c>
      <c r="K1252" s="5" t="str" cm="1">
        <f t="array" ref="K1252">_xlfn.IFS(Sales[[#This Row],[Current Upsell $]]=0,"",Sales[[#This Row],[Current Upsell $]]&gt;=400,"High",Sales[[#This Row],[Current Upsell $]]&gt;=100,"Medium",Sales[[#This Row],[Current Upsell $]]&lt;100,"Low")</f>
        <v/>
      </c>
      <c r="L1252" s="5" t="str">
        <f>IF(Sales[[#This Row],[Current Upsell $]]&gt;0,_xlfn.CONCAT(Sales[[#This Row],[Subscription Type]]," ",Sales[[#This Row],[Upsell Priority]]," ",TEXT(Sales[[#This Row],[Current Upsell $]],"$#")),"")</f>
        <v/>
      </c>
      <c r="M1252">
        <v>12</v>
      </c>
      <c r="N1252" s="1">
        <v>44287</v>
      </c>
      <c r="O1252" s="1">
        <v>44317</v>
      </c>
      <c r="P1252">
        <v>1</v>
      </c>
      <c r="Q1252">
        <v>1</v>
      </c>
      <c r="R1252" s="1">
        <v>44287</v>
      </c>
      <c r="S1252">
        <v>0</v>
      </c>
      <c r="T1252" s="1"/>
    </row>
    <row r="1253" spans="1:20" x14ac:dyDescent="0.25">
      <c r="A1253">
        <v>100257</v>
      </c>
      <c r="B1253" t="s">
        <v>3</v>
      </c>
      <c r="C1253" cm="1">
        <f t="array" ref="C1253">_xlfn.SWITCH(Sales[[#This Row],[Subscription Type]],"Basic",4,"Premium",3,"Business",2,"Enterprise",1,FALSE)</f>
        <v>4</v>
      </c>
      <c r="E1253" s="1"/>
      <c r="F1253" s="1"/>
      <c r="G1253">
        <v>0</v>
      </c>
      <c r="H1253">
        <f>MAX(0,Sales[[#This Row],[Number of Users]]-Sales[[#This Row],[Licenses Bought]])</f>
        <v>12</v>
      </c>
      <c r="I1253" s="5">
        <v>10</v>
      </c>
      <c r="J1253" s="5">
        <f>IF(Sales[[#This Row],[Sales Month]]=MAX(R1253:R3472),Sales[[#This Row],[Upsell $ Non Paying Users]]*Sales[[#This Row],[Non Paying Users]],0)</f>
        <v>0</v>
      </c>
      <c r="K1253" s="5" t="str" cm="1">
        <f t="array" ref="K1253">_xlfn.IFS(Sales[[#This Row],[Current Upsell $]]=0,"",Sales[[#This Row],[Current Upsell $]]&gt;=400,"High",Sales[[#This Row],[Current Upsell $]]&gt;=100,"Medium",Sales[[#This Row],[Current Upsell $]]&lt;100,"Low")</f>
        <v/>
      </c>
      <c r="L1253" s="5" t="str">
        <f>IF(Sales[[#This Row],[Current Upsell $]]&gt;0,_xlfn.CONCAT(Sales[[#This Row],[Subscription Type]]," ",Sales[[#This Row],[Upsell Priority]]," ",TEXT(Sales[[#This Row],[Current Upsell $]],"$#")),"")</f>
        <v/>
      </c>
      <c r="M1253">
        <v>12</v>
      </c>
      <c r="N1253" s="1">
        <v>44287</v>
      </c>
      <c r="O1253" s="1">
        <v>44378</v>
      </c>
      <c r="P1253">
        <v>3</v>
      </c>
      <c r="Q1253">
        <v>0</v>
      </c>
      <c r="R1253" s="1">
        <v>44287</v>
      </c>
      <c r="S1253">
        <v>0</v>
      </c>
      <c r="T1253" s="1"/>
    </row>
    <row r="1254" spans="1:20" x14ac:dyDescent="0.25">
      <c r="A1254">
        <v>100286</v>
      </c>
      <c r="B1254" t="s">
        <v>3</v>
      </c>
      <c r="C1254" cm="1">
        <f t="array" ref="C1254">_xlfn.SWITCH(Sales[[#This Row],[Subscription Type]],"Basic",4,"Premium",3,"Business",2,"Enterprise",1,FALSE)</f>
        <v>4</v>
      </c>
      <c r="G1254">
        <v>0</v>
      </c>
      <c r="H1254">
        <f>MAX(0,Sales[[#This Row],[Number of Users]]-Sales[[#This Row],[Licenses Bought]])</f>
        <v>12</v>
      </c>
      <c r="I1254" s="5">
        <v>10</v>
      </c>
      <c r="J1254" s="5">
        <f>IF(Sales[[#This Row],[Sales Month]]=MAX(R1254:R3473),Sales[[#This Row],[Upsell $ Non Paying Users]]*Sales[[#This Row],[Non Paying Users]],0)</f>
        <v>0</v>
      </c>
      <c r="K1254" s="5" t="str" cm="1">
        <f t="array" ref="K1254">_xlfn.IFS(Sales[[#This Row],[Current Upsell $]]=0,"",Sales[[#This Row],[Current Upsell $]]&gt;=400,"High",Sales[[#This Row],[Current Upsell $]]&gt;=100,"Medium",Sales[[#This Row],[Current Upsell $]]&lt;100,"Low")</f>
        <v/>
      </c>
      <c r="L1254" s="5" t="str">
        <f>IF(Sales[[#This Row],[Current Upsell $]]&gt;0,_xlfn.CONCAT(Sales[[#This Row],[Subscription Type]]," ",Sales[[#This Row],[Upsell Priority]]," ",TEXT(Sales[[#This Row],[Current Upsell $]],"$#")),"")</f>
        <v/>
      </c>
      <c r="M1254">
        <v>12</v>
      </c>
      <c r="N1254" s="1">
        <v>44317</v>
      </c>
      <c r="O1254" s="1">
        <v>44348</v>
      </c>
      <c r="P1254">
        <v>1</v>
      </c>
      <c r="Q1254">
        <v>0</v>
      </c>
      <c r="R1254" s="1">
        <v>44317</v>
      </c>
      <c r="S1254">
        <v>0</v>
      </c>
      <c r="T1254" s="1"/>
    </row>
    <row r="1255" spans="1:20" x14ac:dyDescent="0.25">
      <c r="A1255">
        <v>100287</v>
      </c>
      <c r="B1255" t="s">
        <v>3</v>
      </c>
      <c r="C1255" cm="1">
        <f t="array" ref="C1255">_xlfn.SWITCH(Sales[[#This Row],[Subscription Type]],"Basic",4,"Premium",3,"Business",2,"Enterprise",1,FALSE)</f>
        <v>4</v>
      </c>
      <c r="E1255" s="1"/>
      <c r="F1255" s="1"/>
      <c r="G1255">
        <v>0</v>
      </c>
      <c r="H1255">
        <f>MAX(0,Sales[[#This Row],[Number of Users]]-Sales[[#This Row],[Licenses Bought]])</f>
        <v>12</v>
      </c>
      <c r="I1255" s="5">
        <v>10</v>
      </c>
      <c r="J1255" s="5">
        <f>IF(Sales[[#This Row],[Sales Month]]=MAX(R1255:R3474),Sales[[#This Row],[Upsell $ Non Paying Users]]*Sales[[#This Row],[Non Paying Users]],0)</f>
        <v>0</v>
      </c>
      <c r="K1255" s="5" t="str" cm="1">
        <f t="array" ref="K1255">_xlfn.IFS(Sales[[#This Row],[Current Upsell $]]=0,"",Sales[[#This Row],[Current Upsell $]]&gt;=400,"High",Sales[[#This Row],[Current Upsell $]]&gt;=100,"Medium",Sales[[#This Row],[Current Upsell $]]&lt;100,"Low")</f>
        <v/>
      </c>
      <c r="L1255" s="5" t="str">
        <f>IF(Sales[[#This Row],[Current Upsell $]]&gt;0,_xlfn.CONCAT(Sales[[#This Row],[Subscription Type]]," ",Sales[[#This Row],[Upsell Priority]]," ",TEXT(Sales[[#This Row],[Current Upsell $]],"$#")),"")</f>
        <v/>
      </c>
      <c r="M1255">
        <v>12</v>
      </c>
      <c r="N1255" s="1">
        <v>44317</v>
      </c>
      <c r="O1255" s="1">
        <v>44378</v>
      </c>
      <c r="P1255">
        <v>2</v>
      </c>
      <c r="Q1255">
        <v>0</v>
      </c>
      <c r="R1255" s="1">
        <v>44317</v>
      </c>
      <c r="S1255">
        <v>0</v>
      </c>
      <c r="T1255" s="1"/>
    </row>
    <row r="1256" spans="1:20" x14ac:dyDescent="0.25">
      <c r="A1256">
        <v>100289</v>
      </c>
      <c r="B1256" t="s">
        <v>3</v>
      </c>
      <c r="C1256" cm="1">
        <f t="array" ref="C1256">_xlfn.SWITCH(Sales[[#This Row],[Subscription Type]],"Basic",4,"Premium",3,"Business",2,"Enterprise",1,FALSE)</f>
        <v>4</v>
      </c>
      <c r="G1256">
        <v>0</v>
      </c>
      <c r="H1256">
        <f>MAX(0,Sales[[#This Row],[Number of Users]]-Sales[[#This Row],[Licenses Bought]])</f>
        <v>12</v>
      </c>
      <c r="I1256" s="5">
        <v>10</v>
      </c>
      <c r="J1256" s="5">
        <f>IF(Sales[[#This Row],[Sales Month]]=MAX(R1256:R3475),Sales[[#This Row],[Upsell $ Non Paying Users]]*Sales[[#This Row],[Non Paying Users]],0)</f>
        <v>0</v>
      </c>
      <c r="K1256" s="5" t="str" cm="1">
        <f t="array" ref="K1256">_xlfn.IFS(Sales[[#This Row],[Current Upsell $]]=0,"",Sales[[#This Row],[Current Upsell $]]&gt;=400,"High",Sales[[#This Row],[Current Upsell $]]&gt;=100,"Medium",Sales[[#This Row],[Current Upsell $]]&lt;100,"Low")</f>
        <v/>
      </c>
      <c r="L1256" s="5" t="str">
        <f>IF(Sales[[#This Row],[Current Upsell $]]&gt;0,_xlfn.CONCAT(Sales[[#This Row],[Subscription Type]]," ",Sales[[#This Row],[Upsell Priority]]," ",TEXT(Sales[[#This Row],[Current Upsell $]],"$#")),"")</f>
        <v/>
      </c>
      <c r="M1256">
        <v>12</v>
      </c>
      <c r="N1256" s="1">
        <v>44317</v>
      </c>
      <c r="O1256" s="1">
        <v>44378</v>
      </c>
      <c r="P1256">
        <v>2</v>
      </c>
      <c r="Q1256">
        <v>0</v>
      </c>
      <c r="R1256" s="1">
        <v>44317</v>
      </c>
      <c r="S1256">
        <v>0</v>
      </c>
      <c r="T1256" s="1"/>
    </row>
    <row r="1257" spans="1:20" x14ac:dyDescent="0.25">
      <c r="A1257">
        <v>100344</v>
      </c>
      <c r="B1257" t="s">
        <v>3</v>
      </c>
      <c r="C1257" cm="1">
        <f t="array" ref="C1257">_xlfn.SWITCH(Sales[[#This Row],[Subscription Type]],"Basic",4,"Premium",3,"Business",2,"Enterprise",1,FALSE)</f>
        <v>4</v>
      </c>
      <c r="G1257">
        <v>0</v>
      </c>
      <c r="H1257">
        <f>MAX(0,Sales[[#This Row],[Number of Users]]-Sales[[#This Row],[Licenses Bought]])</f>
        <v>12</v>
      </c>
      <c r="I1257" s="5">
        <v>10</v>
      </c>
      <c r="J1257" s="5">
        <f>IF(Sales[[#This Row],[Sales Month]]=MAX(R1257:R3476),Sales[[#This Row],[Upsell $ Non Paying Users]]*Sales[[#This Row],[Non Paying Users]],0)</f>
        <v>120</v>
      </c>
      <c r="K1257" s="5" t="str" cm="1">
        <f t="array" ref="K1257">_xlfn.IFS(Sales[[#This Row],[Current Upsell $]]=0,"",Sales[[#This Row],[Current Upsell $]]&gt;=400,"High",Sales[[#This Row],[Current Upsell $]]&gt;=100,"Medium",Sales[[#This Row],[Current Upsell $]]&lt;100,"Low")</f>
        <v>Medium</v>
      </c>
      <c r="L1257" s="5" t="str">
        <f>IF(Sales[[#This Row],[Current Upsell $]]&gt;0,_xlfn.CONCAT(Sales[[#This Row],[Subscription Type]]," ",Sales[[#This Row],[Upsell Priority]]," ",TEXT(Sales[[#This Row],[Current Upsell $]],"$#")),"")</f>
        <v>Basic Medium $120</v>
      </c>
      <c r="M1257">
        <v>12</v>
      </c>
      <c r="N1257" s="1">
        <v>44348</v>
      </c>
      <c r="O1257" s="1">
        <v>44378</v>
      </c>
      <c r="P1257">
        <v>1</v>
      </c>
      <c r="Q1257">
        <v>0</v>
      </c>
      <c r="R1257" s="1">
        <v>44348</v>
      </c>
      <c r="S1257">
        <v>0</v>
      </c>
      <c r="T1257" s="1"/>
    </row>
    <row r="1258" spans="1:20" x14ac:dyDescent="0.25">
      <c r="A1258">
        <v>100001</v>
      </c>
      <c r="B1258" t="s">
        <v>3</v>
      </c>
      <c r="C1258" cm="1">
        <f t="array" ref="C1258">_xlfn.SWITCH(Sales[[#This Row],[Subscription Type]],"Basic",4,"Premium",3,"Business",2,"Enterprise",1,FALSE)</f>
        <v>4</v>
      </c>
      <c r="G1258">
        <v>0</v>
      </c>
      <c r="H1258">
        <f>MAX(0,Sales[[#This Row],[Number of Users]]-Sales[[#This Row],[Licenses Bought]])</f>
        <v>11</v>
      </c>
      <c r="I1258" s="5">
        <v>10</v>
      </c>
      <c r="J1258" s="5">
        <f>IF(Sales[[#This Row],[Sales Month]]=MAX(R1258:R3477),Sales[[#This Row],[Upsell $ Non Paying Users]]*Sales[[#This Row],[Non Paying Users]],0)</f>
        <v>0</v>
      </c>
      <c r="K1258" s="5" t="str" cm="1">
        <f t="array" ref="K1258">_xlfn.IFS(Sales[[#This Row],[Current Upsell $]]=0,"",Sales[[#This Row],[Current Upsell $]]&gt;=400,"High",Sales[[#This Row],[Current Upsell $]]&gt;=100,"Medium",Sales[[#This Row],[Current Upsell $]]&lt;100,"Low")</f>
        <v/>
      </c>
      <c r="L1258" s="5" t="str">
        <f>IF(Sales[[#This Row],[Current Upsell $]]&gt;0,_xlfn.CONCAT(Sales[[#This Row],[Subscription Type]]," ",Sales[[#This Row],[Upsell Priority]]," ",TEXT(Sales[[#This Row],[Current Upsell $]],"$#")),"")</f>
        <v/>
      </c>
      <c r="M1258">
        <v>11</v>
      </c>
      <c r="N1258" s="1">
        <v>43647</v>
      </c>
      <c r="O1258" s="1">
        <v>43891</v>
      </c>
      <c r="P1258">
        <v>8</v>
      </c>
      <c r="Q1258">
        <v>15</v>
      </c>
      <c r="R1258" s="1">
        <v>43678</v>
      </c>
      <c r="S1258">
        <v>0</v>
      </c>
      <c r="T1258" s="1"/>
    </row>
    <row r="1259" spans="1:20" x14ac:dyDescent="0.25">
      <c r="A1259">
        <v>100001</v>
      </c>
      <c r="B1259" t="s">
        <v>3</v>
      </c>
      <c r="C1259" cm="1">
        <f t="array" ref="C1259">_xlfn.SWITCH(Sales[[#This Row],[Subscription Type]],"Basic",4,"Premium",3,"Business",2,"Enterprise",1,FALSE)</f>
        <v>4</v>
      </c>
      <c r="G1259">
        <v>0</v>
      </c>
      <c r="H1259">
        <f>MAX(0,Sales[[#This Row],[Number of Users]]-Sales[[#This Row],[Licenses Bought]])</f>
        <v>11</v>
      </c>
      <c r="I1259" s="5">
        <v>10</v>
      </c>
      <c r="J1259" s="5">
        <f>IF(Sales[[#This Row],[Sales Month]]=MAX(R1259:R3478),Sales[[#This Row],[Upsell $ Non Paying Users]]*Sales[[#This Row],[Non Paying Users]],0)</f>
        <v>0</v>
      </c>
      <c r="K1259" s="5" t="str" cm="1">
        <f t="array" ref="K1259">_xlfn.IFS(Sales[[#This Row],[Current Upsell $]]=0,"",Sales[[#This Row],[Current Upsell $]]&gt;=400,"High",Sales[[#This Row],[Current Upsell $]]&gt;=100,"Medium",Sales[[#This Row],[Current Upsell $]]&lt;100,"Low")</f>
        <v/>
      </c>
      <c r="L1259" s="5" t="str">
        <f>IF(Sales[[#This Row],[Current Upsell $]]&gt;0,_xlfn.CONCAT(Sales[[#This Row],[Subscription Type]]," ",Sales[[#This Row],[Upsell Priority]]," ",TEXT(Sales[[#This Row],[Current Upsell $]],"$#")),"")</f>
        <v/>
      </c>
      <c r="M1259">
        <v>11</v>
      </c>
      <c r="N1259" s="1">
        <v>43647</v>
      </c>
      <c r="O1259" s="1">
        <v>43891</v>
      </c>
      <c r="P1259">
        <v>8</v>
      </c>
      <c r="Q1259">
        <v>15</v>
      </c>
      <c r="R1259" s="1">
        <v>43709</v>
      </c>
      <c r="S1259">
        <v>0</v>
      </c>
      <c r="T1259" s="1"/>
    </row>
    <row r="1260" spans="1:20" x14ac:dyDescent="0.25">
      <c r="A1260">
        <v>100001</v>
      </c>
      <c r="B1260" t="s">
        <v>3</v>
      </c>
      <c r="C1260" cm="1">
        <f t="array" ref="C1260">_xlfn.SWITCH(Sales[[#This Row],[Subscription Type]],"Basic",4,"Premium",3,"Business",2,"Enterprise",1,FALSE)</f>
        <v>4</v>
      </c>
      <c r="G1260">
        <v>0</v>
      </c>
      <c r="H1260">
        <f>MAX(0,Sales[[#This Row],[Number of Users]]-Sales[[#This Row],[Licenses Bought]])</f>
        <v>11</v>
      </c>
      <c r="I1260" s="5">
        <v>10</v>
      </c>
      <c r="J1260" s="5">
        <f>IF(Sales[[#This Row],[Sales Month]]=MAX(R1260:R3479),Sales[[#This Row],[Upsell $ Non Paying Users]]*Sales[[#This Row],[Non Paying Users]],0)</f>
        <v>0</v>
      </c>
      <c r="K1260" s="5" t="str" cm="1">
        <f t="array" ref="K1260">_xlfn.IFS(Sales[[#This Row],[Current Upsell $]]=0,"",Sales[[#This Row],[Current Upsell $]]&gt;=400,"High",Sales[[#This Row],[Current Upsell $]]&gt;=100,"Medium",Sales[[#This Row],[Current Upsell $]]&lt;100,"Low")</f>
        <v/>
      </c>
      <c r="L1260" s="5" t="str">
        <f>IF(Sales[[#This Row],[Current Upsell $]]&gt;0,_xlfn.CONCAT(Sales[[#This Row],[Subscription Type]]," ",Sales[[#This Row],[Upsell Priority]]," ",TEXT(Sales[[#This Row],[Current Upsell $]],"$#")),"")</f>
        <v/>
      </c>
      <c r="M1260">
        <v>11</v>
      </c>
      <c r="N1260" s="1">
        <v>43647</v>
      </c>
      <c r="O1260" s="1">
        <v>43891</v>
      </c>
      <c r="P1260">
        <v>8</v>
      </c>
      <c r="Q1260">
        <v>15</v>
      </c>
      <c r="R1260" s="1">
        <v>43770</v>
      </c>
      <c r="S1260">
        <v>0</v>
      </c>
      <c r="T1260" s="1"/>
    </row>
    <row r="1261" spans="1:20" x14ac:dyDescent="0.25">
      <c r="A1261">
        <v>100001</v>
      </c>
      <c r="B1261" t="s">
        <v>3</v>
      </c>
      <c r="C1261" cm="1">
        <f t="array" ref="C1261">_xlfn.SWITCH(Sales[[#This Row],[Subscription Type]],"Basic",4,"Premium",3,"Business",2,"Enterprise",1,FALSE)</f>
        <v>4</v>
      </c>
      <c r="G1261">
        <v>0</v>
      </c>
      <c r="H1261">
        <f>MAX(0,Sales[[#This Row],[Number of Users]]-Sales[[#This Row],[Licenses Bought]])</f>
        <v>11</v>
      </c>
      <c r="I1261" s="5">
        <v>10</v>
      </c>
      <c r="J1261" s="5">
        <f>IF(Sales[[#This Row],[Sales Month]]=MAX(R1261:R3480),Sales[[#This Row],[Upsell $ Non Paying Users]]*Sales[[#This Row],[Non Paying Users]],0)</f>
        <v>0</v>
      </c>
      <c r="K1261" s="5" t="str" cm="1">
        <f t="array" ref="K1261">_xlfn.IFS(Sales[[#This Row],[Current Upsell $]]=0,"",Sales[[#This Row],[Current Upsell $]]&gt;=400,"High",Sales[[#This Row],[Current Upsell $]]&gt;=100,"Medium",Sales[[#This Row],[Current Upsell $]]&lt;100,"Low")</f>
        <v/>
      </c>
      <c r="L1261" s="5" t="str">
        <f>IF(Sales[[#This Row],[Current Upsell $]]&gt;0,_xlfn.CONCAT(Sales[[#This Row],[Subscription Type]]," ",Sales[[#This Row],[Upsell Priority]]," ",TEXT(Sales[[#This Row],[Current Upsell $]],"$#")),"")</f>
        <v/>
      </c>
      <c r="M1261">
        <v>11</v>
      </c>
      <c r="N1261" s="1">
        <v>43647</v>
      </c>
      <c r="O1261" s="1">
        <v>43891</v>
      </c>
      <c r="P1261">
        <v>8</v>
      </c>
      <c r="Q1261">
        <v>15</v>
      </c>
      <c r="R1261" s="1">
        <v>43862</v>
      </c>
      <c r="S1261">
        <v>0</v>
      </c>
      <c r="T1261" s="1"/>
    </row>
    <row r="1262" spans="1:20" x14ac:dyDescent="0.25">
      <c r="A1262">
        <v>100022</v>
      </c>
      <c r="B1262" t="s">
        <v>3</v>
      </c>
      <c r="C1262" cm="1">
        <f t="array" ref="C1262">_xlfn.SWITCH(Sales[[#This Row],[Subscription Type]],"Basic",4,"Premium",3,"Business",2,"Enterprise",1,FALSE)</f>
        <v>4</v>
      </c>
      <c r="G1262">
        <v>0</v>
      </c>
      <c r="H1262">
        <f>MAX(0,Sales[[#This Row],[Number of Users]]-Sales[[#This Row],[Licenses Bought]])</f>
        <v>11</v>
      </c>
      <c r="I1262" s="5">
        <v>10</v>
      </c>
      <c r="J1262" s="5">
        <f>IF(Sales[[#This Row],[Sales Month]]=MAX(R1262:R3481),Sales[[#This Row],[Upsell $ Non Paying Users]]*Sales[[#This Row],[Non Paying Users]],0)</f>
        <v>0</v>
      </c>
      <c r="K1262" s="5" t="str" cm="1">
        <f t="array" ref="K1262">_xlfn.IFS(Sales[[#This Row],[Current Upsell $]]=0,"",Sales[[#This Row],[Current Upsell $]]&gt;=400,"High",Sales[[#This Row],[Current Upsell $]]&gt;=100,"Medium",Sales[[#This Row],[Current Upsell $]]&lt;100,"Low")</f>
        <v/>
      </c>
      <c r="L1262" s="5" t="str">
        <f>IF(Sales[[#This Row],[Current Upsell $]]&gt;0,_xlfn.CONCAT(Sales[[#This Row],[Subscription Type]]," ",Sales[[#This Row],[Upsell Priority]]," ",TEXT(Sales[[#This Row],[Current Upsell $]],"$#")),"")</f>
        <v/>
      </c>
      <c r="M1262">
        <v>11</v>
      </c>
      <c r="N1262" s="1">
        <v>43922</v>
      </c>
      <c r="O1262" s="1">
        <v>44075</v>
      </c>
      <c r="P1262">
        <v>5</v>
      </c>
      <c r="Q1262">
        <v>9</v>
      </c>
      <c r="R1262" s="1">
        <v>43983</v>
      </c>
      <c r="S1262">
        <v>0</v>
      </c>
      <c r="T1262" s="1"/>
    </row>
    <row r="1263" spans="1:20" x14ac:dyDescent="0.25">
      <c r="A1263">
        <v>100044</v>
      </c>
      <c r="B1263" t="s">
        <v>3</v>
      </c>
      <c r="C1263" cm="1">
        <f t="array" ref="C1263">_xlfn.SWITCH(Sales[[#This Row],[Subscription Type]],"Basic",4,"Premium",3,"Business",2,"Enterprise",1,FALSE)</f>
        <v>4</v>
      </c>
      <c r="G1263">
        <v>0</v>
      </c>
      <c r="H1263">
        <f>MAX(0,Sales[[#This Row],[Number of Users]]-Sales[[#This Row],[Licenses Bought]])</f>
        <v>11</v>
      </c>
      <c r="I1263" s="5">
        <v>10</v>
      </c>
      <c r="J1263" s="5">
        <f>IF(Sales[[#This Row],[Sales Month]]=MAX(R1263:R3482),Sales[[#This Row],[Upsell $ Non Paying Users]]*Sales[[#This Row],[Non Paying Users]],0)</f>
        <v>0</v>
      </c>
      <c r="K1263" s="5" t="str" cm="1">
        <f t="array" ref="K1263">_xlfn.IFS(Sales[[#This Row],[Current Upsell $]]=0,"",Sales[[#This Row],[Current Upsell $]]&gt;=400,"High",Sales[[#This Row],[Current Upsell $]]&gt;=100,"Medium",Sales[[#This Row],[Current Upsell $]]&lt;100,"Low")</f>
        <v/>
      </c>
      <c r="L1263" s="5" t="str">
        <f>IF(Sales[[#This Row],[Current Upsell $]]&gt;0,_xlfn.CONCAT(Sales[[#This Row],[Subscription Type]]," ",Sales[[#This Row],[Upsell Priority]]," ",TEXT(Sales[[#This Row],[Current Upsell $]],"$#")),"")</f>
        <v/>
      </c>
      <c r="M1263">
        <v>11</v>
      </c>
      <c r="N1263" s="1">
        <v>43983</v>
      </c>
      <c r="O1263" s="1">
        <v>44348</v>
      </c>
      <c r="P1263">
        <v>12</v>
      </c>
      <c r="Q1263">
        <v>0</v>
      </c>
      <c r="R1263" s="1">
        <v>44105</v>
      </c>
      <c r="S1263">
        <v>0</v>
      </c>
      <c r="T1263" s="1"/>
    </row>
    <row r="1264" spans="1:20" x14ac:dyDescent="0.25">
      <c r="A1264">
        <v>100045</v>
      </c>
      <c r="B1264" t="s">
        <v>3</v>
      </c>
      <c r="C1264" cm="1">
        <f t="array" ref="C1264">_xlfn.SWITCH(Sales[[#This Row],[Subscription Type]],"Basic",4,"Premium",3,"Business",2,"Enterprise",1,FALSE)</f>
        <v>4</v>
      </c>
      <c r="E1264" s="1"/>
      <c r="F1264" s="1"/>
      <c r="G1264">
        <v>0</v>
      </c>
      <c r="H1264">
        <f>MAX(0,Sales[[#This Row],[Number of Users]]-Sales[[#This Row],[Licenses Bought]])</f>
        <v>11</v>
      </c>
      <c r="I1264" s="5">
        <v>10</v>
      </c>
      <c r="J1264" s="5">
        <f>IF(Sales[[#This Row],[Sales Month]]=MAX(R1264:R3483),Sales[[#This Row],[Upsell $ Non Paying Users]]*Sales[[#This Row],[Non Paying Users]],0)</f>
        <v>0</v>
      </c>
      <c r="K1264" s="5" t="str" cm="1">
        <f t="array" ref="K1264">_xlfn.IFS(Sales[[#This Row],[Current Upsell $]]=0,"",Sales[[#This Row],[Current Upsell $]]&gt;=400,"High",Sales[[#This Row],[Current Upsell $]]&gt;=100,"Medium",Sales[[#This Row],[Current Upsell $]]&lt;100,"Low")</f>
        <v/>
      </c>
      <c r="L1264" s="5" t="str">
        <f>IF(Sales[[#This Row],[Current Upsell $]]&gt;0,_xlfn.CONCAT(Sales[[#This Row],[Subscription Type]]," ",Sales[[#This Row],[Upsell Priority]]," ",TEXT(Sales[[#This Row],[Current Upsell $]],"$#")),"")</f>
        <v/>
      </c>
      <c r="M1264">
        <v>11</v>
      </c>
      <c r="N1264" s="1">
        <v>43983</v>
      </c>
      <c r="O1264" s="1">
        <v>44378</v>
      </c>
      <c r="P1264">
        <v>13</v>
      </c>
      <c r="Q1264">
        <v>0</v>
      </c>
      <c r="R1264" s="1">
        <v>43983</v>
      </c>
      <c r="S1264">
        <v>0</v>
      </c>
      <c r="T1264" s="1"/>
    </row>
    <row r="1265" spans="1:20" x14ac:dyDescent="0.25">
      <c r="A1265">
        <v>100065</v>
      </c>
      <c r="B1265" t="s">
        <v>3</v>
      </c>
      <c r="C1265" cm="1">
        <f t="array" ref="C1265">_xlfn.SWITCH(Sales[[#This Row],[Subscription Type]],"Basic",4,"Premium",3,"Business",2,"Enterprise",1,FALSE)</f>
        <v>4</v>
      </c>
      <c r="G1265">
        <v>0</v>
      </c>
      <c r="H1265">
        <f>MAX(0,Sales[[#This Row],[Number of Users]]-Sales[[#This Row],[Licenses Bought]])</f>
        <v>11</v>
      </c>
      <c r="I1265" s="5">
        <v>10</v>
      </c>
      <c r="J1265" s="5">
        <f>IF(Sales[[#This Row],[Sales Month]]=MAX(R1265:R3484),Sales[[#This Row],[Upsell $ Non Paying Users]]*Sales[[#This Row],[Non Paying Users]],0)</f>
        <v>0</v>
      </c>
      <c r="K1265" s="5" t="str" cm="1">
        <f t="array" ref="K1265">_xlfn.IFS(Sales[[#This Row],[Current Upsell $]]=0,"",Sales[[#This Row],[Current Upsell $]]&gt;=400,"High",Sales[[#This Row],[Current Upsell $]]&gt;=100,"Medium",Sales[[#This Row],[Current Upsell $]]&lt;100,"Low")</f>
        <v/>
      </c>
      <c r="L1265" s="5" t="str">
        <f>IF(Sales[[#This Row],[Current Upsell $]]&gt;0,_xlfn.CONCAT(Sales[[#This Row],[Subscription Type]]," ",Sales[[#This Row],[Upsell Priority]]," ",TEXT(Sales[[#This Row],[Current Upsell $]],"$#")),"")</f>
        <v/>
      </c>
      <c r="M1265">
        <v>11</v>
      </c>
      <c r="N1265" s="1">
        <v>44013</v>
      </c>
      <c r="O1265" s="1">
        <v>44197</v>
      </c>
      <c r="P1265">
        <v>6</v>
      </c>
      <c r="Q1265">
        <v>5</v>
      </c>
      <c r="R1265" s="1">
        <v>44136</v>
      </c>
      <c r="S1265">
        <v>0</v>
      </c>
      <c r="T1265" s="1"/>
    </row>
    <row r="1266" spans="1:20" x14ac:dyDescent="0.25">
      <c r="A1266">
        <v>100067</v>
      </c>
      <c r="B1266" t="s">
        <v>3</v>
      </c>
      <c r="C1266" cm="1">
        <f t="array" ref="C1266">_xlfn.SWITCH(Sales[[#This Row],[Subscription Type]],"Basic",4,"Premium",3,"Business",2,"Enterprise",1,FALSE)</f>
        <v>4</v>
      </c>
      <c r="G1266">
        <v>0</v>
      </c>
      <c r="H1266">
        <f>MAX(0,Sales[[#This Row],[Number of Users]]-Sales[[#This Row],[Licenses Bought]])</f>
        <v>11</v>
      </c>
      <c r="I1266" s="5">
        <v>10</v>
      </c>
      <c r="J1266" s="5">
        <f>IF(Sales[[#This Row],[Sales Month]]=MAX(R1266:R3485),Sales[[#This Row],[Upsell $ Non Paying Users]]*Sales[[#This Row],[Non Paying Users]],0)</f>
        <v>0</v>
      </c>
      <c r="K1266" s="5" t="str" cm="1">
        <f t="array" ref="K1266">_xlfn.IFS(Sales[[#This Row],[Current Upsell $]]=0,"",Sales[[#This Row],[Current Upsell $]]&gt;=400,"High",Sales[[#This Row],[Current Upsell $]]&gt;=100,"Medium",Sales[[#This Row],[Current Upsell $]]&lt;100,"Low")</f>
        <v/>
      </c>
      <c r="L1266" s="5" t="str">
        <f>IF(Sales[[#This Row],[Current Upsell $]]&gt;0,_xlfn.CONCAT(Sales[[#This Row],[Subscription Type]]," ",Sales[[#This Row],[Upsell Priority]]," ",TEXT(Sales[[#This Row],[Current Upsell $]],"$#")),"")</f>
        <v/>
      </c>
      <c r="M1266">
        <v>11</v>
      </c>
      <c r="N1266" s="1">
        <v>44013</v>
      </c>
      <c r="O1266" s="1">
        <v>44075</v>
      </c>
      <c r="P1266">
        <v>2</v>
      </c>
      <c r="Q1266">
        <v>9</v>
      </c>
      <c r="R1266" s="1">
        <v>44044</v>
      </c>
      <c r="S1266">
        <v>0</v>
      </c>
      <c r="T1266" s="1"/>
    </row>
    <row r="1267" spans="1:20" x14ac:dyDescent="0.25">
      <c r="A1267">
        <v>100068</v>
      </c>
      <c r="B1267" t="s">
        <v>3</v>
      </c>
      <c r="C1267" cm="1">
        <f t="array" ref="C1267">_xlfn.SWITCH(Sales[[#This Row],[Subscription Type]],"Basic",4,"Premium",3,"Business",2,"Enterprise",1,FALSE)</f>
        <v>4</v>
      </c>
      <c r="G1267">
        <v>0</v>
      </c>
      <c r="H1267">
        <f>MAX(0,Sales[[#This Row],[Number of Users]]-Sales[[#This Row],[Licenses Bought]])</f>
        <v>11</v>
      </c>
      <c r="I1267" s="5">
        <v>10</v>
      </c>
      <c r="J1267" s="5">
        <f>IF(Sales[[#This Row],[Sales Month]]=MAX(R1267:R3486),Sales[[#This Row],[Upsell $ Non Paying Users]]*Sales[[#This Row],[Non Paying Users]],0)</f>
        <v>0</v>
      </c>
      <c r="K1267" s="5" t="str" cm="1">
        <f t="array" ref="K1267">_xlfn.IFS(Sales[[#This Row],[Current Upsell $]]=0,"",Sales[[#This Row],[Current Upsell $]]&gt;=400,"High",Sales[[#This Row],[Current Upsell $]]&gt;=100,"Medium",Sales[[#This Row],[Current Upsell $]]&lt;100,"Low")</f>
        <v/>
      </c>
      <c r="L1267" s="5" t="str">
        <f>IF(Sales[[#This Row],[Current Upsell $]]&gt;0,_xlfn.CONCAT(Sales[[#This Row],[Subscription Type]]," ",Sales[[#This Row],[Upsell Priority]]," ",TEXT(Sales[[#This Row],[Current Upsell $]],"$#")),"")</f>
        <v/>
      </c>
      <c r="M1267">
        <v>11</v>
      </c>
      <c r="N1267" s="1">
        <v>44013</v>
      </c>
      <c r="O1267" s="1">
        <v>44287</v>
      </c>
      <c r="P1267">
        <v>9</v>
      </c>
      <c r="Q1267">
        <v>2</v>
      </c>
      <c r="R1267" s="1">
        <v>44013</v>
      </c>
      <c r="S1267">
        <v>0</v>
      </c>
      <c r="T1267" s="1"/>
    </row>
    <row r="1268" spans="1:20" x14ac:dyDescent="0.25">
      <c r="A1268">
        <v>100069</v>
      </c>
      <c r="B1268" t="s">
        <v>3</v>
      </c>
      <c r="C1268" cm="1">
        <f t="array" ref="C1268">_xlfn.SWITCH(Sales[[#This Row],[Subscription Type]],"Basic",4,"Premium",3,"Business",2,"Enterprise",1,FALSE)</f>
        <v>4</v>
      </c>
      <c r="G1268">
        <v>0</v>
      </c>
      <c r="H1268">
        <f>MAX(0,Sales[[#This Row],[Number of Users]]-Sales[[#This Row],[Licenses Bought]])</f>
        <v>11</v>
      </c>
      <c r="I1268" s="5">
        <v>10</v>
      </c>
      <c r="J1268" s="5">
        <f>IF(Sales[[#This Row],[Sales Month]]=MAX(R1268:R3487),Sales[[#This Row],[Upsell $ Non Paying Users]]*Sales[[#This Row],[Non Paying Users]],0)</f>
        <v>0</v>
      </c>
      <c r="K1268" s="5" t="str" cm="1">
        <f t="array" ref="K1268">_xlfn.IFS(Sales[[#This Row],[Current Upsell $]]=0,"",Sales[[#This Row],[Current Upsell $]]&gt;=400,"High",Sales[[#This Row],[Current Upsell $]]&gt;=100,"Medium",Sales[[#This Row],[Current Upsell $]]&lt;100,"Low")</f>
        <v/>
      </c>
      <c r="L1268" s="5" t="str">
        <f>IF(Sales[[#This Row],[Current Upsell $]]&gt;0,_xlfn.CONCAT(Sales[[#This Row],[Subscription Type]]," ",Sales[[#This Row],[Upsell Priority]]," ",TEXT(Sales[[#This Row],[Current Upsell $]],"$#")),"")</f>
        <v/>
      </c>
      <c r="M1268">
        <v>11</v>
      </c>
      <c r="N1268" s="1">
        <v>44013</v>
      </c>
      <c r="O1268" s="1">
        <v>44348</v>
      </c>
      <c r="P1268">
        <v>11</v>
      </c>
      <c r="Q1268">
        <v>0</v>
      </c>
      <c r="R1268" s="1">
        <v>44013</v>
      </c>
      <c r="S1268">
        <v>0</v>
      </c>
      <c r="T1268" s="1"/>
    </row>
    <row r="1269" spans="1:20" x14ac:dyDescent="0.25">
      <c r="A1269">
        <v>100091</v>
      </c>
      <c r="B1269" t="s">
        <v>3</v>
      </c>
      <c r="C1269" cm="1">
        <f t="array" ref="C1269">_xlfn.SWITCH(Sales[[#This Row],[Subscription Type]],"Basic",4,"Premium",3,"Business",2,"Enterprise",1,FALSE)</f>
        <v>4</v>
      </c>
      <c r="G1269">
        <v>0</v>
      </c>
      <c r="H1269">
        <f>MAX(0,Sales[[#This Row],[Number of Users]]-Sales[[#This Row],[Licenses Bought]])</f>
        <v>11</v>
      </c>
      <c r="I1269" s="5">
        <v>10</v>
      </c>
      <c r="J1269" s="5">
        <f>IF(Sales[[#This Row],[Sales Month]]=MAX(R1269:R3488),Sales[[#This Row],[Upsell $ Non Paying Users]]*Sales[[#This Row],[Non Paying Users]],0)</f>
        <v>0</v>
      </c>
      <c r="K1269" s="5" t="str" cm="1">
        <f t="array" ref="K1269">_xlfn.IFS(Sales[[#This Row],[Current Upsell $]]=0,"",Sales[[#This Row],[Current Upsell $]]&gt;=400,"High",Sales[[#This Row],[Current Upsell $]]&gt;=100,"Medium",Sales[[#This Row],[Current Upsell $]]&lt;100,"Low")</f>
        <v/>
      </c>
      <c r="L1269" s="5" t="str">
        <f>IF(Sales[[#This Row],[Current Upsell $]]&gt;0,_xlfn.CONCAT(Sales[[#This Row],[Subscription Type]]," ",Sales[[#This Row],[Upsell Priority]]," ",TEXT(Sales[[#This Row],[Current Upsell $]],"$#")),"")</f>
        <v/>
      </c>
      <c r="M1269">
        <v>11</v>
      </c>
      <c r="N1269" s="1">
        <v>44044</v>
      </c>
      <c r="O1269" s="1">
        <v>44378</v>
      </c>
      <c r="P1269">
        <v>11</v>
      </c>
      <c r="Q1269">
        <v>0</v>
      </c>
      <c r="R1269" s="1">
        <v>44256</v>
      </c>
      <c r="S1269">
        <v>0</v>
      </c>
      <c r="T1269" s="1"/>
    </row>
    <row r="1270" spans="1:20" x14ac:dyDescent="0.25">
      <c r="A1270">
        <v>100124</v>
      </c>
      <c r="B1270" t="s">
        <v>3</v>
      </c>
      <c r="C1270" cm="1">
        <f t="array" ref="C1270">_xlfn.SWITCH(Sales[[#This Row],[Subscription Type]],"Basic",4,"Premium",3,"Business",2,"Enterprise",1,FALSE)</f>
        <v>4</v>
      </c>
      <c r="G1270">
        <v>0</v>
      </c>
      <c r="H1270">
        <f>MAX(0,Sales[[#This Row],[Number of Users]]-Sales[[#This Row],[Licenses Bought]])</f>
        <v>11</v>
      </c>
      <c r="I1270" s="5">
        <v>10</v>
      </c>
      <c r="J1270" s="5">
        <f>IF(Sales[[#This Row],[Sales Month]]=MAX(R1270:R3489),Sales[[#This Row],[Upsell $ Non Paying Users]]*Sales[[#This Row],[Non Paying Users]],0)</f>
        <v>0</v>
      </c>
      <c r="K1270" s="5" t="str" cm="1">
        <f t="array" ref="K1270">_xlfn.IFS(Sales[[#This Row],[Current Upsell $]]=0,"",Sales[[#This Row],[Current Upsell $]]&gt;=400,"High",Sales[[#This Row],[Current Upsell $]]&gt;=100,"Medium",Sales[[#This Row],[Current Upsell $]]&lt;100,"Low")</f>
        <v/>
      </c>
      <c r="L1270" s="5" t="str">
        <f>IF(Sales[[#This Row],[Current Upsell $]]&gt;0,_xlfn.CONCAT(Sales[[#This Row],[Subscription Type]]," ",Sales[[#This Row],[Upsell Priority]]," ",TEXT(Sales[[#This Row],[Current Upsell $]],"$#")),"")</f>
        <v/>
      </c>
      <c r="M1270">
        <v>11</v>
      </c>
      <c r="N1270" s="1">
        <v>44075</v>
      </c>
      <c r="O1270" s="1">
        <v>44378</v>
      </c>
      <c r="P1270">
        <v>10</v>
      </c>
      <c r="Q1270">
        <v>0</v>
      </c>
      <c r="R1270" s="1">
        <v>44166</v>
      </c>
      <c r="S1270">
        <v>0</v>
      </c>
      <c r="T1270" s="1"/>
    </row>
    <row r="1271" spans="1:20" x14ac:dyDescent="0.25">
      <c r="A1271">
        <v>100125</v>
      </c>
      <c r="B1271" t="s">
        <v>3</v>
      </c>
      <c r="C1271" cm="1">
        <f t="array" ref="C1271">_xlfn.SWITCH(Sales[[#This Row],[Subscription Type]],"Basic",4,"Premium",3,"Business",2,"Enterprise",1,FALSE)</f>
        <v>4</v>
      </c>
      <c r="E1271" s="1"/>
      <c r="F1271" s="1"/>
      <c r="G1271">
        <v>0</v>
      </c>
      <c r="H1271">
        <f>MAX(0,Sales[[#This Row],[Number of Users]]-Sales[[#This Row],[Licenses Bought]])</f>
        <v>11</v>
      </c>
      <c r="I1271" s="5">
        <v>10</v>
      </c>
      <c r="J1271" s="5">
        <f>IF(Sales[[#This Row],[Sales Month]]=MAX(R1271:R3490),Sales[[#This Row],[Upsell $ Non Paying Users]]*Sales[[#This Row],[Non Paying Users]],0)</f>
        <v>0</v>
      </c>
      <c r="K1271" s="5" t="str" cm="1">
        <f t="array" ref="K1271">_xlfn.IFS(Sales[[#This Row],[Current Upsell $]]=0,"",Sales[[#This Row],[Current Upsell $]]&gt;=400,"High",Sales[[#This Row],[Current Upsell $]]&gt;=100,"Medium",Sales[[#This Row],[Current Upsell $]]&lt;100,"Low")</f>
        <v/>
      </c>
      <c r="L1271" s="5" t="str">
        <f>IF(Sales[[#This Row],[Current Upsell $]]&gt;0,_xlfn.CONCAT(Sales[[#This Row],[Subscription Type]]," ",Sales[[#This Row],[Upsell Priority]]," ",TEXT(Sales[[#This Row],[Current Upsell $]],"$#")),"")</f>
        <v/>
      </c>
      <c r="M1271">
        <v>11</v>
      </c>
      <c r="N1271" s="1">
        <v>44075</v>
      </c>
      <c r="O1271" s="1">
        <v>44378</v>
      </c>
      <c r="P1271">
        <v>10</v>
      </c>
      <c r="Q1271">
        <v>0</v>
      </c>
      <c r="R1271" s="1">
        <v>44075</v>
      </c>
      <c r="S1271">
        <v>0</v>
      </c>
      <c r="T1271" s="1"/>
    </row>
    <row r="1272" spans="1:20" x14ac:dyDescent="0.25">
      <c r="A1272">
        <v>100185</v>
      </c>
      <c r="B1272" t="s">
        <v>3</v>
      </c>
      <c r="C1272" cm="1">
        <f t="array" ref="C1272">_xlfn.SWITCH(Sales[[#This Row],[Subscription Type]],"Basic",4,"Premium",3,"Business",2,"Enterprise",1,FALSE)</f>
        <v>4</v>
      </c>
      <c r="G1272">
        <v>0</v>
      </c>
      <c r="H1272">
        <f>MAX(0,Sales[[#This Row],[Number of Users]]-Sales[[#This Row],[Licenses Bought]])</f>
        <v>11</v>
      </c>
      <c r="I1272" s="5">
        <v>10</v>
      </c>
      <c r="J1272" s="5">
        <f>IF(Sales[[#This Row],[Sales Month]]=MAX(R1272:R3491),Sales[[#This Row],[Upsell $ Non Paying Users]]*Sales[[#This Row],[Non Paying Users]],0)</f>
        <v>0</v>
      </c>
      <c r="K1272" s="5" t="str" cm="1">
        <f t="array" ref="K1272">_xlfn.IFS(Sales[[#This Row],[Current Upsell $]]=0,"",Sales[[#This Row],[Current Upsell $]]&gt;=400,"High",Sales[[#This Row],[Current Upsell $]]&gt;=100,"Medium",Sales[[#This Row],[Current Upsell $]]&lt;100,"Low")</f>
        <v/>
      </c>
      <c r="L1272" s="5" t="str">
        <f>IF(Sales[[#This Row],[Current Upsell $]]&gt;0,_xlfn.CONCAT(Sales[[#This Row],[Subscription Type]]," ",Sales[[#This Row],[Upsell Priority]]," ",TEXT(Sales[[#This Row],[Current Upsell $]],"$#")),"")</f>
        <v/>
      </c>
      <c r="M1272">
        <v>11</v>
      </c>
      <c r="N1272" s="1">
        <v>44197</v>
      </c>
      <c r="O1272" s="1">
        <v>44348</v>
      </c>
      <c r="P1272">
        <v>5</v>
      </c>
      <c r="Q1272">
        <v>0</v>
      </c>
      <c r="R1272" s="1">
        <v>44287</v>
      </c>
      <c r="S1272">
        <v>0</v>
      </c>
      <c r="T1272" s="1"/>
    </row>
    <row r="1273" spans="1:20" x14ac:dyDescent="0.25">
      <c r="A1273">
        <v>100209</v>
      </c>
      <c r="B1273" t="s">
        <v>3</v>
      </c>
      <c r="C1273" cm="1">
        <f t="array" ref="C1273">_xlfn.SWITCH(Sales[[#This Row],[Subscription Type]],"Basic",4,"Premium",3,"Business",2,"Enterprise",1,FALSE)</f>
        <v>4</v>
      </c>
      <c r="G1273">
        <v>0</v>
      </c>
      <c r="H1273">
        <f>MAX(0,Sales[[#This Row],[Number of Users]]-Sales[[#This Row],[Licenses Bought]])</f>
        <v>11</v>
      </c>
      <c r="I1273" s="5">
        <v>10</v>
      </c>
      <c r="J1273" s="5">
        <f>IF(Sales[[#This Row],[Sales Month]]=MAX(R1273:R3492),Sales[[#This Row],[Upsell $ Non Paying Users]]*Sales[[#This Row],[Non Paying Users]],0)</f>
        <v>110</v>
      </c>
      <c r="K1273" s="5" t="str" cm="1">
        <f t="array" ref="K1273">_xlfn.IFS(Sales[[#This Row],[Current Upsell $]]=0,"",Sales[[#This Row],[Current Upsell $]]&gt;=400,"High",Sales[[#This Row],[Current Upsell $]]&gt;=100,"Medium",Sales[[#This Row],[Current Upsell $]]&lt;100,"Low")</f>
        <v>Medium</v>
      </c>
      <c r="L1273" s="5" t="str">
        <f>IF(Sales[[#This Row],[Current Upsell $]]&gt;0,_xlfn.CONCAT(Sales[[#This Row],[Subscription Type]]," ",Sales[[#This Row],[Upsell Priority]]," ",TEXT(Sales[[#This Row],[Current Upsell $]],"$#")),"")</f>
        <v>Basic Medium $110</v>
      </c>
      <c r="M1273">
        <v>11</v>
      </c>
      <c r="N1273" s="1">
        <v>44228</v>
      </c>
      <c r="O1273" s="1">
        <v>44378</v>
      </c>
      <c r="P1273">
        <v>5</v>
      </c>
      <c r="Q1273">
        <v>0</v>
      </c>
      <c r="R1273" s="1">
        <v>44348</v>
      </c>
      <c r="S1273">
        <v>0</v>
      </c>
      <c r="T1273" s="1"/>
    </row>
    <row r="1274" spans="1:20" x14ac:dyDescent="0.25">
      <c r="A1274">
        <v>100228</v>
      </c>
      <c r="B1274" t="s">
        <v>3</v>
      </c>
      <c r="C1274" cm="1">
        <f t="array" ref="C1274">_xlfn.SWITCH(Sales[[#This Row],[Subscription Type]],"Basic",4,"Premium",3,"Business",2,"Enterprise",1,FALSE)</f>
        <v>4</v>
      </c>
      <c r="G1274">
        <v>0</v>
      </c>
      <c r="H1274">
        <f>MAX(0,Sales[[#This Row],[Number of Users]]-Sales[[#This Row],[Licenses Bought]])</f>
        <v>11</v>
      </c>
      <c r="I1274" s="5">
        <v>10</v>
      </c>
      <c r="J1274" s="5">
        <f>IF(Sales[[#This Row],[Sales Month]]=MAX(R1274:R3493),Sales[[#This Row],[Upsell $ Non Paying Users]]*Sales[[#This Row],[Non Paying Users]],0)</f>
        <v>0</v>
      </c>
      <c r="K1274" s="5" t="str" cm="1">
        <f t="array" ref="K1274">_xlfn.IFS(Sales[[#This Row],[Current Upsell $]]=0,"",Sales[[#This Row],[Current Upsell $]]&gt;=400,"High",Sales[[#This Row],[Current Upsell $]]&gt;=100,"Medium",Sales[[#This Row],[Current Upsell $]]&lt;100,"Low")</f>
        <v/>
      </c>
      <c r="L1274" s="5" t="str">
        <f>IF(Sales[[#This Row],[Current Upsell $]]&gt;0,_xlfn.CONCAT(Sales[[#This Row],[Subscription Type]]," ",Sales[[#This Row],[Upsell Priority]]," ",TEXT(Sales[[#This Row],[Current Upsell $]],"$#")),"")</f>
        <v/>
      </c>
      <c r="M1274">
        <v>11</v>
      </c>
      <c r="N1274" s="1">
        <v>44256</v>
      </c>
      <c r="O1274" s="1">
        <v>44378</v>
      </c>
      <c r="P1274">
        <v>4</v>
      </c>
      <c r="Q1274">
        <v>0</v>
      </c>
      <c r="R1274" s="1">
        <v>44317</v>
      </c>
      <c r="S1274">
        <v>0</v>
      </c>
      <c r="T1274" s="1"/>
    </row>
    <row r="1275" spans="1:20" x14ac:dyDescent="0.25">
      <c r="A1275">
        <v>100228</v>
      </c>
      <c r="B1275" t="s">
        <v>3</v>
      </c>
      <c r="C1275" cm="1">
        <f t="array" ref="C1275">_xlfn.SWITCH(Sales[[#This Row],[Subscription Type]],"Basic",4,"Premium",3,"Business",2,"Enterprise",1,FALSE)</f>
        <v>4</v>
      </c>
      <c r="G1275">
        <v>0</v>
      </c>
      <c r="H1275">
        <f>MAX(0,Sales[[#This Row],[Number of Users]]-Sales[[#This Row],[Licenses Bought]])</f>
        <v>11</v>
      </c>
      <c r="I1275" s="5">
        <v>10</v>
      </c>
      <c r="J1275" s="5">
        <f>IF(Sales[[#This Row],[Sales Month]]=MAX(R1275:R3494),Sales[[#This Row],[Upsell $ Non Paying Users]]*Sales[[#This Row],[Non Paying Users]],0)</f>
        <v>110</v>
      </c>
      <c r="K1275" s="5" t="str" cm="1">
        <f t="array" ref="K1275">_xlfn.IFS(Sales[[#This Row],[Current Upsell $]]=0,"",Sales[[#This Row],[Current Upsell $]]&gt;=400,"High",Sales[[#This Row],[Current Upsell $]]&gt;=100,"Medium",Sales[[#This Row],[Current Upsell $]]&lt;100,"Low")</f>
        <v>Medium</v>
      </c>
      <c r="L1275" s="5" t="str">
        <f>IF(Sales[[#This Row],[Current Upsell $]]&gt;0,_xlfn.CONCAT(Sales[[#This Row],[Subscription Type]]," ",Sales[[#This Row],[Upsell Priority]]," ",TEXT(Sales[[#This Row],[Current Upsell $]],"$#")),"")</f>
        <v>Basic Medium $110</v>
      </c>
      <c r="M1275">
        <v>11</v>
      </c>
      <c r="N1275" s="1">
        <v>44256</v>
      </c>
      <c r="O1275" s="1">
        <v>44378</v>
      </c>
      <c r="P1275">
        <v>4</v>
      </c>
      <c r="Q1275">
        <v>0</v>
      </c>
      <c r="R1275" s="1">
        <v>44348</v>
      </c>
      <c r="S1275">
        <v>0</v>
      </c>
      <c r="T1275" s="1"/>
    </row>
    <row r="1276" spans="1:20" x14ac:dyDescent="0.25">
      <c r="A1276">
        <v>100230</v>
      </c>
      <c r="B1276" t="s">
        <v>3</v>
      </c>
      <c r="C1276" cm="1">
        <f t="array" ref="C1276">_xlfn.SWITCH(Sales[[#This Row],[Subscription Type]],"Basic",4,"Premium",3,"Business",2,"Enterprise",1,FALSE)</f>
        <v>4</v>
      </c>
      <c r="G1276">
        <v>0</v>
      </c>
      <c r="H1276">
        <f>MAX(0,Sales[[#This Row],[Number of Users]]-Sales[[#This Row],[Licenses Bought]])</f>
        <v>11</v>
      </c>
      <c r="I1276" s="5">
        <v>10</v>
      </c>
      <c r="J1276" s="5">
        <f>IF(Sales[[#This Row],[Sales Month]]=MAX(R1276:R3495),Sales[[#This Row],[Upsell $ Non Paying Users]]*Sales[[#This Row],[Non Paying Users]],0)</f>
        <v>0</v>
      </c>
      <c r="K1276" s="5" t="str" cm="1">
        <f t="array" ref="K1276">_xlfn.IFS(Sales[[#This Row],[Current Upsell $]]=0,"",Sales[[#This Row],[Current Upsell $]]&gt;=400,"High",Sales[[#This Row],[Current Upsell $]]&gt;=100,"Medium",Sales[[#This Row],[Current Upsell $]]&lt;100,"Low")</f>
        <v/>
      </c>
      <c r="L1276" s="5" t="str">
        <f>IF(Sales[[#This Row],[Current Upsell $]]&gt;0,_xlfn.CONCAT(Sales[[#This Row],[Subscription Type]]," ",Sales[[#This Row],[Upsell Priority]]," ",TEXT(Sales[[#This Row],[Current Upsell $]],"$#")),"")</f>
        <v/>
      </c>
      <c r="M1276">
        <v>11</v>
      </c>
      <c r="N1276" s="1">
        <v>44256</v>
      </c>
      <c r="O1276" s="1">
        <v>44378</v>
      </c>
      <c r="P1276">
        <v>4</v>
      </c>
      <c r="Q1276">
        <v>0</v>
      </c>
      <c r="R1276" s="1">
        <v>44256</v>
      </c>
      <c r="S1276">
        <v>0</v>
      </c>
      <c r="T1276" s="1"/>
    </row>
    <row r="1277" spans="1:20" x14ac:dyDescent="0.25">
      <c r="A1277">
        <v>100231</v>
      </c>
      <c r="B1277" t="s">
        <v>3</v>
      </c>
      <c r="C1277" cm="1">
        <f t="array" ref="C1277">_xlfn.SWITCH(Sales[[#This Row],[Subscription Type]],"Basic",4,"Premium",3,"Business",2,"Enterprise",1,FALSE)</f>
        <v>4</v>
      </c>
      <c r="G1277">
        <v>0</v>
      </c>
      <c r="H1277">
        <f>MAX(0,Sales[[#This Row],[Number of Users]]-Sales[[#This Row],[Licenses Bought]])</f>
        <v>11</v>
      </c>
      <c r="I1277" s="5">
        <v>10</v>
      </c>
      <c r="J1277" s="5">
        <f>IF(Sales[[#This Row],[Sales Month]]=MAX(R1277:R3496),Sales[[#This Row],[Upsell $ Non Paying Users]]*Sales[[#This Row],[Non Paying Users]],0)</f>
        <v>110</v>
      </c>
      <c r="K1277" s="5" t="str" cm="1">
        <f t="array" ref="K1277">_xlfn.IFS(Sales[[#This Row],[Current Upsell $]]=0,"",Sales[[#This Row],[Current Upsell $]]&gt;=400,"High",Sales[[#This Row],[Current Upsell $]]&gt;=100,"Medium",Sales[[#This Row],[Current Upsell $]]&lt;100,"Low")</f>
        <v>Medium</v>
      </c>
      <c r="L1277" s="5" t="str">
        <f>IF(Sales[[#This Row],[Current Upsell $]]&gt;0,_xlfn.CONCAT(Sales[[#This Row],[Subscription Type]]," ",Sales[[#This Row],[Upsell Priority]]," ",TEXT(Sales[[#This Row],[Current Upsell $]],"$#")),"")</f>
        <v>Basic Medium $110</v>
      </c>
      <c r="M1277">
        <v>11</v>
      </c>
      <c r="N1277" s="1">
        <v>44256</v>
      </c>
      <c r="O1277" s="1">
        <v>44348</v>
      </c>
      <c r="P1277">
        <v>3</v>
      </c>
      <c r="Q1277">
        <v>0</v>
      </c>
      <c r="R1277" s="1">
        <v>44348</v>
      </c>
      <c r="S1277">
        <v>0</v>
      </c>
      <c r="T1277" s="1"/>
    </row>
    <row r="1278" spans="1:20" x14ac:dyDescent="0.25">
      <c r="A1278">
        <v>100258</v>
      </c>
      <c r="B1278" t="s">
        <v>3</v>
      </c>
      <c r="C1278" cm="1">
        <f t="array" ref="C1278">_xlfn.SWITCH(Sales[[#This Row],[Subscription Type]],"Basic",4,"Premium",3,"Business",2,"Enterprise",1,FALSE)</f>
        <v>4</v>
      </c>
      <c r="E1278" s="1"/>
      <c r="F1278" s="1"/>
      <c r="G1278">
        <v>0</v>
      </c>
      <c r="H1278">
        <f>MAX(0,Sales[[#This Row],[Number of Users]]-Sales[[#This Row],[Licenses Bought]])</f>
        <v>11</v>
      </c>
      <c r="I1278" s="5">
        <v>10</v>
      </c>
      <c r="J1278" s="5">
        <f>IF(Sales[[#This Row],[Sales Month]]=MAX(R1278:R3497),Sales[[#This Row],[Upsell $ Non Paying Users]]*Sales[[#This Row],[Non Paying Users]],0)</f>
        <v>0</v>
      </c>
      <c r="K1278" s="5" t="str" cm="1">
        <f t="array" ref="K1278">_xlfn.IFS(Sales[[#This Row],[Current Upsell $]]=0,"",Sales[[#This Row],[Current Upsell $]]&gt;=400,"High",Sales[[#This Row],[Current Upsell $]]&gt;=100,"Medium",Sales[[#This Row],[Current Upsell $]]&lt;100,"Low")</f>
        <v/>
      </c>
      <c r="L1278" s="5" t="str">
        <f>IF(Sales[[#This Row],[Current Upsell $]]&gt;0,_xlfn.CONCAT(Sales[[#This Row],[Subscription Type]]," ",Sales[[#This Row],[Upsell Priority]]," ",TEXT(Sales[[#This Row],[Current Upsell $]],"$#")),"")</f>
        <v/>
      </c>
      <c r="M1278">
        <v>11</v>
      </c>
      <c r="N1278" s="1">
        <v>44287</v>
      </c>
      <c r="O1278" s="1">
        <v>44378</v>
      </c>
      <c r="P1278">
        <v>3</v>
      </c>
      <c r="Q1278">
        <v>0</v>
      </c>
      <c r="R1278" s="1">
        <v>44287</v>
      </c>
      <c r="S1278">
        <v>0</v>
      </c>
      <c r="T1278" s="1"/>
    </row>
    <row r="1279" spans="1:20" x14ac:dyDescent="0.25">
      <c r="A1279">
        <v>100259</v>
      </c>
      <c r="B1279" t="s">
        <v>3</v>
      </c>
      <c r="C1279" cm="1">
        <f t="array" ref="C1279">_xlfn.SWITCH(Sales[[#This Row],[Subscription Type]],"Basic",4,"Premium",3,"Business",2,"Enterprise",1,FALSE)</f>
        <v>4</v>
      </c>
      <c r="E1279" s="1"/>
      <c r="F1279" s="1"/>
      <c r="G1279">
        <v>0</v>
      </c>
      <c r="H1279">
        <f>MAX(0,Sales[[#This Row],[Number of Users]]-Sales[[#This Row],[Licenses Bought]])</f>
        <v>11</v>
      </c>
      <c r="I1279" s="5">
        <v>10</v>
      </c>
      <c r="J1279" s="5">
        <f>IF(Sales[[#This Row],[Sales Month]]=MAX(R1279:R3498),Sales[[#This Row],[Upsell $ Non Paying Users]]*Sales[[#This Row],[Non Paying Users]],0)</f>
        <v>0</v>
      </c>
      <c r="K1279" s="5" t="str" cm="1">
        <f t="array" ref="K1279">_xlfn.IFS(Sales[[#This Row],[Current Upsell $]]=0,"",Sales[[#This Row],[Current Upsell $]]&gt;=400,"High",Sales[[#This Row],[Current Upsell $]]&gt;=100,"Medium",Sales[[#This Row],[Current Upsell $]]&lt;100,"Low")</f>
        <v/>
      </c>
      <c r="L1279" s="5" t="str">
        <f>IF(Sales[[#This Row],[Current Upsell $]]&gt;0,_xlfn.CONCAT(Sales[[#This Row],[Subscription Type]]," ",Sales[[#This Row],[Upsell Priority]]," ",TEXT(Sales[[#This Row],[Current Upsell $]],"$#")),"")</f>
        <v/>
      </c>
      <c r="M1279">
        <v>11</v>
      </c>
      <c r="N1279" s="1">
        <v>44287</v>
      </c>
      <c r="O1279" s="1">
        <v>44378</v>
      </c>
      <c r="P1279">
        <v>3</v>
      </c>
      <c r="Q1279">
        <v>0</v>
      </c>
      <c r="R1279" s="1">
        <v>44287</v>
      </c>
      <c r="S1279">
        <v>0</v>
      </c>
      <c r="T1279" s="1"/>
    </row>
    <row r="1280" spans="1:20" x14ac:dyDescent="0.25">
      <c r="A1280">
        <v>100288</v>
      </c>
      <c r="B1280" t="s">
        <v>3</v>
      </c>
      <c r="C1280" cm="1">
        <f t="array" ref="C1280">_xlfn.SWITCH(Sales[[#This Row],[Subscription Type]],"Basic",4,"Premium",3,"Business",2,"Enterprise",1,FALSE)</f>
        <v>4</v>
      </c>
      <c r="E1280" s="1"/>
      <c r="F1280" s="1"/>
      <c r="G1280">
        <v>0</v>
      </c>
      <c r="H1280">
        <f>MAX(0,Sales[[#This Row],[Number of Users]]-Sales[[#This Row],[Licenses Bought]])</f>
        <v>11</v>
      </c>
      <c r="I1280" s="5">
        <v>10</v>
      </c>
      <c r="J1280" s="5">
        <f>IF(Sales[[#This Row],[Sales Month]]=MAX(R1280:R3499),Sales[[#This Row],[Upsell $ Non Paying Users]]*Sales[[#This Row],[Non Paying Users]],0)</f>
        <v>0</v>
      </c>
      <c r="K1280" s="5" t="str" cm="1">
        <f t="array" ref="K1280">_xlfn.IFS(Sales[[#This Row],[Current Upsell $]]=0,"",Sales[[#This Row],[Current Upsell $]]&gt;=400,"High",Sales[[#This Row],[Current Upsell $]]&gt;=100,"Medium",Sales[[#This Row],[Current Upsell $]]&lt;100,"Low")</f>
        <v/>
      </c>
      <c r="L1280" s="5" t="str">
        <f>IF(Sales[[#This Row],[Current Upsell $]]&gt;0,_xlfn.CONCAT(Sales[[#This Row],[Subscription Type]]," ",Sales[[#This Row],[Upsell Priority]]," ",TEXT(Sales[[#This Row],[Current Upsell $]],"$#")),"")</f>
        <v/>
      </c>
      <c r="M1280">
        <v>11</v>
      </c>
      <c r="N1280" s="1">
        <v>44317</v>
      </c>
      <c r="O1280" s="1">
        <v>44378</v>
      </c>
      <c r="P1280">
        <v>2</v>
      </c>
      <c r="Q1280">
        <v>0</v>
      </c>
      <c r="R1280" s="1">
        <v>44317</v>
      </c>
      <c r="S1280">
        <v>0</v>
      </c>
      <c r="T1280" s="1"/>
    </row>
    <row r="1281" spans="1:20" x14ac:dyDescent="0.25">
      <c r="A1281">
        <v>100292</v>
      </c>
      <c r="B1281" t="s">
        <v>3</v>
      </c>
      <c r="C1281" cm="1">
        <f t="array" ref="C1281">_xlfn.SWITCH(Sales[[#This Row],[Subscription Type]],"Basic",4,"Premium",3,"Business",2,"Enterprise",1,FALSE)</f>
        <v>4</v>
      </c>
      <c r="G1281">
        <v>0</v>
      </c>
      <c r="H1281">
        <f>MAX(0,Sales[[#This Row],[Number of Users]]-Sales[[#This Row],[Licenses Bought]])</f>
        <v>11</v>
      </c>
      <c r="I1281" s="5">
        <v>10</v>
      </c>
      <c r="J1281" s="5">
        <f>IF(Sales[[#This Row],[Sales Month]]=MAX(R1281:R3500),Sales[[#This Row],[Upsell $ Non Paying Users]]*Sales[[#This Row],[Non Paying Users]],0)</f>
        <v>0</v>
      </c>
      <c r="K1281" s="5" t="str" cm="1">
        <f t="array" ref="K1281">_xlfn.IFS(Sales[[#This Row],[Current Upsell $]]=0,"",Sales[[#This Row],[Current Upsell $]]&gt;=400,"High",Sales[[#This Row],[Current Upsell $]]&gt;=100,"Medium",Sales[[#This Row],[Current Upsell $]]&lt;100,"Low")</f>
        <v/>
      </c>
      <c r="L1281" s="5" t="str">
        <f>IF(Sales[[#This Row],[Current Upsell $]]&gt;0,_xlfn.CONCAT(Sales[[#This Row],[Subscription Type]]," ",Sales[[#This Row],[Upsell Priority]]," ",TEXT(Sales[[#This Row],[Current Upsell $]],"$#")),"")</f>
        <v/>
      </c>
      <c r="M1281">
        <v>11</v>
      </c>
      <c r="N1281" s="1">
        <v>44317</v>
      </c>
      <c r="O1281" s="1">
        <v>44348</v>
      </c>
      <c r="P1281">
        <v>1</v>
      </c>
      <c r="Q1281">
        <v>0</v>
      </c>
      <c r="R1281" s="1">
        <v>44317</v>
      </c>
      <c r="S1281">
        <v>0</v>
      </c>
      <c r="T1281" s="1"/>
    </row>
    <row r="1282" spans="1:20" x14ac:dyDescent="0.25">
      <c r="A1282">
        <v>100346</v>
      </c>
      <c r="B1282" t="s">
        <v>3</v>
      </c>
      <c r="C1282" cm="1">
        <f t="array" ref="C1282">_xlfn.SWITCH(Sales[[#This Row],[Subscription Type]],"Basic",4,"Premium",3,"Business",2,"Enterprise",1,FALSE)</f>
        <v>4</v>
      </c>
      <c r="G1282">
        <v>0</v>
      </c>
      <c r="H1282">
        <f>MAX(0,Sales[[#This Row],[Number of Users]]-Sales[[#This Row],[Licenses Bought]])</f>
        <v>11</v>
      </c>
      <c r="I1282" s="5">
        <v>10</v>
      </c>
      <c r="J1282" s="5">
        <f>IF(Sales[[#This Row],[Sales Month]]=MAX(R1282:R3501),Sales[[#This Row],[Upsell $ Non Paying Users]]*Sales[[#This Row],[Non Paying Users]],0)</f>
        <v>110</v>
      </c>
      <c r="K1282" s="5" t="str" cm="1">
        <f t="array" ref="K1282">_xlfn.IFS(Sales[[#This Row],[Current Upsell $]]=0,"",Sales[[#This Row],[Current Upsell $]]&gt;=400,"High",Sales[[#This Row],[Current Upsell $]]&gt;=100,"Medium",Sales[[#This Row],[Current Upsell $]]&lt;100,"Low")</f>
        <v>Medium</v>
      </c>
      <c r="L1282" s="5" t="str">
        <f>IF(Sales[[#This Row],[Current Upsell $]]&gt;0,_xlfn.CONCAT(Sales[[#This Row],[Subscription Type]]," ",Sales[[#This Row],[Upsell Priority]]," ",TEXT(Sales[[#This Row],[Current Upsell $]],"$#")),"")</f>
        <v>Basic Medium $110</v>
      </c>
      <c r="M1282">
        <v>11</v>
      </c>
      <c r="N1282" s="1">
        <v>44348</v>
      </c>
      <c r="O1282" s="1">
        <v>44378</v>
      </c>
      <c r="P1282">
        <v>1</v>
      </c>
      <c r="Q1282">
        <v>0</v>
      </c>
      <c r="R1282" s="1">
        <v>44348</v>
      </c>
      <c r="S1282">
        <v>0</v>
      </c>
      <c r="T1282" s="1"/>
    </row>
    <row r="1283" spans="1:20" x14ac:dyDescent="0.25">
      <c r="A1283">
        <v>100347</v>
      </c>
      <c r="B1283" t="s">
        <v>3</v>
      </c>
      <c r="C1283" cm="1">
        <f t="array" ref="C1283">_xlfn.SWITCH(Sales[[#This Row],[Subscription Type]],"Basic",4,"Premium",3,"Business",2,"Enterprise",1,FALSE)</f>
        <v>4</v>
      </c>
      <c r="G1283">
        <v>0</v>
      </c>
      <c r="H1283">
        <f>MAX(0,Sales[[#This Row],[Number of Users]]-Sales[[#This Row],[Licenses Bought]])</f>
        <v>11</v>
      </c>
      <c r="I1283" s="5">
        <v>10</v>
      </c>
      <c r="J1283" s="5">
        <f>IF(Sales[[#This Row],[Sales Month]]=MAX(R1283:R3502),Sales[[#This Row],[Upsell $ Non Paying Users]]*Sales[[#This Row],[Non Paying Users]],0)</f>
        <v>110</v>
      </c>
      <c r="K1283" s="5" t="str" cm="1">
        <f t="array" ref="K1283">_xlfn.IFS(Sales[[#This Row],[Current Upsell $]]=0,"",Sales[[#This Row],[Current Upsell $]]&gt;=400,"High",Sales[[#This Row],[Current Upsell $]]&gt;=100,"Medium",Sales[[#This Row],[Current Upsell $]]&lt;100,"Low")</f>
        <v>Medium</v>
      </c>
      <c r="L1283" s="5" t="str">
        <f>IF(Sales[[#This Row],[Current Upsell $]]&gt;0,_xlfn.CONCAT(Sales[[#This Row],[Subscription Type]]," ",Sales[[#This Row],[Upsell Priority]]," ",TEXT(Sales[[#This Row],[Current Upsell $]],"$#")),"")</f>
        <v>Basic Medium $110</v>
      </c>
      <c r="M1283">
        <v>11</v>
      </c>
      <c r="N1283" s="1">
        <v>44348</v>
      </c>
      <c r="O1283" s="1">
        <v>44378</v>
      </c>
      <c r="P1283">
        <v>1</v>
      </c>
      <c r="Q1283">
        <v>0</v>
      </c>
      <c r="R1283" s="1">
        <v>44348</v>
      </c>
      <c r="S1283">
        <v>0</v>
      </c>
      <c r="T1283" s="1"/>
    </row>
    <row r="1284" spans="1:20" x14ac:dyDescent="0.25">
      <c r="A1284">
        <v>100349</v>
      </c>
      <c r="B1284" t="s">
        <v>3</v>
      </c>
      <c r="C1284" cm="1">
        <f t="array" ref="C1284">_xlfn.SWITCH(Sales[[#This Row],[Subscription Type]],"Basic",4,"Premium",3,"Business",2,"Enterprise",1,FALSE)</f>
        <v>4</v>
      </c>
      <c r="G1284">
        <v>0</v>
      </c>
      <c r="H1284">
        <f>MAX(0,Sales[[#This Row],[Number of Users]]-Sales[[#This Row],[Licenses Bought]])</f>
        <v>11</v>
      </c>
      <c r="I1284" s="5">
        <v>10</v>
      </c>
      <c r="J1284" s="5">
        <f>IF(Sales[[#This Row],[Sales Month]]=MAX(R1284:R3503),Sales[[#This Row],[Upsell $ Non Paying Users]]*Sales[[#This Row],[Non Paying Users]],0)</f>
        <v>110</v>
      </c>
      <c r="K1284" s="5" t="str" cm="1">
        <f t="array" ref="K1284">_xlfn.IFS(Sales[[#This Row],[Current Upsell $]]=0,"",Sales[[#This Row],[Current Upsell $]]&gt;=400,"High",Sales[[#This Row],[Current Upsell $]]&gt;=100,"Medium",Sales[[#This Row],[Current Upsell $]]&lt;100,"Low")</f>
        <v>Medium</v>
      </c>
      <c r="L1284" s="5" t="str">
        <f>IF(Sales[[#This Row],[Current Upsell $]]&gt;0,_xlfn.CONCAT(Sales[[#This Row],[Subscription Type]]," ",Sales[[#This Row],[Upsell Priority]]," ",TEXT(Sales[[#This Row],[Current Upsell $]],"$#")),"")</f>
        <v>Basic Medium $110</v>
      </c>
      <c r="M1284">
        <v>11</v>
      </c>
      <c r="N1284" s="1">
        <v>44348</v>
      </c>
      <c r="O1284" s="1">
        <v>44378</v>
      </c>
      <c r="P1284">
        <v>1</v>
      </c>
      <c r="Q1284">
        <v>0</v>
      </c>
      <c r="R1284" s="1">
        <v>44348</v>
      </c>
      <c r="S1284">
        <v>0</v>
      </c>
      <c r="T1284" s="1"/>
    </row>
    <row r="1285" spans="1:20" x14ac:dyDescent="0.25">
      <c r="A1285">
        <v>100066</v>
      </c>
      <c r="B1285" t="s">
        <v>3</v>
      </c>
      <c r="C1285" cm="1">
        <f t="array" ref="C1285">_xlfn.SWITCH(Sales[[#This Row],[Subscription Type]],"Basic",4,"Premium",3,"Business",2,"Enterprise",1,FALSE)</f>
        <v>4</v>
      </c>
      <c r="G1285">
        <v>0</v>
      </c>
      <c r="H1285">
        <f>MAX(0,Sales[[#This Row],[Number of Users]]-Sales[[#This Row],[Licenses Bought]])</f>
        <v>10</v>
      </c>
      <c r="I1285" s="5">
        <v>10</v>
      </c>
      <c r="J1285" s="5">
        <f>IF(Sales[[#This Row],[Sales Month]]=MAX(R1285:R3504),Sales[[#This Row],[Upsell $ Non Paying Users]]*Sales[[#This Row],[Non Paying Users]],0)</f>
        <v>0</v>
      </c>
      <c r="K1285" s="5" t="str" cm="1">
        <f t="array" ref="K1285">_xlfn.IFS(Sales[[#This Row],[Current Upsell $]]=0,"",Sales[[#This Row],[Current Upsell $]]&gt;=400,"High",Sales[[#This Row],[Current Upsell $]]&gt;=100,"Medium",Sales[[#This Row],[Current Upsell $]]&lt;100,"Low")</f>
        <v/>
      </c>
      <c r="L1285" s="5" t="str">
        <f>IF(Sales[[#This Row],[Current Upsell $]]&gt;0,_xlfn.CONCAT(Sales[[#This Row],[Subscription Type]]," ",Sales[[#This Row],[Upsell Priority]]," ",TEXT(Sales[[#This Row],[Current Upsell $]],"$#")),"")</f>
        <v/>
      </c>
      <c r="M1285">
        <v>10</v>
      </c>
      <c r="N1285" s="1">
        <v>44013</v>
      </c>
      <c r="O1285" s="1">
        <v>44197</v>
      </c>
      <c r="P1285">
        <v>6</v>
      </c>
      <c r="Q1285">
        <v>5</v>
      </c>
      <c r="R1285" s="1">
        <v>44105</v>
      </c>
      <c r="S1285">
        <v>0</v>
      </c>
      <c r="T1285" s="1"/>
    </row>
    <row r="1286" spans="1:20" x14ac:dyDescent="0.25">
      <c r="A1286">
        <v>100066</v>
      </c>
      <c r="B1286" t="s">
        <v>3</v>
      </c>
      <c r="C1286" cm="1">
        <f t="array" ref="C1286">_xlfn.SWITCH(Sales[[#This Row],[Subscription Type]],"Basic",4,"Premium",3,"Business",2,"Enterprise",1,FALSE)</f>
        <v>4</v>
      </c>
      <c r="G1286">
        <v>0</v>
      </c>
      <c r="H1286">
        <f>MAX(0,Sales[[#This Row],[Number of Users]]-Sales[[#This Row],[Licenses Bought]])</f>
        <v>10</v>
      </c>
      <c r="I1286" s="5">
        <v>10</v>
      </c>
      <c r="J1286" s="5">
        <f>IF(Sales[[#This Row],[Sales Month]]=MAX(R1286:R3505),Sales[[#This Row],[Upsell $ Non Paying Users]]*Sales[[#This Row],[Non Paying Users]],0)</f>
        <v>0</v>
      </c>
      <c r="K1286" s="5" t="str" cm="1">
        <f t="array" ref="K1286">_xlfn.IFS(Sales[[#This Row],[Current Upsell $]]=0,"",Sales[[#This Row],[Current Upsell $]]&gt;=400,"High",Sales[[#This Row],[Current Upsell $]]&gt;=100,"Medium",Sales[[#This Row],[Current Upsell $]]&lt;100,"Low")</f>
        <v/>
      </c>
      <c r="L1286" s="5" t="str">
        <f>IF(Sales[[#This Row],[Current Upsell $]]&gt;0,_xlfn.CONCAT(Sales[[#This Row],[Subscription Type]]," ",Sales[[#This Row],[Upsell Priority]]," ",TEXT(Sales[[#This Row],[Current Upsell $]],"$#")),"")</f>
        <v/>
      </c>
      <c r="M1286">
        <v>10</v>
      </c>
      <c r="N1286" s="1">
        <v>44013</v>
      </c>
      <c r="O1286" s="1">
        <v>44197</v>
      </c>
      <c r="P1286">
        <v>6</v>
      </c>
      <c r="Q1286">
        <v>5</v>
      </c>
      <c r="R1286" s="1">
        <v>44136</v>
      </c>
      <c r="S1286">
        <v>0</v>
      </c>
      <c r="T1286" s="1"/>
    </row>
    <row r="1287" spans="1:20" x14ac:dyDescent="0.25">
      <c r="A1287">
        <v>100067</v>
      </c>
      <c r="B1287" t="s">
        <v>3</v>
      </c>
      <c r="C1287" cm="1">
        <f t="array" ref="C1287">_xlfn.SWITCH(Sales[[#This Row],[Subscription Type]],"Basic",4,"Premium",3,"Business",2,"Enterprise",1,FALSE)</f>
        <v>4</v>
      </c>
      <c r="G1287">
        <v>0</v>
      </c>
      <c r="H1287">
        <f>MAX(0,Sales[[#This Row],[Number of Users]]-Sales[[#This Row],[Licenses Bought]])</f>
        <v>10</v>
      </c>
      <c r="I1287" s="5">
        <v>10</v>
      </c>
      <c r="J1287" s="5">
        <f>IF(Sales[[#This Row],[Sales Month]]=MAX(R1287:R3506),Sales[[#This Row],[Upsell $ Non Paying Users]]*Sales[[#This Row],[Non Paying Users]],0)</f>
        <v>0</v>
      </c>
      <c r="K1287" s="5" t="str" cm="1">
        <f t="array" ref="K1287">_xlfn.IFS(Sales[[#This Row],[Current Upsell $]]=0,"",Sales[[#This Row],[Current Upsell $]]&gt;=400,"High",Sales[[#This Row],[Current Upsell $]]&gt;=100,"Medium",Sales[[#This Row],[Current Upsell $]]&lt;100,"Low")</f>
        <v/>
      </c>
      <c r="L1287" s="5" t="str">
        <f>IF(Sales[[#This Row],[Current Upsell $]]&gt;0,_xlfn.CONCAT(Sales[[#This Row],[Subscription Type]]," ",Sales[[#This Row],[Upsell Priority]]," ",TEXT(Sales[[#This Row],[Current Upsell $]],"$#")),"")</f>
        <v/>
      </c>
      <c r="M1287">
        <v>10</v>
      </c>
      <c r="N1287" s="1">
        <v>44013</v>
      </c>
      <c r="O1287" s="1">
        <v>44075</v>
      </c>
      <c r="P1287">
        <v>2</v>
      </c>
      <c r="Q1287">
        <v>9</v>
      </c>
      <c r="R1287" s="1">
        <v>44013</v>
      </c>
      <c r="S1287">
        <v>0</v>
      </c>
      <c r="T1287" s="1"/>
    </row>
    <row r="1288" spans="1:20" x14ac:dyDescent="0.25">
      <c r="A1288">
        <v>100069</v>
      </c>
      <c r="B1288" t="s">
        <v>3</v>
      </c>
      <c r="C1288" cm="1">
        <f t="array" ref="C1288">_xlfn.SWITCH(Sales[[#This Row],[Subscription Type]],"Basic",4,"Premium",3,"Business",2,"Enterprise",1,FALSE)</f>
        <v>4</v>
      </c>
      <c r="G1288">
        <v>0</v>
      </c>
      <c r="H1288">
        <f>MAX(0,Sales[[#This Row],[Number of Users]]-Sales[[#This Row],[Licenses Bought]])</f>
        <v>10</v>
      </c>
      <c r="I1288" s="5">
        <v>10</v>
      </c>
      <c r="J1288" s="5">
        <f>IF(Sales[[#This Row],[Sales Month]]=MAX(R1288:R3507),Sales[[#This Row],[Upsell $ Non Paying Users]]*Sales[[#This Row],[Non Paying Users]],0)</f>
        <v>0</v>
      </c>
      <c r="K1288" s="5" t="str" cm="1">
        <f t="array" ref="K1288">_xlfn.IFS(Sales[[#This Row],[Current Upsell $]]=0,"",Sales[[#This Row],[Current Upsell $]]&gt;=400,"High",Sales[[#This Row],[Current Upsell $]]&gt;=100,"Medium",Sales[[#This Row],[Current Upsell $]]&lt;100,"Low")</f>
        <v/>
      </c>
      <c r="L1288" s="5" t="str">
        <f>IF(Sales[[#This Row],[Current Upsell $]]&gt;0,_xlfn.CONCAT(Sales[[#This Row],[Subscription Type]]," ",Sales[[#This Row],[Upsell Priority]]," ",TEXT(Sales[[#This Row],[Current Upsell $]],"$#")),"")</f>
        <v/>
      </c>
      <c r="M1288">
        <v>10</v>
      </c>
      <c r="N1288" s="1">
        <v>44013</v>
      </c>
      <c r="O1288" s="1">
        <v>44348</v>
      </c>
      <c r="P1288">
        <v>11</v>
      </c>
      <c r="Q1288">
        <v>0</v>
      </c>
      <c r="R1288" s="1">
        <v>44105</v>
      </c>
      <c r="S1288">
        <v>0</v>
      </c>
      <c r="T1288" s="1"/>
    </row>
    <row r="1289" spans="1:20" x14ac:dyDescent="0.25">
      <c r="A1289">
        <v>100069</v>
      </c>
      <c r="B1289" t="s">
        <v>3</v>
      </c>
      <c r="C1289" cm="1">
        <f t="array" ref="C1289">_xlfn.SWITCH(Sales[[#This Row],[Subscription Type]],"Basic",4,"Premium",3,"Business",2,"Enterprise",1,FALSE)</f>
        <v>4</v>
      </c>
      <c r="G1289">
        <v>0</v>
      </c>
      <c r="H1289">
        <f>MAX(0,Sales[[#This Row],[Number of Users]]-Sales[[#This Row],[Licenses Bought]])</f>
        <v>10</v>
      </c>
      <c r="I1289" s="5">
        <v>10</v>
      </c>
      <c r="J1289" s="5">
        <f>IF(Sales[[#This Row],[Sales Month]]=MAX(R1289:R3508),Sales[[#This Row],[Upsell $ Non Paying Users]]*Sales[[#This Row],[Non Paying Users]],0)</f>
        <v>0</v>
      </c>
      <c r="K1289" s="5" t="str" cm="1">
        <f t="array" ref="K1289">_xlfn.IFS(Sales[[#This Row],[Current Upsell $]]=0,"",Sales[[#This Row],[Current Upsell $]]&gt;=400,"High",Sales[[#This Row],[Current Upsell $]]&gt;=100,"Medium",Sales[[#This Row],[Current Upsell $]]&lt;100,"Low")</f>
        <v/>
      </c>
      <c r="L1289" s="5" t="str">
        <f>IF(Sales[[#This Row],[Current Upsell $]]&gt;0,_xlfn.CONCAT(Sales[[#This Row],[Subscription Type]]," ",Sales[[#This Row],[Upsell Priority]]," ",TEXT(Sales[[#This Row],[Current Upsell $]],"$#")),"")</f>
        <v/>
      </c>
      <c r="M1289">
        <v>10</v>
      </c>
      <c r="N1289" s="1">
        <v>44013</v>
      </c>
      <c r="O1289" s="1">
        <v>44348</v>
      </c>
      <c r="P1289">
        <v>11</v>
      </c>
      <c r="Q1289">
        <v>0</v>
      </c>
      <c r="R1289" s="1">
        <v>44197</v>
      </c>
      <c r="S1289">
        <v>0</v>
      </c>
      <c r="T1289" s="1"/>
    </row>
    <row r="1290" spans="1:20" x14ac:dyDescent="0.25">
      <c r="A1290">
        <v>100069</v>
      </c>
      <c r="B1290" t="s">
        <v>3</v>
      </c>
      <c r="C1290" cm="1">
        <f t="array" ref="C1290">_xlfn.SWITCH(Sales[[#This Row],[Subscription Type]],"Basic",4,"Premium",3,"Business",2,"Enterprise",1,FALSE)</f>
        <v>4</v>
      </c>
      <c r="G1290">
        <v>0</v>
      </c>
      <c r="H1290">
        <f>MAX(0,Sales[[#This Row],[Number of Users]]-Sales[[#This Row],[Licenses Bought]])</f>
        <v>10</v>
      </c>
      <c r="I1290" s="5">
        <v>10</v>
      </c>
      <c r="J1290" s="5">
        <f>IF(Sales[[#This Row],[Sales Month]]=MAX(R1290:R3509),Sales[[#This Row],[Upsell $ Non Paying Users]]*Sales[[#This Row],[Non Paying Users]],0)</f>
        <v>0</v>
      </c>
      <c r="K1290" s="5" t="str" cm="1">
        <f t="array" ref="K1290">_xlfn.IFS(Sales[[#This Row],[Current Upsell $]]=0,"",Sales[[#This Row],[Current Upsell $]]&gt;=400,"High",Sales[[#This Row],[Current Upsell $]]&gt;=100,"Medium",Sales[[#This Row],[Current Upsell $]]&lt;100,"Low")</f>
        <v/>
      </c>
      <c r="L1290" s="5" t="str">
        <f>IF(Sales[[#This Row],[Current Upsell $]]&gt;0,_xlfn.CONCAT(Sales[[#This Row],[Subscription Type]]," ",Sales[[#This Row],[Upsell Priority]]," ",TEXT(Sales[[#This Row],[Current Upsell $]],"$#")),"")</f>
        <v/>
      </c>
      <c r="M1290">
        <v>10</v>
      </c>
      <c r="N1290" s="1">
        <v>44013</v>
      </c>
      <c r="O1290" s="1">
        <v>44348</v>
      </c>
      <c r="P1290">
        <v>11</v>
      </c>
      <c r="Q1290">
        <v>0</v>
      </c>
      <c r="R1290" s="1">
        <v>44256</v>
      </c>
      <c r="S1290">
        <v>0</v>
      </c>
      <c r="T1290" s="1"/>
    </row>
    <row r="1291" spans="1:20" x14ac:dyDescent="0.25">
      <c r="A1291">
        <v>100071</v>
      </c>
      <c r="B1291" t="s">
        <v>3</v>
      </c>
      <c r="C1291" cm="1">
        <f t="array" ref="C1291">_xlfn.SWITCH(Sales[[#This Row],[Subscription Type]],"Basic",4,"Premium",3,"Business",2,"Enterprise",1,FALSE)</f>
        <v>4</v>
      </c>
      <c r="G1291">
        <v>0</v>
      </c>
      <c r="H1291">
        <f>MAX(0,Sales[[#This Row],[Number of Users]]-Sales[[#This Row],[Licenses Bought]])</f>
        <v>10</v>
      </c>
      <c r="I1291" s="5">
        <v>10</v>
      </c>
      <c r="J1291" s="5">
        <f>IF(Sales[[#This Row],[Sales Month]]=MAX(R1291:R3510),Sales[[#This Row],[Upsell $ Non Paying Users]]*Sales[[#This Row],[Non Paying Users]],0)</f>
        <v>0</v>
      </c>
      <c r="K1291" s="5" t="str" cm="1">
        <f t="array" ref="K1291">_xlfn.IFS(Sales[[#This Row],[Current Upsell $]]=0,"",Sales[[#This Row],[Current Upsell $]]&gt;=400,"High",Sales[[#This Row],[Current Upsell $]]&gt;=100,"Medium",Sales[[#This Row],[Current Upsell $]]&lt;100,"Low")</f>
        <v/>
      </c>
      <c r="L1291" s="5" t="str">
        <f>IF(Sales[[#This Row],[Current Upsell $]]&gt;0,_xlfn.CONCAT(Sales[[#This Row],[Subscription Type]]," ",Sales[[#This Row],[Upsell Priority]]," ",TEXT(Sales[[#This Row],[Current Upsell $]],"$#")),"")</f>
        <v/>
      </c>
      <c r="M1291">
        <v>10</v>
      </c>
      <c r="N1291" s="1">
        <v>44013</v>
      </c>
      <c r="O1291" s="1">
        <v>44348</v>
      </c>
      <c r="P1291">
        <v>11</v>
      </c>
      <c r="Q1291">
        <v>0</v>
      </c>
      <c r="R1291" s="1">
        <v>44228</v>
      </c>
      <c r="S1291">
        <v>0</v>
      </c>
      <c r="T1291" s="1"/>
    </row>
    <row r="1292" spans="1:20" x14ac:dyDescent="0.25">
      <c r="A1292">
        <v>100091</v>
      </c>
      <c r="B1292" t="s">
        <v>3</v>
      </c>
      <c r="C1292" cm="1">
        <f t="array" ref="C1292">_xlfn.SWITCH(Sales[[#This Row],[Subscription Type]],"Basic",4,"Premium",3,"Business",2,"Enterprise",1,FALSE)</f>
        <v>4</v>
      </c>
      <c r="G1292">
        <v>0</v>
      </c>
      <c r="H1292">
        <f>MAX(0,Sales[[#This Row],[Number of Users]]-Sales[[#This Row],[Licenses Bought]])</f>
        <v>10</v>
      </c>
      <c r="I1292" s="5">
        <v>10</v>
      </c>
      <c r="J1292" s="5">
        <f>IF(Sales[[#This Row],[Sales Month]]=MAX(R1292:R3511),Sales[[#This Row],[Upsell $ Non Paying Users]]*Sales[[#This Row],[Non Paying Users]],0)</f>
        <v>0</v>
      </c>
      <c r="K1292" s="5" t="str" cm="1">
        <f t="array" ref="K1292">_xlfn.IFS(Sales[[#This Row],[Current Upsell $]]=0,"",Sales[[#This Row],[Current Upsell $]]&gt;=400,"High",Sales[[#This Row],[Current Upsell $]]&gt;=100,"Medium",Sales[[#This Row],[Current Upsell $]]&lt;100,"Low")</f>
        <v/>
      </c>
      <c r="L1292" s="5" t="str">
        <f>IF(Sales[[#This Row],[Current Upsell $]]&gt;0,_xlfn.CONCAT(Sales[[#This Row],[Subscription Type]]," ",Sales[[#This Row],[Upsell Priority]]," ",TEXT(Sales[[#This Row],[Current Upsell $]],"$#")),"")</f>
        <v/>
      </c>
      <c r="M1292">
        <v>10</v>
      </c>
      <c r="N1292" s="1">
        <v>44044</v>
      </c>
      <c r="O1292" s="1">
        <v>44378</v>
      </c>
      <c r="P1292">
        <v>11</v>
      </c>
      <c r="Q1292">
        <v>0</v>
      </c>
      <c r="R1292" s="1">
        <v>44075</v>
      </c>
      <c r="S1292">
        <v>0</v>
      </c>
      <c r="T1292" s="1"/>
    </row>
    <row r="1293" spans="1:20" x14ac:dyDescent="0.25">
      <c r="A1293">
        <v>100091</v>
      </c>
      <c r="B1293" t="s">
        <v>3</v>
      </c>
      <c r="C1293" cm="1">
        <f t="array" ref="C1293">_xlfn.SWITCH(Sales[[#This Row],[Subscription Type]],"Basic",4,"Premium",3,"Business",2,"Enterprise",1,FALSE)</f>
        <v>4</v>
      </c>
      <c r="G1293">
        <v>0</v>
      </c>
      <c r="H1293">
        <f>MAX(0,Sales[[#This Row],[Number of Users]]-Sales[[#This Row],[Licenses Bought]])</f>
        <v>10</v>
      </c>
      <c r="I1293" s="5">
        <v>10</v>
      </c>
      <c r="J1293" s="5">
        <f>IF(Sales[[#This Row],[Sales Month]]=MAX(R1293:R3512),Sales[[#This Row],[Upsell $ Non Paying Users]]*Sales[[#This Row],[Non Paying Users]],0)</f>
        <v>0</v>
      </c>
      <c r="K1293" s="5" t="str" cm="1">
        <f t="array" ref="K1293">_xlfn.IFS(Sales[[#This Row],[Current Upsell $]]=0,"",Sales[[#This Row],[Current Upsell $]]&gt;=400,"High",Sales[[#This Row],[Current Upsell $]]&gt;=100,"Medium",Sales[[#This Row],[Current Upsell $]]&lt;100,"Low")</f>
        <v/>
      </c>
      <c r="L1293" s="5" t="str">
        <f>IF(Sales[[#This Row],[Current Upsell $]]&gt;0,_xlfn.CONCAT(Sales[[#This Row],[Subscription Type]]," ",Sales[[#This Row],[Upsell Priority]]," ",TEXT(Sales[[#This Row],[Current Upsell $]],"$#")),"")</f>
        <v/>
      </c>
      <c r="M1293">
        <v>10</v>
      </c>
      <c r="N1293" s="1">
        <v>44044</v>
      </c>
      <c r="O1293" s="1">
        <v>44378</v>
      </c>
      <c r="P1293">
        <v>11</v>
      </c>
      <c r="Q1293">
        <v>0</v>
      </c>
      <c r="R1293" s="1">
        <v>44105</v>
      </c>
      <c r="S1293">
        <v>0</v>
      </c>
      <c r="T1293" s="1"/>
    </row>
    <row r="1294" spans="1:20" x14ac:dyDescent="0.25">
      <c r="A1294">
        <v>100091</v>
      </c>
      <c r="B1294" t="s">
        <v>3</v>
      </c>
      <c r="C1294" cm="1">
        <f t="array" ref="C1294">_xlfn.SWITCH(Sales[[#This Row],[Subscription Type]],"Basic",4,"Premium",3,"Business",2,"Enterprise",1,FALSE)</f>
        <v>4</v>
      </c>
      <c r="G1294">
        <v>0</v>
      </c>
      <c r="H1294">
        <f>MAX(0,Sales[[#This Row],[Number of Users]]-Sales[[#This Row],[Licenses Bought]])</f>
        <v>10</v>
      </c>
      <c r="I1294" s="5">
        <v>10</v>
      </c>
      <c r="J1294" s="5">
        <f>IF(Sales[[#This Row],[Sales Month]]=MAX(R1294:R3513),Sales[[#This Row],[Upsell $ Non Paying Users]]*Sales[[#This Row],[Non Paying Users]],0)</f>
        <v>0</v>
      </c>
      <c r="K1294" s="5" t="str" cm="1">
        <f t="array" ref="K1294">_xlfn.IFS(Sales[[#This Row],[Current Upsell $]]=0,"",Sales[[#This Row],[Current Upsell $]]&gt;=400,"High",Sales[[#This Row],[Current Upsell $]]&gt;=100,"Medium",Sales[[#This Row],[Current Upsell $]]&lt;100,"Low")</f>
        <v/>
      </c>
      <c r="L1294" s="5" t="str">
        <f>IF(Sales[[#This Row],[Current Upsell $]]&gt;0,_xlfn.CONCAT(Sales[[#This Row],[Subscription Type]]," ",Sales[[#This Row],[Upsell Priority]]," ",TEXT(Sales[[#This Row],[Current Upsell $]],"$#")),"")</f>
        <v/>
      </c>
      <c r="M1294">
        <v>10</v>
      </c>
      <c r="N1294" s="1">
        <v>44044</v>
      </c>
      <c r="O1294" s="1">
        <v>44378</v>
      </c>
      <c r="P1294">
        <v>11</v>
      </c>
      <c r="Q1294">
        <v>0</v>
      </c>
      <c r="R1294" s="1">
        <v>44287</v>
      </c>
      <c r="S1294">
        <v>0</v>
      </c>
      <c r="T1294" s="1"/>
    </row>
    <row r="1295" spans="1:20" x14ac:dyDescent="0.25">
      <c r="A1295">
        <v>100091</v>
      </c>
      <c r="B1295" t="s">
        <v>3</v>
      </c>
      <c r="C1295" cm="1">
        <f t="array" ref="C1295">_xlfn.SWITCH(Sales[[#This Row],[Subscription Type]],"Basic",4,"Premium",3,"Business",2,"Enterprise",1,FALSE)</f>
        <v>4</v>
      </c>
      <c r="G1295">
        <v>0</v>
      </c>
      <c r="H1295">
        <f>MAX(0,Sales[[#This Row],[Number of Users]]-Sales[[#This Row],[Licenses Bought]])</f>
        <v>10</v>
      </c>
      <c r="I1295" s="5">
        <v>10</v>
      </c>
      <c r="J1295" s="5">
        <f>IF(Sales[[#This Row],[Sales Month]]=MAX(R1295:R3514),Sales[[#This Row],[Upsell $ Non Paying Users]]*Sales[[#This Row],[Non Paying Users]],0)</f>
        <v>0</v>
      </c>
      <c r="K1295" s="5" t="str" cm="1">
        <f t="array" ref="K1295">_xlfn.IFS(Sales[[#This Row],[Current Upsell $]]=0,"",Sales[[#This Row],[Current Upsell $]]&gt;=400,"High",Sales[[#This Row],[Current Upsell $]]&gt;=100,"Medium",Sales[[#This Row],[Current Upsell $]]&lt;100,"Low")</f>
        <v/>
      </c>
      <c r="L1295" s="5" t="str">
        <f>IF(Sales[[#This Row],[Current Upsell $]]&gt;0,_xlfn.CONCAT(Sales[[#This Row],[Subscription Type]]," ",Sales[[#This Row],[Upsell Priority]]," ",TEXT(Sales[[#This Row],[Current Upsell $]],"$#")),"")</f>
        <v/>
      </c>
      <c r="M1295">
        <v>10</v>
      </c>
      <c r="N1295" s="1">
        <v>44044</v>
      </c>
      <c r="O1295" s="1">
        <v>44378</v>
      </c>
      <c r="P1295">
        <v>11</v>
      </c>
      <c r="Q1295">
        <v>0</v>
      </c>
      <c r="R1295" s="1">
        <v>44317</v>
      </c>
      <c r="S1295">
        <v>0</v>
      </c>
      <c r="T1295" s="1"/>
    </row>
    <row r="1296" spans="1:20" x14ac:dyDescent="0.25">
      <c r="A1296">
        <v>100124</v>
      </c>
      <c r="B1296" t="s">
        <v>3</v>
      </c>
      <c r="C1296" cm="1">
        <f t="array" ref="C1296">_xlfn.SWITCH(Sales[[#This Row],[Subscription Type]],"Basic",4,"Premium",3,"Business",2,"Enterprise",1,FALSE)</f>
        <v>4</v>
      </c>
      <c r="G1296">
        <v>0</v>
      </c>
      <c r="H1296">
        <f>MAX(0,Sales[[#This Row],[Number of Users]]-Sales[[#This Row],[Licenses Bought]])</f>
        <v>10</v>
      </c>
      <c r="I1296" s="5">
        <v>10</v>
      </c>
      <c r="J1296" s="5">
        <f>IF(Sales[[#This Row],[Sales Month]]=MAX(R1296:R3515),Sales[[#This Row],[Upsell $ Non Paying Users]]*Sales[[#This Row],[Non Paying Users]],0)</f>
        <v>0</v>
      </c>
      <c r="K1296" s="5" t="str" cm="1">
        <f t="array" ref="K1296">_xlfn.IFS(Sales[[#This Row],[Current Upsell $]]=0,"",Sales[[#This Row],[Current Upsell $]]&gt;=400,"High",Sales[[#This Row],[Current Upsell $]]&gt;=100,"Medium",Sales[[#This Row],[Current Upsell $]]&lt;100,"Low")</f>
        <v/>
      </c>
      <c r="L1296" s="5" t="str">
        <f>IF(Sales[[#This Row],[Current Upsell $]]&gt;0,_xlfn.CONCAT(Sales[[#This Row],[Subscription Type]]," ",Sales[[#This Row],[Upsell Priority]]," ",TEXT(Sales[[#This Row],[Current Upsell $]],"$#")),"")</f>
        <v/>
      </c>
      <c r="M1296">
        <v>10</v>
      </c>
      <c r="N1296" s="1">
        <v>44075</v>
      </c>
      <c r="O1296" s="1">
        <v>44378</v>
      </c>
      <c r="P1296">
        <v>10</v>
      </c>
      <c r="Q1296">
        <v>0</v>
      </c>
      <c r="R1296" s="1">
        <v>44197</v>
      </c>
      <c r="S1296">
        <v>0</v>
      </c>
      <c r="T1296" s="1"/>
    </row>
    <row r="1297" spans="1:20" x14ac:dyDescent="0.25">
      <c r="A1297">
        <v>100128</v>
      </c>
      <c r="B1297" t="s">
        <v>3</v>
      </c>
      <c r="C1297" cm="1">
        <f t="array" ref="C1297">_xlfn.SWITCH(Sales[[#This Row],[Subscription Type]],"Basic",4,"Premium",3,"Business",2,"Enterprise",1,FALSE)</f>
        <v>4</v>
      </c>
      <c r="G1297">
        <v>0</v>
      </c>
      <c r="H1297">
        <f>MAX(0,Sales[[#This Row],[Number of Users]]-Sales[[#This Row],[Licenses Bought]])</f>
        <v>10</v>
      </c>
      <c r="I1297" s="5">
        <v>10</v>
      </c>
      <c r="J1297" s="5">
        <f>IF(Sales[[#This Row],[Sales Month]]=MAX(R1297:R3516),Sales[[#This Row],[Upsell $ Non Paying Users]]*Sales[[#This Row],[Non Paying Users]],0)</f>
        <v>0</v>
      </c>
      <c r="K1297" s="5" t="str" cm="1">
        <f t="array" ref="K1297">_xlfn.IFS(Sales[[#This Row],[Current Upsell $]]=0,"",Sales[[#This Row],[Current Upsell $]]&gt;=400,"High",Sales[[#This Row],[Current Upsell $]]&gt;=100,"Medium",Sales[[#This Row],[Current Upsell $]]&lt;100,"Low")</f>
        <v/>
      </c>
      <c r="L1297" s="5" t="str">
        <f>IF(Sales[[#This Row],[Current Upsell $]]&gt;0,_xlfn.CONCAT(Sales[[#This Row],[Subscription Type]]," ",Sales[[#This Row],[Upsell Priority]]," ",TEXT(Sales[[#This Row],[Current Upsell $]],"$#")),"")</f>
        <v/>
      </c>
      <c r="M1297">
        <v>10</v>
      </c>
      <c r="N1297" s="1">
        <v>44075</v>
      </c>
      <c r="O1297" s="1">
        <v>44105</v>
      </c>
      <c r="P1297">
        <v>1</v>
      </c>
      <c r="Q1297">
        <v>8</v>
      </c>
      <c r="R1297" s="1">
        <v>44075</v>
      </c>
      <c r="S1297">
        <v>0</v>
      </c>
      <c r="T1297" s="1"/>
    </row>
    <row r="1298" spans="1:20" x14ac:dyDescent="0.25">
      <c r="A1298">
        <v>100128</v>
      </c>
      <c r="B1298" t="s">
        <v>3</v>
      </c>
      <c r="C1298" cm="1">
        <f t="array" ref="C1298">_xlfn.SWITCH(Sales[[#This Row],[Subscription Type]],"Basic",4,"Premium",3,"Business",2,"Enterprise",1,FALSE)</f>
        <v>4</v>
      </c>
      <c r="G1298">
        <v>0</v>
      </c>
      <c r="H1298">
        <f>MAX(0,Sales[[#This Row],[Number of Users]]-Sales[[#This Row],[Licenses Bought]])</f>
        <v>10</v>
      </c>
      <c r="I1298" s="5">
        <v>10</v>
      </c>
      <c r="J1298" s="5">
        <f>IF(Sales[[#This Row],[Sales Month]]=MAX(R1298:R3517),Sales[[#This Row],[Upsell $ Non Paying Users]]*Sales[[#This Row],[Non Paying Users]],0)</f>
        <v>0</v>
      </c>
      <c r="K1298" s="5" t="str" cm="1">
        <f t="array" ref="K1298">_xlfn.IFS(Sales[[#This Row],[Current Upsell $]]=0,"",Sales[[#This Row],[Current Upsell $]]&gt;=400,"High",Sales[[#This Row],[Current Upsell $]]&gt;=100,"Medium",Sales[[#This Row],[Current Upsell $]]&lt;100,"Low")</f>
        <v/>
      </c>
      <c r="L1298" s="5" t="str">
        <f>IF(Sales[[#This Row],[Current Upsell $]]&gt;0,_xlfn.CONCAT(Sales[[#This Row],[Subscription Type]]," ",Sales[[#This Row],[Upsell Priority]]," ",TEXT(Sales[[#This Row],[Current Upsell $]],"$#")),"")</f>
        <v/>
      </c>
      <c r="M1298">
        <v>10</v>
      </c>
      <c r="N1298" s="1">
        <v>44075</v>
      </c>
      <c r="O1298" s="1">
        <v>44105</v>
      </c>
      <c r="P1298">
        <v>1</v>
      </c>
      <c r="Q1298">
        <v>8</v>
      </c>
      <c r="R1298" s="1">
        <v>44105</v>
      </c>
      <c r="S1298">
        <v>0</v>
      </c>
      <c r="T1298" s="1"/>
    </row>
    <row r="1299" spans="1:20" x14ac:dyDescent="0.25">
      <c r="A1299">
        <v>100152</v>
      </c>
      <c r="B1299" t="s">
        <v>3</v>
      </c>
      <c r="C1299" cm="1">
        <f t="array" ref="C1299">_xlfn.SWITCH(Sales[[#This Row],[Subscription Type]],"Basic",4,"Premium",3,"Business",2,"Enterprise",1,FALSE)</f>
        <v>4</v>
      </c>
      <c r="E1299" s="1"/>
      <c r="F1299" s="1"/>
      <c r="G1299">
        <v>0</v>
      </c>
      <c r="H1299">
        <f>MAX(0,Sales[[#This Row],[Number of Users]]-Sales[[#This Row],[Licenses Bought]])</f>
        <v>10</v>
      </c>
      <c r="I1299" s="5">
        <v>10</v>
      </c>
      <c r="J1299" s="5">
        <f>IF(Sales[[#This Row],[Sales Month]]=MAX(R1299:R3518),Sales[[#This Row],[Upsell $ Non Paying Users]]*Sales[[#This Row],[Non Paying Users]],0)</f>
        <v>0</v>
      </c>
      <c r="K1299" s="5" t="str" cm="1">
        <f t="array" ref="K1299">_xlfn.IFS(Sales[[#This Row],[Current Upsell $]]=0,"",Sales[[#This Row],[Current Upsell $]]&gt;=400,"High",Sales[[#This Row],[Current Upsell $]]&gt;=100,"Medium",Sales[[#This Row],[Current Upsell $]]&lt;100,"Low")</f>
        <v/>
      </c>
      <c r="L1299" s="5" t="str">
        <f>IF(Sales[[#This Row],[Current Upsell $]]&gt;0,_xlfn.CONCAT(Sales[[#This Row],[Subscription Type]]," ",Sales[[#This Row],[Upsell Priority]]," ",TEXT(Sales[[#This Row],[Current Upsell $]],"$#")),"")</f>
        <v/>
      </c>
      <c r="M1299">
        <v>10</v>
      </c>
      <c r="N1299" s="1">
        <v>44105</v>
      </c>
      <c r="O1299" s="1">
        <v>44378</v>
      </c>
      <c r="P1299">
        <v>9</v>
      </c>
      <c r="Q1299">
        <v>0</v>
      </c>
      <c r="R1299" s="1">
        <v>44105</v>
      </c>
      <c r="S1299">
        <v>0</v>
      </c>
      <c r="T1299" s="1"/>
    </row>
    <row r="1300" spans="1:20" x14ac:dyDescent="0.25">
      <c r="A1300">
        <v>100153</v>
      </c>
      <c r="B1300" t="s">
        <v>3</v>
      </c>
      <c r="C1300" cm="1">
        <f t="array" ref="C1300">_xlfn.SWITCH(Sales[[#This Row],[Subscription Type]],"Basic",4,"Premium",3,"Business",2,"Enterprise",1,FALSE)</f>
        <v>4</v>
      </c>
      <c r="G1300">
        <v>0</v>
      </c>
      <c r="H1300">
        <f>MAX(0,Sales[[#This Row],[Number of Users]]-Sales[[#This Row],[Licenses Bought]])</f>
        <v>10</v>
      </c>
      <c r="I1300" s="5">
        <v>10</v>
      </c>
      <c r="J1300" s="5">
        <f>IF(Sales[[#This Row],[Sales Month]]=MAX(R1300:R3519),Sales[[#This Row],[Upsell $ Non Paying Users]]*Sales[[#This Row],[Non Paying Users]],0)</f>
        <v>0</v>
      </c>
      <c r="K1300" s="5" t="str" cm="1">
        <f t="array" ref="K1300">_xlfn.IFS(Sales[[#This Row],[Current Upsell $]]=0,"",Sales[[#This Row],[Current Upsell $]]&gt;=400,"High",Sales[[#This Row],[Current Upsell $]]&gt;=100,"Medium",Sales[[#This Row],[Current Upsell $]]&lt;100,"Low")</f>
        <v/>
      </c>
      <c r="L1300" s="5" t="str">
        <f>IF(Sales[[#This Row],[Current Upsell $]]&gt;0,_xlfn.CONCAT(Sales[[#This Row],[Subscription Type]]," ",Sales[[#This Row],[Upsell Priority]]," ",TEXT(Sales[[#This Row],[Current Upsell $]],"$#")),"")</f>
        <v/>
      </c>
      <c r="M1300">
        <v>10</v>
      </c>
      <c r="N1300" s="1">
        <v>44105</v>
      </c>
      <c r="O1300" s="1">
        <v>44197</v>
      </c>
      <c r="P1300">
        <v>3</v>
      </c>
      <c r="Q1300">
        <v>5</v>
      </c>
      <c r="R1300" s="1">
        <v>44166</v>
      </c>
      <c r="S1300">
        <v>0</v>
      </c>
      <c r="T1300" s="1"/>
    </row>
    <row r="1301" spans="1:20" x14ac:dyDescent="0.25">
      <c r="A1301">
        <v>100230</v>
      </c>
      <c r="B1301" t="s">
        <v>3</v>
      </c>
      <c r="C1301" cm="1">
        <f t="array" ref="C1301">_xlfn.SWITCH(Sales[[#This Row],[Subscription Type]],"Basic",4,"Premium",3,"Business",2,"Enterprise",1,FALSE)</f>
        <v>4</v>
      </c>
      <c r="G1301">
        <v>0</v>
      </c>
      <c r="H1301">
        <f>MAX(0,Sales[[#This Row],[Number of Users]]-Sales[[#This Row],[Licenses Bought]])</f>
        <v>10</v>
      </c>
      <c r="I1301" s="5">
        <v>10</v>
      </c>
      <c r="J1301" s="5">
        <f>IF(Sales[[#This Row],[Sales Month]]=MAX(R1301:R3520),Sales[[#This Row],[Upsell $ Non Paying Users]]*Sales[[#This Row],[Non Paying Users]],0)</f>
        <v>100</v>
      </c>
      <c r="K1301" s="5" t="str" cm="1">
        <f t="array" ref="K1301">_xlfn.IFS(Sales[[#This Row],[Current Upsell $]]=0,"",Sales[[#This Row],[Current Upsell $]]&gt;=400,"High",Sales[[#This Row],[Current Upsell $]]&gt;=100,"Medium",Sales[[#This Row],[Current Upsell $]]&lt;100,"Low")</f>
        <v>Medium</v>
      </c>
      <c r="L1301" s="5" t="str">
        <f>IF(Sales[[#This Row],[Current Upsell $]]&gt;0,_xlfn.CONCAT(Sales[[#This Row],[Subscription Type]]," ",Sales[[#This Row],[Upsell Priority]]," ",TEXT(Sales[[#This Row],[Current Upsell $]],"$#")),"")</f>
        <v>Basic Medium $100</v>
      </c>
      <c r="M1301">
        <v>10</v>
      </c>
      <c r="N1301" s="1">
        <v>44256</v>
      </c>
      <c r="O1301" s="1">
        <v>44378</v>
      </c>
      <c r="P1301">
        <v>4</v>
      </c>
      <c r="Q1301">
        <v>0</v>
      </c>
      <c r="R1301" s="1">
        <v>44348</v>
      </c>
      <c r="S1301">
        <v>0</v>
      </c>
      <c r="T1301" s="1"/>
    </row>
    <row r="1302" spans="1:20" x14ac:dyDescent="0.25">
      <c r="A1302">
        <v>100231</v>
      </c>
      <c r="B1302" t="s">
        <v>3</v>
      </c>
      <c r="C1302" cm="1">
        <f t="array" ref="C1302">_xlfn.SWITCH(Sales[[#This Row],[Subscription Type]],"Basic",4,"Premium",3,"Business",2,"Enterprise",1,FALSE)</f>
        <v>4</v>
      </c>
      <c r="G1302">
        <v>0</v>
      </c>
      <c r="H1302">
        <f>MAX(0,Sales[[#This Row],[Number of Users]]-Sales[[#This Row],[Licenses Bought]])</f>
        <v>10</v>
      </c>
      <c r="I1302" s="5">
        <v>10</v>
      </c>
      <c r="J1302" s="5">
        <f>IF(Sales[[#This Row],[Sales Month]]=MAX(R1302:R3521),Sales[[#This Row],[Upsell $ Non Paying Users]]*Sales[[#This Row],[Non Paying Users]],0)</f>
        <v>0</v>
      </c>
      <c r="K1302" s="5" t="str" cm="1">
        <f t="array" ref="K1302">_xlfn.IFS(Sales[[#This Row],[Current Upsell $]]=0,"",Sales[[#This Row],[Current Upsell $]]&gt;=400,"High",Sales[[#This Row],[Current Upsell $]]&gt;=100,"Medium",Sales[[#This Row],[Current Upsell $]]&lt;100,"Low")</f>
        <v/>
      </c>
      <c r="L1302" s="5" t="str">
        <f>IF(Sales[[#This Row],[Current Upsell $]]&gt;0,_xlfn.CONCAT(Sales[[#This Row],[Subscription Type]]," ",Sales[[#This Row],[Upsell Priority]]," ",TEXT(Sales[[#This Row],[Current Upsell $]],"$#")),"")</f>
        <v/>
      </c>
      <c r="M1302">
        <v>10</v>
      </c>
      <c r="N1302" s="1">
        <v>44256</v>
      </c>
      <c r="O1302" s="1">
        <v>44348</v>
      </c>
      <c r="P1302">
        <v>3</v>
      </c>
      <c r="Q1302">
        <v>0</v>
      </c>
      <c r="R1302" s="1">
        <v>44256</v>
      </c>
      <c r="S1302">
        <v>0</v>
      </c>
      <c r="T1302" s="1"/>
    </row>
    <row r="1303" spans="1:20" x14ac:dyDescent="0.25">
      <c r="A1303">
        <v>100232</v>
      </c>
      <c r="B1303" t="s">
        <v>3</v>
      </c>
      <c r="C1303" cm="1">
        <f t="array" ref="C1303">_xlfn.SWITCH(Sales[[#This Row],[Subscription Type]],"Basic",4,"Premium",3,"Business",2,"Enterprise",1,FALSE)</f>
        <v>4</v>
      </c>
      <c r="G1303">
        <v>0</v>
      </c>
      <c r="H1303">
        <f>MAX(0,Sales[[#This Row],[Number of Users]]-Sales[[#This Row],[Licenses Bought]])</f>
        <v>10</v>
      </c>
      <c r="I1303" s="5">
        <v>10</v>
      </c>
      <c r="J1303" s="5">
        <f>IF(Sales[[#This Row],[Sales Month]]=MAX(R1303:R3522),Sales[[#This Row],[Upsell $ Non Paying Users]]*Sales[[#This Row],[Non Paying Users]],0)</f>
        <v>0</v>
      </c>
      <c r="K1303" s="5" t="str" cm="1">
        <f t="array" ref="K1303">_xlfn.IFS(Sales[[#This Row],[Current Upsell $]]=0,"",Sales[[#This Row],[Current Upsell $]]&gt;=400,"High",Sales[[#This Row],[Current Upsell $]]&gt;=100,"Medium",Sales[[#This Row],[Current Upsell $]]&lt;100,"Low")</f>
        <v/>
      </c>
      <c r="L1303" s="5" t="str">
        <f>IF(Sales[[#This Row],[Current Upsell $]]&gt;0,_xlfn.CONCAT(Sales[[#This Row],[Subscription Type]]," ",Sales[[#This Row],[Upsell Priority]]," ",TEXT(Sales[[#This Row],[Current Upsell $]],"$#")),"")</f>
        <v/>
      </c>
      <c r="M1303">
        <v>10</v>
      </c>
      <c r="N1303" s="1">
        <v>44256</v>
      </c>
      <c r="O1303" s="1">
        <v>44348</v>
      </c>
      <c r="P1303">
        <v>3</v>
      </c>
      <c r="Q1303">
        <v>0</v>
      </c>
      <c r="R1303" s="1">
        <v>44287</v>
      </c>
      <c r="S1303">
        <v>0</v>
      </c>
      <c r="T1303" s="1"/>
    </row>
    <row r="1304" spans="1:20" x14ac:dyDescent="0.25">
      <c r="A1304">
        <v>100291</v>
      </c>
      <c r="B1304" t="s">
        <v>3</v>
      </c>
      <c r="C1304" cm="1">
        <f t="array" ref="C1304">_xlfn.SWITCH(Sales[[#This Row],[Subscription Type]],"Basic",4,"Premium",3,"Business",2,"Enterprise",1,FALSE)</f>
        <v>4</v>
      </c>
      <c r="E1304" s="1"/>
      <c r="F1304" s="1"/>
      <c r="G1304">
        <v>0</v>
      </c>
      <c r="H1304">
        <f>MAX(0,Sales[[#This Row],[Number of Users]]-Sales[[#This Row],[Licenses Bought]])</f>
        <v>10</v>
      </c>
      <c r="I1304" s="5">
        <v>10</v>
      </c>
      <c r="J1304" s="5">
        <f>IF(Sales[[#This Row],[Sales Month]]=MAX(R1304:R3523),Sales[[#This Row],[Upsell $ Non Paying Users]]*Sales[[#This Row],[Non Paying Users]],0)</f>
        <v>0</v>
      </c>
      <c r="K1304" s="5" t="str" cm="1">
        <f t="array" ref="K1304">_xlfn.IFS(Sales[[#This Row],[Current Upsell $]]=0,"",Sales[[#This Row],[Current Upsell $]]&gt;=400,"High",Sales[[#This Row],[Current Upsell $]]&gt;=100,"Medium",Sales[[#This Row],[Current Upsell $]]&lt;100,"Low")</f>
        <v/>
      </c>
      <c r="L1304" s="5" t="str">
        <f>IF(Sales[[#This Row],[Current Upsell $]]&gt;0,_xlfn.CONCAT(Sales[[#This Row],[Subscription Type]]," ",Sales[[#This Row],[Upsell Priority]]," ",TEXT(Sales[[#This Row],[Current Upsell $]],"$#")),"")</f>
        <v/>
      </c>
      <c r="M1304">
        <v>10</v>
      </c>
      <c r="N1304" s="1">
        <v>44317</v>
      </c>
      <c r="O1304" s="1">
        <v>44378</v>
      </c>
      <c r="P1304">
        <v>2</v>
      </c>
      <c r="Q1304">
        <v>0</v>
      </c>
      <c r="R1304" s="1">
        <v>44317</v>
      </c>
      <c r="S1304">
        <v>0</v>
      </c>
      <c r="T1304" s="1"/>
    </row>
    <row r="1305" spans="1:20" x14ac:dyDescent="0.25">
      <c r="A1305">
        <v>100354</v>
      </c>
      <c r="B1305" t="s">
        <v>3</v>
      </c>
      <c r="C1305" cm="1">
        <f t="array" ref="C1305">_xlfn.SWITCH(Sales[[#This Row],[Subscription Type]],"Basic",4,"Premium",3,"Business",2,"Enterprise",1,FALSE)</f>
        <v>4</v>
      </c>
      <c r="G1305">
        <v>0</v>
      </c>
      <c r="H1305">
        <f>MAX(0,Sales[[#This Row],[Number of Users]]-Sales[[#This Row],[Licenses Bought]])</f>
        <v>10</v>
      </c>
      <c r="I1305" s="5">
        <v>10</v>
      </c>
      <c r="J1305" s="5">
        <f>IF(Sales[[#This Row],[Sales Month]]=MAX(R1305:R3524),Sales[[#This Row],[Upsell $ Non Paying Users]]*Sales[[#This Row],[Non Paying Users]],0)</f>
        <v>100</v>
      </c>
      <c r="K1305" s="5" t="str" cm="1">
        <f t="array" ref="K1305">_xlfn.IFS(Sales[[#This Row],[Current Upsell $]]=0,"",Sales[[#This Row],[Current Upsell $]]&gt;=400,"High",Sales[[#This Row],[Current Upsell $]]&gt;=100,"Medium",Sales[[#This Row],[Current Upsell $]]&lt;100,"Low")</f>
        <v>Medium</v>
      </c>
      <c r="L1305" s="5" t="str">
        <f>IF(Sales[[#This Row],[Current Upsell $]]&gt;0,_xlfn.CONCAT(Sales[[#This Row],[Subscription Type]]," ",Sales[[#This Row],[Upsell Priority]]," ",TEXT(Sales[[#This Row],[Current Upsell $]],"$#")),"")</f>
        <v>Basic Medium $100</v>
      </c>
      <c r="M1305">
        <v>10</v>
      </c>
      <c r="N1305" s="1">
        <v>44348</v>
      </c>
      <c r="O1305" s="1">
        <v>44378</v>
      </c>
      <c r="P1305">
        <v>1</v>
      </c>
      <c r="Q1305">
        <v>0</v>
      </c>
      <c r="R1305" s="1">
        <v>44348</v>
      </c>
      <c r="S1305">
        <v>0</v>
      </c>
      <c r="T1305" s="1"/>
    </row>
    <row r="1306" spans="1:20" x14ac:dyDescent="0.25">
      <c r="A1306">
        <v>100355</v>
      </c>
      <c r="B1306" t="s">
        <v>3</v>
      </c>
      <c r="C1306" cm="1">
        <f t="array" ref="C1306">_xlfn.SWITCH(Sales[[#This Row],[Subscription Type]],"Basic",4,"Premium",3,"Business",2,"Enterprise",1,FALSE)</f>
        <v>4</v>
      </c>
      <c r="G1306">
        <v>0</v>
      </c>
      <c r="H1306">
        <f>MAX(0,Sales[[#This Row],[Number of Users]]-Sales[[#This Row],[Licenses Bought]])</f>
        <v>10</v>
      </c>
      <c r="I1306" s="5">
        <v>10</v>
      </c>
      <c r="J1306" s="5">
        <f>IF(Sales[[#This Row],[Sales Month]]=MAX(R1306:R3525),Sales[[#This Row],[Upsell $ Non Paying Users]]*Sales[[#This Row],[Non Paying Users]],0)</f>
        <v>100</v>
      </c>
      <c r="K1306" s="5" t="str" cm="1">
        <f t="array" ref="K1306">_xlfn.IFS(Sales[[#This Row],[Current Upsell $]]=0,"",Sales[[#This Row],[Current Upsell $]]&gt;=400,"High",Sales[[#This Row],[Current Upsell $]]&gt;=100,"Medium",Sales[[#This Row],[Current Upsell $]]&lt;100,"Low")</f>
        <v>Medium</v>
      </c>
      <c r="L1306" s="5" t="str">
        <f>IF(Sales[[#This Row],[Current Upsell $]]&gt;0,_xlfn.CONCAT(Sales[[#This Row],[Subscription Type]]," ",Sales[[#This Row],[Upsell Priority]]," ",TEXT(Sales[[#This Row],[Current Upsell $]],"$#")),"")</f>
        <v>Basic Medium $100</v>
      </c>
      <c r="M1306">
        <v>10</v>
      </c>
      <c r="N1306" s="1">
        <v>44348</v>
      </c>
      <c r="O1306" s="1">
        <v>44378</v>
      </c>
      <c r="P1306">
        <v>1</v>
      </c>
      <c r="Q1306">
        <v>0</v>
      </c>
      <c r="R1306" s="1">
        <v>44348</v>
      </c>
      <c r="S1306">
        <v>0</v>
      </c>
      <c r="T1306" s="1"/>
    </row>
    <row r="1307" spans="1:20" x14ac:dyDescent="0.25">
      <c r="A1307">
        <v>100001</v>
      </c>
      <c r="B1307" t="s">
        <v>3</v>
      </c>
      <c r="C1307" cm="1">
        <f t="array" ref="C1307">_xlfn.SWITCH(Sales[[#This Row],[Subscription Type]],"Basic",4,"Premium",3,"Business",2,"Enterprise",1,FALSE)</f>
        <v>4</v>
      </c>
      <c r="G1307">
        <v>0</v>
      </c>
      <c r="H1307">
        <f>MAX(0,Sales[[#This Row],[Number of Users]]-Sales[[#This Row],[Licenses Bought]])</f>
        <v>9</v>
      </c>
      <c r="I1307" s="5">
        <v>10</v>
      </c>
      <c r="J1307" s="5">
        <f>IF(Sales[[#This Row],[Sales Month]]=MAX(R1307:R3526),Sales[[#This Row],[Upsell $ Non Paying Users]]*Sales[[#This Row],[Non Paying Users]],0)</f>
        <v>0</v>
      </c>
      <c r="K1307" s="5" t="str" cm="1">
        <f t="array" ref="K1307">_xlfn.IFS(Sales[[#This Row],[Current Upsell $]]=0,"",Sales[[#This Row],[Current Upsell $]]&gt;=400,"High",Sales[[#This Row],[Current Upsell $]]&gt;=100,"Medium",Sales[[#This Row],[Current Upsell $]]&lt;100,"Low")</f>
        <v/>
      </c>
      <c r="L1307" s="5" t="str">
        <f>IF(Sales[[#This Row],[Current Upsell $]]&gt;0,_xlfn.CONCAT(Sales[[#This Row],[Subscription Type]]," ",Sales[[#This Row],[Upsell Priority]]," ",TEXT(Sales[[#This Row],[Current Upsell $]],"$#")),"")</f>
        <v/>
      </c>
      <c r="M1307">
        <v>9</v>
      </c>
      <c r="N1307" s="1">
        <v>43647</v>
      </c>
      <c r="O1307" s="1">
        <v>43891</v>
      </c>
      <c r="P1307">
        <v>8</v>
      </c>
      <c r="Q1307">
        <v>15</v>
      </c>
      <c r="R1307" s="1">
        <v>43739</v>
      </c>
      <c r="S1307">
        <v>0</v>
      </c>
      <c r="T1307" s="1"/>
    </row>
    <row r="1308" spans="1:20" x14ac:dyDescent="0.25">
      <c r="A1308">
        <v>100001</v>
      </c>
      <c r="B1308" t="s">
        <v>3</v>
      </c>
      <c r="C1308" cm="1">
        <f t="array" ref="C1308">_xlfn.SWITCH(Sales[[#This Row],[Subscription Type]],"Basic",4,"Premium",3,"Business",2,"Enterprise",1,FALSE)</f>
        <v>4</v>
      </c>
      <c r="G1308">
        <v>0</v>
      </c>
      <c r="H1308">
        <f>MAX(0,Sales[[#This Row],[Number of Users]]-Sales[[#This Row],[Licenses Bought]])</f>
        <v>9</v>
      </c>
      <c r="I1308" s="5">
        <v>10</v>
      </c>
      <c r="J1308" s="5">
        <f>IF(Sales[[#This Row],[Sales Month]]=MAX(R1308:R3527),Sales[[#This Row],[Upsell $ Non Paying Users]]*Sales[[#This Row],[Non Paying Users]],0)</f>
        <v>0</v>
      </c>
      <c r="K1308" s="5" t="str" cm="1">
        <f t="array" ref="K1308">_xlfn.IFS(Sales[[#This Row],[Current Upsell $]]=0,"",Sales[[#This Row],[Current Upsell $]]&gt;=400,"High",Sales[[#This Row],[Current Upsell $]]&gt;=100,"Medium",Sales[[#This Row],[Current Upsell $]]&lt;100,"Low")</f>
        <v/>
      </c>
      <c r="L1308" s="5" t="str">
        <f>IF(Sales[[#This Row],[Current Upsell $]]&gt;0,_xlfn.CONCAT(Sales[[#This Row],[Subscription Type]]," ",Sales[[#This Row],[Upsell Priority]]," ",TEXT(Sales[[#This Row],[Current Upsell $]],"$#")),"")</f>
        <v/>
      </c>
      <c r="M1308">
        <v>9</v>
      </c>
      <c r="N1308" s="1">
        <v>43647</v>
      </c>
      <c r="O1308" s="1">
        <v>43891</v>
      </c>
      <c r="P1308">
        <v>8</v>
      </c>
      <c r="Q1308">
        <v>15</v>
      </c>
      <c r="R1308" s="1">
        <v>43831</v>
      </c>
      <c r="S1308">
        <v>0</v>
      </c>
      <c r="T1308" s="1"/>
    </row>
    <row r="1309" spans="1:20" x14ac:dyDescent="0.25">
      <c r="A1309">
        <v>100004</v>
      </c>
      <c r="B1309" t="s">
        <v>3</v>
      </c>
      <c r="C1309" cm="1">
        <f t="array" ref="C1309">_xlfn.SWITCH(Sales[[#This Row],[Subscription Type]],"Basic",4,"Premium",3,"Business",2,"Enterprise",1,FALSE)</f>
        <v>4</v>
      </c>
      <c r="G1309">
        <v>0</v>
      </c>
      <c r="H1309">
        <f>MAX(0,Sales[[#This Row],[Number of Users]]-Sales[[#This Row],[Licenses Bought]])</f>
        <v>9</v>
      </c>
      <c r="I1309" s="5">
        <v>10</v>
      </c>
      <c r="J1309" s="5">
        <f>IF(Sales[[#This Row],[Sales Month]]=MAX(R1309:R3528),Sales[[#This Row],[Upsell $ Non Paying Users]]*Sales[[#This Row],[Non Paying Users]],0)</f>
        <v>0</v>
      </c>
      <c r="K1309" s="5" t="str" cm="1">
        <f t="array" ref="K1309">_xlfn.IFS(Sales[[#This Row],[Current Upsell $]]=0,"",Sales[[#This Row],[Current Upsell $]]&gt;=400,"High",Sales[[#This Row],[Current Upsell $]]&gt;=100,"Medium",Sales[[#This Row],[Current Upsell $]]&lt;100,"Low")</f>
        <v/>
      </c>
      <c r="L1309" s="5" t="str">
        <f>IF(Sales[[#This Row],[Current Upsell $]]&gt;0,_xlfn.CONCAT(Sales[[#This Row],[Subscription Type]]," ",Sales[[#This Row],[Upsell Priority]]," ",TEXT(Sales[[#This Row],[Current Upsell $]],"$#")),"")</f>
        <v/>
      </c>
      <c r="M1309">
        <v>9</v>
      </c>
      <c r="N1309" s="1">
        <v>43770</v>
      </c>
      <c r="O1309" s="1">
        <v>44075</v>
      </c>
      <c r="P1309">
        <v>10</v>
      </c>
      <c r="Q1309">
        <v>9</v>
      </c>
      <c r="R1309" s="1">
        <v>43891</v>
      </c>
      <c r="S1309">
        <v>0</v>
      </c>
      <c r="T1309" s="1"/>
    </row>
    <row r="1310" spans="1:20" x14ac:dyDescent="0.25">
      <c r="A1310">
        <v>100004</v>
      </c>
      <c r="B1310" t="s">
        <v>3</v>
      </c>
      <c r="C1310" cm="1">
        <f t="array" ref="C1310">_xlfn.SWITCH(Sales[[#This Row],[Subscription Type]],"Basic",4,"Premium",3,"Business",2,"Enterprise",1,FALSE)</f>
        <v>4</v>
      </c>
      <c r="G1310">
        <v>0</v>
      </c>
      <c r="H1310">
        <f>MAX(0,Sales[[#This Row],[Number of Users]]-Sales[[#This Row],[Licenses Bought]])</f>
        <v>9</v>
      </c>
      <c r="I1310" s="5">
        <v>10</v>
      </c>
      <c r="J1310" s="5">
        <f>IF(Sales[[#This Row],[Sales Month]]=MAX(R1310:R3529),Sales[[#This Row],[Upsell $ Non Paying Users]]*Sales[[#This Row],[Non Paying Users]],0)</f>
        <v>0</v>
      </c>
      <c r="K1310" s="5" t="str" cm="1">
        <f t="array" ref="K1310">_xlfn.IFS(Sales[[#This Row],[Current Upsell $]]=0,"",Sales[[#This Row],[Current Upsell $]]&gt;=400,"High",Sales[[#This Row],[Current Upsell $]]&gt;=100,"Medium",Sales[[#This Row],[Current Upsell $]]&lt;100,"Low")</f>
        <v/>
      </c>
      <c r="L1310" s="5" t="str">
        <f>IF(Sales[[#This Row],[Current Upsell $]]&gt;0,_xlfn.CONCAT(Sales[[#This Row],[Subscription Type]]," ",Sales[[#This Row],[Upsell Priority]]," ",TEXT(Sales[[#This Row],[Current Upsell $]],"$#")),"")</f>
        <v/>
      </c>
      <c r="M1310">
        <v>9</v>
      </c>
      <c r="N1310" s="1">
        <v>43770</v>
      </c>
      <c r="O1310" s="1">
        <v>44075</v>
      </c>
      <c r="P1310">
        <v>10</v>
      </c>
      <c r="Q1310">
        <v>9</v>
      </c>
      <c r="R1310" s="1">
        <v>44044</v>
      </c>
      <c r="S1310">
        <v>0</v>
      </c>
      <c r="T1310" s="1"/>
    </row>
    <row r="1311" spans="1:20" x14ac:dyDescent="0.25">
      <c r="A1311">
        <v>100021</v>
      </c>
      <c r="B1311" t="s">
        <v>3</v>
      </c>
      <c r="C1311" cm="1">
        <f t="array" ref="C1311">_xlfn.SWITCH(Sales[[#This Row],[Subscription Type]],"Basic",4,"Premium",3,"Business",2,"Enterprise",1,FALSE)</f>
        <v>4</v>
      </c>
      <c r="G1311">
        <v>0</v>
      </c>
      <c r="H1311">
        <f>MAX(0,Sales[[#This Row],[Number of Users]]-Sales[[#This Row],[Licenses Bought]])</f>
        <v>9</v>
      </c>
      <c r="I1311" s="5">
        <v>10</v>
      </c>
      <c r="J1311" s="5">
        <f>IF(Sales[[#This Row],[Sales Month]]=MAX(R1311:R3530),Sales[[#This Row],[Upsell $ Non Paying Users]]*Sales[[#This Row],[Non Paying Users]],0)</f>
        <v>0</v>
      </c>
      <c r="K1311" s="5" t="str" cm="1">
        <f t="array" ref="K1311">_xlfn.IFS(Sales[[#This Row],[Current Upsell $]]=0,"",Sales[[#This Row],[Current Upsell $]]&gt;=400,"High",Sales[[#This Row],[Current Upsell $]]&gt;=100,"Medium",Sales[[#This Row],[Current Upsell $]]&lt;100,"Low")</f>
        <v/>
      </c>
      <c r="L1311" s="5" t="str">
        <f>IF(Sales[[#This Row],[Current Upsell $]]&gt;0,_xlfn.CONCAT(Sales[[#This Row],[Subscription Type]]," ",Sales[[#This Row],[Upsell Priority]]," ",TEXT(Sales[[#This Row],[Current Upsell $]],"$#")),"")</f>
        <v/>
      </c>
      <c r="M1311">
        <v>9</v>
      </c>
      <c r="N1311" s="1">
        <v>43922</v>
      </c>
      <c r="O1311" s="1">
        <v>44136</v>
      </c>
      <c r="P1311">
        <v>7</v>
      </c>
      <c r="Q1311">
        <v>7</v>
      </c>
      <c r="R1311" s="1">
        <v>44105</v>
      </c>
      <c r="S1311">
        <v>0</v>
      </c>
      <c r="T1311" s="1"/>
    </row>
    <row r="1312" spans="1:20" x14ac:dyDescent="0.25">
      <c r="A1312">
        <v>100029</v>
      </c>
      <c r="B1312" t="s">
        <v>3</v>
      </c>
      <c r="C1312" cm="1">
        <f t="array" ref="C1312">_xlfn.SWITCH(Sales[[#This Row],[Subscription Type]],"Basic",4,"Premium",3,"Business",2,"Enterprise",1,FALSE)</f>
        <v>4</v>
      </c>
      <c r="G1312">
        <v>0</v>
      </c>
      <c r="H1312">
        <f>MAX(0,Sales[[#This Row],[Number of Users]]-Sales[[#This Row],[Licenses Bought]])</f>
        <v>9</v>
      </c>
      <c r="I1312" s="5">
        <v>10</v>
      </c>
      <c r="J1312" s="5">
        <f>IF(Sales[[#This Row],[Sales Month]]=MAX(R1312:R3531),Sales[[#This Row],[Upsell $ Non Paying Users]]*Sales[[#This Row],[Non Paying Users]],0)</f>
        <v>0</v>
      </c>
      <c r="K1312" s="5" t="str" cm="1">
        <f t="array" ref="K1312">_xlfn.IFS(Sales[[#This Row],[Current Upsell $]]=0,"",Sales[[#This Row],[Current Upsell $]]&gt;=400,"High",Sales[[#This Row],[Current Upsell $]]&gt;=100,"Medium",Sales[[#This Row],[Current Upsell $]]&lt;100,"Low")</f>
        <v/>
      </c>
      <c r="L1312" s="5" t="str">
        <f>IF(Sales[[#This Row],[Current Upsell $]]&gt;0,_xlfn.CONCAT(Sales[[#This Row],[Subscription Type]]," ",Sales[[#This Row],[Upsell Priority]]," ",TEXT(Sales[[#This Row],[Current Upsell $]],"$#")),"")</f>
        <v/>
      </c>
      <c r="M1312">
        <v>9</v>
      </c>
      <c r="N1312" s="1">
        <v>43952</v>
      </c>
      <c r="O1312" s="1">
        <v>43983</v>
      </c>
      <c r="P1312">
        <v>1</v>
      </c>
      <c r="Q1312">
        <v>12</v>
      </c>
      <c r="R1312" s="1">
        <v>43952</v>
      </c>
      <c r="S1312">
        <v>0</v>
      </c>
      <c r="T1312" s="1"/>
    </row>
    <row r="1313" spans="1:20" x14ac:dyDescent="0.25">
      <c r="A1313">
        <v>100030</v>
      </c>
      <c r="B1313" t="s">
        <v>3</v>
      </c>
      <c r="C1313" cm="1">
        <f t="array" ref="C1313">_xlfn.SWITCH(Sales[[#This Row],[Subscription Type]],"Basic",4,"Premium",3,"Business",2,"Enterprise",1,FALSE)</f>
        <v>4</v>
      </c>
      <c r="G1313">
        <v>0</v>
      </c>
      <c r="H1313">
        <f>MAX(0,Sales[[#This Row],[Number of Users]]-Sales[[#This Row],[Licenses Bought]])</f>
        <v>9</v>
      </c>
      <c r="I1313" s="5">
        <v>10</v>
      </c>
      <c r="J1313" s="5">
        <f>IF(Sales[[#This Row],[Sales Month]]=MAX(R1313:R3532),Sales[[#This Row],[Upsell $ Non Paying Users]]*Sales[[#This Row],[Non Paying Users]],0)</f>
        <v>0</v>
      </c>
      <c r="K1313" s="5" t="str" cm="1">
        <f t="array" ref="K1313">_xlfn.IFS(Sales[[#This Row],[Current Upsell $]]=0,"",Sales[[#This Row],[Current Upsell $]]&gt;=400,"High",Sales[[#This Row],[Current Upsell $]]&gt;=100,"Medium",Sales[[#This Row],[Current Upsell $]]&lt;100,"Low")</f>
        <v/>
      </c>
      <c r="L1313" s="5" t="str">
        <f>IF(Sales[[#This Row],[Current Upsell $]]&gt;0,_xlfn.CONCAT(Sales[[#This Row],[Subscription Type]]," ",Sales[[#This Row],[Upsell Priority]]," ",TEXT(Sales[[#This Row],[Current Upsell $]],"$#")),"")</f>
        <v/>
      </c>
      <c r="M1313">
        <v>9</v>
      </c>
      <c r="N1313" s="1">
        <v>43952</v>
      </c>
      <c r="O1313" s="1">
        <v>44378</v>
      </c>
      <c r="P1313">
        <v>14</v>
      </c>
      <c r="Q1313">
        <v>0</v>
      </c>
      <c r="R1313" s="1">
        <v>44013</v>
      </c>
      <c r="S1313">
        <v>0</v>
      </c>
      <c r="T1313" s="1"/>
    </row>
    <row r="1314" spans="1:20" x14ac:dyDescent="0.25">
      <c r="A1314">
        <v>100030</v>
      </c>
      <c r="B1314" t="s">
        <v>3</v>
      </c>
      <c r="C1314" cm="1">
        <f t="array" ref="C1314">_xlfn.SWITCH(Sales[[#This Row],[Subscription Type]],"Basic",4,"Premium",3,"Business",2,"Enterprise",1,FALSE)</f>
        <v>4</v>
      </c>
      <c r="G1314">
        <v>0</v>
      </c>
      <c r="H1314">
        <f>MAX(0,Sales[[#This Row],[Number of Users]]-Sales[[#This Row],[Licenses Bought]])</f>
        <v>9</v>
      </c>
      <c r="I1314" s="5">
        <v>10</v>
      </c>
      <c r="J1314" s="5">
        <f>IF(Sales[[#This Row],[Sales Month]]=MAX(R1314:R3533),Sales[[#This Row],[Upsell $ Non Paying Users]]*Sales[[#This Row],[Non Paying Users]],0)</f>
        <v>0</v>
      </c>
      <c r="K1314" s="5" t="str" cm="1">
        <f t="array" ref="K1314">_xlfn.IFS(Sales[[#This Row],[Current Upsell $]]=0,"",Sales[[#This Row],[Current Upsell $]]&gt;=400,"High",Sales[[#This Row],[Current Upsell $]]&gt;=100,"Medium",Sales[[#This Row],[Current Upsell $]]&lt;100,"Low")</f>
        <v/>
      </c>
      <c r="L1314" s="5" t="str">
        <f>IF(Sales[[#This Row],[Current Upsell $]]&gt;0,_xlfn.CONCAT(Sales[[#This Row],[Subscription Type]]," ",Sales[[#This Row],[Upsell Priority]]," ",TEXT(Sales[[#This Row],[Current Upsell $]],"$#")),"")</f>
        <v/>
      </c>
      <c r="M1314">
        <v>9</v>
      </c>
      <c r="N1314" s="1">
        <v>43952</v>
      </c>
      <c r="O1314" s="1">
        <v>44378</v>
      </c>
      <c r="P1314">
        <v>14</v>
      </c>
      <c r="Q1314">
        <v>0</v>
      </c>
      <c r="R1314" s="1">
        <v>44136</v>
      </c>
      <c r="S1314">
        <v>0</v>
      </c>
      <c r="T1314" s="1"/>
    </row>
    <row r="1315" spans="1:20" x14ac:dyDescent="0.25">
      <c r="A1315">
        <v>100030</v>
      </c>
      <c r="B1315" t="s">
        <v>3</v>
      </c>
      <c r="C1315" cm="1">
        <f t="array" ref="C1315">_xlfn.SWITCH(Sales[[#This Row],[Subscription Type]],"Basic",4,"Premium",3,"Business",2,"Enterprise",1,FALSE)</f>
        <v>4</v>
      </c>
      <c r="G1315">
        <v>0</v>
      </c>
      <c r="H1315">
        <f>MAX(0,Sales[[#This Row],[Number of Users]]-Sales[[#This Row],[Licenses Bought]])</f>
        <v>9</v>
      </c>
      <c r="I1315" s="5">
        <v>10</v>
      </c>
      <c r="J1315" s="5">
        <f>IF(Sales[[#This Row],[Sales Month]]=MAX(R1315:R3534),Sales[[#This Row],[Upsell $ Non Paying Users]]*Sales[[#This Row],[Non Paying Users]],0)</f>
        <v>0</v>
      </c>
      <c r="K1315" s="5" t="str" cm="1">
        <f t="array" ref="K1315">_xlfn.IFS(Sales[[#This Row],[Current Upsell $]]=0,"",Sales[[#This Row],[Current Upsell $]]&gt;=400,"High",Sales[[#This Row],[Current Upsell $]]&gt;=100,"Medium",Sales[[#This Row],[Current Upsell $]]&lt;100,"Low")</f>
        <v/>
      </c>
      <c r="L1315" s="5" t="str">
        <f>IF(Sales[[#This Row],[Current Upsell $]]&gt;0,_xlfn.CONCAT(Sales[[#This Row],[Subscription Type]]," ",Sales[[#This Row],[Upsell Priority]]," ",TEXT(Sales[[#This Row],[Current Upsell $]],"$#")),"")</f>
        <v/>
      </c>
      <c r="M1315">
        <v>9</v>
      </c>
      <c r="N1315" s="1">
        <v>43952</v>
      </c>
      <c r="O1315" s="1">
        <v>44378</v>
      </c>
      <c r="P1315">
        <v>14</v>
      </c>
      <c r="Q1315">
        <v>0</v>
      </c>
      <c r="R1315" s="1">
        <v>44166</v>
      </c>
      <c r="S1315">
        <v>0</v>
      </c>
      <c r="T1315" s="1"/>
    </row>
    <row r="1316" spans="1:20" x14ac:dyDescent="0.25">
      <c r="A1316">
        <v>100030</v>
      </c>
      <c r="B1316" t="s">
        <v>3</v>
      </c>
      <c r="C1316" cm="1">
        <f t="array" ref="C1316">_xlfn.SWITCH(Sales[[#This Row],[Subscription Type]],"Basic",4,"Premium",3,"Business",2,"Enterprise",1,FALSE)</f>
        <v>4</v>
      </c>
      <c r="G1316">
        <v>0</v>
      </c>
      <c r="H1316">
        <f>MAX(0,Sales[[#This Row],[Number of Users]]-Sales[[#This Row],[Licenses Bought]])</f>
        <v>9</v>
      </c>
      <c r="I1316" s="5">
        <v>10</v>
      </c>
      <c r="J1316" s="5">
        <f>IF(Sales[[#This Row],[Sales Month]]=MAX(R1316:R3535),Sales[[#This Row],[Upsell $ Non Paying Users]]*Sales[[#This Row],[Non Paying Users]],0)</f>
        <v>0</v>
      </c>
      <c r="K1316" s="5" t="str" cm="1">
        <f t="array" ref="K1316">_xlfn.IFS(Sales[[#This Row],[Current Upsell $]]=0,"",Sales[[#This Row],[Current Upsell $]]&gt;=400,"High",Sales[[#This Row],[Current Upsell $]]&gt;=100,"Medium",Sales[[#This Row],[Current Upsell $]]&lt;100,"Low")</f>
        <v/>
      </c>
      <c r="L1316" s="5" t="str">
        <f>IF(Sales[[#This Row],[Current Upsell $]]&gt;0,_xlfn.CONCAT(Sales[[#This Row],[Subscription Type]]," ",Sales[[#This Row],[Upsell Priority]]," ",TEXT(Sales[[#This Row],[Current Upsell $]],"$#")),"")</f>
        <v/>
      </c>
      <c r="M1316">
        <v>9</v>
      </c>
      <c r="N1316" s="1">
        <v>43952</v>
      </c>
      <c r="O1316" s="1">
        <v>44378</v>
      </c>
      <c r="P1316">
        <v>14</v>
      </c>
      <c r="Q1316">
        <v>0</v>
      </c>
      <c r="R1316" s="1">
        <v>44317</v>
      </c>
      <c r="S1316">
        <v>0</v>
      </c>
      <c r="T1316" s="1"/>
    </row>
    <row r="1317" spans="1:20" x14ac:dyDescent="0.25">
      <c r="A1317">
        <v>100047</v>
      </c>
      <c r="B1317" t="s">
        <v>3</v>
      </c>
      <c r="C1317" cm="1">
        <f t="array" ref="C1317">_xlfn.SWITCH(Sales[[#This Row],[Subscription Type]],"Basic",4,"Premium",3,"Business",2,"Enterprise",1,FALSE)</f>
        <v>4</v>
      </c>
      <c r="G1317">
        <v>0</v>
      </c>
      <c r="H1317">
        <f>MAX(0,Sales[[#This Row],[Number of Users]]-Sales[[#This Row],[Licenses Bought]])</f>
        <v>9</v>
      </c>
      <c r="I1317" s="5">
        <v>10</v>
      </c>
      <c r="J1317" s="5">
        <f>IF(Sales[[#This Row],[Sales Month]]=MAX(R1317:R3536),Sales[[#This Row],[Upsell $ Non Paying Users]]*Sales[[#This Row],[Non Paying Users]],0)</f>
        <v>0</v>
      </c>
      <c r="K1317" s="5" t="str" cm="1">
        <f t="array" ref="K1317">_xlfn.IFS(Sales[[#This Row],[Current Upsell $]]=0,"",Sales[[#This Row],[Current Upsell $]]&gt;=400,"High",Sales[[#This Row],[Current Upsell $]]&gt;=100,"Medium",Sales[[#This Row],[Current Upsell $]]&lt;100,"Low")</f>
        <v/>
      </c>
      <c r="L1317" s="5" t="str">
        <f>IF(Sales[[#This Row],[Current Upsell $]]&gt;0,_xlfn.CONCAT(Sales[[#This Row],[Subscription Type]]," ",Sales[[#This Row],[Upsell Priority]]," ",TEXT(Sales[[#This Row],[Current Upsell $]],"$#")),"")</f>
        <v/>
      </c>
      <c r="M1317">
        <v>9</v>
      </c>
      <c r="N1317" s="1">
        <v>43983</v>
      </c>
      <c r="O1317" s="1">
        <v>44197</v>
      </c>
      <c r="P1317">
        <v>7</v>
      </c>
      <c r="Q1317">
        <v>5</v>
      </c>
      <c r="R1317" s="1">
        <v>44166</v>
      </c>
      <c r="S1317">
        <v>0</v>
      </c>
      <c r="T1317" s="1"/>
    </row>
    <row r="1318" spans="1:20" x14ac:dyDescent="0.25">
      <c r="A1318">
        <v>100066</v>
      </c>
      <c r="B1318" t="s">
        <v>3</v>
      </c>
      <c r="C1318" cm="1">
        <f t="array" ref="C1318">_xlfn.SWITCH(Sales[[#This Row],[Subscription Type]],"Basic",4,"Premium",3,"Business",2,"Enterprise",1,FALSE)</f>
        <v>4</v>
      </c>
      <c r="G1318">
        <v>0</v>
      </c>
      <c r="H1318">
        <f>MAX(0,Sales[[#This Row],[Number of Users]]-Sales[[#This Row],[Licenses Bought]])</f>
        <v>9</v>
      </c>
      <c r="I1318" s="5">
        <v>10</v>
      </c>
      <c r="J1318" s="5">
        <f>IF(Sales[[#This Row],[Sales Month]]=MAX(R1318:R3537),Sales[[#This Row],[Upsell $ Non Paying Users]]*Sales[[#This Row],[Non Paying Users]],0)</f>
        <v>0</v>
      </c>
      <c r="K1318" s="5" t="str" cm="1">
        <f t="array" ref="K1318">_xlfn.IFS(Sales[[#This Row],[Current Upsell $]]=0,"",Sales[[#This Row],[Current Upsell $]]&gt;=400,"High",Sales[[#This Row],[Current Upsell $]]&gt;=100,"Medium",Sales[[#This Row],[Current Upsell $]]&lt;100,"Low")</f>
        <v/>
      </c>
      <c r="L1318" s="5" t="str">
        <f>IF(Sales[[#This Row],[Current Upsell $]]&gt;0,_xlfn.CONCAT(Sales[[#This Row],[Subscription Type]]," ",Sales[[#This Row],[Upsell Priority]]," ",TEXT(Sales[[#This Row],[Current Upsell $]],"$#")),"")</f>
        <v/>
      </c>
      <c r="M1318">
        <v>9</v>
      </c>
      <c r="N1318" s="1">
        <v>44013</v>
      </c>
      <c r="O1318" s="1">
        <v>44197</v>
      </c>
      <c r="P1318">
        <v>6</v>
      </c>
      <c r="Q1318">
        <v>5</v>
      </c>
      <c r="R1318" s="1">
        <v>44197</v>
      </c>
      <c r="S1318">
        <v>0</v>
      </c>
      <c r="T1318" s="1"/>
    </row>
    <row r="1319" spans="1:20" x14ac:dyDescent="0.25">
      <c r="A1319">
        <v>100069</v>
      </c>
      <c r="B1319" t="s">
        <v>3</v>
      </c>
      <c r="C1319" cm="1">
        <f t="array" ref="C1319">_xlfn.SWITCH(Sales[[#This Row],[Subscription Type]],"Basic",4,"Premium",3,"Business",2,"Enterprise",1,FALSE)</f>
        <v>4</v>
      </c>
      <c r="G1319">
        <v>0</v>
      </c>
      <c r="H1319">
        <f>MAX(0,Sales[[#This Row],[Number of Users]]-Sales[[#This Row],[Licenses Bought]])</f>
        <v>9</v>
      </c>
      <c r="I1319" s="5">
        <v>10</v>
      </c>
      <c r="J1319" s="5">
        <f>IF(Sales[[#This Row],[Sales Month]]=MAX(R1319:R3538),Sales[[#This Row],[Upsell $ Non Paying Users]]*Sales[[#This Row],[Non Paying Users]],0)</f>
        <v>0</v>
      </c>
      <c r="K1319" s="5" t="str" cm="1">
        <f t="array" ref="K1319">_xlfn.IFS(Sales[[#This Row],[Current Upsell $]]=0,"",Sales[[#This Row],[Current Upsell $]]&gt;=400,"High",Sales[[#This Row],[Current Upsell $]]&gt;=100,"Medium",Sales[[#This Row],[Current Upsell $]]&lt;100,"Low")</f>
        <v/>
      </c>
      <c r="L1319" s="5" t="str">
        <f>IF(Sales[[#This Row],[Current Upsell $]]&gt;0,_xlfn.CONCAT(Sales[[#This Row],[Subscription Type]]," ",Sales[[#This Row],[Upsell Priority]]," ",TEXT(Sales[[#This Row],[Current Upsell $]],"$#")),"")</f>
        <v/>
      </c>
      <c r="M1319">
        <v>9</v>
      </c>
      <c r="N1319" s="1">
        <v>44013</v>
      </c>
      <c r="O1319" s="1">
        <v>44348</v>
      </c>
      <c r="P1319">
        <v>11</v>
      </c>
      <c r="Q1319">
        <v>0</v>
      </c>
      <c r="R1319" s="1">
        <v>44044</v>
      </c>
      <c r="S1319">
        <v>0</v>
      </c>
      <c r="T1319" s="1"/>
    </row>
    <row r="1320" spans="1:20" x14ac:dyDescent="0.25">
      <c r="A1320">
        <v>100069</v>
      </c>
      <c r="B1320" t="s">
        <v>3</v>
      </c>
      <c r="C1320" cm="1">
        <f t="array" ref="C1320">_xlfn.SWITCH(Sales[[#This Row],[Subscription Type]],"Basic",4,"Premium",3,"Business",2,"Enterprise",1,FALSE)</f>
        <v>4</v>
      </c>
      <c r="G1320">
        <v>0</v>
      </c>
      <c r="H1320">
        <f>MAX(0,Sales[[#This Row],[Number of Users]]-Sales[[#This Row],[Licenses Bought]])</f>
        <v>9</v>
      </c>
      <c r="I1320" s="5">
        <v>10</v>
      </c>
      <c r="J1320" s="5">
        <f>IF(Sales[[#This Row],[Sales Month]]=MAX(R1320:R3539),Sales[[#This Row],[Upsell $ Non Paying Users]]*Sales[[#This Row],[Non Paying Users]],0)</f>
        <v>0</v>
      </c>
      <c r="K1320" s="5" t="str" cm="1">
        <f t="array" ref="K1320">_xlfn.IFS(Sales[[#This Row],[Current Upsell $]]=0,"",Sales[[#This Row],[Current Upsell $]]&gt;=400,"High",Sales[[#This Row],[Current Upsell $]]&gt;=100,"Medium",Sales[[#This Row],[Current Upsell $]]&lt;100,"Low")</f>
        <v/>
      </c>
      <c r="L1320" s="5" t="str">
        <f>IF(Sales[[#This Row],[Current Upsell $]]&gt;0,_xlfn.CONCAT(Sales[[#This Row],[Subscription Type]]," ",Sales[[#This Row],[Upsell Priority]]," ",TEXT(Sales[[#This Row],[Current Upsell $]],"$#")),"")</f>
        <v/>
      </c>
      <c r="M1320">
        <v>9</v>
      </c>
      <c r="N1320" s="1">
        <v>44013</v>
      </c>
      <c r="O1320" s="1">
        <v>44348</v>
      </c>
      <c r="P1320">
        <v>11</v>
      </c>
      <c r="Q1320">
        <v>0</v>
      </c>
      <c r="R1320" s="1">
        <v>44075</v>
      </c>
      <c r="S1320">
        <v>0</v>
      </c>
      <c r="T1320" s="1"/>
    </row>
    <row r="1321" spans="1:20" x14ac:dyDescent="0.25">
      <c r="A1321">
        <v>100069</v>
      </c>
      <c r="B1321" t="s">
        <v>3</v>
      </c>
      <c r="C1321" cm="1">
        <f t="array" ref="C1321">_xlfn.SWITCH(Sales[[#This Row],[Subscription Type]],"Basic",4,"Premium",3,"Business",2,"Enterprise",1,FALSE)</f>
        <v>4</v>
      </c>
      <c r="G1321">
        <v>0</v>
      </c>
      <c r="H1321">
        <f>MAX(0,Sales[[#This Row],[Number of Users]]-Sales[[#This Row],[Licenses Bought]])</f>
        <v>9</v>
      </c>
      <c r="I1321" s="5">
        <v>10</v>
      </c>
      <c r="J1321" s="5">
        <f>IF(Sales[[#This Row],[Sales Month]]=MAX(R1321:R3540),Sales[[#This Row],[Upsell $ Non Paying Users]]*Sales[[#This Row],[Non Paying Users]],0)</f>
        <v>0</v>
      </c>
      <c r="K1321" s="5" t="str" cm="1">
        <f t="array" ref="K1321">_xlfn.IFS(Sales[[#This Row],[Current Upsell $]]=0,"",Sales[[#This Row],[Current Upsell $]]&gt;=400,"High",Sales[[#This Row],[Current Upsell $]]&gt;=100,"Medium",Sales[[#This Row],[Current Upsell $]]&lt;100,"Low")</f>
        <v/>
      </c>
      <c r="L1321" s="5" t="str">
        <f>IF(Sales[[#This Row],[Current Upsell $]]&gt;0,_xlfn.CONCAT(Sales[[#This Row],[Subscription Type]]," ",Sales[[#This Row],[Upsell Priority]]," ",TEXT(Sales[[#This Row],[Current Upsell $]],"$#")),"")</f>
        <v/>
      </c>
      <c r="M1321">
        <v>9</v>
      </c>
      <c r="N1321" s="1">
        <v>44013</v>
      </c>
      <c r="O1321" s="1">
        <v>44348</v>
      </c>
      <c r="P1321">
        <v>11</v>
      </c>
      <c r="Q1321">
        <v>0</v>
      </c>
      <c r="R1321" s="1">
        <v>44136</v>
      </c>
      <c r="S1321">
        <v>0</v>
      </c>
      <c r="T1321" s="1"/>
    </row>
    <row r="1322" spans="1:20" x14ac:dyDescent="0.25">
      <c r="A1322">
        <v>100069</v>
      </c>
      <c r="B1322" t="s">
        <v>3</v>
      </c>
      <c r="C1322" cm="1">
        <f t="array" ref="C1322">_xlfn.SWITCH(Sales[[#This Row],[Subscription Type]],"Basic",4,"Premium",3,"Business",2,"Enterprise",1,FALSE)</f>
        <v>4</v>
      </c>
      <c r="G1322">
        <v>0</v>
      </c>
      <c r="H1322">
        <f>MAX(0,Sales[[#This Row],[Number of Users]]-Sales[[#This Row],[Licenses Bought]])</f>
        <v>9</v>
      </c>
      <c r="I1322" s="5">
        <v>10</v>
      </c>
      <c r="J1322" s="5">
        <f>IF(Sales[[#This Row],[Sales Month]]=MAX(R1322:R3541),Sales[[#This Row],[Upsell $ Non Paying Users]]*Sales[[#This Row],[Non Paying Users]],0)</f>
        <v>0</v>
      </c>
      <c r="K1322" s="5" t="str" cm="1">
        <f t="array" ref="K1322">_xlfn.IFS(Sales[[#This Row],[Current Upsell $]]=0,"",Sales[[#This Row],[Current Upsell $]]&gt;=400,"High",Sales[[#This Row],[Current Upsell $]]&gt;=100,"Medium",Sales[[#This Row],[Current Upsell $]]&lt;100,"Low")</f>
        <v/>
      </c>
      <c r="L1322" s="5" t="str">
        <f>IF(Sales[[#This Row],[Current Upsell $]]&gt;0,_xlfn.CONCAT(Sales[[#This Row],[Subscription Type]]," ",Sales[[#This Row],[Upsell Priority]]," ",TEXT(Sales[[#This Row],[Current Upsell $]],"$#")),"")</f>
        <v/>
      </c>
      <c r="M1322">
        <v>9</v>
      </c>
      <c r="N1322" s="1">
        <v>44013</v>
      </c>
      <c r="O1322" s="1">
        <v>44348</v>
      </c>
      <c r="P1322">
        <v>11</v>
      </c>
      <c r="Q1322">
        <v>0</v>
      </c>
      <c r="R1322" s="1">
        <v>44166</v>
      </c>
      <c r="S1322">
        <v>0</v>
      </c>
      <c r="T1322" s="1"/>
    </row>
    <row r="1323" spans="1:20" x14ac:dyDescent="0.25">
      <c r="A1323">
        <v>100069</v>
      </c>
      <c r="B1323" t="s">
        <v>3</v>
      </c>
      <c r="C1323" cm="1">
        <f t="array" ref="C1323">_xlfn.SWITCH(Sales[[#This Row],[Subscription Type]],"Basic",4,"Premium",3,"Business",2,"Enterprise",1,FALSE)</f>
        <v>4</v>
      </c>
      <c r="G1323">
        <v>0</v>
      </c>
      <c r="H1323">
        <f>MAX(0,Sales[[#This Row],[Number of Users]]-Sales[[#This Row],[Licenses Bought]])</f>
        <v>9</v>
      </c>
      <c r="I1323" s="5">
        <v>10</v>
      </c>
      <c r="J1323" s="5">
        <f>IF(Sales[[#This Row],[Sales Month]]=MAX(R1323:R3542),Sales[[#This Row],[Upsell $ Non Paying Users]]*Sales[[#This Row],[Non Paying Users]],0)</f>
        <v>0</v>
      </c>
      <c r="K1323" s="5" t="str" cm="1">
        <f t="array" ref="K1323">_xlfn.IFS(Sales[[#This Row],[Current Upsell $]]=0,"",Sales[[#This Row],[Current Upsell $]]&gt;=400,"High",Sales[[#This Row],[Current Upsell $]]&gt;=100,"Medium",Sales[[#This Row],[Current Upsell $]]&lt;100,"Low")</f>
        <v/>
      </c>
      <c r="L1323" s="5" t="str">
        <f>IF(Sales[[#This Row],[Current Upsell $]]&gt;0,_xlfn.CONCAT(Sales[[#This Row],[Subscription Type]]," ",Sales[[#This Row],[Upsell Priority]]," ",TEXT(Sales[[#This Row],[Current Upsell $]],"$#")),"")</f>
        <v/>
      </c>
      <c r="M1323">
        <v>9</v>
      </c>
      <c r="N1323" s="1">
        <v>44013</v>
      </c>
      <c r="O1323" s="1">
        <v>44348</v>
      </c>
      <c r="P1323">
        <v>11</v>
      </c>
      <c r="Q1323">
        <v>0</v>
      </c>
      <c r="R1323" s="1">
        <v>44228</v>
      </c>
      <c r="S1323">
        <v>0</v>
      </c>
      <c r="T1323" s="1"/>
    </row>
    <row r="1324" spans="1:20" x14ac:dyDescent="0.25">
      <c r="A1324">
        <v>100069</v>
      </c>
      <c r="B1324" t="s">
        <v>3</v>
      </c>
      <c r="C1324" cm="1">
        <f t="array" ref="C1324">_xlfn.SWITCH(Sales[[#This Row],[Subscription Type]],"Basic",4,"Premium",3,"Business",2,"Enterprise",1,FALSE)</f>
        <v>4</v>
      </c>
      <c r="G1324">
        <v>0</v>
      </c>
      <c r="H1324">
        <f>MAX(0,Sales[[#This Row],[Number of Users]]-Sales[[#This Row],[Licenses Bought]])</f>
        <v>9</v>
      </c>
      <c r="I1324" s="5">
        <v>10</v>
      </c>
      <c r="J1324" s="5">
        <f>IF(Sales[[#This Row],[Sales Month]]=MAX(R1324:R3543),Sales[[#This Row],[Upsell $ Non Paying Users]]*Sales[[#This Row],[Non Paying Users]],0)</f>
        <v>90</v>
      </c>
      <c r="K1324" s="5" t="str" cm="1">
        <f t="array" ref="K1324">_xlfn.IFS(Sales[[#This Row],[Current Upsell $]]=0,"",Sales[[#This Row],[Current Upsell $]]&gt;=400,"High",Sales[[#This Row],[Current Upsell $]]&gt;=100,"Medium",Sales[[#This Row],[Current Upsell $]]&lt;100,"Low")</f>
        <v>Low</v>
      </c>
      <c r="L1324" s="5" t="str">
        <f>IF(Sales[[#This Row],[Current Upsell $]]&gt;0,_xlfn.CONCAT(Sales[[#This Row],[Subscription Type]]," ",Sales[[#This Row],[Upsell Priority]]," ",TEXT(Sales[[#This Row],[Current Upsell $]],"$#")),"")</f>
        <v>Basic Low $90</v>
      </c>
      <c r="M1324">
        <v>9</v>
      </c>
      <c r="N1324" s="1">
        <v>44013</v>
      </c>
      <c r="O1324" s="1">
        <v>44348</v>
      </c>
      <c r="P1324">
        <v>11</v>
      </c>
      <c r="Q1324">
        <v>0</v>
      </c>
      <c r="R1324" s="1">
        <v>44348</v>
      </c>
      <c r="S1324">
        <v>0</v>
      </c>
      <c r="T1324" s="1"/>
    </row>
    <row r="1325" spans="1:20" x14ac:dyDescent="0.25">
      <c r="A1325">
        <v>100070</v>
      </c>
      <c r="B1325" t="s">
        <v>3</v>
      </c>
      <c r="C1325" cm="1">
        <f t="array" ref="C1325">_xlfn.SWITCH(Sales[[#This Row],[Subscription Type]],"Basic",4,"Premium",3,"Business",2,"Enterprise",1,FALSE)</f>
        <v>4</v>
      </c>
      <c r="G1325">
        <v>0</v>
      </c>
      <c r="H1325">
        <f>MAX(0,Sales[[#This Row],[Number of Users]]-Sales[[#This Row],[Licenses Bought]])</f>
        <v>9</v>
      </c>
      <c r="I1325" s="5">
        <v>10</v>
      </c>
      <c r="J1325" s="5">
        <f>IF(Sales[[#This Row],[Sales Month]]=MAX(R1325:R3544),Sales[[#This Row],[Upsell $ Non Paying Users]]*Sales[[#This Row],[Non Paying Users]],0)</f>
        <v>0</v>
      </c>
      <c r="K1325" s="5" t="str" cm="1">
        <f t="array" ref="K1325">_xlfn.IFS(Sales[[#This Row],[Current Upsell $]]=0,"",Sales[[#This Row],[Current Upsell $]]&gt;=400,"High",Sales[[#This Row],[Current Upsell $]]&gt;=100,"Medium",Sales[[#This Row],[Current Upsell $]]&lt;100,"Low")</f>
        <v/>
      </c>
      <c r="L1325" s="5" t="str">
        <f>IF(Sales[[#This Row],[Current Upsell $]]&gt;0,_xlfn.CONCAT(Sales[[#This Row],[Subscription Type]]," ",Sales[[#This Row],[Upsell Priority]]," ",TEXT(Sales[[#This Row],[Current Upsell $]],"$#")),"")</f>
        <v/>
      </c>
      <c r="M1325">
        <v>9</v>
      </c>
      <c r="N1325" s="1">
        <v>44013</v>
      </c>
      <c r="O1325" s="1">
        <v>44348</v>
      </c>
      <c r="P1325">
        <v>11</v>
      </c>
      <c r="Q1325">
        <v>0</v>
      </c>
      <c r="R1325" s="1">
        <v>44136</v>
      </c>
      <c r="S1325">
        <v>0</v>
      </c>
      <c r="T1325" s="1"/>
    </row>
    <row r="1326" spans="1:20" x14ac:dyDescent="0.25">
      <c r="A1326">
        <v>100071</v>
      </c>
      <c r="B1326" t="s">
        <v>3</v>
      </c>
      <c r="C1326" cm="1">
        <f t="array" ref="C1326">_xlfn.SWITCH(Sales[[#This Row],[Subscription Type]],"Basic",4,"Premium",3,"Business",2,"Enterprise",1,FALSE)</f>
        <v>4</v>
      </c>
      <c r="G1326">
        <v>0</v>
      </c>
      <c r="H1326">
        <f>MAX(0,Sales[[#This Row],[Number of Users]]-Sales[[#This Row],[Licenses Bought]])</f>
        <v>9</v>
      </c>
      <c r="I1326" s="5">
        <v>10</v>
      </c>
      <c r="J1326" s="5">
        <f>IF(Sales[[#This Row],[Sales Month]]=MAX(R1326:R3545),Sales[[#This Row],[Upsell $ Non Paying Users]]*Sales[[#This Row],[Non Paying Users]],0)</f>
        <v>90</v>
      </c>
      <c r="K1326" s="5" t="str" cm="1">
        <f t="array" ref="K1326">_xlfn.IFS(Sales[[#This Row],[Current Upsell $]]=0,"",Sales[[#This Row],[Current Upsell $]]&gt;=400,"High",Sales[[#This Row],[Current Upsell $]]&gt;=100,"Medium",Sales[[#This Row],[Current Upsell $]]&lt;100,"Low")</f>
        <v>Low</v>
      </c>
      <c r="L1326" s="5" t="str">
        <f>IF(Sales[[#This Row],[Current Upsell $]]&gt;0,_xlfn.CONCAT(Sales[[#This Row],[Subscription Type]]," ",Sales[[#This Row],[Upsell Priority]]," ",TEXT(Sales[[#This Row],[Current Upsell $]],"$#")),"")</f>
        <v>Basic Low $90</v>
      </c>
      <c r="M1326">
        <v>9</v>
      </c>
      <c r="N1326" s="1">
        <v>44013</v>
      </c>
      <c r="O1326" s="1">
        <v>44348</v>
      </c>
      <c r="P1326">
        <v>11</v>
      </c>
      <c r="Q1326">
        <v>0</v>
      </c>
      <c r="R1326" s="1">
        <v>44348</v>
      </c>
      <c r="S1326">
        <v>0</v>
      </c>
      <c r="T1326" s="1"/>
    </row>
    <row r="1327" spans="1:20" x14ac:dyDescent="0.25">
      <c r="A1327">
        <v>100090</v>
      </c>
      <c r="B1327" t="s">
        <v>3</v>
      </c>
      <c r="C1327" cm="1">
        <f t="array" ref="C1327">_xlfn.SWITCH(Sales[[#This Row],[Subscription Type]],"Basic",4,"Premium",3,"Business",2,"Enterprise",1,FALSE)</f>
        <v>4</v>
      </c>
      <c r="G1327">
        <v>0</v>
      </c>
      <c r="H1327">
        <f>MAX(0,Sales[[#This Row],[Number of Users]]-Sales[[#This Row],[Licenses Bought]])</f>
        <v>9</v>
      </c>
      <c r="I1327" s="5">
        <v>10</v>
      </c>
      <c r="J1327" s="5">
        <f>IF(Sales[[#This Row],[Sales Month]]=MAX(R1327:R3546),Sales[[#This Row],[Upsell $ Non Paying Users]]*Sales[[#This Row],[Non Paying Users]],0)</f>
        <v>0</v>
      </c>
      <c r="K1327" s="5" t="str" cm="1">
        <f t="array" ref="K1327">_xlfn.IFS(Sales[[#This Row],[Current Upsell $]]=0,"",Sales[[#This Row],[Current Upsell $]]&gt;=400,"High",Sales[[#This Row],[Current Upsell $]]&gt;=100,"Medium",Sales[[#This Row],[Current Upsell $]]&lt;100,"Low")</f>
        <v/>
      </c>
      <c r="L1327" s="5" t="str">
        <f>IF(Sales[[#This Row],[Current Upsell $]]&gt;0,_xlfn.CONCAT(Sales[[#This Row],[Subscription Type]]," ",Sales[[#This Row],[Upsell Priority]]," ",TEXT(Sales[[#This Row],[Current Upsell $]],"$#")),"")</f>
        <v/>
      </c>
      <c r="M1327">
        <v>9</v>
      </c>
      <c r="N1327" s="1">
        <v>44044</v>
      </c>
      <c r="O1327" s="1">
        <v>44075</v>
      </c>
      <c r="P1327">
        <v>1</v>
      </c>
      <c r="Q1327">
        <v>9</v>
      </c>
      <c r="R1327" s="1">
        <v>44075</v>
      </c>
      <c r="S1327">
        <v>0</v>
      </c>
      <c r="T1327" s="1"/>
    </row>
    <row r="1328" spans="1:20" x14ac:dyDescent="0.25">
      <c r="A1328">
        <v>100091</v>
      </c>
      <c r="B1328" t="s">
        <v>3</v>
      </c>
      <c r="C1328" cm="1">
        <f t="array" ref="C1328">_xlfn.SWITCH(Sales[[#This Row],[Subscription Type]],"Basic",4,"Premium",3,"Business",2,"Enterprise",1,FALSE)</f>
        <v>4</v>
      </c>
      <c r="G1328">
        <v>0</v>
      </c>
      <c r="H1328">
        <f>MAX(0,Sales[[#This Row],[Number of Users]]-Sales[[#This Row],[Licenses Bought]])</f>
        <v>9</v>
      </c>
      <c r="I1328" s="5">
        <v>10</v>
      </c>
      <c r="J1328" s="5">
        <f>IF(Sales[[#This Row],[Sales Month]]=MAX(R1328:R3547),Sales[[#This Row],[Upsell $ Non Paying Users]]*Sales[[#This Row],[Non Paying Users]],0)</f>
        <v>0</v>
      </c>
      <c r="K1328" s="5" t="str" cm="1">
        <f t="array" ref="K1328">_xlfn.IFS(Sales[[#This Row],[Current Upsell $]]=0,"",Sales[[#This Row],[Current Upsell $]]&gt;=400,"High",Sales[[#This Row],[Current Upsell $]]&gt;=100,"Medium",Sales[[#This Row],[Current Upsell $]]&lt;100,"Low")</f>
        <v/>
      </c>
      <c r="L1328" s="5" t="str">
        <f>IF(Sales[[#This Row],[Current Upsell $]]&gt;0,_xlfn.CONCAT(Sales[[#This Row],[Subscription Type]]," ",Sales[[#This Row],[Upsell Priority]]," ",TEXT(Sales[[#This Row],[Current Upsell $]],"$#")),"")</f>
        <v/>
      </c>
      <c r="M1328">
        <v>9</v>
      </c>
      <c r="N1328" s="1">
        <v>44044</v>
      </c>
      <c r="O1328" s="1">
        <v>44378</v>
      </c>
      <c r="P1328">
        <v>11</v>
      </c>
      <c r="Q1328">
        <v>0</v>
      </c>
      <c r="R1328" s="1">
        <v>44136</v>
      </c>
      <c r="S1328">
        <v>0</v>
      </c>
      <c r="T1328" s="1"/>
    </row>
    <row r="1329" spans="1:20" x14ac:dyDescent="0.25">
      <c r="A1329">
        <v>100092</v>
      </c>
      <c r="B1329" t="s">
        <v>3</v>
      </c>
      <c r="C1329" cm="1">
        <f t="array" ref="C1329">_xlfn.SWITCH(Sales[[#This Row],[Subscription Type]],"Basic",4,"Premium",3,"Business",2,"Enterprise",1,FALSE)</f>
        <v>4</v>
      </c>
      <c r="G1329">
        <v>0</v>
      </c>
      <c r="H1329">
        <f>MAX(0,Sales[[#This Row],[Number of Users]]-Sales[[#This Row],[Licenses Bought]])</f>
        <v>9</v>
      </c>
      <c r="I1329" s="5">
        <v>10</v>
      </c>
      <c r="J1329" s="5">
        <f>IF(Sales[[#This Row],[Sales Month]]=MAX(R1329:R3548),Sales[[#This Row],[Upsell $ Non Paying Users]]*Sales[[#This Row],[Non Paying Users]],0)</f>
        <v>0</v>
      </c>
      <c r="K1329" s="5" t="str" cm="1">
        <f t="array" ref="K1329">_xlfn.IFS(Sales[[#This Row],[Current Upsell $]]=0,"",Sales[[#This Row],[Current Upsell $]]&gt;=400,"High",Sales[[#This Row],[Current Upsell $]]&gt;=100,"Medium",Sales[[#This Row],[Current Upsell $]]&lt;100,"Low")</f>
        <v/>
      </c>
      <c r="L1329" s="5" t="str">
        <f>IF(Sales[[#This Row],[Current Upsell $]]&gt;0,_xlfn.CONCAT(Sales[[#This Row],[Subscription Type]]," ",Sales[[#This Row],[Upsell Priority]]," ",TEXT(Sales[[#This Row],[Current Upsell $]],"$#")),"")</f>
        <v/>
      </c>
      <c r="M1329">
        <v>9</v>
      </c>
      <c r="N1329" s="1">
        <v>44044</v>
      </c>
      <c r="O1329" s="1">
        <v>44317</v>
      </c>
      <c r="P1329">
        <v>9</v>
      </c>
      <c r="Q1329">
        <v>1</v>
      </c>
      <c r="R1329" s="1">
        <v>44044</v>
      </c>
      <c r="S1329">
        <v>0</v>
      </c>
      <c r="T1329" s="1"/>
    </row>
    <row r="1330" spans="1:20" x14ac:dyDescent="0.25">
      <c r="A1330">
        <v>100129</v>
      </c>
      <c r="B1330" t="s">
        <v>3</v>
      </c>
      <c r="C1330" cm="1">
        <f t="array" ref="C1330">_xlfn.SWITCH(Sales[[#This Row],[Subscription Type]],"Basic",4,"Premium",3,"Business",2,"Enterprise",1,FALSE)</f>
        <v>4</v>
      </c>
      <c r="G1330">
        <v>0</v>
      </c>
      <c r="H1330">
        <f>MAX(0,Sales[[#This Row],[Number of Users]]-Sales[[#This Row],[Licenses Bought]])</f>
        <v>9</v>
      </c>
      <c r="I1330" s="5">
        <v>10</v>
      </c>
      <c r="J1330" s="5">
        <f>IF(Sales[[#This Row],[Sales Month]]=MAX(R1330:R3549),Sales[[#This Row],[Upsell $ Non Paying Users]]*Sales[[#This Row],[Non Paying Users]],0)</f>
        <v>0</v>
      </c>
      <c r="K1330" s="5" t="str" cm="1">
        <f t="array" ref="K1330">_xlfn.IFS(Sales[[#This Row],[Current Upsell $]]=0,"",Sales[[#This Row],[Current Upsell $]]&gt;=400,"High",Sales[[#This Row],[Current Upsell $]]&gt;=100,"Medium",Sales[[#This Row],[Current Upsell $]]&lt;100,"Low")</f>
        <v/>
      </c>
      <c r="L1330" s="5" t="str">
        <f>IF(Sales[[#This Row],[Current Upsell $]]&gt;0,_xlfn.CONCAT(Sales[[#This Row],[Subscription Type]]," ",Sales[[#This Row],[Upsell Priority]]," ",TEXT(Sales[[#This Row],[Current Upsell $]],"$#")),"")</f>
        <v/>
      </c>
      <c r="M1330">
        <v>9</v>
      </c>
      <c r="N1330" s="1">
        <v>44075</v>
      </c>
      <c r="O1330" s="1">
        <v>44197</v>
      </c>
      <c r="P1330">
        <v>4</v>
      </c>
      <c r="Q1330">
        <v>5</v>
      </c>
      <c r="R1330" s="1">
        <v>44105</v>
      </c>
      <c r="S1330">
        <v>0</v>
      </c>
      <c r="T1330" s="1"/>
    </row>
    <row r="1331" spans="1:20" x14ac:dyDescent="0.25">
      <c r="A1331">
        <v>100129</v>
      </c>
      <c r="B1331" t="s">
        <v>3</v>
      </c>
      <c r="C1331" cm="1">
        <f t="array" ref="C1331">_xlfn.SWITCH(Sales[[#This Row],[Subscription Type]],"Basic",4,"Premium",3,"Business",2,"Enterprise",1,FALSE)</f>
        <v>4</v>
      </c>
      <c r="G1331">
        <v>0</v>
      </c>
      <c r="H1331">
        <f>MAX(0,Sales[[#This Row],[Number of Users]]-Sales[[#This Row],[Licenses Bought]])</f>
        <v>9</v>
      </c>
      <c r="I1331" s="5">
        <v>10</v>
      </c>
      <c r="J1331" s="5">
        <f>IF(Sales[[#This Row],[Sales Month]]=MAX(R1331:R3550),Sales[[#This Row],[Upsell $ Non Paying Users]]*Sales[[#This Row],[Non Paying Users]],0)</f>
        <v>0</v>
      </c>
      <c r="K1331" s="5" t="str" cm="1">
        <f t="array" ref="K1331">_xlfn.IFS(Sales[[#This Row],[Current Upsell $]]=0,"",Sales[[#This Row],[Current Upsell $]]&gt;=400,"High",Sales[[#This Row],[Current Upsell $]]&gt;=100,"Medium",Sales[[#This Row],[Current Upsell $]]&lt;100,"Low")</f>
        <v/>
      </c>
      <c r="L1331" s="5" t="str">
        <f>IF(Sales[[#This Row],[Current Upsell $]]&gt;0,_xlfn.CONCAT(Sales[[#This Row],[Subscription Type]]," ",Sales[[#This Row],[Upsell Priority]]," ",TEXT(Sales[[#This Row],[Current Upsell $]],"$#")),"")</f>
        <v/>
      </c>
      <c r="M1331">
        <v>9</v>
      </c>
      <c r="N1331" s="1">
        <v>44075</v>
      </c>
      <c r="O1331" s="1">
        <v>44197</v>
      </c>
      <c r="P1331">
        <v>4</v>
      </c>
      <c r="Q1331">
        <v>5</v>
      </c>
      <c r="R1331" s="1">
        <v>44136</v>
      </c>
      <c r="S1331">
        <v>0</v>
      </c>
      <c r="T1331" s="1"/>
    </row>
    <row r="1332" spans="1:20" x14ac:dyDescent="0.25">
      <c r="A1332">
        <v>100229</v>
      </c>
      <c r="B1332" t="s">
        <v>3</v>
      </c>
      <c r="C1332" cm="1">
        <f t="array" ref="C1332">_xlfn.SWITCH(Sales[[#This Row],[Subscription Type]],"Basic",4,"Premium",3,"Business",2,"Enterprise",1,FALSE)</f>
        <v>4</v>
      </c>
      <c r="G1332">
        <v>0</v>
      </c>
      <c r="H1332">
        <f>MAX(0,Sales[[#This Row],[Number of Users]]-Sales[[#This Row],[Licenses Bought]])</f>
        <v>9</v>
      </c>
      <c r="I1332" s="5">
        <v>10</v>
      </c>
      <c r="J1332" s="5">
        <f>IF(Sales[[#This Row],[Sales Month]]=MAX(R1332:R3551),Sales[[#This Row],[Upsell $ Non Paying Users]]*Sales[[#This Row],[Non Paying Users]],0)</f>
        <v>0</v>
      </c>
      <c r="K1332" s="5" t="str" cm="1">
        <f t="array" ref="K1332">_xlfn.IFS(Sales[[#This Row],[Current Upsell $]]=0,"",Sales[[#This Row],[Current Upsell $]]&gt;=400,"High",Sales[[#This Row],[Current Upsell $]]&gt;=100,"Medium",Sales[[#This Row],[Current Upsell $]]&lt;100,"Low")</f>
        <v/>
      </c>
      <c r="L1332" s="5" t="str">
        <f>IF(Sales[[#This Row],[Current Upsell $]]&gt;0,_xlfn.CONCAT(Sales[[#This Row],[Subscription Type]]," ",Sales[[#This Row],[Upsell Priority]]," ",TEXT(Sales[[#This Row],[Current Upsell $]],"$#")),"")</f>
        <v/>
      </c>
      <c r="M1332">
        <v>9</v>
      </c>
      <c r="N1332" s="1">
        <v>44256</v>
      </c>
      <c r="O1332" s="1">
        <v>44287</v>
      </c>
      <c r="P1332">
        <v>1</v>
      </c>
      <c r="Q1332">
        <v>2</v>
      </c>
      <c r="R1332" s="1">
        <v>44287</v>
      </c>
      <c r="S1332">
        <v>0</v>
      </c>
      <c r="T1332" s="1"/>
    </row>
    <row r="1333" spans="1:20" x14ac:dyDescent="0.25">
      <c r="A1333">
        <v>100231</v>
      </c>
      <c r="B1333" t="s">
        <v>3</v>
      </c>
      <c r="C1333" cm="1">
        <f t="array" ref="C1333">_xlfn.SWITCH(Sales[[#This Row],[Subscription Type]],"Basic",4,"Premium",3,"Business",2,"Enterprise",1,FALSE)</f>
        <v>4</v>
      </c>
      <c r="G1333">
        <v>0</v>
      </c>
      <c r="H1333">
        <f>MAX(0,Sales[[#This Row],[Number of Users]]-Sales[[#This Row],[Licenses Bought]])</f>
        <v>9</v>
      </c>
      <c r="I1333" s="5">
        <v>10</v>
      </c>
      <c r="J1333" s="5">
        <f>IF(Sales[[#This Row],[Sales Month]]=MAX(R1333:R3552),Sales[[#This Row],[Upsell $ Non Paying Users]]*Sales[[#This Row],[Non Paying Users]],0)</f>
        <v>0</v>
      </c>
      <c r="K1333" s="5" t="str" cm="1">
        <f t="array" ref="K1333">_xlfn.IFS(Sales[[#This Row],[Current Upsell $]]=0,"",Sales[[#This Row],[Current Upsell $]]&gt;=400,"High",Sales[[#This Row],[Current Upsell $]]&gt;=100,"Medium",Sales[[#This Row],[Current Upsell $]]&lt;100,"Low")</f>
        <v/>
      </c>
      <c r="L1333" s="5" t="str">
        <f>IF(Sales[[#This Row],[Current Upsell $]]&gt;0,_xlfn.CONCAT(Sales[[#This Row],[Subscription Type]]," ",Sales[[#This Row],[Upsell Priority]]," ",TEXT(Sales[[#This Row],[Current Upsell $]],"$#")),"")</f>
        <v/>
      </c>
      <c r="M1333">
        <v>9</v>
      </c>
      <c r="N1333" s="1">
        <v>44256</v>
      </c>
      <c r="O1333" s="1">
        <v>44348</v>
      </c>
      <c r="P1333">
        <v>3</v>
      </c>
      <c r="Q1333">
        <v>0</v>
      </c>
      <c r="R1333" s="1">
        <v>44287</v>
      </c>
      <c r="S1333">
        <v>0</v>
      </c>
      <c r="T1333" s="1"/>
    </row>
    <row r="1334" spans="1:20" x14ac:dyDescent="0.25">
      <c r="A1334">
        <v>100232</v>
      </c>
      <c r="B1334" t="s">
        <v>3</v>
      </c>
      <c r="C1334" cm="1">
        <f t="array" ref="C1334">_xlfn.SWITCH(Sales[[#This Row],[Subscription Type]],"Basic",4,"Premium",3,"Business",2,"Enterprise",1,FALSE)</f>
        <v>4</v>
      </c>
      <c r="G1334">
        <v>0</v>
      </c>
      <c r="H1334">
        <f>MAX(0,Sales[[#This Row],[Number of Users]]-Sales[[#This Row],[Licenses Bought]])</f>
        <v>9</v>
      </c>
      <c r="I1334" s="5">
        <v>10</v>
      </c>
      <c r="J1334" s="5">
        <f>IF(Sales[[#This Row],[Sales Month]]=MAX(R1334:R3553),Sales[[#This Row],[Upsell $ Non Paying Users]]*Sales[[#This Row],[Non Paying Users]],0)</f>
        <v>0</v>
      </c>
      <c r="K1334" s="5" t="str" cm="1">
        <f t="array" ref="K1334">_xlfn.IFS(Sales[[#This Row],[Current Upsell $]]=0,"",Sales[[#This Row],[Current Upsell $]]&gt;=400,"High",Sales[[#This Row],[Current Upsell $]]&gt;=100,"Medium",Sales[[#This Row],[Current Upsell $]]&lt;100,"Low")</f>
        <v/>
      </c>
      <c r="L1334" s="5" t="str">
        <f>IF(Sales[[#This Row],[Current Upsell $]]&gt;0,_xlfn.CONCAT(Sales[[#This Row],[Subscription Type]]," ",Sales[[#This Row],[Upsell Priority]]," ",TEXT(Sales[[#This Row],[Current Upsell $]],"$#")),"")</f>
        <v/>
      </c>
      <c r="M1334">
        <v>9</v>
      </c>
      <c r="N1334" s="1">
        <v>44256</v>
      </c>
      <c r="O1334" s="1">
        <v>44348</v>
      </c>
      <c r="P1334">
        <v>3</v>
      </c>
      <c r="Q1334">
        <v>0</v>
      </c>
      <c r="R1334" s="1">
        <v>44256</v>
      </c>
      <c r="S1334">
        <v>0</v>
      </c>
      <c r="T1334" s="1"/>
    </row>
    <row r="1335" spans="1:20" x14ac:dyDescent="0.25">
      <c r="A1335">
        <v>100232</v>
      </c>
      <c r="B1335" t="s">
        <v>3</v>
      </c>
      <c r="C1335" cm="1">
        <f t="array" ref="C1335">_xlfn.SWITCH(Sales[[#This Row],[Subscription Type]],"Basic",4,"Premium",3,"Business",2,"Enterprise",1,FALSE)</f>
        <v>4</v>
      </c>
      <c r="G1335">
        <v>0</v>
      </c>
      <c r="H1335">
        <f>MAX(0,Sales[[#This Row],[Number of Users]]-Sales[[#This Row],[Licenses Bought]])</f>
        <v>9</v>
      </c>
      <c r="I1335" s="5">
        <v>10</v>
      </c>
      <c r="J1335" s="5">
        <f>IF(Sales[[#This Row],[Sales Month]]=MAX(R1335:R3554),Sales[[#This Row],[Upsell $ Non Paying Users]]*Sales[[#This Row],[Non Paying Users]],0)</f>
        <v>0</v>
      </c>
      <c r="K1335" s="5" t="str" cm="1">
        <f t="array" ref="K1335">_xlfn.IFS(Sales[[#This Row],[Current Upsell $]]=0,"",Sales[[#This Row],[Current Upsell $]]&gt;=400,"High",Sales[[#This Row],[Current Upsell $]]&gt;=100,"Medium",Sales[[#This Row],[Current Upsell $]]&lt;100,"Low")</f>
        <v/>
      </c>
      <c r="L1335" s="5" t="str">
        <f>IF(Sales[[#This Row],[Current Upsell $]]&gt;0,_xlfn.CONCAT(Sales[[#This Row],[Subscription Type]]," ",Sales[[#This Row],[Upsell Priority]]," ",TEXT(Sales[[#This Row],[Current Upsell $]],"$#")),"")</f>
        <v/>
      </c>
      <c r="M1335">
        <v>9</v>
      </c>
      <c r="N1335" s="1">
        <v>44256</v>
      </c>
      <c r="O1335" s="1">
        <v>44348</v>
      </c>
      <c r="P1335">
        <v>3</v>
      </c>
      <c r="Q1335">
        <v>0</v>
      </c>
      <c r="R1335" s="1">
        <v>44317</v>
      </c>
      <c r="S1335">
        <v>0</v>
      </c>
      <c r="T1335" s="1"/>
    </row>
    <row r="1336" spans="1:20" x14ac:dyDescent="0.25">
      <c r="A1336">
        <v>100233</v>
      </c>
      <c r="B1336" t="s">
        <v>3</v>
      </c>
      <c r="C1336" cm="1">
        <f t="array" ref="C1336">_xlfn.SWITCH(Sales[[#This Row],[Subscription Type]],"Basic",4,"Premium",3,"Business",2,"Enterprise",1,FALSE)</f>
        <v>4</v>
      </c>
      <c r="G1336">
        <v>0</v>
      </c>
      <c r="H1336">
        <f>MAX(0,Sales[[#This Row],[Number of Users]]-Sales[[#This Row],[Licenses Bought]])</f>
        <v>9</v>
      </c>
      <c r="I1336" s="5">
        <v>10</v>
      </c>
      <c r="J1336" s="5">
        <f>IF(Sales[[#This Row],[Sales Month]]=MAX(R1336:R3555),Sales[[#This Row],[Upsell $ Non Paying Users]]*Sales[[#This Row],[Non Paying Users]],0)</f>
        <v>0</v>
      </c>
      <c r="K1336" s="5" t="str" cm="1">
        <f t="array" ref="K1336">_xlfn.IFS(Sales[[#This Row],[Current Upsell $]]=0,"",Sales[[#This Row],[Current Upsell $]]&gt;=400,"High",Sales[[#This Row],[Current Upsell $]]&gt;=100,"Medium",Sales[[#This Row],[Current Upsell $]]&lt;100,"Low")</f>
        <v/>
      </c>
      <c r="L1336" s="5" t="str">
        <f>IF(Sales[[#This Row],[Current Upsell $]]&gt;0,_xlfn.CONCAT(Sales[[#This Row],[Subscription Type]]," ",Sales[[#This Row],[Upsell Priority]]," ",TEXT(Sales[[#This Row],[Current Upsell $]],"$#")),"")</f>
        <v/>
      </c>
      <c r="M1336">
        <v>9</v>
      </c>
      <c r="N1336" s="1">
        <v>44256</v>
      </c>
      <c r="O1336" s="1">
        <v>44378</v>
      </c>
      <c r="P1336">
        <v>4</v>
      </c>
      <c r="Q1336">
        <v>0</v>
      </c>
      <c r="R1336" s="1">
        <v>44256</v>
      </c>
      <c r="S1336">
        <v>0</v>
      </c>
      <c r="T1336" s="1"/>
    </row>
    <row r="1337" spans="1:20" x14ac:dyDescent="0.25">
      <c r="A1337">
        <v>100260</v>
      </c>
      <c r="B1337" t="s">
        <v>3</v>
      </c>
      <c r="C1337" cm="1">
        <f t="array" ref="C1337">_xlfn.SWITCH(Sales[[#This Row],[Subscription Type]],"Basic",4,"Premium",3,"Business",2,"Enterprise",1,FALSE)</f>
        <v>4</v>
      </c>
      <c r="G1337">
        <v>0</v>
      </c>
      <c r="H1337">
        <f>MAX(0,Sales[[#This Row],[Number of Users]]-Sales[[#This Row],[Licenses Bought]])</f>
        <v>9</v>
      </c>
      <c r="I1337" s="5">
        <v>10</v>
      </c>
      <c r="J1337" s="5">
        <f>IF(Sales[[#This Row],[Sales Month]]=MAX(R1337:R3556),Sales[[#This Row],[Upsell $ Non Paying Users]]*Sales[[#This Row],[Non Paying Users]],0)</f>
        <v>0</v>
      </c>
      <c r="K1337" s="5" t="str" cm="1">
        <f t="array" ref="K1337">_xlfn.IFS(Sales[[#This Row],[Current Upsell $]]=0,"",Sales[[#This Row],[Current Upsell $]]&gt;=400,"High",Sales[[#This Row],[Current Upsell $]]&gt;=100,"Medium",Sales[[#This Row],[Current Upsell $]]&lt;100,"Low")</f>
        <v/>
      </c>
      <c r="L1337" s="5" t="str">
        <f>IF(Sales[[#This Row],[Current Upsell $]]&gt;0,_xlfn.CONCAT(Sales[[#This Row],[Subscription Type]]," ",Sales[[#This Row],[Upsell Priority]]," ",TEXT(Sales[[#This Row],[Current Upsell $]],"$#")),"")</f>
        <v/>
      </c>
      <c r="M1337">
        <v>9</v>
      </c>
      <c r="N1337" s="1">
        <v>44287</v>
      </c>
      <c r="O1337" s="1">
        <v>44378</v>
      </c>
      <c r="P1337">
        <v>3</v>
      </c>
      <c r="Q1337">
        <v>0</v>
      </c>
      <c r="R1337" s="1">
        <v>44287</v>
      </c>
      <c r="S1337">
        <v>0</v>
      </c>
      <c r="T1337" s="1"/>
    </row>
    <row r="1338" spans="1:20" x14ac:dyDescent="0.25">
      <c r="A1338">
        <v>100289</v>
      </c>
      <c r="B1338" t="s">
        <v>3</v>
      </c>
      <c r="C1338" cm="1">
        <f t="array" ref="C1338">_xlfn.SWITCH(Sales[[#This Row],[Subscription Type]],"Basic",4,"Premium",3,"Business",2,"Enterprise",1,FALSE)</f>
        <v>4</v>
      </c>
      <c r="G1338">
        <v>0</v>
      </c>
      <c r="H1338">
        <f>MAX(0,Sales[[#This Row],[Number of Users]]-Sales[[#This Row],[Licenses Bought]])</f>
        <v>9</v>
      </c>
      <c r="I1338" s="5">
        <v>10</v>
      </c>
      <c r="J1338" s="5">
        <f>IF(Sales[[#This Row],[Sales Month]]=MAX(R1338:R3557),Sales[[#This Row],[Upsell $ Non Paying Users]]*Sales[[#This Row],[Non Paying Users]],0)</f>
        <v>90</v>
      </c>
      <c r="K1338" s="5" t="str" cm="1">
        <f t="array" ref="K1338">_xlfn.IFS(Sales[[#This Row],[Current Upsell $]]=0,"",Sales[[#This Row],[Current Upsell $]]&gt;=400,"High",Sales[[#This Row],[Current Upsell $]]&gt;=100,"Medium",Sales[[#This Row],[Current Upsell $]]&lt;100,"Low")</f>
        <v>Low</v>
      </c>
      <c r="L1338" s="5" t="str">
        <f>IF(Sales[[#This Row],[Current Upsell $]]&gt;0,_xlfn.CONCAT(Sales[[#This Row],[Subscription Type]]," ",Sales[[#This Row],[Upsell Priority]]," ",TEXT(Sales[[#This Row],[Current Upsell $]],"$#")),"")</f>
        <v>Basic Low $90</v>
      </c>
      <c r="M1338">
        <v>9</v>
      </c>
      <c r="N1338" s="1">
        <v>44317</v>
      </c>
      <c r="O1338" s="1">
        <v>44378</v>
      </c>
      <c r="P1338">
        <v>2</v>
      </c>
      <c r="Q1338">
        <v>0</v>
      </c>
      <c r="R1338" s="1">
        <v>44348</v>
      </c>
      <c r="S1338">
        <v>0</v>
      </c>
      <c r="T1338" s="1"/>
    </row>
    <row r="1339" spans="1:20" x14ac:dyDescent="0.25">
      <c r="A1339">
        <v>100352</v>
      </c>
      <c r="B1339" t="s">
        <v>3</v>
      </c>
      <c r="C1339" cm="1">
        <f t="array" ref="C1339">_xlfn.SWITCH(Sales[[#This Row],[Subscription Type]],"Basic",4,"Premium",3,"Business",2,"Enterprise",1,FALSE)</f>
        <v>4</v>
      </c>
      <c r="E1339" s="1"/>
      <c r="F1339" s="1"/>
      <c r="G1339">
        <v>0</v>
      </c>
      <c r="H1339">
        <f>MAX(0,Sales[[#This Row],[Number of Users]]-Sales[[#This Row],[Licenses Bought]])</f>
        <v>9</v>
      </c>
      <c r="I1339" s="5">
        <v>10</v>
      </c>
      <c r="J1339" s="5">
        <f>IF(Sales[[#This Row],[Sales Month]]=MAX(R1339:R3558),Sales[[#This Row],[Upsell $ Non Paying Users]]*Sales[[#This Row],[Non Paying Users]],0)</f>
        <v>90</v>
      </c>
      <c r="K1339" s="5" t="str" cm="1">
        <f t="array" ref="K1339">_xlfn.IFS(Sales[[#This Row],[Current Upsell $]]=0,"",Sales[[#This Row],[Current Upsell $]]&gt;=400,"High",Sales[[#This Row],[Current Upsell $]]&gt;=100,"Medium",Sales[[#This Row],[Current Upsell $]]&lt;100,"Low")</f>
        <v>Low</v>
      </c>
      <c r="L1339" s="5" t="str">
        <f>IF(Sales[[#This Row],[Current Upsell $]]&gt;0,_xlfn.CONCAT(Sales[[#This Row],[Subscription Type]]," ",Sales[[#This Row],[Upsell Priority]]," ",TEXT(Sales[[#This Row],[Current Upsell $]],"$#")),"")</f>
        <v>Basic Low $90</v>
      </c>
      <c r="M1339">
        <v>9</v>
      </c>
      <c r="N1339" s="1">
        <v>44348</v>
      </c>
      <c r="O1339" s="1">
        <v>44378</v>
      </c>
      <c r="P1339">
        <v>1</v>
      </c>
      <c r="Q1339">
        <v>0</v>
      </c>
      <c r="R1339" s="1">
        <v>44348</v>
      </c>
      <c r="S1339">
        <v>0</v>
      </c>
      <c r="T1339" s="1"/>
    </row>
    <row r="1340" spans="1:20" x14ac:dyDescent="0.25">
      <c r="A1340">
        <v>100004</v>
      </c>
      <c r="B1340" t="s">
        <v>3</v>
      </c>
      <c r="C1340" cm="1">
        <f t="array" ref="C1340">_xlfn.SWITCH(Sales[[#This Row],[Subscription Type]],"Basic",4,"Premium",3,"Business",2,"Enterprise",1,FALSE)</f>
        <v>4</v>
      </c>
      <c r="G1340">
        <v>0</v>
      </c>
      <c r="H1340">
        <f>MAX(0,Sales[[#This Row],[Number of Users]]-Sales[[#This Row],[Licenses Bought]])</f>
        <v>8</v>
      </c>
      <c r="I1340" s="5">
        <v>10</v>
      </c>
      <c r="J1340" s="5">
        <f>IF(Sales[[#This Row],[Sales Month]]=MAX(R1340:R3559),Sales[[#This Row],[Upsell $ Non Paying Users]]*Sales[[#This Row],[Non Paying Users]],0)</f>
        <v>0</v>
      </c>
      <c r="K1340" s="5" t="str" cm="1">
        <f t="array" ref="K1340">_xlfn.IFS(Sales[[#This Row],[Current Upsell $]]=0,"",Sales[[#This Row],[Current Upsell $]]&gt;=400,"High",Sales[[#This Row],[Current Upsell $]]&gt;=100,"Medium",Sales[[#This Row],[Current Upsell $]]&lt;100,"Low")</f>
        <v/>
      </c>
      <c r="L1340" s="5" t="str">
        <f>IF(Sales[[#This Row],[Current Upsell $]]&gt;0,_xlfn.CONCAT(Sales[[#This Row],[Subscription Type]]," ",Sales[[#This Row],[Upsell Priority]]," ",TEXT(Sales[[#This Row],[Current Upsell $]],"$#")),"")</f>
        <v/>
      </c>
      <c r="M1340">
        <v>8</v>
      </c>
      <c r="N1340" s="1">
        <v>43770</v>
      </c>
      <c r="O1340" s="1">
        <v>44075</v>
      </c>
      <c r="P1340">
        <v>10</v>
      </c>
      <c r="Q1340">
        <v>9</v>
      </c>
      <c r="R1340" s="1">
        <v>43862</v>
      </c>
      <c r="S1340">
        <v>0</v>
      </c>
      <c r="T1340" s="1"/>
    </row>
    <row r="1341" spans="1:20" x14ac:dyDescent="0.25">
      <c r="A1341">
        <v>100029</v>
      </c>
      <c r="B1341" t="s">
        <v>3</v>
      </c>
      <c r="C1341" cm="1">
        <f t="array" ref="C1341">_xlfn.SWITCH(Sales[[#This Row],[Subscription Type]],"Basic",4,"Premium",3,"Business",2,"Enterprise",1,FALSE)</f>
        <v>4</v>
      </c>
      <c r="G1341">
        <v>0</v>
      </c>
      <c r="H1341">
        <f>MAX(0,Sales[[#This Row],[Number of Users]]-Sales[[#This Row],[Licenses Bought]])</f>
        <v>8</v>
      </c>
      <c r="I1341" s="5">
        <v>10</v>
      </c>
      <c r="J1341" s="5">
        <f>IF(Sales[[#This Row],[Sales Month]]=MAX(R1341:R3560),Sales[[#This Row],[Upsell $ Non Paying Users]]*Sales[[#This Row],[Non Paying Users]],0)</f>
        <v>0</v>
      </c>
      <c r="K1341" s="5" t="str" cm="1">
        <f t="array" ref="K1341">_xlfn.IFS(Sales[[#This Row],[Current Upsell $]]=0,"",Sales[[#This Row],[Current Upsell $]]&gt;=400,"High",Sales[[#This Row],[Current Upsell $]]&gt;=100,"Medium",Sales[[#This Row],[Current Upsell $]]&lt;100,"Low")</f>
        <v/>
      </c>
      <c r="L1341" s="5" t="str">
        <f>IF(Sales[[#This Row],[Current Upsell $]]&gt;0,_xlfn.CONCAT(Sales[[#This Row],[Subscription Type]]," ",Sales[[#This Row],[Upsell Priority]]," ",TEXT(Sales[[#This Row],[Current Upsell $]],"$#")),"")</f>
        <v/>
      </c>
      <c r="M1341">
        <v>8</v>
      </c>
      <c r="N1341" s="1">
        <v>43952</v>
      </c>
      <c r="O1341" s="1">
        <v>43983</v>
      </c>
      <c r="P1341">
        <v>1</v>
      </c>
      <c r="Q1341">
        <v>12</v>
      </c>
      <c r="R1341" s="1">
        <v>43983</v>
      </c>
      <c r="S1341">
        <v>0</v>
      </c>
      <c r="T1341" s="1"/>
    </row>
    <row r="1342" spans="1:20" x14ac:dyDescent="0.25">
      <c r="A1342">
        <v>100030</v>
      </c>
      <c r="B1342" t="s">
        <v>3</v>
      </c>
      <c r="C1342" cm="1">
        <f t="array" ref="C1342">_xlfn.SWITCH(Sales[[#This Row],[Subscription Type]],"Basic",4,"Premium",3,"Business",2,"Enterprise",1,FALSE)</f>
        <v>4</v>
      </c>
      <c r="G1342">
        <v>0</v>
      </c>
      <c r="H1342">
        <f>MAX(0,Sales[[#This Row],[Number of Users]]-Sales[[#This Row],[Licenses Bought]])</f>
        <v>8</v>
      </c>
      <c r="I1342" s="5">
        <v>10</v>
      </c>
      <c r="J1342" s="5">
        <f>IF(Sales[[#This Row],[Sales Month]]=MAX(R1342:R3561),Sales[[#This Row],[Upsell $ Non Paying Users]]*Sales[[#This Row],[Non Paying Users]],0)</f>
        <v>0</v>
      </c>
      <c r="K1342" s="5" t="str" cm="1">
        <f t="array" ref="K1342">_xlfn.IFS(Sales[[#This Row],[Current Upsell $]]=0,"",Sales[[#This Row],[Current Upsell $]]&gt;=400,"High",Sales[[#This Row],[Current Upsell $]]&gt;=100,"Medium",Sales[[#This Row],[Current Upsell $]]&lt;100,"Low")</f>
        <v/>
      </c>
      <c r="L1342" s="5" t="str">
        <f>IF(Sales[[#This Row],[Current Upsell $]]&gt;0,_xlfn.CONCAT(Sales[[#This Row],[Subscription Type]]," ",Sales[[#This Row],[Upsell Priority]]," ",TEXT(Sales[[#This Row],[Current Upsell $]],"$#")),"")</f>
        <v/>
      </c>
      <c r="M1342">
        <v>8</v>
      </c>
      <c r="N1342" s="1">
        <v>43952</v>
      </c>
      <c r="O1342" s="1">
        <v>44378</v>
      </c>
      <c r="P1342">
        <v>14</v>
      </c>
      <c r="Q1342">
        <v>0</v>
      </c>
      <c r="R1342" s="1">
        <v>43952</v>
      </c>
      <c r="S1342">
        <v>0</v>
      </c>
      <c r="T1342" s="1"/>
    </row>
    <row r="1343" spans="1:20" x14ac:dyDescent="0.25">
      <c r="A1343">
        <v>100030</v>
      </c>
      <c r="B1343" t="s">
        <v>3</v>
      </c>
      <c r="C1343" cm="1">
        <f t="array" ref="C1343">_xlfn.SWITCH(Sales[[#This Row],[Subscription Type]],"Basic",4,"Premium",3,"Business",2,"Enterprise",1,FALSE)</f>
        <v>4</v>
      </c>
      <c r="G1343">
        <v>0</v>
      </c>
      <c r="H1343">
        <f>MAX(0,Sales[[#This Row],[Number of Users]]-Sales[[#This Row],[Licenses Bought]])</f>
        <v>8</v>
      </c>
      <c r="I1343" s="5">
        <v>10</v>
      </c>
      <c r="J1343" s="5">
        <f>IF(Sales[[#This Row],[Sales Month]]=MAX(R1343:R3562),Sales[[#This Row],[Upsell $ Non Paying Users]]*Sales[[#This Row],[Non Paying Users]],0)</f>
        <v>0</v>
      </c>
      <c r="K1343" s="5" t="str" cm="1">
        <f t="array" ref="K1343">_xlfn.IFS(Sales[[#This Row],[Current Upsell $]]=0,"",Sales[[#This Row],[Current Upsell $]]&gt;=400,"High",Sales[[#This Row],[Current Upsell $]]&gt;=100,"Medium",Sales[[#This Row],[Current Upsell $]]&lt;100,"Low")</f>
        <v/>
      </c>
      <c r="L1343" s="5" t="str">
        <f>IF(Sales[[#This Row],[Current Upsell $]]&gt;0,_xlfn.CONCAT(Sales[[#This Row],[Subscription Type]]," ",Sales[[#This Row],[Upsell Priority]]," ",TEXT(Sales[[#This Row],[Current Upsell $]],"$#")),"")</f>
        <v/>
      </c>
      <c r="M1343">
        <v>8</v>
      </c>
      <c r="N1343" s="1">
        <v>43952</v>
      </c>
      <c r="O1343" s="1">
        <v>44378</v>
      </c>
      <c r="P1343">
        <v>14</v>
      </c>
      <c r="Q1343">
        <v>0</v>
      </c>
      <c r="R1343" s="1">
        <v>44044</v>
      </c>
      <c r="S1343">
        <v>0</v>
      </c>
      <c r="T1343" s="1"/>
    </row>
    <row r="1344" spans="1:20" x14ac:dyDescent="0.25">
      <c r="A1344">
        <v>100030</v>
      </c>
      <c r="B1344" t="s">
        <v>3</v>
      </c>
      <c r="C1344" cm="1">
        <f t="array" ref="C1344">_xlfn.SWITCH(Sales[[#This Row],[Subscription Type]],"Basic",4,"Premium",3,"Business",2,"Enterprise",1,FALSE)</f>
        <v>4</v>
      </c>
      <c r="G1344">
        <v>0</v>
      </c>
      <c r="H1344">
        <f>MAX(0,Sales[[#This Row],[Number of Users]]-Sales[[#This Row],[Licenses Bought]])</f>
        <v>8</v>
      </c>
      <c r="I1344" s="5">
        <v>10</v>
      </c>
      <c r="J1344" s="5">
        <f>IF(Sales[[#This Row],[Sales Month]]=MAX(R1344:R3563),Sales[[#This Row],[Upsell $ Non Paying Users]]*Sales[[#This Row],[Non Paying Users]],0)</f>
        <v>0</v>
      </c>
      <c r="K1344" s="5" t="str" cm="1">
        <f t="array" ref="K1344">_xlfn.IFS(Sales[[#This Row],[Current Upsell $]]=0,"",Sales[[#This Row],[Current Upsell $]]&gt;=400,"High",Sales[[#This Row],[Current Upsell $]]&gt;=100,"Medium",Sales[[#This Row],[Current Upsell $]]&lt;100,"Low")</f>
        <v/>
      </c>
      <c r="L1344" s="5" t="str">
        <f>IF(Sales[[#This Row],[Current Upsell $]]&gt;0,_xlfn.CONCAT(Sales[[#This Row],[Subscription Type]]," ",Sales[[#This Row],[Upsell Priority]]," ",TEXT(Sales[[#This Row],[Current Upsell $]],"$#")),"")</f>
        <v/>
      </c>
      <c r="M1344">
        <v>8</v>
      </c>
      <c r="N1344" s="1">
        <v>43952</v>
      </c>
      <c r="O1344" s="1">
        <v>44378</v>
      </c>
      <c r="P1344">
        <v>14</v>
      </c>
      <c r="Q1344">
        <v>0</v>
      </c>
      <c r="R1344" s="1">
        <v>44197</v>
      </c>
      <c r="S1344">
        <v>0</v>
      </c>
      <c r="T1344" s="1"/>
    </row>
    <row r="1345" spans="1:20" x14ac:dyDescent="0.25">
      <c r="A1345">
        <v>100030</v>
      </c>
      <c r="B1345" t="s">
        <v>3</v>
      </c>
      <c r="C1345" cm="1">
        <f t="array" ref="C1345">_xlfn.SWITCH(Sales[[#This Row],[Subscription Type]],"Basic",4,"Premium",3,"Business",2,"Enterprise",1,FALSE)</f>
        <v>4</v>
      </c>
      <c r="G1345">
        <v>0</v>
      </c>
      <c r="H1345">
        <f>MAX(0,Sales[[#This Row],[Number of Users]]-Sales[[#This Row],[Licenses Bought]])</f>
        <v>8</v>
      </c>
      <c r="I1345" s="5">
        <v>10</v>
      </c>
      <c r="J1345" s="5">
        <f>IF(Sales[[#This Row],[Sales Month]]=MAX(R1345:R3564),Sales[[#This Row],[Upsell $ Non Paying Users]]*Sales[[#This Row],[Non Paying Users]],0)</f>
        <v>0</v>
      </c>
      <c r="K1345" s="5" t="str" cm="1">
        <f t="array" ref="K1345">_xlfn.IFS(Sales[[#This Row],[Current Upsell $]]=0,"",Sales[[#This Row],[Current Upsell $]]&gt;=400,"High",Sales[[#This Row],[Current Upsell $]]&gt;=100,"Medium",Sales[[#This Row],[Current Upsell $]]&lt;100,"Low")</f>
        <v/>
      </c>
      <c r="L1345" s="5" t="str">
        <f>IF(Sales[[#This Row],[Current Upsell $]]&gt;0,_xlfn.CONCAT(Sales[[#This Row],[Subscription Type]]," ",Sales[[#This Row],[Upsell Priority]]," ",TEXT(Sales[[#This Row],[Current Upsell $]],"$#")),"")</f>
        <v/>
      </c>
      <c r="M1345">
        <v>8</v>
      </c>
      <c r="N1345" s="1">
        <v>43952</v>
      </c>
      <c r="O1345" s="1">
        <v>44378</v>
      </c>
      <c r="P1345">
        <v>14</v>
      </c>
      <c r="Q1345">
        <v>0</v>
      </c>
      <c r="R1345" s="1">
        <v>44228</v>
      </c>
      <c r="S1345">
        <v>0</v>
      </c>
      <c r="T1345" s="1"/>
    </row>
    <row r="1346" spans="1:20" x14ac:dyDescent="0.25">
      <c r="A1346">
        <v>100030</v>
      </c>
      <c r="B1346" t="s">
        <v>3</v>
      </c>
      <c r="C1346" cm="1">
        <f t="array" ref="C1346">_xlfn.SWITCH(Sales[[#This Row],[Subscription Type]],"Basic",4,"Premium",3,"Business",2,"Enterprise",1,FALSE)</f>
        <v>4</v>
      </c>
      <c r="G1346">
        <v>0</v>
      </c>
      <c r="H1346">
        <f>MAX(0,Sales[[#This Row],[Number of Users]]-Sales[[#This Row],[Licenses Bought]])</f>
        <v>8</v>
      </c>
      <c r="I1346" s="5">
        <v>10</v>
      </c>
      <c r="J1346" s="5">
        <f>IF(Sales[[#This Row],[Sales Month]]=MAX(R1346:R3565),Sales[[#This Row],[Upsell $ Non Paying Users]]*Sales[[#This Row],[Non Paying Users]],0)</f>
        <v>0</v>
      </c>
      <c r="K1346" s="5" t="str" cm="1">
        <f t="array" ref="K1346">_xlfn.IFS(Sales[[#This Row],[Current Upsell $]]=0,"",Sales[[#This Row],[Current Upsell $]]&gt;=400,"High",Sales[[#This Row],[Current Upsell $]]&gt;=100,"Medium",Sales[[#This Row],[Current Upsell $]]&lt;100,"Low")</f>
        <v/>
      </c>
      <c r="L1346" s="5" t="str">
        <f>IF(Sales[[#This Row],[Current Upsell $]]&gt;0,_xlfn.CONCAT(Sales[[#This Row],[Subscription Type]]," ",Sales[[#This Row],[Upsell Priority]]," ",TEXT(Sales[[#This Row],[Current Upsell $]],"$#")),"")</f>
        <v/>
      </c>
      <c r="M1346">
        <v>8</v>
      </c>
      <c r="N1346" s="1">
        <v>43952</v>
      </c>
      <c r="O1346" s="1">
        <v>44378</v>
      </c>
      <c r="P1346">
        <v>14</v>
      </c>
      <c r="Q1346">
        <v>0</v>
      </c>
      <c r="R1346" s="1">
        <v>44256</v>
      </c>
      <c r="S1346">
        <v>0</v>
      </c>
      <c r="T1346" s="1"/>
    </row>
    <row r="1347" spans="1:20" x14ac:dyDescent="0.25">
      <c r="A1347">
        <v>100030</v>
      </c>
      <c r="B1347" t="s">
        <v>3</v>
      </c>
      <c r="C1347" cm="1">
        <f t="array" ref="C1347">_xlfn.SWITCH(Sales[[#This Row],[Subscription Type]],"Basic",4,"Premium",3,"Business",2,"Enterprise",1,FALSE)</f>
        <v>4</v>
      </c>
      <c r="G1347">
        <v>0</v>
      </c>
      <c r="H1347">
        <f>MAX(0,Sales[[#This Row],[Number of Users]]-Sales[[#This Row],[Licenses Bought]])</f>
        <v>8</v>
      </c>
      <c r="I1347" s="5">
        <v>10</v>
      </c>
      <c r="J1347" s="5">
        <f>IF(Sales[[#This Row],[Sales Month]]=MAX(R1347:R3566),Sales[[#This Row],[Upsell $ Non Paying Users]]*Sales[[#This Row],[Non Paying Users]],0)</f>
        <v>0</v>
      </c>
      <c r="K1347" s="5" t="str" cm="1">
        <f t="array" ref="K1347">_xlfn.IFS(Sales[[#This Row],[Current Upsell $]]=0,"",Sales[[#This Row],[Current Upsell $]]&gt;=400,"High",Sales[[#This Row],[Current Upsell $]]&gt;=100,"Medium",Sales[[#This Row],[Current Upsell $]]&lt;100,"Low")</f>
        <v/>
      </c>
      <c r="L1347" s="5" t="str">
        <f>IF(Sales[[#This Row],[Current Upsell $]]&gt;0,_xlfn.CONCAT(Sales[[#This Row],[Subscription Type]]," ",Sales[[#This Row],[Upsell Priority]]," ",TEXT(Sales[[#This Row],[Current Upsell $]],"$#")),"")</f>
        <v/>
      </c>
      <c r="M1347">
        <v>8</v>
      </c>
      <c r="N1347" s="1">
        <v>43952</v>
      </c>
      <c r="O1347" s="1">
        <v>44378</v>
      </c>
      <c r="P1347">
        <v>14</v>
      </c>
      <c r="Q1347">
        <v>0</v>
      </c>
      <c r="R1347" s="1">
        <v>44287</v>
      </c>
      <c r="S1347">
        <v>0</v>
      </c>
      <c r="T1347" s="1"/>
    </row>
    <row r="1348" spans="1:20" x14ac:dyDescent="0.25">
      <c r="A1348">
        <v>100030</v>
      </c>
      <c r="B1348" t="s">
        <v>3</v>
      </c>
      <c r="C1348" cm="1">
        <f t="array" ref="C1348">_xlfn.SWITCH(Sales[[#This Row],[Subscription Type]],"Basic",4,"Premium",3,"Business",2,"Enterprise",1,FALSE)</f>
        <v>4</v>
      </c>
      <c r="G1348">
        <v>0</v>
      </c>
      <c r="H1348">
        <f>MAX(0,Sales[[#This Row],[Number of Users]]-Sales[[#This Row],[Licenses Bought]])</f>
        <v>8</v>
      </c>
      <c r="I1348" s="5">
        <v>10</v>
      </c>
      <c r="J1348" s="5">
        <f>IF(Sales[[#This Row],[Sales Month]]=MAX(R1348:R3567),Sales[[#This Row],[Upsell $ Non Paying Users]]*Sales[[#This Row],[Non Paying Users]],0)</f>
        <v>80</v>
      </c>
      <c r="K1348" s="5" t="str" cm="1">
        <f t="array" ref="K1348">_xlfn.IFS(Sales[[#This Row],[Current Upsell $]]=0,"",Sales[[#This Row],[Current Upsell $]]&gt;=400,"High",Sales[[#This Row],[Current Upsell $]]&gt;=100,"Medium",Sales[[#This Row],[Current Upsell $]]&lt;100,"Low")</f>
        <v>Low</v>
      </c>
      <c r="L1348" s="5" t="str">
        <f>IF(Sales[[#This Row],[Current Upsell $]]&gt;0,_xlfn.CONCAT(Sales[[#This Row],[Subscription Type]]," ",Sales[[#This Row],[Upsell Priority]]," ",TEXT(Sales[[#This Row],[Current Upsell $]],"$#")),"")</f>
        <v>Basic Low $80</v>
      </c>
      <c r="M1348">
        <v>8</v>
      </c>
      <c r="N1348" s="1">
        <v>43952</v>
      </c>
      <c r="O1348" s="1">
        <v>44378</v>
      </c>
      <c r="P1348">
        <v>14</v>
      </c>
      <c r="Q1348">
        <v>0</v>
      </c>
      <c r="R1348" s="1">
        <v>44348</v>
      </c>
      <c r="S1348">
        <v>0</v>
      </c>
      <c r="T1348" s="1"/>
    </row>
    <row r="1349" spans="1:20" x14ac:dyDescent="0.25">
      <c r="A1349">
        <v>100047</v>
      </c>
      <c r="B1349" t="s">
        <v>3</v>
      </c>
      <c r="C1349" cm="1">
        <f t="array" ref="C1349">_xlfn.SWITCH(Sales[[#This Row],[Subscription Type]],"Basic",4,"Premium",3,"Business",2,"Enterprise",1,FALSE)</f>
        <v>4</v>
      </c>
      <c r="G1349">
        <v>0</v>
      </c>
      <c r="H1349">
        <f>MAX(0,Sales[[#This Row],[Number of Users]]-Sales[[#This Row],[Licenses Bought]])</f>
        <v>8</v>
      </c>
      <c r="I1349" s="5">
        <v>10</v>
      </c>
      <c r="J1349" s="5">
        <f>IF(Sales[[#This Row],[Sales Month]]=MAX(R1349:R3568),Sales[[#This Row],[Upsell $ Non Paying Users]]*Sales[[#This Row],[Non Paying Users]],0)</f>
        <v>0</v>
      </c>
      <c r="K1349" s="5" t="str" cm="1">
        <f t="array" ref="K1349">_xlfn.IFS(Sales[[#This Row],[Current Upsell $]]=0,"",Sales[[#This Row],[Current Upsell $]]&gt;=400,"High",Sales[[#This Row],[Current Upsell $]]&gt;=100,"Medium",Sales[[#This Row],[Current Upsell $]]&lt;100,"Low")</f>
        <v/>
      </c>
      <c r="L1349" s="5" t="str">
        <f>IF(Sales[[#This Row],[Current Upsell $]]&gt;0,_xlfn.CONCAT(Sales[[#This Row],[Subscription Type]]," ",Sales[[#This Row],[Upsell Priority]]," ",TEXT(Sales[[#This Row],[Current Upsell $]],"$#")),"")</f>
        <v/>
      </c>
      <c r="M1349">
        <v>8</v>
      </c>
      <c r="N1349" s="1">
        <v>43983</v>
      </c>
      <c r="O1349" s="1">
        <v>44197</v>
      </c>
      <c r="P1349">
        <v>7</v>
      </c>
      <c r="Q1349">
        <v>5</v>
      </c>
      <c r="R1349" s="1">
        <v>43983</v>
      </c>
      <c r="S1349">
        <v>0</v>
      </c>
      <c r="T1349" s="1"/>
    </row>
    <row r="1350" spans="1:20" x14ac:dyDescent="0.25">
      <c r="A1350">
        <v>100047</v>
      </c>
      <c r="B1350" t="s">
        <v>3</v>
      </c>
      <c r="C1350" cm="1">
        <f t="array" ref="C1350">_xlfn.SWITCH(Sales[[#This Row],[Subscription Type]],"Basic",4,"Premium",3,"Business",2,"Enterprise",1,FALSE)</f>
        <v>4</v>
      </c>
      <c r="G1350">
        <v>0</v>
      </c>
      <c r="H1350">
        <f>MAX(0,Sales[[#This Row],[Number of Users]]-Sales[[#This Row],[Licenses Bought]])</f>
        <v>8</v>
      </c>
      <c r="I1350" s="5">
        <v>10</v>
      </c>
      <c r="J1350" s="5">
        <f>IF(Sales[[#This Row],[Sales Month]]=MAX(R1350:R3569),Sales[[#This Row],[Upsell $ Non Paying Users]]*Sales[[#This Row],[Non Paying Users]],0)</f>
        <v>0</v>
      </c>
      <c r="K1350" s="5" t="str" cm="1">
        <f t="array" ref="K1350">_xlfn.IFS(Sales[[#This Row],[Current Upsell $]]=0,"",Sales[[#This Row],[Current Upsell $]]&gt;=400,"High",Sales[[#This Row],[Current Upsell $]]&gt;=100,"Medium",Sales[[#This Row],[Current Upsell $]]&lt;100,"Low")</f>
        <v/>
      </c>
      <c r="L1350" s="5" t="str">
        <f>IF(Sales[[#This Row],[Current Upsell $]]&gt;0,_xlfn.CONCAT(Sales[[#This Row],[Subscription Type]]," ",Sales[[#This Row],[Upsell Priority]]," ",TEXT(Sales[[#This Row],[Current Upsell $]],"$#")),"")</f>
        <v/>
      </c>
      <c r="M1350">
        <v>8</v>
      </c>
      <c r="N1350" s="1">
        <v>43983</v>
      </c>
      <c r="O1350" s="1">
        <v>44197</v>
      </c>
      <c r="P1350">
        <v>7</v>
      </c>
      <c r="Q1350">
        <v>5</v>
      </c>
      <c r="R1350" s="1">
        <v>44013</v>
      </c>
      <c r="S1350">
        <v>0</v>
      </c>
      <c r="T1350" s="1"/>
    </row>
    <row r="1351" spans="1:20" x14ac:dyDescent="0.25">
      <c r="A1351">
        <v>100047</v>
      </c>
      <c r="B1351" t="s">
        <v>3</v>
      </c>
      <c r="C1351" cm="1">
        <f t="array" ref="C1351">_xlfn.SWITCH(Sales[[#This Row],[Subscription Type]],"Basic",4,"Premium",3,"Business",2,"Enterprise",1,FALSE)</f>
        <v>4</v>
      </c>
      <c r="G1351">
        <v>0</v>
      </c>
      <c r="H1351">
        <f>MAX(0,Sales[[#This Row],[Number of Users]]-Sales[[#This Row],[Licenses Bought]])</f>
        <v>8</v>
      </c>
      <c r="I1351" s="5">
        <v>10</v>
      </c>
      <c r="J1351" s="5">
        <f>IF(Sales[[#This Row],[Sales Month]]=MAX(R1351:R3570),Sales[[#This Row],[Upsell $ Non Paying Users]]*Sales[[#This Row],[Non Paying Users]],0)</f>
        <v>0</v>
      </c>
      <c r="K1351" s="5" t="str" cm="1">
        <f t="array" ref="K1351">_xlfn.IFS(Sales[[#This Row],[Current Upsell $]]=0,"",Sales[[#This Row],[Current Upsell $]]&gt;=400,"High",Sales[[#This Row],[Current Upsell $]]&gt;=100,"Medium",Sales[[#This Row],[Current Upsell $]]&lt;100,"Low")</f>
        <v/>
      </c>
      <c r="L1351" s="5" t="str">
        <f>IF(Sales[[#This Row],[Current Upsell $]]&gt;0,_xlfn.CONCAT(Sales[[#This Row],[Subscription Type]]," ",Sales[[#This Row],[Upsell Priority]]," ",TEXT(Sales[[#This Row],[Current Upsell $]],"$#")),"")</f>
        <v/>
      </c>
      <c r="M1351">
        <v>8</v>
      </c>
      <c r="N1351" s="1">
        <v>43983</v>
      </c>
      <c r="O1351" s="1">
        <v>44197</v>
      </c>
      <c r="P1351">
        <v>7</v>
      </c>
      <c r="Q1351">
        <v>5</v>
      </c>
      <c r="R1351" s="1">
        <v>44044</v>
      </c>
      <c r="S1351">
        <v>0</v>
      </c>
      <c r="T1351" s="1"/>
    </row>
    <row r="1352" spans="1:20" x14ac:dyDescent="0.25">
      <c r="A1352">
        <v>100047</v>
      </c>
      <c r="B1352" t="s">
        <v>3</v>
      </c>
      <c r="C1352" cm="1">
        <f t="array" ref="C1352">_xlfn.SWITCH(Sales[[#This Row],[Subscription Type]],"Basic",4,"Premium",3,"Business",2,"Enterprise",1,FALSE)</f>
        <v>4</v>
      </c>
      <c r="G1352">
        <v>0</v>
      </c>
      <c r="H1352">
        <f>MAX(0,Sales[[#This Row],[Number of Users]]-Sales[[#This Row],[Licenses Bought]])</f>
        <v>8</v>
      </c>
      <c r="I1352" s="5">
        <v>10</v>
      </c>
      <c r="J1352" s="5">
        <f>IF(Sales[[#This Row],[Sales Month]]=MAX(R1352:R3571),Sales[[#This Row],[Upsell $ Non Paying Users]]*Sales[[#This Row],[Non Paying Users]],0)</f>
        <v>0</v>
      </c>
      <c r="K1352" s="5" t="str" cm="1">
        <f t="array" ref="K1352">_xlfn.IFS(Sales[[#This Row],[Current Upsell $]]=0,"",Sales[[#This Row],[Current Upsell $]]&gt;=400,"High",Sales[[#This Row],[Current Upsell $]]&gt;=100,"Medium",Sales[[#This Row],[Current Upsell $]]&lt;100,"Low")</f>
        <v/>
      </c>
      <c r="L1352" s="5" t="str">
        <f>IF(Sales[[#This Row],[Current Upsell $]]&gt;0,_xlfn.CONCAT(Sales[[#This Row],[Subscription Type]]," ",Sales[[#This Row],[Upsell Priority]]," ",TEXT(Sales[[#This Row],[Current Upsell $]],"$#")),"")</f>
        <v/>
      </c>
      <c r="M1352">
        <v>8</v>
      </c>
      <c r="N1352" s="1">
        <v>43983</v>
      </c>
      <c r="O1352" s="1">
        <v>44197</v>
      </c>
      <c r="P1352">
        <v>7</v>
      </c>
      <c r="Q1352">
        <v>5</v>
      </c>
      <c r="R1352" s="1">
        <v>44105</v>
      </c>
      <c r="S1352">
        <v>0</v>
      </c>
      <c r="T1352" s="1"/>
    </row>
    <row r="1353" spans="1:20" x14ac:dyDescent="0.25">
      <c r="A1353">
        <v>100047</v>
      </c>
      <c r="B1353" t="s">
        <v>3</v>
      </c>
      <c r="C1353" cm="1">
        <f t="array" ref="C1353">_xlfn.SWITCH(Sales[[#This Row],[Subscription Type]],"Basic",4,"Premium",3,"Business",2,"Enterprise",1,FALSE)</f>
        <v>4</v>
      </c>
      <c r="G1353">
        <v>0</v>
      </c>
      <c r="H1353">
        <f>MAX(0,Sales[[#This Row],[Number of Users]]-Sales[[#This Row],[Licenses Bought]])</f>
        <v>8</v>
      </c>
      <c r="I1353" s="5">
        <v>10</v>
      </c>
      <c r="J1353" s="5">
        <f>IF(Sales[[#This Row],[Sales Month]]=MAX(R1353:R3572),Sales[[#This Row],[Upsell $ Non Paying Users]]*Sales[[#This Row],[Non Paying Users]],0)</f>
        <v>0</v>
      </c>
      <c r="K1353" s="5" t="str" cm="1">
        <f t="array" ref="K1353">_xlfn.IFS(Sales[[#This Row],[Current Upsell $]]=0,"",Sales[[#This Row],[Current Upsell $]]&gt;=400,"High",Sales[[#This Row],[Current Upsell $]]&gt;=100,"Medium",Sales[[#This Row],[Current Upsell $]]&lt;100,"Low")</f>
        <v/>
      </c>
      <c r="L1353" s="5" t="str">
        <f>IF(Sales[[#This Row],[Current Upsell $]]&gt;0,_xlfn.CONCAT(Sales[[#This Row],[Subscription Type]]," ",Sales[[#This Row],[Upsell Priority]]," ",TEXT(Sales[[#This Row],[Current Upsell $]],"$#")),"")</f>
        <v/>
      </c>
      <c r="M1353">
        <v>8</v>
      </c>
      <c r="N1353" s="1">
        <v>43983</v>
      </c>
      <c r="O1353" s="1">
        <v>44197</v>
      </c>
      <c r="P1353">
        <v>7</v>
      </c>
      <c r="Q1353">
        <v>5</v>
      </c>
      <c r="R1353" s="1">
        <v>44136</v>
      </c>
      <c r="S1353">
        <v>0</v>
      </c>
      <c r="T1353" s="1"/>
    </row>
    <row r="1354" spans="1:20" x14ac:dyDescent="0.25">
      <c r="A1354">
        <v>100047</v>
      </c>
      <c r="B1354" t="s">
        <v>3</v>
      </c>
      <c r="C1354" cm="1">
        <f t="array" ref="C1354">_xlfn.SWITCH(Sales[[#This Row],[Subscription Type]],"Basic",4,"Premium",3,"Business",2,"Enterprise",1,FALSE)</f>
        <v>4</v>
      </c>
      <c r="G1354">
        <v>0</v>
      </c>
      <c r="H1354">
        <f>MAX(0,Sales[[#This Row],[Number of Users]]-Sales[[#This Row],[Licenses Bought]])</f>
        <v>8</v>
      </c>
      <c r="I1354" s="5">
        <v>10</v>
      </c>
      <c r="J1354" s="5">
        <f>IF(Sales[[#This Row],[Sales Month]]=MAX(R1354:R3573),Sales[[#This Row],[Upsell $ Non Paying Users]]*Sales[[#This Row],[Non Paying Users]],0)</f>
        <v>0</v>
      </c>
      <c r="K1354" s="5" t="str" cm="1">
        <f t="array" ref="K1354">_xlfn.IFS(Sales[[#This Row],[Current Upsell $]]=0,"",Sales[[#This Row],[Current Upsell $]]&gt;=400,"High",Sales[[#This Row],[Current Upsell $]]&gt;=100,"Medium",Sales[[#This Row],[Current Upsell $]]&lt;100,"Low")</f>
        <v/>
      </c>
      <c r="L1354" s="5" t="str">
        <f>IF(Sales[[#This Row],[Current Upsell $]]&gt;0,_xlfn.CONCAT(Sales[[#This Row],[Subscription Type]]," ",Sales[[#This Row],[Upsell Priority]]," ",TEXT(Sales[[#This Row],[Current Upsell $]],"$#")),"")</f>
        <v/>
      </c>
      <c r="M1354">
        <v>8</v>
      </c>
      <c r="N1354" s="1">
        <v>43983</v>
      </c>
      <c r="O1354" s="1">
        <v>44197</v>
      </c>
      <c r="P1354">
        <v>7</v>
      </c>
      <c r="Q1354">
        <v>5</v>
      </c>
      <c r="R1354" s="1">
        <v>44197</v>
      </c>
      <c r="S1354">
        <v>0</v>
      </c>
      <c r="T1354" s="1"/>
    </row>
    <row r="1355" spans="1:20" x14ac:dyDescent="0.25">
      <c r="A1355">
        <v>100048</v>
      </c>
      <c r="B1355" t="s">
        <v>3</v>
      </c>
      <c r="C1355" cm="1">
        <f t="array" ref="C1355">_xlfn.SWITCH(Sales[[#This Row],[Subscription Type]],"Basic",4,"Premium",3,"Business",2,"Enterprise",1,FALSE)</f>
        <v>4</v>
      </c>
      <c r="E1355" s="1"/>
      <c r="F1355" s="1"/>
      <c r="G1355">
        <v>0</v>
      </c>
      <c r="H1355">
        <f>MAX(0,Sales[[#This Row],[Number of Users]]-Sales[[#This Row],[Licenses Bought]])</f>
        <v>8</v>
      </c>
      <c r="I1355" s="5">
        <v>10</v>
      </c>
      <c r="J1355" s="5">
        <f>IF(Sales[[#This Row],[Sales Month]]=MAX(R1355:R3574),Sales[[#This Row],[Upsell $ Non Paying Users]]*Sales[[#This Row],[Non Paying Users]],0)</f>
        <v>0</v>
      </c>
      <c r="K1355" s="5" t="str" cm="1">
        <f t="array" ref="K1355">_xlfn.IFS(Sales[[#This Row],[Current Upsell $]]=0,"",Sales[[#This Row],[Current Upsell $]]&gt;=400,"High",Sales[[#This Row],[Current Upsell $]]&gt;=100,"Medium",Sales[[#This Row],[Current Upsell $]]&lt;100,"Low")</f>
        <v/>
      </c>
      <c r="L1355" s="5" t="str">
        <f>IF(Sales[[#This Row],[Current Upsell $]]&gt;0,_xlfn.CONCAT(Sales[[#This Row],[Subscription Type]]," ",Sales[[#This Row],[Upsell Priority]]," ",TEXT(Sales[[#This Row],[Current Upsell $]],"$#")),"")</f>
        <v/>
      </c>
      <c r="M1355">
        <v>8</v>
      </c>
      <c r="N1355" s="1">
        <v>43983</v>
      </c>
      <c r="O1355" s="1">
        <v>44378</v>
      </c>
      <c r="P1355">
        <v>13</v>
      </c>
      <c r="Q1355">
        <v>0</v>
      </c>
      <c r="R1355" s="1">
        <v>43983</v>
      </c>
      <c r="S1355">
        <v>0</v>
      </c>
      <c r="T1355" s="1"/>
    </row>
    <row r="1356" spans="1:20" x14ac:dyDescent="0.25">
      <c r="A1356">
        <v>100069</v>
      </c>
      <c r="B1356" t="s">
        <v>3</v>
      </c>
      <c r="C1356" cm="1">
        <f t="array" ref="C1356">_xlfn.SWITCH(Sales[[#This Row],[Subscription Type]],"Basic",4,"Premium",3,"Business",2,"Enterprise",1,FALSE)</f>
        <v>4</v>
      </c>
      <c r="G1356">
        <v>0</v>
      </c>
      <c r="H1356">
        <f>MAX(0,Sales[[#This Row],[Number of Users]]-Sales[[#This Row],[Licenses Bought]])</f>
        <v>8</v>
      </c>
      <c r="I1356" s="5">
        <v>10</v>
      </c>
      <c r="J1356" s="5">
        <f>IF(Sales[[#This Row],[Sales Month]]=MAX(R1356:R3575),Sales[[#This Row],[Upsell $ Non Paying Users]]*Sales[[#This Row],[Non Paying Users]],0)</f>
        <v>0</v>
      </c>
      <c r="K1356" s="5" t="str" cm="1">
        <f t="array" ref="K1356">_xlfn.IFS(Sales[[#This Row],[Current Upsell $]]=0,"",Sales[[#This Row],[Current Upsell $]]&gt;=400,"High",Sales[[#This Row],[Current Upsell $]]&gt;=100,"Medium",Sales[[#This Row],[Current Upsell $]]&lt;100,"Low")</f>
        <v/>
      </c>
      <c r="L1356" s="5" t="str">
        <f>IF(Sales[[#This Row],[Current Upsell $]]&gt;0,_xlfn.CONCAT(Sales[[#This Row],[Subscription Type]]," ",Sales[[#This Row],[Upsell Priority]]," ",TEXT(Sales[[#This Row],[Current Upsell $]],"$#")),"")</f>
        <v/>
      </c>
      <c r="M1356">
        <v>8</v>
      </c>
      <c r="N1356" s="1">
        <v>44013</v>
      </c>
      <c r="O1356" s="1">
        <v>44348</v>
      </c>
      <c r="P1356">
        <v>11</v>
      </c>
      <c r="Q1356">
        <v>0</v>
      </c>
      <c r="R1356" s="1">
        <v>44287</v>
      </c>
      <c r="S1356">
        <v>0</v>
      </c>
      <c r="T1356" s="1"/>
    </row>
    <row r="1357" spans="1:20" x14ac:dyDescent="0.25">
      <c r="A1357">
        <v>100069</v>
      </c>
      <c r="B1357" t="s">
        <v>3</v>
      </c>
      <c r="C1357" cm="1">
        <f t="array" ref="C1357">_xlfn.SWITCH(Sales[[#This Row],[Subscription Type]],"Basic",4,"Premium",3,"Business",2,"Enterprise",1,FALSE)</f>
        <v>4</v>
      </c>
      <c r="G1357">
        <v>0</v>
      </c>
      <c r="H1357">
        <f>MAX(0,Sales[[#This Row],[Number of Users]]-Sales[[#This Row],[Licenses Bought]])</f>
        <v>8</v>
      </c>
      <c r="I1357" s="5">
        <v>10</v>
      </c>
      <c r="J1357" s="5">
        <f>IF(Sales[[#This Row],[Sales Month]]=MAX(R1357:R3576),Sales[[#This Row],[Upsell $ Non Paying Users]]*Sales[[#This Row],[Non Paying Users]],0)</f>
        <v>0</v>
      </c>
      <c r="K1357" s="5" t="str" cm="1">
        <f t="array" ref="K1357">_xlfn.IFS(Sales[[#This Row],[Current Upsell $]]=0,"",Sales[[#This Row],[Current Upsell $]]&gt;=400,"High",Sales[[#This Row],[Current Upsell $]]&gt;=100,"Medium",Sales[[#This Row],[Current Upsell $]]&lt;100,"Low")</f>
        <v/>
      </c>
      <c r="L1357" s="5" t="str">
        <f>IF(Sales[[#This Row],[Current Upsell $]]&gt;0,_xlfn.CONCAT(Sales[[#This Row],[Subscription Type]]," ",Sales[[#This Row],[Upsell Priority]]," ",TEXT(Sales[[#This Row],[Current Upsell $]],"$#")),"")</f>
        <v/>
      </c>
      <c r="M1357">
        <v>8</v>
      </c>
      <c r="N1357" s="1">
        <v>44013</v>
      </c>
      <c r="O1357" s="1">
        <v>44348</v>
      </c>
      <c r="P1357">
        <v>11</v>
      </c>
      <c r="Q1357">
        <v>0</v>
      </c>
      <c r="R1357" s="1">
        <v>44317</v>
      </c>
      <c r="S1357">
        <v>0</v>
      </c>
      <c r="T1357" s="1"/>
    </row>
    <row r="1358" spans="1:20" x14ac:dyDescent="0.25">
      <c r="A1358">
        <v>100070</v>
      </c>
      <c r="B1358" t="s">
        <v>3</v>
      </c>
      <c r="C1358" cm="1">
        <f t="array" ref="C1358">_xlfn.SWITCH(Sales[[#This Row],[Subscription Type]],"Basic",4,"Premium",3,"Business",2,"Enterprise",1,FALSE)</f>
        <v>4</v>
      </c>
      <c r="G1358">
        <v>0</v>
      </c>
      <c r="H1358">
        <f>MAX(0,Sales[[#This Row],[Number of Users]]-Sales[[#This Row],[Licenses Bought]])</f>
        <v>8</v>
      </c>
      <c r="I1358" s="5">
        <v>10</v>
      </c>
      <c r="J1358" s="5">
        <f>IF(Sales[[#This Row],[Sales Month]]=MAX(R1358:R3577),Sales[[#This Row],[Upsell $ Non Paying Users]]*Sales[[#This Row],[Non Paying Users]],0)</f>
        <v>0</v>
      </c>
      <c r="K1358" s="5" t="str" cm="1">
        <f t="array" ref="K1358">_xlfn.IFS(Sales[[#This Row],[Current Upsell $]]=0,"",Sales[[#This Row],[Current Upsell $]]&gt;=400,"High",Sales[[#This Row],[Current Upsell $]]&gt;=100,"Medium",Sales[[#This Row],[Current Upsell $]]&lt;100,"Low")</f>
        <v/>
      </c>
      <c r="L1358" s="5" t="str">
        <f>IF(Sales[[#This Row],[Current Upsell $]]&gt;0,_xlfn.CONCAT(Sales[[#This Row],[Subscription Type]]," ",Sales[[#This Row],[Upsell Priority]]," ",TEXT(Sales[[#This Row],[Current Upsell $]],"$#")),"")</f>
        <v/>
      </c>
      <c r="M1358">
        <v>8</v>
      </c>
      <c r="N1358" s="1">
        <v>44013</v>
      </c>
      <c r="O1358" s="1">
        <v>44348</v>
      </c>
      <c r="P1358">
        <v>11</v>
      </c>
      <c r="Q1358">
        <v>0</v>
      </c>
      <c r="R1358" s="1">
        <v>44013</v>
      </c>
      <c r="S1358">
        <v>0</v>
      </c>
      <c r="T1358" s="1"/>
    </row>
    <row r="1359" spans="1:20" x14ac:dyDescent="0.25">
      <c r="A1359">
        <v>100070</v>
      </c>
      <c r="B1359" t="s">
        <v>3</v>
      </c>
      <c r="C1359" cm="1">
        <f t="array" ref="C1359">_xlfn.SWITCH(Sales[[#This Row],[Subscription Type]],"Basic",4,"Premium",3,"Business",2,"Enterprise",1,FALSE)</f>
        <v>4</v>
      </c>
      <c r="G1359">
        <v>0</v>
      </c>
      <c r="H1359">
        <f>MAX(0,Sales[[#This Row],[Number of Users]]-Sales[[#This Row],[Licenses Bought]])</f>
        <v>8</v>
      </c>
      <c r="I1359" s="5">
        <v>10</v>
      </c>
      <c r="J1359" s="5">
        <f>IF(Sales[[#This Row],[Sales Month]]=MAX(R1359:R3578),Sales[[#This Row],[Upsell $ Non Paying Users]]*Sales[[#This Row],[Non Paying Users]],0)</f>
        <v>0</v>
      </c>
      <c r="K1359" s="5" t="str" cm="1">
        <f t="array" ref="K1359">_xlfn.IFS(Sales[[#This Row],[Current Upsell $]]=0,"",Sales[[#This Row],[Current Upsell $]]&gt;=400,"High",Sales[[#This Row],[Current Upsell $]]&gt;=100,"Medium",Sales[[#This Row],[Current Upsell $]]&lt;100,"Low")</f>
        <v/>
      </c>
      <c r="L1359" s="5" t="str">
        <f>IF(Sales[[#This Row],[Current Upsell $]]&gt;0,_xlfn.CONCAT(Sales[[#This Row],[Subscription Type]]," ",Sales[[#This Row],[Upsell Priority]]," ",TEXT(Sales[[#This Row],[Current Upsell $]],"$#")),"")</f>
        <v/>
      </c>
      <c r="M1359">
        <v>8</v>
      </c>
      <c r="N1359" s="1">
        <v>44013</v>
      </c>
      <c r="O1359" s="1">
        <v>44348</v>
      </c>
      <c r="P1359">
        <v>11</v>
      </c>
      <c r="Q1359">
        <v>0</v>
      </c>
      <c r="R1359" s="1">
        <v>44044</v>
      </c>
      <c r="S1359">
        <v>0</v>
      </c>
      <c r="T1359" s="1"/>
    </row>
    <row r="1360" spans="1:20" x14ac:dyDescent="0.25">
      <c r="A1360">
        <v>100070</v>
      </c>
      <c r="B1360" t="s">
        <v>3</v>
      </c>
      <c r="C1360" cm="1">
        <f t="array" ref="C1360">_xlfn.SWITCH(Sales[[#This Row],[Subscription Type]],"Basic",4,"Premium",3,"Business",2,"Enterprise",1,FALSE)</f>
        <v>4</v>
      </c>
      <c r="G1360">
        <v>0</v>
      </c>
      <c r="H1360">
        <f>MAX(0,Sales[[#This Row],[Number of Users]]-Sales[[#This Row],[Licenses Bought]])</f>
        <v>8</v>
      </c>
      <c r="I1360" s="5">
        <v>10</v>
      </c>
      <c r="J1360" s="5">
        <f>IF(Sales[[#This Row],[Sales Month]]=MAX(R1360:R3579),Sales[[#This Row],[Upsell $ Non Paying Users]]*Sales[[#This Row],[Non Paying Users]],0)</f>
        <v>0</v>
      </c>
      <c r="K1360" s="5" t="str" cm="1">
        <f t="array" ref="K1360">_xlfn.IFS(Sales[[#This Row],[Current Upsell $]]=0,"",Sales[[#This Row],[Current Upsell $]]&gt;=400,"High",Sales[[#This Row],[Current Upsell $]]&gt;=100,"Medium",Sales[[#This Row],[Current Upsell $]]&lt;100,"Low")</f>
        <v/>
      </c>
      <c r="L1360" s="5" t="str">
        <f>IF(Sales[[#This Row],[Current Upsell $]]&gt;0,_xlfn.CONCAT(Sales[[#This Row],[Subscription Type]]," ",Sales[[#This Row],[Upsell Priority]]," ",TEXT(Sales[[#This Row],[Current Upsell $]],"$#")),"")</f>
        <v/>
      </c>
      <c r="M1360">
        <v>8</v>
      </c>
      <c r="N1360" s="1">
        <v>44013</v>
      </c>
      <c r="O1360" s="1">
        <v>44348</v>
      </c>
      <c r="P1360">
        <v>11</v>
      </c>
      <c r="Q1360">
        <v>0</v>
      </c>
      <c r="R1360" s="1">
        <v>44075</v>
      </c>
      <c r="S1360">
        <v>0</v>
      </c>
      <c r="T1360" s="1"/>
    </row>
    <row r="1361" spans="1:20" x14ac:dyDescent="0.25">
      <c r="A1361">
        <v>100070</v>
      </c>
      <c r="B1361" t="s">
        <v>3</v>
      </c>
      <c r="C1361" cm="1">
        <f t="array" ref="C1361">_xlfn.SWITCH(Sales[[#This Row],[Subscription Type]],"Basic",4,"Premium",3,"Business",2,"Enterprise",1,FALSE)</f>
        <v>4</v>
      </c>
      <c r="G1361">
        <v>0</v>
      </c>
      <c r="H1361">
        <f>MAX(0,Sales[[#This Row],[Number of Users]]-Sales[[#This Row],[Licenses Bought]])</f>
        <v>8</v>
      </c>
      <c r="I1361" s="5">
        <v>10</v>
      </c>
      <c r="J1361" s="5">
        <f>IF(Sales[[#This Row],[Sales Month]]=MAX(R1361:R3580),Sales[[#This Row],[Upsell $ Non Paying Users]]*Sales[[#This Row],[Non Paying Users]],0)</f>
        <v>0</v>
      </c>
      <c r="K1361" s="5" t="str" cm="1">
        <f t="array" ref="K1361">_xlfn.IFS(Sales[[#This Row],[Current Upsell $]]=0,"",Sales[[#This Row],[Current Upsell $]]&gt;=400,"High",Sales[[#This Row],[Current Upsell $]]&gt;=100,"Medium",Sales[[#This Row],[Current Upsell $]]&lt;100,"Low")</f>
        <v/>
      </c>
      <c r="L1361" s="5" t="str">
        <f>IF(Sales[[#This Row],[Current Upsell $]]&gt;0,_xlfn.CONCAT(Sales[[#This Row],[Subscription Type]]," ",Sales[[#This Row],[Upsell Priority]]," ",TEXT(Sales[[#This Row],[Current Upsell $]],"$#")),"")</f>
        <v/>
      </c>
      <c r="M1361">
        <v>8</v>
      </c>
      <c r="N1361" s="1">
        <v>44013</v>
      </c>
      <c r="O1361" s="1">
        <v>44348</v>
      </c>
      <c r="P1361">
        <v>11</v>
      </c>
      <c r="Q1361">
        <v>0</v>
      </c>
      <c r="R1361" s="1">
        <v>44105</v>
      </c>
      <c r="S1361">
        <v>0</v>
      </c>
      <c r="T1361" s="1"/>
    </row>
    <row r="1362" spans="1:20" x14ac:dyDescent="0.25">
      <c r="A1362">
        <v>100070</v>
      </c>
      <c r="B1362" t="s">
        <v>3</v>
      </c>
      <c r="C1362" cm="1">
        <f t="array" ref="C1362">_xlfn.SWITCH(Sales[[#This Row],[Subscription Type]],"Basic",4,"Premium",3,"Business",2,"Enterprise",1,FALSE)</f>
        <v>4</v>
      </c>
      <c r="G1362">
        <v>0</v>
      </c>
      <c r="H1362">
        <f>MAX(0,Sales[[#This Row],[Number of Users]]-Sales[[#This Row],[Licenses Bought]])</f>
        <v>8</v>
      </c>
      <c r="I1362" s="5">
        <v>10</v>
      </c>
      <c r="J1362" s="5">
        <f>IF(Sales[[#This Row],[Sales Month]]=MAX(R1362:R3581),Sales[[#This Row],[Upsell $ Non Paying Users]]*Sales[[#This Row],[Non Paying Users]],0)</f>
        <v>0</v>
      </c>
      <c r="K1362" s="5" t="str" cm="1">
        <f t="array" ref="K1362">_xlfn.IFS(Sales[[#This Row],[Current Upsell $]]=0,"",Sales[[#This Row],[Current Upsell $]]&gt;=400,"High",Sales[[#This Row],[Current Upsell $]]&gt;=100,"Medium",Sales[[#This Row],[Current Upsell $]]&lt;100,"Low")</f>
        <v/>
      </c>
      <c r="L1362" s="5" t="str">
        <f>IF(Sales[[#This Row],[Current Upsell $]]&gt;0,_xlfn.CONCAT(Sales[[#This Row],[Subscription Type]]," ",Sales[[#This Row],[Upsell Priority]]," ",TEXT(Sales[[#This Row],[Current Upsell $]],"$#")),"")</f>
        <v/>
      </c>
      <c r="M1362">
        <v>8</v>
      </c>
      <c r="N1362" s="1">
        <v>44013</v>
      </c>
      <c r="O1362" s="1">
        <v>44348</v>
      </c>
      <c r="P1362">
        <v>11</v>
      </c>
      <c r="Q1362">
        <v>0</v>
      </c>
      <c r="R1362" s="1">
        <v>44256</v>
      </c>
      <c r="S1362">
        <v>0</v>
      </c>
      <c r="T1362" s="1"/>
    </row>
    <row r="1363" spans="1:20" x14ac:dyDescent="0.25">
      <c r="A1363">
        <v>100070</v>
      </c>
      <c r="B1363" t="s">
        <v>3</v>
      </c>
      <c r="C1363" cm="1">
        <f t="array" ref="C1363">_xlfn.SWITCH(Sales[[#This Row],[Subscription Type]],"Basic",4,"Premium",3,"Business",2,"Enterprise",1,FALSE)</f>
        <v>4</v>
      </c>
      <c r="G1363">
        <v>0</v>
      </c>
      <c r="H1363">
        <f>MAX(0,Sales[[#This Row],[Number of Users]]-Sales[[#This Row],[Licenses Bought]])</f>
        <v>8</v>
      </c>
      <c r="I1363" s="5">
        <v>10</v>
      </c>
      <c r="J1363" s="5">
        <f>IF(Sales[[#This Row],[Sales Month]]=MAX(R1363:R3582),Sales[[#This Row],[Upsell $ Non Paying Users]]*Sales[[#This Row],[Non Paying Users]],0)</f>
        <v>0</v>
      </c>
      <c r="K1363" s="5" t="str" cm="1">
        <f t="array" ref="K1363">_xlfn.IFS(Sales[[#This Row],[Current Upsell $]]=0,"",Sales[[#This Row],[Current Upsell $]]&gt;=400,"High",Sales[[#This Row],[Current Upsell $]]&gt;=100,"Medium",Sales[[#This Row],[Current Upsell $]]&lt;100,"Low")</f>
        <v/>
      </c>
      <c r="L1363" s="5" t="str">
        <f>IF(Sales[[#This Row],[Current Upsell $]]&gt;0,_xlfn.CONCAT(Sales[[#This Row],[Subscription Type]]," ",Sales[[#This Row],[Upsell Priority]]," ",TEXT(Sales[[#This Row],[Current Upsell $]],"$#")),"")</f>
        <v/>
      </c>
      <c r="M1363">
        <v>8</v>
      </c>
      <c r="N1363" s="1">
        <v>44013</v>
      </c>
      <c r="O1363" s="1">
        <v>44348</v>
      </c>
      <c r="P1363">
        <v>11</v>
      </c>
      <c r="Q1363">
        <v>0</v>
      </c>
      <c r="R1363" s="1">
        <v>44317</v>
      </c>
      <c r="S1363">
        <v>0</v>
      </c>
      <c r="T1363" s="1"/>
    </row>
    <row r="1364" spans="1:20" x14ac:dyDescent="0.25">
      <c r="A1364">
        <v>100070</v>
      </c>
      <c r="B1364" t="s">
        <v>3</v>
      </c>
      <c r="C1364" cm="1">
        <f t="array" ref="C1364">_xlfn.SWITCH(Sales[[#This Row],[Subscription Type]],"Basic",4,"Premium",3,"Business",2,"Enterprise",1,FALSE)</f>
        <v>4</v>
      </c>
      <c r="G1364">
        <v>0</v>
      </c>
      <c r="H1364">
        <f>MAX(0,Sales[[#This Row],[Number of Users]]-Sales[[#This Row],[Licenses Bought]])</f>
        <v>8</v>
      </c>
      <c r="I1364" s="5">
        <v>10</v>
      </c>
      <c r="J1364" s="5">
        <f>IF(Sales[[#This Row],[Sales Month]]=MAX(R1364:R3583),Sales[[#This Row],[Upsell $ Non Paying Users]]*Sales[[#This Row],[Non Paying Users]],0)</f>
        <v>80</v>
      </c>
      <c r="K1364" s="5" t="str" cm="1">
        <f t="array" ref="K1364">_xlfn.IFS(Sales[[#This Row],[Current Upsell $]]=0,"",Sales[[#This Row],[Current Upsell $]]&gt;=400,"High",Sales[[#This Row],[Current Upsell $]]&gt;=100,"Medium",Sales[[#This Row],[Current Upsell $]]&lt;100,"Low")</f>
        <v>Low</v>
      </c>
      <c r="L1364" s="5" t="str">
        <f>IF(Sales[[#This Row],[Current Upsell $]]&gt;0,_xlfn.CONCAT(Sales[[#This Row],[Subscription Type]]," ",Sales[[#This Row],[Upsell Priority]]," ",TEXT(Sales[[#This Row],[Current Upsell $]],"$#")),"")</f>
        <v>Basic Low $80</v>
      </c>
      <c r="M1364">
        <v>8</v>
      </c>
      <c r="N1364" s="1">
        <v>44013</v>
      </c>
      <c r="O1364" s="1">
        <v>44348</v>
      </c>
      <c r="P1364">
        <v>11</v>
      </c>
      <c r="Q1364">
        <v>0</v>
      </c>
      <c r="R1364" s="1">
        <v>44348</v>
      </c>
      <c r="S1364">
        <v>0</v>
      </c>
      <c r="T1364" s="1"/>
    </row>
    <row r="1365" spans="1:20" x14ac:dyDescent="0.25">
      <c r="A1365">
        <v>100071</v>
      </c>
      <c r="B1365" t="s">
        <v>3</v>
      </c>
      <c r="C1365" cm="1">
        <f t="array" ref="C1365">_xlfn.SWITCH(Sales[[#This Row],[Subscription Type]],"Basic",4,"Premium",3,"Business",2,"Enterprise",1,FALSE)</f>
        <v>4</v>
      </c>
      <c r="G1365">
        <v>0</v>
      </c>
      <c r="H1365">
        <f>MAX(0,Sales[[#This Row],[Number of Users]]-Sales[[#This Row],[Licenses Bought]])</f>
        <v>8</v>
      </c>
      <c r="I1365" s="5">
        <v>10</v>
      </c>
      <c r="J1365" s="5">
        <f>IF(Sales[[#This Row],[Sales Month]]=MAX(R1365:R3584),Sales[[#This Row],[Upsell $ Non Paying Users]]*Sales[[#This Row],[Non Paying Users]],0)</f>
        <v>0</v>
      </c>
      <c r="K1365" s="5" t="str" cm="1">
        <f t="array" ref="K1365">_xlfn.IFS(Sales[[#This Row],[Current Upsell $]]=0,"",Sales[[#This Row],[Current Upsell $]]&gt;=400,"High",Sales[[#This Row],[Current Upsell $]]&gt;=100,"Medium",Sales[[#This Row],[Current Upsell $]]&lt;100,"Low")</f>
        <v/>
      </c>
      <c r="L1365" s="5" t="str">
        <f>IF(Sales[[#This Row],[Current Upsell $]]&gt;0,_xlfn.CONCAT(Sales[[#This Row],[Subscription Type]]," ",Sales[[#This Row],[Upsell Priority]]," ",TEXT(Sales[[#This Row],[Current Upsell $]],"$#")),"")</f>
        <v/>
      </c>
      <c r="M1365">
        <v>8</v>
      </c>
      <c r="N1365" s="1">
        <v>44013</v>
      </c>
      <c r="O1365" s="1">
        <v>44348</v>
      </c>
      <c r="P1365">
        <v>11</v>
      </c>
      <c r="Q1365">
        <v>0</v>
      </c>
      <c r="R1365" s="1">
        <v>44044</v>
      </c>
      <c r="S1365">
        <v>0</v>
      </c>
      <c r="T1365" s="1"/>
    </row>
    <row r="1366" spans="1:20" x14ac:dyDescent="0.25">
      <c r="A1366">
        <v>100071</v>
      </c>
      <c r="B1366" t="s">
        <v>3</v>
      </c>
      <c r="C1366" cm="1">
        <f t="array" ref="C1366">_xlfn.SWITCH(Sales[[#This Row],[Subscription Type]],"Basic",4,"Premium",3,"Business",2,"Enterprise",1,FALSE)</f>
        <v>4</v>
      </c>
      <c r="G1366">
        <v>0</v>
      </c>
      <c r="H1366">
        <f>MAX(0,Sales[[#This Row],[Number of Users]]-Sales[[#This Row],[Licenses Bought]])</f>
        <v>8</v>
      </c>
      <c r="I1366" s="5">
        <v>10</v>
      </c>
      <c r="J1366" s="5">
        <f>IF(Sales[[#This Row],[Sales Month]]=MAX(R1366:R3585),Sales[[#This Row],[Upsell $ Non Paying Users]]*Sales[[#This Row],[Non Paying Users]],0)</f>
        <v>0</v>
      </c>
      <c r="K1366" s="5" t="str" cm="1">
        <f t="array" ref="K1366">_xlfn.IFS(Sales[[#This Row],[Current Upsell $]]=0,"",Sales[[#This Row],[Current Upsell $]]&gt;=400,"High",Sales[[#This Row],[Current Upsell $]]&gt;=100,"Medium",Sales[[#This Row],[Current Upsell $]]&lt;100,"Low")</f>
        <v/>
      </c>
      <c r="L1366" s="5" t="str">
        <f>IF(Sales[[#This Row],[Current Upsell $]]&gt;0,_xlfn.CONCAT(Sales[[#This Row],[Subscription Type]]," ",Sales[[#This Row],[Upsell Priority]]," ",TEXT(Sales[[#This Row],[Current Upsell $]],"$#")),"")</f>
        <v/>
      </c>
      <c r="M1366">
        <v>8</v>
      </c>
      <c r="N1366" s="1">
        <v>44013</v>
      </c>
      <c r="O1366" s="1">
        <v>44348</v>
      </c>
      <c r="P1366">
        <v>11</v>
      </c>
      <c r="Q1366">
        <v>0</v>
      </c>
      <c r="R1366" s="1">
        <v>44075</v>
      </c>
      <c r="S1366">
        <v>0</v>
      </c>
      <c r="T1366" s="1"/>
    </row>
    <row r="1367" spans="1:20" x14ac:dyDescent="0.25">
      <c r="A1367">
        <v>100071</v>
      </c>
      <c r="B1367" t="s">
        <v>3</v>
      </c>
      <c r="C1367" cm="1">
        <f t="array" ref="C1367">_xlfn.SWITCH(Sales[[#This Row],[Subscription Type]],"Basic",4,"Premium",3,"Business",2,"Enterprise",1,FALSE)</f>
        <v>4</v>
      </c>
      <c r="G1367">
        <v>0</v>
      </c>
      <c r="H1367">
        <f>MAX(0,Sales[[#This Row],[Number of Users]]-Sales[[#This Row],[Licenses Bought]])</f>
        <v>8</v>
      </c>
      <c r="I1367" s="5">
        <v>10</v>
      </c>
      <c r="J1367" s="5">
        <f>IF(Sales[[#This Row],[Sales Month]]=MAX(R1367:R3586),Sales[[#This Row],[Upsell $ Non Paying Users]]*Sales[[#This Row],[Non Paying Users]],0)</f>
        <v>0</v>
      </c>
      <c r="K1367" s="5" t="str" cm="1">
        <f t="array" ref="K1367">_xlfn.IFS(Sales[[#This Row],[Current Upsell $]]=0,"",Sales[[#This Row],[Current Upsell $]]&gt;=400,"High",Sales[[#This Row],[Current Upsell $]]&gt;=100,"Medium",Sales[[#This Row],[Current Upsell $]]&lt;100,"Low")</f>
        <v/>
      </c>
      <c r="L1367" s="5" t="str">
        <f>IF(Sales[[#This Row],[Current Upsell $]]&gt;0,_xlfn.CONCAT(Sales[[#This Row],[Subscription Type]]," ",Sales[[#This Row],[Upsell Priority]]," ",TEXT(Sales[[#This Row],[Current Upsell $]],"$#")),"")</f>
        <v/>
      </c>
      <c r="M1367">
        <v>8</v>
      </c>
      <c r="N1367" s="1">
        <v>44013</v>
      </c>
      <c r="O1367" s="1">
        <v>44348</v>
      </c>
      <c r="P1367">
        <v>11</v>
      </c>
      <c r="Q1367">
        <v>0</v>
      </c>
      <c r="R1367" s="1">
        <v>44136</v>
      </c>
      <c r="S1367">
        <v>0</v>
      </c>
      <c r="T1367" s="1"/>
    </row>
    <row r="1368" spans="1:20" x14ac:dyDescent="0.25">
      <c r="A1368">
        <v>100071</v>
      </c>
      <c r="B1368" t="s">
        <v>3</v>
      </c>
      <c r="C1368" cm="1">
        <f t="array" ref="C1368">_xlfn.SWITCH(Sales[[#This Row],[Subscription Type]],"Basic",4,"Premium",3,"Business",2,"Enterprise",1,FALSE)</f>
        <v>4</v>
      </c>
      <c r="G1368">
        <v>0</v>
      </c>
      <c r="H1368">
        <f>MAX(0,Sales[[#This Row],[Number of Users]]-Sales[[#This Row],[Licenses Bought]])</f>
        <v>8</v>
      </c>
      <c r="I1368" s="5">
        <v>10</v>
      </c>
      <c r="J1368" s="5">
        <f>IF(Sales[[#This Row],[Sales Month]]=MAX(R1368:R3587),Sales[[#This Row],[Upsell $ Non Paying Users]]*Sales[[#This Row],[Non Paying Users]],0)</f>
        <v>0</v>
      </c>
      <c r="K1368" s="5" t="str" cm="1">
        <f t="array" ref="K1368">_xlfn.IFS(Sales[[#This Row],[Current Upsell $]]=0,"",Sales[[#This Row],[Current Upsell $]]&gt;=400,"High",Sales[[#This Row],[Current Upsell $]]&gt;=100,"Medium",Sales[[#This Row],[Current Upsell $]]&lt;100,"Low")</f>
        <v/>
      </c>
      <c r="L1368" s="5" t="str">
        <f>IF(Sales[[#This Row],[Current Upsell $]]&gt;0,_xlfn.CONCAT(Sales[[#This Row],[Subscription Type]]," ",Sales[[#This Row],[Upsell Priority]]," ",TEXT(Sales[[#This Row],[Current Upsell $]],"$#")),"")</f>
        <v/>
      </c>
      <c r="M1368">
        <v>8</v>
      </c>
      <c r="N1368" s="1">
        <v>44013</v>
      </c>
      <c r="O1368" s="1">
        <v>44348</v>
      </c>
      <c r="P1368">
        <v>11</v>
      </c>
      <c r="Q1368">
        <v>0</v>
      </c>
      <c r="R1368" s="1">
        <v>44166</v>
      </c>
      <c r="S1368">
        <v>0</v>
      </c>
      <c r="T1368" s="1"/>
    </row>
    <row r="1369" spans="1:20" x14ac:dyDescent="0.25">
      <c r="A1369">
        <v>100071</v>
      </c>
      <c r="B1369" t="s">
        <v>3</v>
      </c>
      <c r="C1369" cm="1">
        <f t="array" ref="C1369">_xlfn.SWITCH(Sales[[#This Row],[Subscription Type]],"Basic",4,"Premium",3,"Business",2,"Enterprise",1,FALSE)</f>
        <v>4</v>
      </c>
      <c r="G1369">
        <v>0</v>
      </c>
      <c r="H1369">
        <f>MAX(0,Sales[[#This Row],[Number of Users]]-Sales[[#This Row],[Licenses Bought]])</f>
        <v>8</v>
      </c>
      <c r="I1369" s="5">
        <v>10</v>
      </c>
      <c r="J1369" s="5">
        <f>IF(Sales[[#This Row],[Sales Month]]=MAX(R1369:R3588),Sales[[#This Row],[Upsell $ Non Paying Users]]*Sales[[#This Row],[Non Paying Users]],0)</f>
        <v>0</v>
      </c>
      <c r="K1369" s="5" t="str" cm="1">
        <f t="array" ref="K1369">_xlfn.IFS(Sales[[#This Row],[Current Upsell $]]=0,"",Sales[[#This Row],[Current Upsell $]]&gt;=400,"High",Sales[[#This Row],[Current Upsell $]]&gt;=100,"Medium",Sales[[#This Row],[Current Upsell $]]&lt;100,"Low")</f>
        <v/>
      </c>
      <c r="L1369" s="5" t="str">
        <f>IF(Sales[[#This Row],[Current Upsell $]]&gt;0,_xlfn.CONCAT(Sales[[#This Row],[Subscription Type]]," ",Sales[[#This Row],[Upsell Priority]]," ",TEXT(Sales[[#This Row],[Current Upsell $]],"$#")),"")</f>
        <v/>
      </c>
      <c r="M1369">
        <v>8</v>
      </c>
      <c r="N1369" s="1">
        <v>44013</v>
      </c>
      <c r="O1369" s="1">
        <v>44348</v>
      </c>
      <c r="P1369">
        <v>11</v>
      </c>
      <c r="Q1369">
        <v>0</v>
      </c>
      <c r="R1369" s="1">
        <v>44197</v>
      </c>
      <c r="S1369">
        <v>0</v>
      </c>
      <c r="T1369" s="1"/>
    </row>
    <row r="1370" spans="1:20" x14ac:dyDescent="0.25">
      <c r="A1370">
        <v>100071</v>
      </c>
      <c r="B1370" t="s">
        <v>3</v>
      </c>
      <c r="C1370" cm="1">
        <f t="array" ref="C1370">_xlfn.SWITCH(Sales[[#This Row],[Subscription Type]],"Basic",4,"Premium",3,"Business",2,"Enterprise",1,FALSE)</f>
        <v>4</v>
      </c>
      <c r="G1370">
        <v>0</v>
      </c>
      <c r="H1370">
        <f>MAX(0,Sales[[#This Row],[Number of Users]]-Sales[[#This Row],[Licenses Bought]])</f>
        <v>8</v>
      </c>
      <c r="I1370" s="5">
        <v>10</v>
      </c>
      <c r="J1370" s="5">
        <f>IF(Sales[[#This Row],[Sales Month]]=MAX(R1370:R3589),Sales[[#This Row],[Upsell $ Non Paying Users]]*Sales[[#This Row],[Non Paying Users]],0)</f>
        <v>0</v>
      </c>
      <c r="K1370" s="5" t="str" cm="1">
        <f t="array" ref="K1370">_xlfn.IFS(Sales[[#This Row],[Current Upsell $]]=0,"",Sales[[#This Row],[Current Upsell $]]&gt;=400,"High",Sales[[#This Row],[Current Upsell $]]&gt;=100,"Medium",Sales[[#This Row],[Current Upsell $]]&lt;100,"Low")</f>
        <v/>
      </c>
      <c r="L1370" s="5" t="str">
        <f>IF(Sales[[#This Row],[Current Upsell $]]&gt;0,_xlfn.CONCAT(Sales[[#This Row],[Subscription Type]]," ",Sales[[#This Row],[Upsell Priority]]," ",TEXT(Sales[[#This Row],[Current Upsell $]],"$#")),"")</f>
        <v/>
      </c>
      <c r="M1370">
        <v>8</v>
      </c>
      <c r="N1370" s="1">
        <v>44013</v>
      </c>
      <c r="O1370" s="1">
        <v>44348</v>
      </c>
      <c r="P1370">
        <v>11</v>
      </c>
      <c r="Q1370">
        <v>0</v>
      </c>
      <c r="R1370" s="1">
        <v>44317</v>
      </c>
      <c r="S1370">
        <v>0</v>
      </c>
      <c r="T1370" s="1"/>
    </row>
    <row r="1371" spans="1:20" x14ac:dyDescent="0.25">
      <c r="A1371">
        <v>100091</v>
      </c>
      <c r="B1371" t="s">
        <v>3</v>
      </c>
      <c r="C1371" cm="1">
        <f t="array" ref="C1371">_xlfn.SWITCH(Sales[[#This Row],[Subscription Type]],"Basic",4,"Premium",3,"Business",2,"Enterprise",1,FALSE)</f>
        <v>4</v>
      </c>
      <c r="G1371">
        <v>0</v>
      </c>
      <c r="H1371">
        <f>MAX(0,Sales[[#This Row],[Number of Users]]-Sales[[#This Row],[Licenses Bought]])</f>
        <v>8</v>
      </c>
      <c r="I1371" s="5">
        <v>10</v>
      </c>
      <c r="J1371" s="5">
        <f>IF(Sales[[#This Row],[Sales Month]]=MAX(R1371:R3590),Sales[[#This Row],[Upsell $ Non Paying Users]]*Sales[[#This Row],[Non Paying Users]],0)</f>
        <v>0</v>
      </c>
      <c r="K1371" s="5" t="str" cm="1">
        <f t="array" ref="K1371">_xlfn.IFS(Sales[[#This Row],[Current Upsell $]]=0,"",Sales[[#This Row],[Current Upsell $]]&gt;=400,"High",Sales[[#This Row],[Current Upsell $]]&gt;=100,"Medium",Sales[[#This Row],[Current Upsell $]]&lt;100,"Low")</f>
        <v/>
      </c>
      <c r="L1371" s="5" t="str">
        <f>IF(Sales[[#This Row],[Current Upsell $]]&gt;0,_xlfn.CONCAT(Sales[[#This Row],[Subscription Type]]," ",Sales[[#This Row],[Upsell Priority]]," ",TEXT(Sales[[#This Row],[Current Upsell $]],"$#")),"")</f>
        <v/>
      </c>
      <c r="M1371">
        <v>8</v>
      </c>
      <c r="N1371" s="1">
        <v>44044</v>
      </c>
      <c r="O1371" s="1">
        <v>44378</v>
      </c>
      <c r="P1371">
        <v>11</v>
      </c>
      <c r="Q1371">
        <v>0</v>
      </c>
      <c r="R1371" s="1">
        <v>44044</v>
      </c>
      <c r="S1371">
        <v>0</v>
      </c>
      <c r="T1371" s="1"/>
    </row>
    <row r="1372" spans="1:20" x14ac:dyDescent="0.25">
      <c r="A1372">
        <v>100091</v>
      </c>
      <c r="B1372" t="s">
        <v>3</v>
      </c>
      <c r="C1372" cm="1">
        <f t="array" ref="C1372">_xlfn.SWITCH(Sales[[#This Row],[Subscription Type]],"Basic",4,"Premium",3,"Business",2,"Enterprise",1,FALSE)</f>
        <v>4</v>
      </c>
      <c r="G1372">
        <v>0</v>
      </c>
      <c r="H1372">
        <f>MAX(0,Sales[[#This Row],[Number of Users]]-Sales[[#This Row],[Licenses Bought]])</f>
        <v>8</v>
      </c>
      <c r="I1372" s="5">
        <v>10</v>
      </c>
      <c r="J1372" s="5">
        <f>IF(Sales[[#This Row],[Sales Month]]=MAX(R1372:R3591),Sales[[#This Row],[Upsell $ Non Paying Users]]*Sales[[#This Row],[Non Paying Users]],0)</f>
        <v>0</v>
      </c>
      <c r="K1372" s="5" t="str" cm="1">
        <f t="array" ref="K1372">_xlfn.IFS(Sales[[#This Row],[Current Upsell $]]=0,"",Sales[[#This Row],[Current Upsell $]]&gt;=400,"High",Sales[[#This Row],[Current Upsell $]]&gt;=100,"Medium",Sales[[#This Row],[Current Upsell $]]&lt;100,"Low")</f>
        <v/>
      </c>
      <c r="L1372" s="5" t="str">
        <f>IF(Sales[[#This Row],[Current Upsell $]]&gt;0,_xlfn.CONCAT(Sales[[#This Row],[Subscription Type]]," ",Sales[[#This Row],[Upsell Priority]]," ",TEXT(Sales[[#This Row],[Current Upsell $]],"$#")),"")</f>
        <v/>
      </c>
      <c r="M1372">
        <v>8</v>
      </c>
      <c r="N1372" s="1">
        <v>44044</v>
      </c>
      <c r="O1372" s="1">
        <v>44378</v>
      </c>
      <c r="P1372">
        <v>11</v>
      </c>
      <c r="Q1372">
        <v>0</v>
      </c>
      <c r="R1372" s="1">
        <v>44166</v>
      </c>
      <c r="S1372">
        <v>0</v>
      </c>
      <c r="T1372" s="1"/>
    </row>
    <row r="1373" spans="1:20" x14ac:dyDescent="0.25">
      <c r="A1373">
        <v>100091</v>
      </c>
      <c r="B1373" t="s">
        <v>3</v>
      </c>
      <c r="C1373" cm="1">
        <f t="array" ref="C1373">_xlfn.SWITCH(Sales[[#This Row],[Subscription Type]],"Basic",4,"Premium",3,"Business",2,"Enterprise",1,FALSE)</f>
        <v>4</v>
      </c>
      <c r="G1373">
        <v>0</v>
      </c>
      <c r="H1373">
        <f>MAX(0,Sales[[#This Row],[Number of Users]]-Sales[[#This Row],[Licenses Bought]])</f>
        <v>8</v>
      </c>
      <c r="I1373" s="5">
        <v>10</v>
      </c>
      <c r="J1373" s="5">
        <f>IF(Sales[[#This Row],[Sales Month]]=MAX(R1373:R3592),Sales[[#This Row],[Upsell $ Non Paying Users]]*Sales[[#This Row],[Non Paying Users]],0)</f>
        <v>0</v>
      </c>
      <c r="K1373" s="5" t="str" cm="1">
        <f t="array" ref="K1373">_xlfn.IFS(Sales[[#This Row],[Current Upsell $]]=0,"",Sales[[#This Row],[Current Upsell $]]&gt;=400,"High",Sales[[#This Row],[Current Upsell $]]&gt;=100,"Medium",Sales[[#This Row],[Current Upsell $]]&lt;100,"Low")</f>
        <v/>
      </c>
      <c r="L1373" s="5" t="str">
        <f>IF(Sales[[#This Row],[Current Upsell $]]&gt;0,_xlfn.CONCAT(Sales[[#This Row],[Subscription Type]]," ",Sales[[#This Row],[Upsell Priority]]," ",TEXT(Sales[[#This Row],[Current Upsell $]],"$#")),"")</f>
        <v/>
      </c>
      <c r="M1373">
        <v>8</v>
      </c>
      <c r="N1373" s="1">
        <v>44044</v>
      </c>
      <c r="O1373" s="1">
        <v>44378</v>
      </c>
      <c r="P1373">
        <v>11</v>
      </c>
      <c r="Q1373">
        <v>0</v>
      </c>
      <c r="R1373" s="1">
        <v>44197</v>
      </c>
      <c r="S1373">
        <v>0</v>
      </c>
      <c r="T1373" s="1"/>
    </row>
    <row r="1374" spans="1:20" x14ac:dyDescent="0.25">
      <c r="A1374">
        <v>100091</v>
      </c>
      <c r="B1374" t="s">
        <v>3</v>
      </c>
      <c r="C1374" cm="1">
        <f t="array" ref="C1374">_xlfn.SWITCH(Sales[[#This Row],[Subscription Type]],"Basic",4,"Premium",3,"Business",2,"Enterprise",1,FALSE)</f>
        <v>4</v>
      </c>
      <c r="G1374">
        <v>0</v>
      </c>
      <c r="H1374">
        <f>MAX(0,Sales[[#This Row],[Number of Users]]-Sales[[#This Row],[Licenses Bought]])</f>
        <v>8</v>
      </c>
      <c r="I1374" s="5">
        <v>10</v>
      </c>
      <c r="J1374" s="5">
        <f>IF(Sales[[#This Row],[Sales Month]]=MAX(R1374:R3593),Sales[[#This Row],[Upsell $ Non Paying Users]]*Sales[[#This Row],[Non Paying Users]],0)</f>
        <v>0</v>
      </c>
      <c r="K1374" s="5" t="str" cm="1">
        <f t="array" ref="K1374">_xlfn.IFS(Sales[[#This Row],[Current Upsell $]]=0,"",Sales[[#This Row],[Current Upsell $]]&gt;=400,"High",Sales[[#This Row],[Current Upsell $]]&gt;=100,"Medium",Sales[[#This Row],[Current Upsell $]]&lt;100,"Low")</f>
        <v/>
      </c>
      <c r="L1374" s="5" t="str">
        <f>IF(Sales[[#This Row],[Current Upsell $]]&gt;0,_xlfn.CONCAT(Sales[[#This Row],[Subscription Type]]," ",Sales[[#This Row],[Upsell Priority]]," ",TEXT(Sales[[#This Row],[Current Upsell $]],"$#")),"")</f>
        <v/>
      </c>
      <c r="M1374">
        <v>8</v>
      </c>
      <c r="N1374" s="1">
        <v>44044</v>
      </c>
      <c r="O1374" s="1">
        <v>44378</v>
      </c>
      <c r="P1374">
        <v>11</v>
      </c>
      <c r="Q1374">
        <v>0</v>
      </c>
      <c r="R1374" s="1">
        <v>44228</v>
      </c>
      <c r="S1374">
        <v>0</v>
      </c>
      <c r="T1374" s="1"/>
    </row>
    <row r="1375" spans="1:20" x14ac:dyDescent="0.25">
      <c r="A1375">
        <v>100091</v>
      </c>
      <c r="B1375" t="s">
        <v>3</v>
      </c>
      <c r="C1375" cm="1">
        <f t="array" ref="C1375">_xlfn.SWITCH(Sales[[#This Row],[Subscription Type]],"Basic",4,"Premium",3,"Business",2,"Enterprise",1,FALSE)</f>
        <v>4</v>
      </c>
      <c r="G1375">
        <v>0</v>
      </c>
      <c r="H1375">
        <f>MAX(0,Sales[[#This Row],[Number of Users]]-Sales[[#This Row],[Licenses Bought]])</f>
        <v>8</v>
      </c>
      <c r="I1375" s="5">
        <v>10</v>
      </c>
      <c r="J1375" s="5">
        <f>IF(Sales[[#This Row],[Sales Month]]=MAX(R1375:R3594),Sales[[#This Row],[Upsell $ Non Paying Users]]*Sales[[#This Row],[Non Paying Users]],0)</f>
        <v>80</v>
      </c>
      <c r="K1375" s="5" t="str" cm="1">
        <f t="array" ref="K1375">_xlfn.IFS(Sales[[#This Row],[Current Upsell $]]=0,"",Sales[[#This Row],[Current Upsell $]]&gt;=400,"High",Sales[[#This Row],[Current Upsell $]]&gt;=100,"Medium",Sales[[#This Row],[Current Upsell $]]&lt;100,"Low")</f>
        <v>Low</v>
      </c>
      <c r="L1375" s="5" t="str">
        <f>IF(Sales[[#This Row],[Current Upsell $]]&gt;0,_xlfn.CONCAT(Sales[[#This Row],[Subscription Type]]," ",Sales[[#This Row],[Upsell Priority]]," ",TEXT(Sales[[#This Row],[Current Upsell $]],"$#")),"")</f>
        <v>Basic Low $80</v>
      </c>
      <c r="M1375">
        <v>8</v>
      </c>
      <c r="N1375" s="1">
        <v>44044</v>
      </c>
      <c r="O1375" s="1">
        <v>44378</v>
      </c>
      <c r="P1375">
        <v>11</v>
      </c>
      <c r="Q1375">
        <v>0</v>
      </c>
      <c r="R1375" s="1">
        <v>44348</v>
      </c>
      <c r="S1375">
        <v>0</v>
      </c>
      <c r="T1375" s="1"/>
    </row>
    <row r="1376" spans="1:20" x14ac:dyDescent="0.25">
      <c r="A1376">
        <v>100129</v>
      </c>
      <c r="B1376" t="s">
        <v>3</v>
      </c>
      <c r="C1376" cm="1">
        <f t="array" ref="C1376">_xlfn.SWITCH(Sales[[#This Row],[Subscription Type]],"Basic",4,"Premium",3,"Business",2,"Enterprise",1,FALSE)</f>
        <v>4</v>
      </c>
      <c r="G1376">
        <v>0</v>
      </c>
      <c r="H1376">
        <f>MAX(0,Sales[[#This Row],[Number of Users]]-Sales[[#This Row],[Licenses Bought]])</f>
        <v>8</v>
      </c>
      <c r="I1376" s="5">
        <v>10</v>
      </c>
      <c r="J1376" s="5">
        <f>IF(Sales[[#This Row],[Sales Month]]=MAX(R1376:R3595),Sales[[#This Row],[Upsell $ Non Paying Users]]*Sales[[#This Row],[Non Paying Users]],0)</f>
        <v>0</v>
      </c>
      <c r="K1376" s="5" t="str" cm="1">
        <f t="array" ref="K1376">_xlfn.IFS(Sales[[#This Row],[Current Upsell $]]=0,"",Sales[[#This Row],[Current Upsell $]]&gt;=400,"High",Sales[[#This Row],[Current Upsell $]]&gt;=100,"Medium",Sales[[#This Row],[Current Upsell $]]&lt;100,"Low")</f>
        <v/>
      </c>
      <c r="L1376" s="5" t="str">
        <f>IF(Sales[[#This Row],[Current Upsell $]]&gt;0,_xlfn.CONCAT(Sales[[#This Row],[Subscription Type]]," ",Sales[[#This Row],[Upsell Priority]]," ",TEXT(Sales[[#This Row],[Current Upsell $]],"$#")),"")</f>
        <v/>
      </c>
      <c r="M1376">
        <v>8</v>
      </c>
      <c r="N1376" s="1">
        <v>44075</v>
      </c>
      <c r="O1376" s="1">
        <v>44197</v>
      </c>
      <c r="P1376">
        <v>4</v>
      </c>
      <c r="Q1376">
        <v>5</v>
      </c>
      <c r="R1376" s="1">
        <v>44075</v>
      </c>
      <c r="S1376">
        <v>0</v>
      </c>
      <c r="T1376" s="1"/>
    </row>
    <row r="1377" spans="1:20" x14ac:dyDescent="0.25">
      <c r="A1377">
        <v>100129</v>
      </c>
      <c r="B1377" t="s">
        <v>3</v>
      </c>
      <c r="C1377" cm="1">
        <f t="array" ref="C1377">_xlfn.SWITCH(Sales[[#This Row],[Subscription Type]],"Basic",4,"Premium",3,"Business",2,"Enterprise",1,FALSE)</f>
        <v>4</v>
      </c>
      <c r="G1377">
        <v>0</v>
      </c>
      <c r="H1377">
        <f>MAX(0,Sales[[#This Row],[Number of Users]]-Sales[[#This Row],[Licenses Bought]])</f>
        <v>8</v>
      </c>
      <c r="I1377" s="5">
        <v>10</v>
      </c>
      <c r="J1377" s="5">
        <f>IF(Sales[[#This Row],[Sales Month]]=MAX(R1377:R3596),Sales[[#This Row],[Upsell $ Non Paying Users]]*Sales[[#This Row],[Non Paying Users]],0)</f>
        <v>0</v>
      </c>
      <c r="K1377" s="5" t="str" cm="1">
        <f t="array" ref="K1377">_xlfn.IFS(Sales[[#This Row],[Current Upsell $]]=0,"",Sales[[#This Row],[Current Upsell $]]&gt;=400,"High",Sales[[#This Row],[Current Upsell $]]&gt;=100,"Medium",Sales[[#This Row],[Current Upsell $]]&lt;100,"Low")</f>
        <v/>
      </c>
      <c r="L1377" s="5" t="str">
        <f>IF(Sales[[#This Row],[Current Upsell $]]&gt;0,_xlfn.CONCAT(Sales[[#This Row],[Subscription Type]]," ",Sales[[#This Row],[Upsell Priority]]," ",TEXT(Sales[[#This Row],[Current Upsell $]],"$#")),"")</f>
        <v/>
      </c>
      <c r="M1377">
        <v>8</v>
      </c>
      <c r="N1377" s="1">
        <v>44075</v>
      </c>
      <c r="O1377" s="1">
        <v>44197</v>
      </c>
      <c r="P1377">
        <v>4</v>
      </c>
      <c r="Q1377">
        <v>5</v>
      </c>
      <c r="R1377" s="1">
        <v>44166</v>
      </c>
      <c r="S1377">
        <v>0</v>
      </c>
      <c r="T1377" s="1"/>
    </row>
    <row r="1378" spans="1:20" x14ac:dyDescent="0.25">
      <c r="A1378">
        <v>100129</v>
      </c>
      <c r="B1378" t="s">
        <v>3</v>
      </c>
      <c r="C1378" cm="1">
        <f t="array" ref="C1378">_xlfn.SWITCH(Sales[[#This Row],[Subscription Type]],"Basic",4,"Premium",3,"Business",2,"Enterprise",1,FALSE)</f>
        <v>4</v>
      </c>
      <c r="G1378">
        <v>0</v>
      </c>
      <c r="H1378">
        <f>MAX(0,Sales[[#This Row],[Number of Users]]-Sales[[#This Row],[Licenses Bought]])</f>
        <v>8</v>
      </c>
      <c r="I1378" s="5">
        <v>10</v>
      </c>
      <c r="J1378" s="5">
        <f>IF(Sales[[#This Row],[Sales Month]]=MAX(R1378:R3597),Sales[[#This Row],[Upsell $ Non Paying Users]]*Sales[[#This Row],[Non Paying Users]],0)</f>
        <v>0</v>
      </c>
      <c r="K1378" s="5" t="str" cm="1">
        <f t="array" ref="K1378">_xlfn.IFS(Sales[[#This Row],[Current Upsell $]]=0,"",Sales[[#This Row],[Current Upsell $]]&gt;=400,"High",Sales[[#This Row],[Current Upsell $]]&gt;=100,"Medium",Sales[[#This Row],[Current Upsell $]]&lt;100,"Low")</f>
        <v/>
      </c>
      <c r="L1378" s="5" t="str">
        <f>IF(Sales[[#This Row],[Current Upsell $]]&gt;0,_xlfn.CONCAT(Sales[[#This Row],[Subscription Type]]," ",Sales[[#This Row],[Upsell Priority]]," ",TEXT(Sales[[#This Row],[Current Upsell $]],"$#")),"")</f>
        <v/>
      </c>
      <c r="M1378">
        <v>8</v>
      </c>
      <c r="N1378" s="1">
        <v>44075</v>
      </c>
      <c r="O1378" s="1">
        <v>44197</v>
      </c>
      <c r="P1378">
        <v>4</v>
      </c>
      <c r="Q1378">
        <v>5</v>
      </c>
      <c r="R1378" s="1">
        <v>44197</v>
      </c>
      <c r="S1378">
        <v>0</v>
      </c>
      <c r="T1378" s="1"/>
    </row>
    <row r="1379" spans="1:20" x14ac:dyDescent="0.25">
      <c r="A1379">
        <v>100130</v>
      </c>
      <c r="B1379" t="s">
        <v>3</v>
      </c>
      <c r="C1379" cm="1">
        <f t="array" ref="C1379">_xlfn.SWITCH(Sales[[#This Row],[Subscription Type]],"Basic",4,"Premium",3,"Business",2,"Enterprise",1,FALSE)</f>
        <v>4</v>
      </c>
      <c r="G1379">
        <v>0</v>
      </c>
      <c r="H1379">
        <f>MAX(0,Sales[[#This Row],[Number of Users]]-Sales[[#This Row],[Licenses Bought]])</f>
        <v>8</v>
      </c>
      <c r="I1379" s="5">
        <v>10</v>
      </c>
      <c r="J1379" s="5">
        <f>IF(Sales[[#This Row],[Sales Month]]=MAX(R1379:R3598),Sales[[#This Row],[Upsell $ Non Paying Users]]*Sales[[#This Row],[Non Paying Users]],0)</f>
        <v>0</v>
      </c>
      <c r="K1379" s="5" t="str" cm="1">
        <f t="array" ref="K1379">_xlfn.IFS(Sales[[#This Row],[Current Upsell $]]=0,"",Sales[[#This Row],[Current Upsell $]]&gt;=400,"High",Sales[[#This Row],[Current Upsell $]]&gt;=100,"Medium",Sales[[#This Row],[Current Upsell $]]&lt;100,"Low")</f>
        <v/>
      </c>
      <c r="L1379" s="5" t="str">
        <f>IF(Sales[[#This Row],[Current Upsell $]]&gt;0,_xlfn.CONCAT(Sales[[#This Row],[Subscription Type]]," ",Sales[[#This Row],[Upsell Priority]]," ",TEXT(Sales[[#This Row],[Current Upsell $]],"$#")),"")</f>
        <v/>
      </c>
      <c r="M1379">
        <v>8</v>
      </c>
      <c r="N1379" s="1">
        <v>44075</v>
      </c>
      <c r="O1379" s="1">
        <v>44378</v>
      </c>
      <c r="P1379">
        <v>10</v>
      </c>
      <c r="Q1379">
        <v>0</v>
      </c>
      <c r="R1379" s="1">
        <v>44105</v>
      </c>
      <c r="S1379">
        <v>0</v>
      </c>
      <c r="T1379" s="1"/>
    </row>
    <row r="1380" spans="1:20" x14ac:dyDescent="0.25">
      <c r="A1380">
        <v>100130</v>
      </c>
      <c r="B1380" t="s">
        <v>3</v>
      </c>
      <c r="C1380" cm="1">
        <f t="array" ref="C1380">_xlfn.SWITCH(Sales[[#This Row],[Subscription Type]],"Basic",4,"Premium",3,"Business",2,"Enterprise",1,FALSE)</f>
        <v>4</v>
      </c>
      <c r="G1380">
        <v>0</v>
      </c>
      <c r="H1380">
        <f>MAX(0,Sales[[#This Row],[Number of Users]]-Sales[[#This Row],[Licenses Bought]])</f>
        <v>8</v>
      </c>
      <c r="I1380" s="5">
        <v>10</v>
      </c>
      <c r="J1380" s="5">
        <f>IF(Sales[[#This Row],[Sales Month]]=MAX(R1380:R3599),Sales[[#This Row],[Upsell $ Non Paying Users]]*Sales[[#This Row],[Non Paying Users]],0)</f>
        <v>0</v>
      </c>
      <c r="K1380" s="5" t="str" cm="1">
        <f t="array" ref="K1380">_xlfn.IFS(Sales[[#This Row],[Current Upsell $]]=0,"",Sales[[#This Row],[Current Upsell $]]&gt;=400,"High",Sales[[#This Row],[Current Upsell $]]&gt;=100,"Medium",Sales[[#This Row],[Current Upsell $]]&lt;100,"Low")</f>
        <v/>
      </c>
      <c r="L1380" s="5" t="str">
        <f>IF(Sales[[#This Row],[Current Upsell $]]&gt;0,_xlfn.CONCAT(Sales[[#This Row],[Subscription Type]]," ",Sales[[#This Row],[Upsell Priority]]," ",TEXT(Sales[[#This Row],[Current Upsell $]],"$#")),"")</f>
        <v/>
      </c>
      <c r="M1380">
        <v>8</v>
      </c>
      <c r="N1380" s="1">
        <v>44075</v>
      </c>
      <c r="O1380" s="1">
        <v>44378</v>
      </c>
      <c r="P1380">
        <v>10</v>
      </c>
      <c r="Q1380">
        <v>0</v>
      </c>
      <c r="R1380" s="1">
        <v>44136</v>
      </c>
      <c r="S1380">
        <v>0</v>
      </c>
      <c r="T1380" s="1"/>
    </row>
    <row r="1381" spans="1:20" x14ac:dyDescent="0.25">
      <c r="A1381">
        <v>100130</v>
      </c>
      <c r="B1381" t="s">
        <v>3</v>
      </c>
      <c r="C1381" cm="1">
        <f t="array" ref="C1381">_xlfn.SWITCH(Sales[[#This Row],[Subscription Type]],"Basic",4,"Premium",3,"Business",2,"Enterprise",1,FALSE)</f>
        <v>4</v>
      </c>
      <c r="G1381">
        <v>0</v>
      </c>
      <c r="H1381">
        <f>MAX(0,Sales[[#This Row],[Number of Users]]-Sales[[#This Row],[Licenses Bought]])</f>
        <v>8</v>
      </c>
      <c r="I1381" s="5">
        <v>10</v>
      </c>
      <c r="J1381" s="5">
        <f>IF(Sales[[#This Row],[Sales Month]]=MAX(R1381:R3600),Sales[[#This Row],[Upsell $ Non Paying Users]]*Sales[[#This Row],[Non Paying Users]],0)</f>
        <v>0</v>
      </c>
      <c r="K1381" s="5" t="str" cm="1">
        <f t="array" ref="K1381">_xlfn.IFS(Sales[[#This Row],[Current Upsell $]]=0,"",Sales[[#This Row],[Current Upsell $]]&gt;=400,"High",Sales[[#This Row],[Current Upsell $]]&gt;=100,"Medium",Sales[[#This Row],[Current Upsell $]]&lt;100,"Low")</f>
        <v/>
      </c>
      <c r="L1381" s="5" t="str">
        <f>IF(Sales[[#This Row],[Current Upsell $]]&gt;0,_xlfn.CONCAT(Sales[[#This Row],[Subscription Type]]," ",Sales[[#This Row],[Upsell Priority]]," ",TEXT(Sales[[#This Row],[Current Upsell $]],"$#")),"")</f>
        <v/>
      </c>
      <c r="M1381">
        <v>8</v>
      </c>
      <c r="N1381" s="1">
        <v>44075</v>
      </c>
      <c r="O1381" s="1">
        <v>44378</v>
      </c>
      <c r="P1381">
        <v>10</v>
      </c>
      <c r="Q1381">
        <v>0</v>
      </c>
      <c r="R1381" s="1">
        <v>44197</v>
      </c>
      <c r="S1381">
        <v>0</v>
      </c>
      <c r="T1381" s="1"/>
    </row>
    <row r="1382" spans="1:20" x14ac:dyDescent="0.25">
      <c r="A1382">
        <v>100130</v>
      </c>
      <c r="B1382" t="s">
        <v>3</v>
      </c>
      <c r="C1382" cm="1">
        <f t="array" ref="C1382">_xlfn.SWITCH(Sales[[#This Row],[Subscription Type]],"Basic",4,"Premium",3,"Business",2,"Enterprise",1,FALSE)</f>
        <v>4</v>
      </c>
      <c r="G1382">
        <v>0</v>
      </c>
      <c r="H1382">
        <f>MAX(0,Sales[[#This Row],[Number of Users]]-Sales[[#This Row],[Licenses Bought]])</f>
        <v>8</v>
      </c>
      <c r="I1382" s="5">
        <v>10</v>
      </c>
      <c r="J1382" s="5">
        <f>IF(Sales[[#This Row],[Sales Month]]=MAX(R1382:R3601),Sales[[#This Row],[Upsell $ Non Paying Users]]*Sales[[#This Row],[Non Paying Users]],0)</f>
        <v>0</v>
      </c>
      <c r="K1382" s="5" t="str" cm="1">
        <f t="array" ref="K1382">_xlfn.IFS(Sales[[#This Row],[Current Upsell $]]=0,"",Sales[[#This Row],[Current Upsell $]]&gt;=400,"High",Sales[[#This Row],[Current Upsell $]]&gt;=100,"Medium",Sales[[#This Row],[Current Upsell $]]&lt;100,"Low")</f>
        <v/>
      </c>
      <c r="L1382" s="5" t="str">
        <f>IF(Sales[[#This Row],[Current Upsell $]]&gt;0,_xlfn.CONCAT(Sales[[#This Row],[Subscription Type]]," ",Sales[[#This Row],[Upsell Priority]]," ",TEXT(Sales[[#This Row],[Current Upsell $]],"$#")),"")</f>
        <v/>
      </c>
      <c r="M1382">
        <v>8</v>
      </c>
      <c r="N1382" s="1">
        <v>44075</v>
      </c>
      <c r="O1382" s="1">
        <v>44378</v>
      </c>
      <c r="P1382">
        <v>10</v>
      </c>
      <c r="Q1382">
        <v>0</v>
      </c>
      <c r="R1382" s="1">
        <v>44256</v>
      </c>
      <c r="S1382">
        <v>0</v>
      </c>
      <c r="T1382" s="1"/>
    </row>
    <row r="1383" spans="1:20" x14ac:dyDescent="0.25">
      <c r="A1383">
        <v>100130</v>
      </c>
      <c r="B1383" t="s">
        <v>3</v>
      </c>
      <c r="C1383" cm="1">
        <f t="array" ref="C1383">_xlfn.SWITCH(Sales[[#This Row],[Subscription Type]],"Basic",4,"Premium",3,"Business",2,"Enterprise",1,FALSE)</f>
        <v>4</v>
      </c>
      <c r="G1383">
        <v>0</v>
      </c>
      <c r="H1383">
        <f>MAX(0,Sales[[#This Row],[Number of Users]]-Sales[[#This Row],[Licenses Bought]])</f>
        <v>8</v>
      </c>
      <c r="I1383" s="5">
        <v>10</v>
      </c>
      <c r="J1383" s="5">
        <f>IF(Sales[[#This Row],[Sales Month]]=MAX(R1383:R3602),Sales[[#This Row],[Upsell $ Non Paying Users]]*Sales[[#This Row],[Non Paying Users]],0)</f>
        <v>0</v>
      </c>
      <c r="K1383" s="5" t="str" cm="1">
        <f t="array" ref="K1383">_xlfn.IFS(Sales[[#This Row],[Current Upsell $]]=0,"",Sales[[#This Row],[Current Upsell $]]&gt;=400,"High",Sales[[#This Row],[Current Upsell $]]&gt;=100,"Medium",Sales[[#This Row],[Current Upsell $]]&lt;100,"Low")</f>
        <v/>
      </c>
      <c r="L1383" s="5" t="str">
        <f>IF(Sales[[#This Row],[Current Upsell $]]&gt;0,_xlfn.CONCAT(Sales[[#This Row],[Subscription Type]]," ",Sales[[#This Row],[Upsell Priority]]," ",TEXT(Sales[[#This Row],[Current Upsell $]],"$#")),"")</f>
        <v/>
      </c>
      <c r="M1383">
        <v>8</v>
      </c>
      <c r="N1383" s="1">
        <v>44075</v>
      </c>
      <c r="O1383" s="1">
        <v>44378</v>
      </c>
      <c r="P1383">
        <v>10</v>
      </c>
      <c r="Q1383">
        <v>0</v>
      </c>
      <c r="R1383" s="1">
        <v>44287</v>
      </c>
      <c r="S1383">
        <v>0</v>
      </c>
      <c r="T1383" s="1"/>
    </row>
    <row r="1384" spans="1:20" x14ac:dyDescent="0.25">
      <c r="A1384">
        <v>100130</v>
      </c>
      <c r="B1384" t="s">
        <v>3</v>
      </c>
      <c r="C1384" cm="1">
        <f t="array" ref="C1384">_xlfn.SWITCH(Sales[[#This Row],[Subscription Type]],"Basic",4,"Premium",3,"Business",2,"Enterprise",1,FALSE)</f>
        <v>4</v>
      </c>
      <c r="G1384">
        <v>0</v>
      </c>
      <c r="H1384">
        <f>MAX(0,Sales[[#This Row],[Number of Users]]-Sales[[#This Row],[Licenses Bought]])</f>
        <v>8</v>
      </c>
      <c r="I1384" s="5">
        <v>10</v>
      </c>
      <c r="J1384" s="5">
        <f>IF(Sales[[#This Row],[Sales Month]]=MAX(R1384:R3603),Sales[[#This Row],[Upsell $ Non Paying Users]]*Sales[[#This Row],[Non Paying Users]],0)</f>
        <v>80</v>
      </c>
      <c r="K1384" s="5" t="str" cm="1">
        <f t="array" ref="K1384">_xlfn.IFS(Sales[[#This Row],[Current Upsell $]]=0,"",Sales[[#This Row],[Current Upsell $]]&gt;=400,"High",Sales[[#This Row],[Current Upsell $]]&gt;=100,"Medium",Sales[[#This Row],[Current Upsell $]]&lt;100,"Low")</f>
        <v>Low</v>
      </c>
      <c r="L1384" s="5" t="str">
        <f>IF(Sales[[#This Row],[Current Upsell $]]&gt;0,_xlfn.CONCAT(Sales[[#This Row],[Subscription Type]]," ",Sales[[#This Row],[Upsell Priority]]," ",TEXT(Sales[[#This Row],[Current Upsell $]],"$#")),"")</f>
        <v>Basic Low $80</v>
      </c>
      <c r="M1384">
        <v>8</v>
      </c>
      <c r="N1384" s="1">
        <v>44075</v>
      </c>
      <c r="O1384" s="1">
        <v>44378</v>
      </c>
      <c r="P1384">
        <v>10</v>
      </c>
      <c r="Q1384">
        <v>0</v>
      </c>
      <c r="R1384" s="1">
        <v>44348</v>
      </c>
      <c r="S1384">
        <v>0</v>
      </c>
      <c r="T1384" s="1"/>
    </row>
    <row r="1385" spans="1:20" x14ac:dyDescent="0.25">
      <c r="A1385">
        <v>100153</v>
      </c>
      <c r="B1385" t="s">
        <v>3</v>
      </c>
      <c r="C1385" cm="1">
        <f t="array" ref="C1385">_xlfn.SWITCH(Sales[[#This Row],[Subscription Type]],"Basic",4,"Premium",3,"Business",2,"Enterprise",1,FALSE)</f>
        <v>4</v>
      </c>
      <c r="G1385">
        <v>0</v>
      </c>
      <c r="H1385">
        <f>MAX(0,Sales[[#This Row],[Number of Users]]-Sales[[#This Row],[Licenses Bought]])</f>
        <v>8</v>
      </c>
      <c r="I1385" s="5">
        <v>10</v>
      </c>
      <c r="J1385" s="5">
        <f>IF(Sales[[#This Row],[Sales Month]]=MAX(R1385:R3604),Sales[[#This Row],[Upsell $ Non Paying Users]]*Sales[[#This Row],[Non Paying Users]],0)</f>
        <v>0</v>
      </c>
      <c r="K1385" s="5" t="str" cm="1">
        <f t="array" ref="K1385">_xlfn.IFS(Sales[[#This Row],[Current Upsell $]]=0,"",Sales[[#This Row],[Current Upsell $]]&gt;=400,"High",Sales[[#This Row],[Current Upsell $]]&gt;=100,"Medium",Sales[[#This Row],[Current Upsell $]]&lt;100,"Low")</f>
        <v/>
      </c>
      <c r="L1385" s="5" t="str">
        <f>IF(Sales[[#This Row],[Current Upsell $]]&gt;0,_xlfn.CONCAT(Sales[[#This Row],[Subscription Type]]," ",Sales[[#This Row],[Upsell Priority]]," ",TEXT(Sales[[#This Row],[Current Upsell $]],"$#")),"")</f>
        <v/>
      </c>
      <c r="M1385">
        <v>8</v>
      </c>
      <c r="N1385" s="1">
        <v>44105</v>
      </c>
      <c r="O1385" s="1">
        <v>44197</v>
      </c>
      <c r="P1385">
        <v>3</v>
      </c>
      <c r="Q1385">
        <v>5</v>
      </c>
      <c r="R1385" s="1">
        <v>44105</v>
      </c>
      <c r="S1385">
        <v>0</v>
      </c>
      <c r="T1385" s="1"/>
    </row>
    <row r="1386" spans="1:20" x14ac:dyDescent="0.25">
      <c r="A1386">
        <v>100153</v>
      </c>
      <c r="B1386" t="s">
        <v>3</v>
      </c>
      <c r="C1386" cm="1">
        <f t="array" ref="C1386">_xlfn.SWITCH(Sales[[#This Row],[Subscription Type]],"Basic",4,"Premium",3,"Business",2,"Enterprise",1,FALSE)</f>
        <v>4</v>
      </c>
      <c r="G1386">
        <v>0</v>
      </c>
      <c r="H1386">
        <f>MAX(0,Sales[[#This Row],[Number of Users]]-Sales[[#This Row],[Licenses Bought]])</f>
        <v>8</v>
      </c>
      <c r="I1386" s="5">
        <v>10</v>
      </c>
      <c r="J1386" s="5">
        <f>IF(Sales[[#This Row],[Sales Month]]=MAX(R1386:R3605),Sales[[#This Row],[Upsell $ Non Paying Users]]*Sales[[#This Row],[Non Paying Users]],0)</f>
        <v>0</v>
      </c>
      <c r="K1386" s="5" t="str" cm="1">
        <f t="array" ref="K1386">_xlfn.IFS(Sales[[#This Row],[Current Upsell $]]=0,"",Sales[[#This Row],[Current Upsell $]]&gt;=400,"High",Sales[[#This Row],[Current Upsell $]]&gt;=100,"Medium",Sales[[#This Row],[Current Upsell $]]&lt;100,"Low")</f>
        <v/>
      </c>
      <c r="L1386" s="5" t="str">
        <f>IF(Sales[[#This Row],[Current Upsell $]]&gt;0,_xlfn.CONCAT(Sales[[#This Row],[Subscription Type]]," ",Sales[[#This Row],[Upsell Priority]]," ",TEXT(Sales[[#This Row],[Current Upsell $]],"$#")),"")</f>
        <v/>
      </c>
      <c r="M1386">
        <v>8</v>
      </c>
      <c r="N1386" s="1">
        <v>44105</v>
      </c>
      <c r="O1386" s="1">
        <v>44197</v>
      </c>
      <c r="P1386">
        <v>3</v>
      </c>
      <c r="Q1386">
        <v>5</v>
      </c>
      <c r="R1386" s="1">
        <v>44136</v>
      </c>
      <c r="S1386">
        <v>0</v>
      </c>
      <c r="T1386" s="1"/>
    </row>
    <row r="1387" spans="1:20" x14ac:dyDescent="0.25">
      <c r="A1387">
        <v>100154</v>
      </c>
      <c r="B1387" t="s">
        <v>3</v>
      </c>
      <c r="C1387" cm="1">
        <f t="array" ref="C1387">_xlfn.SWITCH(Sales[[#This Row],[Subscription Type]],"Basic",4,"Premium",3,"Business",2,"Enterprise",1,FALSE)</f>
        <v>4</v>
      </c>
      <c r="E1387" s="1"/>
      <c r="F1387" s="1"/>
      <c r="G1387">
        <v>0</v>
      </c>
      <c r="H1387">
        <f>MAX(0,Sales[[#This Row],[Number of Users]]-Sales[[#This Row],[Licenses Bought]])</f>
        <v>8</v>
      </c>
      <c r="I1387" s="5">
        <v>10</v>
      </c>
      <c r="J1387" s="5">
        <f>IF(Sales[[#This Row],[Sales Month]]=MAX(R1387:R3606),Sales[[#This Row],[Upsell $ Non Paying Users]]*Sales[[#This Row],[Non Paying Users]],0)</f>
        <v>0</v>
      </c>
      <c r="K1387" s="5" t="str" cm="1">
        <f t="array" ref="K1387">_xlfn.IFS(Sales[[#This Row],[Current Upsell $]]=0,"",Sales[[#This Row],[Current Upsell $]]&gt;=400,"High",Sales[[#This Row],[Current Upsell $]]&gt;=100,"Medium",Sales[[#This Row],[Current Upsell $]]&lt;100,"Low")</f>
        <v/>
      </c>
      <c r="L1387" s="5" t="str">
        <f>IF(Sales[[#This Row],[Current Upsell $]]&gt;0,_xlfn.CONCAT(Sales[[#This Row],[Subscription Type]]," ",Sales[[#This Row],[Upsell Priority]]," ",TEXT(Sales[[#This Row],[Current Upsell $]],"$#")),"")</f>
        <v/>
      </c>
      <c r="M1387">
        <v>8</v>
      </c>
      <c r="N1387" s="1">
        <v>44105</v>
      </c>
      <c r="O1387" s="1">
        <v>44378</v>
      </c>
      <c r="P1387">
        <v>9</v>
      </c>
      <c r="Q1387">
        <v>0</v>
      </c>
      <c r="R1387" s="1">
        <v>44105</v>
      </c>
      <c r="S1387">
        <v>0</v>
      </c>
      <c r="T1387" s="1"/>
    </row>
    <row r="1388" spans="1:20" x14ac:dyDescent="0.25">
      <c r="A1388">
        <v>100173</v>
      </c>
      <c r="B1388" t="s">
        <v>3</v>
      </c>
      <c r="C1388" cm="1">
        <f t="array" ref="C1388">_xlfn.SWITCH(Sales[[#This Row],[Subscription Type]],"Basic",4,"Premium",3,"Business",2,"Enterprise",1,FALSE)</f>
        <v>4</v>
      </c>
      <c r="G1388">
        <v>0</v>
      </c>
      <c r="H1388">
        <f>MAX(0,Sales[[#This Row],[Number of Users]]-Sales[[#This Row],[Licenses Bought]])</f>
        <v>8</v>
      </c>
      <c r="I1388" s="5">
        <v>10</v>
      </c>
      <c r="J1388" s="5">
        <f>IF(Sales[[#This Row],[Sales Month]]=MAX(R1388:R3607),Sales[[#This Row],[Upsell $ Non Paying Users]]*Sales[[#This Row],[Non Paying Users]],0)</f>
        <v>0</v>
      </c>
      <c r="K1388" s="5" t="str" cm="1">
        <f t="array" ref="K1388">_xlfn.IFS(Sales[[#This Row],[Current Upsell $]]=0,"",Sales[[#This Row],[Current Upsell $]]&gt;=400,"High",Sales[[#This Row],[Current Upsell $]]&gt;=100,"Medium",Sales[[#This Row],[Current Upsell $]]&lt;100,"Low")</f>
        <v/>
      </c>
      <c r="L1388" s="5" t="str">
        <f>IF(Sales[[#This Row],[Current Upsell $]]&gt;0,_xlfn.CONCAT(Sales[[#This Row],[Subscription Type]]," ",Sales[[#This Row],[Upsell Priority]]," ",TEXT(Sales[[#This Row],[Current Upsell $]],"$#")),"")</f>
        <v/>
      </c>
      <c r="M1388">
        <v>8</v>
      </c>
      <c r="N1388" s="1">
        <v>44166</v>
      </c>
      <c r="O1388" s="1">
        <v>44228</v>
      </c>
      <c r="P1388">
        <v>2</v>
      </c>
      <c r="Q1388">
        <v>4</v>
      </c>
      <c r="R1388" s="1">
        <v>44166</v>
      </c>
      <c r="S1388">
        <v>0</v>
      </c>
      <c r="T1388" s="1"/>
    </row>
    <row r="1389" spans="1:20" x14ac:dyDescent="0.25">
      <c r="A1389">
        <v>100174</v>
      </c>
      <c r="B1389" t="s">
        <v>3</v>
      </c>
      <c r="C1389" cm="1">
        <f t="array" ref="C1389">_xlfn.SWITCH(Sales[[#This Row],[Subscription Type]],"Basic",4,"Premium",3,"Business",2,"Enterprise",1,FALSE)</f>
        <v>4</v>
      </c>
      <c r="G1389">
        <v>0</v>
      </c>
      <c r="H1389">
        <f>MAX(0,Sales[[#This Row],[Number of Users]]-Sales[[#This Row],[Licenses Bought]])</f>
        <v>8</v>
      </c>
      <c r="I1389" s="5">
        <v>10</v>
      </c>
      <c r="J1389" s="5">
        <f>IF(Sales[[#This Row],[Sales Month]]=MAX(R1389:R3608),Sales[[#This Row],[Upsell $ Non Paying Users]]*Sales[[#This Row],[Non Paying Users]],0)</f>
        <v>0</v>
      </c>
      <c r="K1389" s="5" t="str" cm="1">
        <f t="array" ref="K1389">_xlfn.IFS(Sales[[#This Row],[Current Upsell $]]=0,"",Sales[[#This Row],[Current Upsell $]]&gt;=400,"High",Sales[[#This Row],[Current Upsell $]]&gt;=100,"Medium",Sales[[#This Row],[Current Upsell $]]&lt;100,"Low")</f>
        <v/>
      </c>
      <c r="L1389" s="5" t="str">
        <f>IF(Sales[[#This Row],[Current Upsell $]]&gt;0,_xlfn.CONCAT(Sales[[#This Row],[Subscription Type]]," ",Sales[[#This Row],[Upsell Priority]]," ",TEXT(Sales[[#This Row],[Current Upsell $]],"$#")),"")</f>
        <v/>
      </c>
      <c r="M1389">
        <v>8</v>
      </c>
      <c r="N1389" s="1">
        <v>44166</v>
      </c>
      <c r="O1389" s="1">
        <v>44287</v>
      </c>
      <c r="P1389">
        <v>4</v>
      </c>
      <c r="Q1389">
        <v>2</v>
      </c>
      <c r="R1389" s="1">
        <v>44256</v>
      </c>
      <c r="S1389">
        <v>0</v>
      </c>
      <c r="T1389" s="1"/>
    </row>
    <row r="1390" spans="1:20" x14ac:dyDescent="0.25">
      <c r="A1390">
        <v>100176</v>
      </c>
      <c r="B1390" t="s">
        <v>3</v>
      </c>
      <c r="C1390" cm="1">
        <f t="array" ref="C1390">_xlfn.SWITCH(Sales[[#This Row],[Subscription Type]],"Basic",4,"Premium",3,"Business",2,"Enterprise",1,FALSE)</f>
        <v>4</v>
      </c>
      <c r="G1390">
        <v>0</v>
      </c>
      <c r="H1390">
        <f>MAX(0,Sales[[#This Row],[Number of Users]]-Sales[[#This Row],[Licenses Bought]])</f>
        <v>8</v>
      </c>
      <c r="I1390" s="5">
        <v>10</v>
      </c>
      <c r="J1390" s="5">
        <f>IF(Sales[[#This Row],[Sales Month]]=MAX(R1390:R3609),Sales[[#This Row],[Upsell $ Non Paying Users]]*Sales[[#This Row],[Non Paying Users]],0)</f>
        <v>0</v>
      </c>
      <c r="K1390" s="5" t="str" cm="1">
        <f t="array" ref="K1390">_xlfn.IFS(Sales[[#This Row],[Current Upsell $]]=0,"",Sales[[#This Row],[Current Upsell $]]&gt;=400,"High",Sales[[#This Row],[Current Upsell $]]&gt;=100,"Medium",Sales[[#This Row],[Current Upsell $]]&lt;100,"Low")</f>
        <v/>
      </c>
      <c r="L1390" s="5" t="str">
        <f>IF(Sales[[#This Row],[Current Upsell $]]&gt;0,_xlfn.CONCAT(Sales[[#This Row],[Subscription Type]]," ",Sales[[#This Row],[Upsell Priority]]," ",TEXT(Sales[[#This Row],[Current Upsell $]],"$#")),"")</f>
        <v/>
      </c>
      <c r="M1390">
        <v>8</v>
      </c>
      <c r="N1390" s="1">
        <v>44166</v>
      </c>
      <c r="O1390" s="1">
        <v>44317</v>
      </c>
      <c r="P1390">
        <v>5</v>
      </c>
      <c r="Q1390">
        <v>1</v>
      </c>
      <c r="R1390" s="1">
        <v>44256</v>
      </c>
      <c r="S1390">
        <v>0</v>
      </c>
      <c r="T1390" s="1"/>
    </row>
    <row r="1391" spans="1:20" x14ac:dyDescent="0.25">
      <c r="A1391">
        <v>100230</v>
      </c>
      <c r="B1391" t="s">
        <v>3</v>
      </c>
      <c r="C1391" cm="1">
        <f t="array" ref="C1391">_xlfn.SWITCH(Sales[[#This Row],[Subscription Type]],"Basic",4,"Premium",3,"Business",2,"Enterprise",1,FALSE)</f>
        <v>4</v>
      </c>
      <c r="G1391">
        <v>0</v>
      </c>
      <c r="H1391">
        <f>MAX(0,Sales[[#This Row],[Number of Users]]-Sales[[#This Row],[Licenses Bought]])</f>
        <v>8</v>
      </c>
      <c r="I1391" s="5">
        <v>10</v>
      </c>
      <c r="J1391" s="5">
        <f>IF(Sales[[#This Row],[Sales Month]]=MAX(R1391:R3610),Sales[[#This Row],[Upsell $ Non Paying Users]]*Sales[[#This Row],[Non Paying Users]],0)</f>
        <v>0</v>
      </c>
      <c r="K1391" s="5" t="str" cm="1">
        <f t="array" ref="K1391">_xlfn.IFS(Sales[[#This Row],[Current Upsell $]]=0,"",Sales[[#This Row],[Current Upsell $]]&gt;=400,"High",Sales[[#This Row],[Current Upsell $]]&gt;=100,"Medium",Sales[[#This Row],[Current Upsell $]]&lt;100,"Low")</f>
        <v/>
      </c>
      <c r="L1391" s="5" t="str">
        <f>IF(Sales[[#This Row],[Current Upsell $]]&gt;0,_xlfn.CONCAT(Sales[[#This Row],[Subscription Type]]," ",Sales[[#This Row],[Upsell Priority]]," ",TEXT(Sales[[#This Row],[Current Upsell $]],"$#")),"")</f>
        <v/>
      </c>
      <c r="M1391">
        <v>8</v>
      </c>
      <c r="N1391" s="1">
        <v>44256</v>
      </c>
      <c r="O1391" s="1">
        <v>44378</v>
      </c>
      <c r="P1391">
        <v>4</v>
      </c>
      <c r="Q1391">
        <v>0</v>
      </c>
      <c r="R1391" s="1">
        <v>44317</v>
      </c>
      <c r="S1391">
        <v>0</v>
      </c>
      <c r="T1391" s="1"/>
    </row>
    <row r="1392" spans="1:20" x14ac:dyDescent="0.25">
      <c r="A1392">
        <v>100231</v>
      </c>
      <c r="B1392" t="s">
        <v>3</v>
      </c>
      <c r="C1392" cm="1">
        <f t="array" ref="C1392">_xlfn.SWITCH(Sales[[#This Row],[Subscription Type]],"Basic",4,"Premium",3,"Business",2,"Enterprise",1,FALSE)</f>
        <v>4</v>
      </c>
      <c r="G1392">
        <v>0</v>
      </c>
      <c r="H1392">
        <f>MAX(0,Sales[[#This Row],[Number of Users]]-Sales[[#This Row],[Licenses Bought]])</f>
        <v>8</v>
      </c>
      <c r="I1392" s="5">
        <v>10</v>
      </c>
      <c r="J1392" s="5">
        <f>IF(Sales[[#This Row],[Sales Month]]=MAX(R1392:R3611),Sales[[#This Row],[Upsell $ Non Paying Users]]*Sales[[#This Row],[Non Paying Users]],0)</f>
        <v>0</v>
      </c>
      <c r="K1392" s="5" t="str" cm="1">
        <f t="array" ref="K1392">_xlfn.IFS(Sales[[#This Row],[Current Upsell $]]=0,"",Sales[[#This Row],[Current Upsell $]]&gt;=400,"High",Sales[[#This Row],[Current Upsell $]]&gt;=100,"Medium",Sales[[#This Row],[Current Upsell $]]&lt;100,"Low")</f>
        <v/>
      </c>
      <c r="L1392" s="5" t="str">
        <f>IF(Sales[[#This Row],[Current Upsell $]]&gt;0,_xlfn.CONCAT(Sales[[#This Row],[Subscription Type]]," ",Sales[[#This Row],[Upsell Priority]]," ",TEXT(Sales[[#This Row],[Current Upsell $]],"$#")),"")</f>
        <v/>
      </c>
      <c r="M1392">
        <v>8</v>
      </c>
      <c r="N1392" s="1">
        <v>44256</v>
      </c>
      <c r="O1392" s="1">
        <v>44348</v>
      </c>
      <c r="P1392">
        <v>3</v>
      </c>
      <c r="Q1392">
        <v>0</v>
      </c>
      <c r="R1392" s="1">
        <v>44317</v>
      </c>
      <c r="S1392">
        <v>0</v>
      </c>
      <c r="T1392" s="1"/>
    </row>
    <row r="1393" spans="1:20" x14ac:dyDescent="0.25">
      <c r="A1393">
        <v>100232</v>
      </c>
      <c r="B1393" t="s">
        <v>3</v>
      </c>
      <c r="C1393" cm="1">
        <f t="array" ref="C1393">_xlfn.SWITCH(Sales[[#This Row],[Subscription Type]],"Basic",4,"Premium",3,"Business",2,"Enterprise",1,FALSE)</f>
        <v>4</v>
      </c>
      <c r="G1393">
        <v>0</v>
      </c>
      <c r="H1393">
        <f>MAX(0,Sales[[#This Row],[Number of Users]]-Sales[[#This Row],[Licenses Bought]])</f>
        <v>8</v>
      </c>
      <c r="I1393" s="5">
        <v>10</v>
      </c>
      <c r="J1393" s="5">
        <f>IF(Sales[[#This Row],[Sales Month]]=MAX(R1393:R3612),Sales[[#This Row],[Upsell $ Non Paying Users]]*Sales[[#This Row],[Non Paying Users]],0)</f>
        <v>80</v>
      </c>
      <c r="K1393" s="5" t="str" cm="1">
        <f t="array" ref="K1393">_xlfn.IFS(Sales[[#This Row],[Current Upsell $]]=0,"",Sales[[#This Row],[Current Upsell $]]&gt;=400,"High",Sales[[#This Row],[Current Upsell $]]&gt;=100,"Medium",Sales[[#This Row],[Current Upsell $]]&lt;100,"Low")</f>
        <v>Low</v>
      </c>
      <c r="L1393" s="5" t="str">
        <f>IF(Sales[[#This Row],[Current Upsell $]]&gt;0,_xlfn.CONCAT(Sales[[#This Row],[Subscription Type]]," ",Sales[[#This Row],[Upsell Priority]]," ",TEXT(Sales[[#This Row],[Current Upsell $]],"$#")),"")</f>
        <v>Basic Low $80</v>
      </c>
      <c r="M1393">
        <v>8</v>
      </c>
      <c r="N1393" s="1">
        <v>44256</v>
      </c>
      <c r="O1393" s="1">
        <v>44348</v>
      </c>
      <c r="P1393">
        <v>3</v>
      </c>
      <c r="Q1393">
        <v>0</v>
      </c>
      <c r="R1393" s="1">
        <v>44348</v>
      </c>
      <c r="S1393">
        <v>0</v>
      </c>
      <c r="T1393" s="1"/>
    </row>
    <row r="1394" spans="1:20" x14ac:dyDescent="0.25">
      <c r="A1394">
        <v>100233</v>
      </c>
      <c r="B1394" t="s">
        <v>3</v>
      </c>
      <c r="C1394" cm="1">
        <f t="array" ref="C1394">_xlfn.SWITCH(Sales[[#This Row],[Subscription Type]],"Basic",4,"Premium",3,"Business",2,"Enterprise",1,FALSE)</f>
        <v>4</v>
      </c>
      <c r="G1394">
        <v>0</v>
      </c>
      <c r="H1394">
        <f>MAX(0,Sales[[#This Row],[Number of Users]]-Sales[[#This Row],[Licenses Bought]])</f>
        <v>8</v>
      </c>
      <c r="I1394" s="5">
        <v>10</v>
      </c>
      <c r="J1394" s="5">
        <f>IF(Sales[[#This Row],[Sales Month]]=MAX(R1394:R3613),Sales[[#This Row],[Upsell $ Non Paying Users]]*Sales[[#This Row],[Non Paying Users]],0)</f>
        <v>80</v>
      </c>
      <c r="K1394" s="5" t="str" cm="1">
        <f t="array" ref="K1394">_xlfn.IFS(Sales[[#This Row],[Current Upsell $]]=0,"",Sales[[#This Row],[Current Upsell $]]&gt;=400,"High",Sales[[#This Row],[Current Upsell $]]&gt;=100,"Medium",Sales[[#This Row],[Current Upsell $]]&lt;100,"Low")</f>
        <v>Low</v>
      </c>
      <c r="L1394" s="5" t="str">
        <f>IF(Sales[[#This Row],[Current Upsell $]]&gt;0,_xlfn.CONCAT(Sales[[#This Row],[Subscription Type]]," ",Sales[[#This Row],[Upsell Priority]]," ",TEXT(Sales[[#This Row],[Current Upsell $]],"$#")),"")</f>
        <v>Basic Low $80</v>
      </c>
      <c r="M1394">
        <v>8</v>
      </c>
      <c r="N1394" s="1">
        <v>44256</v>
      </c>
      <c r="O1394" s="1">
        <v>44378</v>
      </c>
      <c r="P1394">
        <v>4</v>
      </c>
      <c r="Q1394">
        <v>0</v>
      </c>
      <c r="R1394" s="1">
        <v>44348</v>
      </c>
      <c r="S1394">
        <v>0</v>
      </c>
      <c r="T1394" s="1"/>
    </row>
    <row r="1395" spans="1:20" x14ac:dyDescent="0.25">
      <c r="A1395">
        <v>100234</v>
      </c>
      <c r="B1395" t="s">
        <v>3</v>
      </c>
      <c r="C1395" cm="1">
        <f t="array" ref="C1395">_xlfn.SWITCH(Sales[[#This Row],[Subscription Type]],"Basic",4,"Premium",3,"Business",2,"Enterprise",1,FALSE)</f>
        <v>4</v>
      </c>
      <c r="G1395">
        <v>0</v>
      </c>
      <c r="H1395">
        <f>MAX(0,Sales[[#This Row],[Number of Users]]-Sales[[#This Row],[Licenses Bought]])</f>
        <v>8</v>
      </c>
      <c r="I1395" s="5">
        <v>10</v>
      </c>
      <c r="J1395" s="5">
        <f>IF(Sales[[#This Row],[Sales Month]]=MAX(R1395:R3614),Sales[[#This Row],[Upsell $ Non Paying Users]]*Sales[[#This Row],[Non Paying Users]],0)</f>
        <v>0</v>
      </c>
      <c r="K1395" s="5" t="str" cm="1">
        <f t="array" ref="K1395">_xlfn.IFS(Sales[[#This Row],[Current Upsell $]]=0,"",Sales[[#This Row],[Current Upsell $]]&gt;=400,"High",Sales[[#This Row],[Current Upsell $]]&gt;=100,"Medium",Sales[[#This Row],[Current Upsell $]]&lt;100,"Low")</f>
        <v/>
      </c>
      <c r="L1395" s="5" t="str">
        <f>IF(Sales[[#This Row],[Current Upsell $]]&gt;0,_xlfn.CONCAT(Sales[[#This Row],[Subscription Type]]," ",Sales[[#This Row],[Upsell Priority]]," ",TEXT(Sales[[#This Row],[Current Upsell $]],"$#")),"")</f>
        <v/>
      </c>
      <c r="M1395">
        <v>8</v>
      </c>
      <c r="N1395" s="1">
        <v>44256</v>
      </c>
      <c r="O1395" s="1">
        <v>44378</v>
      </c>
      <c r="P1395">
        <v>4</v>
      </c>
      <c r="Q1395">
        <v>0</v>
      </c>
      <c r="R1395" s="1">
        <v>44256</v>
      </c>
      <c r="S1395">
        <v>0</v>
      </c>
      <c r="T1395" s="1"/>
    </row>
    <row r="1396" spans="1:20" x14ac:dyDescent="0.25">
      <c r="A1396">
        <v>100234</v>
      </c>
      <c r="B1396" t="s">
        <v>3</v>
      </c>
      <c r="C1396" cm="1">
        <f t="array" ref="C1396">_xlfn.SWITCH(Sales[[#This Row],[Subscription Type]],"Basic",4,"Premium",3,"Business",2,"Enterprise",1,FALSE)</f>
        <v>4</v>
      </c>
      <c r="G1396">
        <v>0</v>
      </c>
      <c r="H1396">
        <f>MAX(0,Sales[[#This Row],[Number of Users]]-Sales[[#This Row],[Licenses Bought]])</f>
        <v>8</v>
      </c>
      <c r="I1396" s="5">
        <v>10</v>
      </c>
      <c r="J1396" s="5">
        <f>IF(Sales[[#This Row],[Sales Month]]=MAX(R1396:R3615),Sales[[#This Row],[Upsell $ Non Paying Users]]*Sales[[#This Row],[Non Paying Users]],0)</f>
        <v>0</v>
      </c>
      <c r="K1396" s="5" t="str" cm="1">
        <f t="array" ref="K1396">_xlfn.IFS(Sales[[#This Row],[Current Upsell $]]=0,"",Sales[[#This Row],[Current Upsell $]]&gt;=400,"High",Sales[[#This Row],[Current Upsell $]]&gt;=100,"Medium",Sales[[#This Row],[Current Upsell $]]&lt;100,"Low")</f>
        <v/>
      </c>
      <c r="L1396" s="5" t="str">
        <f>IF(Sales[[#This Row],[Current Upsell $]]&gt;0,_xlfn.CONCAT(Sales[[#This Row],[Subscription Type]]," ",Sales[[#This Row],[Upsell Priority]]," ",TEXT(Sales[[#This Row],[Current Upsell $]],"$#")),"")</f>
        <v/>
      </c>
      <c r="M1396">
        <v>8</v>
      </c>
      <c r="N1396" s="1">
        <v>44256</v>
      </c>
      <c r="O1396" s="1">
        <v>44378</v>
      </c>
      <c r="P1396">
        <v>4</v>
      </c>
      <c r="Q1396">
        <v>0</v>
      </c>
      <c r="R1396" s="1">
        <v>44317</v>
      </c>
      <c r="S1396">
        <v>0</v>
      </c>
      <c r="T1396" s="1"/>
    </row>
    <row r="1397" spans="1:20" x14ac:dyDescent="0.25">
      <c r="A1397">
        <v>100234</v>
      </c>
      <c r="B1397" t="s">
        <v>3</v>
      </c>
      <c r="C1397" cm="1">
        <f t="array" ref="C1397">_xlfn.SWITCH(Sales[[#This Row],[Subscription Type]],"Basic",4,"Premium",3,"Business",2,"Enterprise",1,FALSE)</f>
        <v>4</v>
      </c>
      <c r="G1397">
        <v>0</v>
      </c>
      <c r="H1397">
        <f>MAX(0,Sales[[#This Row],[Number of Users]]-Sales[[#This Row],[Licenses Bought]])</f>
        <v>8</v>
      </c>
      <c r="I1397" s="5">
        <v>10</v>
      </c>
      <c r="J1397" s="5">
        <f>IF(Sales[[#This Row],[Sales Month]]=MAX(R1397:R3616),Sales[[#This Row],[Upsell $ Non Paying Users]]*Sales[[#This Row],[Non Paying Users]],0)</f>
        <v>80</v>
      </c>
      <c r="K1397" s="5" t="str" cm="1">
        <f t="array" ref="K1397">_xlfn.IFS(Sales[[#This Row],[Current Upsell $]]=0,"",Sales[[#This Row],[Current Upsell $]]&gt;=400,"High",Sales[[#This Row],[Current Upsell $]]&gt;=100,"Medium",Sales[[#This Row],[Current Upsell $]]&lt;100,"Low")</f>
        <v>Low</v>
      </c>
      <c r="L1397" s="5" t="str">
        <f>IF(Sales[[#This Row],[Current Upsell $]]&gt;0,_xlfn.CONCAT(Sales[[#This Row],[Subscription Type]]," ",Sales[[#This Row],[Upsell Priority]]," ",TEXT(Sales[[#This Row],[Current Upsell $]],"$#")),"")</f>
        <v>Basic Low $80</v>
      </c>
      <c r="M1397">
        <v>8</v>
      </c>
      <c r="N1397" s="1">
        <v>44256</v>
      </c>
      <c r="O1397" s="1">
        <v>44378</v>
      </c>
      <c r="P1397">
        <v>4</v>
      </c>
      <c r="Q1397">
        <v>0</v>
      </c>
      <c r="R1397" s="1">
        <v>44348</v>
      </c>
      <c r="S1397">
        <v>0</v>
      </c>
      <c r="T1397" s="1"/>
    </row>
    <row r="1398" spans="1:20" x14ac:dyDescent="0.25">
      <c r="A1398">
        <v>100290</v>
      </c>
      <c r="B1398" t="s">
        <v>3</v>
      </c>
      <c r="C1398" cm="1">
        <f t="array" ref="C1398">_xlfn.SWITCH(Sales[[#This Row],[Subscription Type]],"Basic",4,"Premium",3,"Business",2,"Enterprise",1,FALSE)</f>
        <v>4</v>
      </c>
      <c r="G1398">
        <v>0</v>
      </c>
      <c r="H1398">
        <f>MAX(0,Sales[[#This Row],[Number of Users]]-Sales[[#This Row],[Licenses Bought]])</f>
        <v>8</v>
      </c>
      <c r="I1398" s="5">
        <v>10</v>
      </c>
      <c r="J1398" s="5">
        <f>IF(Sales[[#This Row],[Sales Month]]=MAX(R1398:R3617),Sales[[#This Row],[Upsell $ Non Paying Users]]*Sales[[#This Row],[Non Paying Users]],0)</f>
        <v>0</v>
      </c>
      <c r="K1398" s="5" t="str" cm="1">
        <f t="array" ref="K1398">_xlfn.IFS(Sales[[#This Row],[Current Upsell $]]=0,"",Sales[[#This Row],[Current Upsell $]]&gt;=400,"High",Sales[[#This Row],[Current Upsell $]]&gt;=100,"Medium",Sales[[#This Row],[Current Upsell $]]&lt;100,"Low")</f>
        <v/>
      </c>
      <c r="L1398" s="5" t="str">
        <f>IF(Sales[[#This Row],[Current Upsell $]]&gt;0,_xlfn.CONCAT(Sales[[#This Row],[Subscription Type]]," ",Sales[[#This Row],[Upsell Priority]]," ",TEXT(Sales[[#This Row],[Current Upsell $]],"$#")),"")</f>
        <v/>
      </c>
      <c r="M1398">
        <v>8</v>
      </c>
      <c r="N1398" s="1">
        <v>44317</v>
      </c>
      <c r="O1398" s="1">
        <v>44348</v>
      </c>
      <c r="P1398">
        <v>1</v>
      </c>
      <c r="Q1398">
        <v>0</v>
      </c>
      <c r="R1398" s="1">
        <v>44317</v>
      </c>
      <c r="S1398">
        <v>0</v>
      </c>
      <c r="T1398" s="1"/>
    </row>
    <row r="1399" spans="1:20" x14ac:dyDescent="0.25">
      <c r="A1399">
        <v>100294</v>
      </c>
      <c r="B1399" t="s">
        <v>3</v>
      </c>
      <c r="C1399" cm="1">
        <f t="array" ref="C1399">_xlfn.SWITCH(Sales[[#This Row],[Subscription Type]],"Basic",4,"Premium",3,"Business",2,"Enterprise",1,FALSE)</f>
        <v>4</v>
      </c>
      <c r="G1399">
        <v>0</v>
      </c>
      <c r="H1399">
        <f>MAX(0,Sales[[#This Row],[Number of Users]]-Sales[[#This Row],[Licenses Bought]])</f>
        <v>8</v>
      </c>
      <c r="I1399" s="5">
        <v>10</v>
      </c>
      <c r="J1399" s="5">
        <f>IF(Sales[[#This Row],[Sales Month]]=MAX(R1399:R3618),Sales[[#This Row],[Upsell $ Non Paying Users]]*Sales[[#This Row],[Non Paying Users]],0)</f>
        <v>80</v>
      </c>
      <c r="K1399" s="5" t="str" cm="1">
        <f t="array" ref="K1399">_xlfn.IFS(Sales[[#This Row],[Current Upsell $]]=0,"",Sales[[#This Row],[Current Upsell $]]&gt;=400,"High",Sales[[#This Row],[Current Upsell $]]&gt;=100,"Medium",Sales[[#This Row],[Current Upsell $]]&lt;100,"Low")</f>
        <v>Low</v>
      </c>
      <c r="L1399" s="5" t="str">
        <f>IF(Sales[[#This Row],[Current Upsell $]]&gt;0,_xlfn.CONCAT(Sales[[#This Row],[Subscription Type]]," ",Sales[[#This Row],[Upsell Priority]]," ",TEXT(Sales[[#This Row],[Current Upsell $]],"$#")),"")</f>
        <v>Basic Low $80</v>
      </c>
      <c r="M1399">
        <v>8</v>
      </c>
      <c r="N1399" s="1">
        <v>44317</v>
      </c>
      <c r="O1399" s="1">
        <v>44348</v>
      </c>
      <c r="P1399">
        <v>1</v>
      </c>
      <c r="Q1399">
        <v>0</v>
      </c>
      <c r="R1399" s="1">
        <v>44348</v>
      </c>
      <c r="S1399">
        <v>0</v>
      </c>
      <c r="T1399" s="1"/>
    </row>
    <row r="1400" spans="1:20" x14ac:dyDescent="0.25">
      <c r="A1400">
        <v>100350</v>
      </c>
      <c r="B1400" t="s">
        <v>3</v>
      </c>
      <c r="C1400" cm="1">
        <f t="array" ref="C1400">_xlfn.SWITCH(Sales[[#This Row],[Subscription Type]],"Basic",4,"Premium",3,"Business",2,"Enterprise",1,FALSE)</f>
        <v>4</v>
      </c>
      <c r="G1400">
        <v>0</v>
      </c>
      <c r="H1400">
        <f>MAX(0,Sales[[#This Row],[Number of Users]]-Sales[[#This Row],[Licenses Bought]])</f>
        <v>8</v>
      </c>
      <c r="I1400" s="5">
        <v>10</v>
      </c>
      <c r="J1400" s="5">
        <f>IF(Sales[[#This Row],[Sales Month]]=MAX(R1400:R3619),Sales[[#This Row],[Upsell $ Non Paying Users]]*Sales[[#This Row],[Non Paying Users]],0)</f>
        <v>80</v>
      </c>
      <c r="K1400" s="5" t="str" cm="1">
        <f t="array" ref="K1400">_xlfn.IFS(Sales[[#This Row],[Current Upsell $]]=0,"",Sales[[#This Row],[Current Upsell $]]&gt;=400,"High",Sales[[#This Row],[Current Upsell $]]&gt;=100,"Medium",Sales[[#This Row],[Current Upsell $]]&lt;100,"Low")</f>
        <v>Low</v>
      </c>
      <c r="L1400" s="5" t="str">
        <f>IF(Sales[[#This Row],[Current Upsell $]]&gt;0,_xlfn.CONCAT(Sales[[#This Row],[Subscription Type]]," ",Sales[[#This Row],[Upsell Priority]]," ",TEXT(Sales[[#This Row],[Current Upsell $]],"$#")),"")</f>
        <v>Basic Low $80</v>
      </c>
      <c r="M1400">
        <v>8</v>
      </c>
      <c r="N1400" s="1">
        <v>44348</v>
      </c>
      <c r="O1400" s="1">
        <v>44378</v>
      </c>
      <c r="P1400">
        <v>1</v>
      </c>
      <c r="Q1400">
        <v>0</v>
      </c>
      <c r="R1400" s="1">
        <v>44348</v>
      </c>
      <c r="S1400">
        <v>0</v>
      </c>
      <c r="T1400" s="1"/>
    </row>
    <row r="1401" spans="1:20" x14ac:dyDescent="0.25">
      <c r="A1401">
        <v>100351</v>
      </c>
      <c r="B1401" t="s">
        <v>3</v>
      </c>
      <c r="C1401" cm="1">
        <f t="array" ref="C1401">_xlfn.SWITCH(Sales[[#This Row],[Subscription Type]],"Basic",4,"Premium",3,"Business",2,"Enterprise",1,FALSE)</f>
        <v>4</v>
      </c>
      <c r="G1401">
        <v>0</v>
      </c>
      <c r="H1401">
        <f>MAX(0,Sales[[#This Row],[Number of Users]]-Sales[[#This Row],[Licenses Bought]])</f>
        <v>8</v>
      </c>
      <c r="I1401" s="5">
        <v>10</v>
      </c>
      <c r="J1401" s="5">
        <f>IF(Sales[[#This Row],[Sales Month]]=MAX(R1401:R3620),Sales[[#This Row],[Upsell $ Non Paying Users]]*Sales[[#This Row],[Non Paying Users]],0)</f>
        <v>80</v>
      </c>
      <c r="K1401" s="5" t="str" cm="1">
        <f t="array" ref="K1401">_xlfn.IFS(Sales[[#This Row],[Current Upsell $]]=0,"",Sales[[#This Row],[Current Upsell $]]&gt;=400,"High",Sales[[#This Row],[Current Upsell $]]&gt;=100,"Medium",Sales[[#This Row],[Current Upsell $]]&lt;100,"Low")</f>
        <v>Low</v>
      </c>
      <c r="L1401" s="5" t="str">
        <f>IF(Sales[[#This Row],[Current Upsell $]]&gt;0,_xlfn.CONCAT(Sales[[#This Row],[Subscription Type]]," ",Sales[[#This Row],[Upsell Priority]]," ",TEXT(Sales[[#This Row],[Current Upsell $]],"$#")),"")</f>
        <v>Basic Low $80</v>
      </c>
      <c r="M1401">
        <v>8</v>
      </c>
      <c r="N1401" s="1">
        <v>44348</v>
      </c>
      <c r="O1401" s="1">
        <v>44378</v>
      </c>
      <c r="P1401">
        <v>1</v>
      </c>
      <c r="Q1401">
        <v>0</v>
      </c>
      <c r="R1401" s="1">
        <v>44348</v>
      </c>
      <c r="S1401">
        <v>0</v>
      </c>
      <c r="T1401" s="1"/>
    </row>
    <row r="1402" spans="1:20" x14ac:dyDescent="0.25">
      <c r="A1402">
        <v>100353</v>
      </c>
      <c r="B1402" t="s">
        <v>3</v>
      </c>
      <c r="C1402" cm="1">
        <f t="array" ref="C1402">_xlfn.SWITCH(Sales[[#This Row],[Subscription Type]],"Basic",4,"Premium",3,"Business",2,"Enterprise",1,FALSE)</f>
        <v>4</v>
      </c>
      <c r="G1402">
        <v>0</v>
      </c>
      <c r="H1402">
        <f>MAX(0,Sales[[#This Row],[Number of Users]]-Sales[[#This Row],[Licenses Bought]])</f>
        <v>8</v>
      </c>
      <c r="I1402" s="5">
        <v>10</v>
      </c>
      <c r="J1402" s="5">
        <f>IF(Sales[[#This Row],[Sales Month]]=MAX(R1402:R3621),Sales[[#This Row],[Upsell $ Non Paying Users]]*Sales[[#This Row],[Non Paying Users]],0)</f>
        <v>80</v>
      </c>
      <c r="K1402" s="5" t="str" cm="1">
        <f t="array" ref="K1402">_xlfn.IFS(Sales[[#This Row],[Current Upsell $]]=0,"",Sales[[#This Row],[Current Upsell $]]&gt;=400,"High",Sales[[#This Row],[Current Upsell $]]&gt;=100,"Medium",Sales[[#This Row],[Current Upsell $]]&lt;100,"Low")</f>
        <v>Low</v>
      </c>
      <c r="L1402" s="5" t="str">
        <f>IF(Sales[[#This Row],[Current Upsell $]]&gt;0,_xlfn.CONCAT(Sales[[#This Row],[Subscription Type]]," ",Sales[[#This Row],[Upsell Priority]]," ",TEXT(Sales[[#This Row],[Current Upsell $]],"$#")),"")</f>
        <v>Basic Low $80</v>
      </c>
      <c r="M1402">
        <v>8</v>
      </c>
      <c r="N1402" s="1">
        <v>44348</v>
      </c>
      <c r="O1402" s="1">
        <v>44378</v>
      </c>
      <c r="P1402">
        <v>1</v>
      </c>
      <c r="Q1402">
        <v>0</v>
      </c>
      <c r="R1402" s="1">
        <v>44348</v>
      </c>
      <c r="S1402">
        <v>0</v>
      </c>
      <c r="T1402" s="1"/>
    </row>
    <row r="1403" spans="1:20" x14ac:dyDescent="0.25">
      <c r="A1403">
        <v>100004</v>
      </c>
      <c r="B1403" t="s">
        <v>3</v>
      </c>
      <c r="C1403" cm="1">
        <f t="array" ref="C1403">_xlfn.SWITCH(Sales[[#This Row],[Subscription Type]],"Basic",4,"Premium",3,"Business",2,"Enterprise",1,FALSE)</f>
        <v>4</v>
      </c>
      <c r="G1403">
        <v>0</v>
      </c>
      <c r="H1403">
        <f>MAX(0,Sales[[#This Row],[Number of Users]]-Sales[[#This Row],[Licenses Bought]])</f>
        <v>7</v>
      </c>
      <c r="I1403" s="5">
        <v>10</v>
      </c>
      <c r="J1403" s="5">
        <f>IF(Sales[[#This Row],[Sales Month]]=MAX(R1403:R3622),Sales[[#This Row],[Upsell $ Non Paying Users]]*Sales[[#This Row],[Non Paying Users]],0)</f>
        <v>0</v>
      </c>
      <c r="K1403" s="5" t="str" cm="1">
        <f t="array" ref="K1403">_xlfn.IFS(Sales[[#This Row],[Current Upsell $]]=0,"",Sales[[#This Row],[Current Upsell $]]&gt;=400,"High",Sales[[#This Row],[Current Upsell $]]&gt;=100,"Medium",Sales[[#This Row],[Current Upsell $]]&lt;100,"Low")</f>
        <v/>
      </c>
      <c r="L1403" s="5" t="str">
        <f>IF(Sales[[#This Row],[Current Upsell $]]&gt;0,_xlfn.CONCAT(Sales[[#This Row],[Subscription Type]]," ",Sales[[#This Row],[Upsell Priority]]," ",TEXT(Sales[[#This Row],[Current Upsell $]],"$#")),"")</f>
        <v/>
      </c>
      <c r="M1403">
        <v>7</v>
      </c>
      <c r="N1403" s="1">
        <v>43770</v>
      </c>
      <c r="O1403" s="1">
        <v>44075</v>
      </c>
      <c r="P1403">
        <v>10</v>
      </c>
      <c r="Q1403">
        <v>9</v>
      </c>
      <c r="R1403" s="1">
        <v>43770</v>
      </c>
      <c r="S1403">
        <v>0</v>
      </c>
      <c r="T1403" s="1"/>
    </row>
    <row r="1404" spans="1:20" x14ac:dyDescent="0.25">
      <c r="A1404">
        <v>100004</v>
      </c>
      <c r="B1404" t="s">
        <v>3</v>
      </c>
      <c r="C1404" cm="1">
        <f t="array" ref="C1404">_xlfn.SWITCH(Sales[[#This Row],[Subscription Type]],"Basic",4,"Premium",3,"Business",2,"Enterprise",1,FALSE)</f>
        <v>4</v>
      </c>
      <c r="G1404">
        <v>0</v>
      </c>
      <c r="H1404">
        <f>MAX(0,Sales[[#This Row],[Number of Users]]-Sales[[#This Row],[Licenses Bought]])</f>
        <v>7</v>
      </c>
      <c r="I1404" s="5">
        <v>10</v>
      </c>
      <c r="J1404" s="5">
        <f>IF(Sales[[#This Row],[Sales Month]]=MAX(R1404:R3623),Sales[[#This Row],[Upsell $ Non Paying Users]]*Sales[[#This Row],[Non Paying Users]],0)</f>
        <v>0</v>
      </c>
      <c r="K1404" s="5" t="str" cm="1">
        <f t="array" ref="K1404">_xlfn.IFS(Sales[[#This Row],[Current Upsell $]]=0,"",Sales[[#This Row],[Current Upsell $]]&gt;=400,"High",Sales[[#This Row],[Current Upsell $]]&gt;=100,"Medium",Sales[[#This Row],[Current Upsell $]]&lt;100,"Low")</f>
        <v/>
      </c>
      <c r="L1404" s="5" t="str">
        <f>IF(Sales[[#This Row],[Current Upsell $]]&gt;0,_xlfn.CONCAT(Sales[[#This Row],[Subscription Type]]," ",Sales[[#This Row],[Upsell Priority]]," ",TEXT(Sales[[#This Row],[Current Upsell $]],"$#")),"")</f>
        <v/>
      </c>
      <c r="M1404">
        <v>7</v>
      </c>
      <c r="N1404" s="1">
        <v>43770</v>
      </c>
      <c r="O1404" s="1">
        <v>44075</v>
      </c>
      <c r="P1404">
        <v>10</v>
      </c>
      <c r="Q1404">
        <v>9</v>
      </c>
      <c r="R1404" s="1">
        <v>43800</v>
      </c>
      <c r="S1404">
        <v>0</v>
      </c>
      <c r="T1404" s="1"/>
    </row>
    <row r="1405" spans="1:20" x14ac:dyDescent="0.25">
      <c r="A1405">
        <v>100004</v>
      </c>
      <c r="B1405" t="s">
        <v>3</v>
      </c>
      <c r="C1405" cm="1">
        <f t="array" ref="C1405">_xlfn.SWITCH(Sales[[#This Row],[Subscription Type]],"Basic",4,"Premium",3,"Business",2,"Enterprise",1,FALSE)</f>
        <v>4</v>
      </c>
      <c r="G1405">
        <v>0</v>
      </c>
      <c r="H1405">
        <f>MAX(0,Sales[[#This Row],[Number of Users]]-Sales[[#This Row],[Licenses Bought]])</f>
        <v>7</v>
      </c>
      <c r="I1405" s="5">
        <v>10</v>
      </c>
      <c r="J1405" s="5">
        <f>IF(Sales[[#This Row],[Sales Month]]=MAX(R1405:R3624),Sales[[#This Row],[Upsell $ Non Paying Users]]*Sales[[#This Row],[Non Paying Users]],0)</f>
        <v>0</v>
      </c>
      <c r="K1405" s="5" t="str" cm="1">
        <f t="array" ref="K1405">_xlfn.IFS(Sales[[#This Row],[Current Upsell $]]=0,"",Sales[[#This Row],[Current Upsell $]]&gt;=400,"High",Sales[[#This Row],[Current Upsell $]]&gt;=100,"Medium",Sales[[#This Row],[Current Upsell $]]&lt;100,"Low")</f>
        <v/>
      </c>
      <c r="L1405" s="5" t="str">
        <f>IF(Sales[[#This Row],[Current Upsell $]]&gt;0,_xlfn.CONCAT(Sales[[#This Row],[Subscription Type]]," ",Sales[[#This Row],[Upsell Priority]]," ",TEXT(Sales[[#This Row],[Current Upsell $]],"$#")),"")</f>
        <v/>
      </c>
      <c r="M1405">
        <v>7</v>
      </c>
      <c r="N1405" s="1">
        <v>43770</v>
      </c>
      <c r="O1405" s="1">
        <v>44075</v>
      </c>
      <c r="P1405">
        <v>10</v>
      </c>
      <c r="Q1405">
        <v>9</v>
      </c>
      <c r="R1405" s="1">
        <v>43831</v>
      </c>
      <c r="S1405">
        <v>0</v>
      </c>
      <c r="T1405" s="1"/>
    </row>
    <row r="1406" spans="1:20" x14ac:dyDescent="0.25">
      <c r="A1406">
        <v>100004</v>
      </c>
      <c r="B1406" t="s">
        <v>3</v>
      </c>
      <c r="C1406" cm="1">
        <f t="array" ref="C1406">_xlfn.SWITCH(Sales[[#This Row],[Subscription Type]],"Basic",4,"Premium",3,"Business",2,"Enterprise",1,FALSE)</f>
        <v>4</v>
      </c>
      <c r="G1406">
        <v>0</v>
      </c>
      <c r="H1406">
        <f>MAX(0,Sales[[#This Row],[Number of Users]]-Sales[[#This Row],[Licenses Bought]])</f>
        <v>7</v>
      </c>
      <c r="I1406" s="5">
        <v>10</v>
      </c>
      <c r="J1406" s="5">
        <f>IF(Sales[[#This Row],[Sales Month]]=MAX(R1406:R3625),Sales[[#This Row],[Upsell $ Non Paying Users]]*Sales[[#This Row],[Non Paying Users]],0)</f>
        <v>0</v>
      </c>
      <c r="K1406" s="5" t="str" cm="1">
        <f t="array" ref="K1406">_xlfn.IFS(Sales[[#This Row],[Current Upsell $]]=0,"",Sales[[#This Row],[Current Upsell $]]&gt;=400,"High",Sales[[#This Row],[Current Upsell $]]&gt;=100,"Medium",Sales[[#This Row],[Current Upsell $]]&lt;100,"Low")</f>
        <v/>
      </c>
      <c r="L1406" s="5" t="str">
        <f>IF(Sales[[#This Row],[Current Upsell $]]&gt;0,_xlfn.CONCAT(Sales[[#This Row],[Subscription Type]]," ",Sales[[#This Row],[Upsell Priority]]," ",TEXT(Sales[[#This Row],[Current Upsell $]],"$#")),"")</f>
        <v/>
      </c>
      <c r="M1406">
        <v>7</v>
      </c>
      <c r="N1406" s="1">
        <v>43770</v>
      </c>
      <c r="O1406" s="1">
        <v>44075</v>
      </c>
      <c r="P1406">
        <v>10</v>
      </c>
      <c r="Q1406">
        <v>9</v>
      </c>
      <c r="R1406" s="1">
        <v>43922</v>
      </c>
      <c r="S1406">
        <v>0</v>
      </c>
      <c r="T1406" s="1"/>
    </row>
    <row r="1407" spans="1:20" x14ac:dyDescent="0.25">
      <c r="A1407">
        <v>100004</v>
      </c>
      <c r="B1407" t="s">
        <v>3</v>
      </c>
      <c r="C1407" cm="1">
        <f t="array" ref="C1407">_xlfn.SWITCH(Sales[[#This Row],[Subscription Type]],"Basic",4,"Premium",3,"Business",2,"Enterprise",1,FALSE)</f>
        <v>4</v>
      </c>
      <c r="G1407">
        <v>0</v>
      </c>
      <c r="H1407">
        <f>MAX(0,Sales[[#This Row],[Number of Users]]-Sales[[#This Row],[Licenses Bought]])</f>
        <v>7</v>
      </c>
      <c r="I1407" s="5">
        <v>10</v>
      </c>
      <c r="J1407" s="5">
        <f>IF(Sales[[#This Row],[Sales Month]]=MAX(R1407:R3626),Sales[[#This Row],[Upsell $ Non Paying Users]]*Sales[[#This Row],[Non Paying Users]],0)</f>
        <v>0</v>
      </c>
      <c r="K1407" s="5" t="str" cm="1">
        <f t="array" ref="K1407">_xlfn.IFS(Sales[[#This Row],[Current Upsell $]]=0,"",Sales[[#This Row],[Current Upsell $]]&gt;=400,"High",Sales[[#This Row],[Current Upsell $]]&gt;=100,"Medium",Sales[[#This Row],[Current Upsell $]]&lt;100,"Low")</f>
        <v/>
      </c>
      <c r="L1407" s="5" t="str">
        <f>IF(Sales[[#This Row],[Current Upsell $]]&gt;0,_xlfn.CONCAT(Sales[[#This Row],[Subscription Type]]," ",Sales[[#This Row],[Upsell Priority]]," ",TEXT(Sales[[#This Row],[Current Upsell $]],"$#")),"")</f>
        <v/>
      </c>
      <c r="M1407">
        <v>7</v>
      </c>
      <c r="N1407" s="1">
        <v>43770</v>
      </c>
      <c r="O1407" s="1">
        <v>44075</v>
      </c>
      <c r="P1407">
        <v>10</v>
      </c>
      <c r="Q1407">
        <v>9</v>
      </c>
      <c r="R1407" s="1">
        <v>43952</v>
      </c>
      <c r="S1407">
        <v>0</v>
      </c>
      <c r="T1407" s="1"/>
    </row>
    <row r="1408" spans="1:20" x14ac:dyDescent="0.25">
      <c r="A1408">
        <v>100004</v>
      </c>
      <c r="B1408" t="s">
        <v>3</v>
      </c>
      <c r="C1408" cm="1">
        <f t="array" ref="C1408">_xlfn.SWITCH(Sales[[#This Row],[Subscription Type]],"Basic",4,"Premium",3,"Business",2,"Enterprise",1,FALSE)</f>
        <v>4</v>
      </c>
      <c r="G1408">
        <v>0</v>
      </c>
      <c r="H1408">
        <f>MAX(0,Sales[[#This Row],[Number of Users]]-Sales[[#This Row],[Licenses Bought]])</f>
        <v>7</v>
      </c>
      <c r="I1408" s="5">
        <v>10</v>
      </c>
      <c r="J1408" s="5">
        <f>IF(Sales[[#This Row],[Sales Month]]=MAX(R1408:R3627),Sales[[#This Row],[Upsell $ Non Paying Users]]*Sales[[#This Row],[Non Paying Users]],0)</f>
        <v>0</v>
      </c>
      <c r="K1408" s="5" t="str" cm="1">
        <f t="array" ref="K1408">_xlfn.IFS(Sales[[#This Row],[Current Upsell $]]=0,"",Sales[[#This Row],[Current Upsell $]]&gt;=400,"High",Sales[[#This Row],[Current Upsell $]]&gt;=100,"Medium",Sales[[#This Row],[Current Upsell $]]&lt;100,"Low")</f>
        <v/>
      </c>
      <c r="L1408" s="5" t="str">
        <f>IF(Sales[[#This Row],[Current Upsell $]]&gt;0,_xlfn.CONCAT(Sales[[#This Row],[Subscription Type]]," ",Sales[[#This Row],[Upsell Priority]]," ",TEXT(Sales[[#This Row],[Current Upsell $]],"$#")),"")</f>
        <v/>
      </c>
      <c r="M1408">
        <v>7</v>
      </c>
      <c r="N1408" s="1">
        <v>43770</v>
      </c>
      <c r="O1408" s="1">
        <v>44075</v>
      </c>
      <c r="P1408">
        <v>10</v>
      </c>
      <c r="Q1408">
        <v>9</v>
      </c>
      <c r="R1408" s="1">
        <v>43983</v>
      </c>
      <c r="S1408">
        <v>0</v>
      </c>
      <c r="T1408" s="1"/>
    </row>
    <row r="1409" spans="1:20" x14ac:dyDescent="0.25">
      <c r="A1409">
        <v>100004</v>
      </c>
      <c r="B1409" t="s">
        <v>3</v>
      </c>
      <c r="C1409" cm="1">
        <f t="array" ref="C1409">_xlfn.SWITCH(Sales[[#This Row],[Subscription Type]],"Basic",4,"Premium",3,"Business",2,"Enterprise",1,FALSE)</f>
        <v>4</v>
      </c>
      <c r="G1409">
        <v>0</v>
      </c>
      <c r="H1409">
        <f>MAX(0,Sales[[#This Row],[Number of Users]]-Sales[[#This Row],[Licenses Bought]])</f>
        <v>7</v>
      </c>
      <c r="I1409" s="5">
        <v>10</v>
      </c>
      <c r="J1409" s="5">
        <f>IF(Sales[[#This Row],[Sales Month]]=MAX(R1409:R3628),Sales[[#This Row],[Upsell $ Non Paying Users]]*Sales[[#This Row],[Non Paying Users]],0)</f>
        <v>0</v>
      </c>
      <c r="K1409" s="5" t="str" cm="1">
        <f t="array" ref="K1409">_xlfn.IFS(Sales[[#This Row],[Current Upsell $]]=0,"",Sales[[#This Row],[Current Upsell $]]&gt;=400,"High",Sales[[#This Row],[Current Upsell $]]&gt;=100,"Medium",Sales[[#This Row],[Current Upsell $]]&lt;100,"Low")</f>
        <v/>
      </c>
      <c r="L1409" s="5" t="str">
        <f>IF(Sales[[#This Row],[Current Upsell $]]&gt;0,_xlfn.CONCAT(Sales[[#This Row],[Subscription Type]]," ",Sales[[#This Row],[Upsell Priority]]," ",TEXT(Sales[[#This Row],[Current Upsell $]],"$#")),"")</f>
        <v/>
      </c>
      <c r="M1409">
        <v>7</v>
      </c>
      <c r="N1409" s="1">
        <v>43770</v>
      </c>
      <c r="O1409" s="1">
        <v>44075</v>
      </c>
      <c r="P1409">
        <v>10</v>
      </c>
      <c r="Q1409">
        <v>9</v>
      </c>
      <c r="R1409" s="1">
        <v>44013</v>
      </c>
      <c r="S1409">
        <v>0</v>
      </c>
      <c r="T1409" s="1"/>
    </row>
    <row r="1410" spans="1:20" x14ac:dyDescent="0.25">
      <c r="A1410">
        <v>100004</v>
      </c>
      <c r="B1410" t="s">
        <v>3</v>
      </c>
      <c r="C1410" cm="1">
        <f t="array" ref="C1410">_xlfn.SWITCH(Sales[[#This Row],[Subscription Type]],"Basic",4,"Premium",3,"Business",2,"Enterprise",1,FALSE)</f>
        <v>4</v>
      </c>
      <c r="G1410">
        <v>0</v>
      </c>
      <c r="H1410">
        <f>MAX(0,Sales[[#This Row],[Number of Users]]-Sales[[#This Row],[Licenses Bought]])</f>
        <v>7</v>
      </c>
      <c r="I1410" s="5">
        <v>10</v>
      </c>
      <c r="J1410" s="5">
        <f>IF(Sales[[#This Row],[Sales Month]]=MAX(R1410:R3629),Sales[[#This Row],[Upsell $ Non Paying Users]]*Sales[[#This Row],[Non Paying Users]],0)</f>
        <v>0</v>
      </c>
      <c r="K1410" s="5" t="str" cm="1">
        <f t="array" ref="K1410">_xlfn.IFS(Sales[[#This Row],[Current Upsell $]]=0,"",Sales[[#This Row],[Current Upsell $]]&gt;=400,"High",Sales[[#This Row],[Current Upsell $]]&gt;=100,"Medium",Sales[[#This Row],[Current Upsell $]]&lt;100,"Low")</f>
        <v/>
      </c>
      <c r="L1410" s="5" t="str">
        <f>IF(Sales[[#This Row],[Current Upsell $]]&gt;0,_xlfn.CONCAT(Sales[[#This Row],[Subscription Type]]," ",Sales[[#This Row],[Upsell Priority]]," ",TEXT(Sales[[#This Row],[Current Upsell $]],"$#")),"")</f>
        <v/>
      </c>
      <c r="M1410">
        <v>7</v>
      </c>
      <c r="N1410" s="1">
        <v>43770</v>
      </c>
      <c r="O1410" s="1">
        <v>44075</v>
      </c>
      <c r="P1410">
        <v>10</v>
      </c>
      <c r="Q1410">
        <v>9</v>
      </c>
      <c r="R1410" s="1">
        <v>44075</v>
      </c>
      <c r="S1410">
        <v>0</v>
      </c>
      <c r="T1410" s="1"/>
    </row>
    <row r="1411" spans="1:20" x14ac:dyDescent="0.25">
      <c r="A1411">
        <v>100030</v>
      </c>
      <c r="B1411" t="s">
        <v>3</v>
      </c>
      <c r="C1411" cm="1">
        <f t="array" ref="C1411">_xlfn.SWITCH(Sales[[#This Row],[Subscription Type]],"Basic",4,"Premium",3,"Business",2,"Enterprise",1,FALSE)</f>
        <v>4</v>
      </c>
      <c r="G1411">
        <v>0</v>
      </c>
      <c r="H1411">
        <f>MAX(0,Sales[[#This Row],[Number of Users]]-Sales[[#This Row],[Licenses Bought]])</f>
        <v>7</v>
      </c>
      <c r="I1411" s="5">
        <v>10</v>
      </c>
      <c r="J1411" s="5">
        <f>IF(Sales[[#This Row],[Sales Month]]=MAX(R1411:R3630),Sales[[#This Row],[Upsell $ Non Paying Users]]*Sales[[#This Row],[Non Paying Users]],0)</f>
        <v>0</v>
      </c>
      <c r="K1411" s="5" t="str" cm="1">
        <f t="array" ref="K1411">_xlfn.IFS(Sales[[#This Row],[Current Upsell $]]=0,"",Sales[[#This Row],[Current Upsell $]]&gt;=400,"High",Sales[[#This Row],[Current Upsell $]]&gt;=100,"Medium",Sales[[#This Row],[Current Upsell $]]&lt;100,"Low")</f>
        <v/>
      </c>
      <c r="L1411" s="5" t="str">
        <f>IF(Sales[[#This Row],[Current Upsell $]]&gt;0,_xlfn.CONCAT(Sales[[#This Row],[Subscription Type]]," ",Sales[[#This Row],[Upsell Priority]]," ",TEXT(Sales[[#This Row],[Current Upsell $]],"$#")),"")</f>
        <v/>
      </c>
      <c r="M1411">
        <v>7</v>
      </c>
      <c r="N1411" s="1">
        <v>43952</v>
      </c>
      <c r="O1411" s="1">
        <v>44378</v>
      </c>
      <c r="P1411">
        <v>14</v>
      </c>
      <c r="Q1411">
        <v>0</v>
      </c>
      <c r="R1411" s="1">
        <v>43983</v>
      </c>
      <c r="S1411">
        <v>0</v>
      </c>
      <c r="T1411" s="1"/>
    </row>
    <row r="1412" spans="1:20" x14ac:dyDescent="0.25">
      <c r="A1412">
        <v>100030</v>
      </c>
      <c r="B1412" t="s">
        <v>3</v>
      </c>
      <c r="C1412" cm="1">
        <f t="array" ref="C1412">_xlfn.SWITCH(Sales[[#This Row],[Subscription Type]],"Basic",4,"Premium",3,"Business",2,"Enterprise",1,FALSE)</f>
        <v>4</v>
      </c>
      <c r="G1412">
        <v>0</v>
      </c>
      <c r="H1412">
        <f>MAX(0,Sales[[#This Row],[Number of Users]]-Sales[[#This Row],[Licenses Bought]])</f>
        <v>7</v>
      </c>
      <c r="I1412" s="5">
        <v>10</v>
      </c>
      <c r="J1412" s="5">
        <f>IF(Sales[[#This Row],[Sales Month]]=MAX(R1412:R3631),Sales[[#This Row],[Upsell $ Non Paying Users]]*Sales[[#This Row],[Non Paying Users]],0)</f>
        <v>0</v>
      </c>
      <c r="K1412" s="5" t="str" cm="1">
        <f t="array" ref="K1412">_xlfn.IFS(Sales[[#This Row],[Current Upsell $]]=0,"",Sales[[#This Row],[Current Upsell $]]&gt;=400,"High",Sales[[#This Row],[Current Upsell $]]&gt;=100,"Medium",Sales[[#This Row],[Current Upsell $]]&lt;100,"Low")</f>
        <v/>
      </c>
      <c r="L1412" s="5" t="str">
        <f>IF(Sales[[#This Row],[Current Upsell $]]&gt;0,_xlfn.CONCAT(Sales[[#This Row],[Subscription Type]]," ",Sales[[#This Row],[Upsell Priority]]," ",TEXT(Sales[[#This Row],[Current Upsell $]],"$#")),"")</f>
        <v/>
      </c>
      <c r="M1412">
        <v>7</v>
      </c>
      <c r="N1412" s="1">
        <v>43952</v>
      </c>
      <c r="O1412" s="1">
        <v>44378</v>
      </c>
      <c r="P1412">
        <v>14</v>
      </c>
      <c r="Q1412">
        <v>0</v>
      </c>
      <c r="R1412" s="1">
        <v>44075</v>
      </c>
      <c r="S1412">
        <v>0</v>
      </c>
      <c r="T1412" s="1"/>
    </row>
    <row r="1413" spans="1:20" x14ac:dyDescent="0.25">
      <c r="A1413">
        <v>100030</v>
      </c>
      <c r="B1413" t="s">
        <v>3</v>
      </c>
      <c r="C1413" cm="1">
        <f t="array" ref="C1413">_xlfn.SWITCH(Sales[[#This Row],[Subscription Type]],"Basic",4,"Premium",3,"Business",2,"Enterprise",1,FALSE)</f>
        <v>4</v>
      </c>
      <c r="G1413">
        <v>0</v>
      </c>
      <c r="H1413">
        <f>MAX(0,Sales[[#This Row],[Number of Users]]-Sales[[#This Row],[Licenses Bought]])</f>
        <v>7</v>
      </c>
      <c r="I1413" s="5">
        <v>10</v>
      </c>
      <c r="J1413" s="5">
        <f>IF(Sales[[#This Row],[Sales Month]]=MAX(R1413:R3632),Sales[[#This Row],[Upsell $ Non Paying Users]]*Sales[[#This Row],[Non Paying Users]],0)</f>
        <v>0</v>
      </c>
      <c r="K1413" s="5" t="str" cm="1">
        <f t="array" ref="K1413">_xlfn.IFS(Sales[[#This Row],[Current Upsell $]]=0,"",Sales[[#This Row],[Current Upsell $]]&gt;=400,"High",Sales[[#This Row],[Current Upsell $]]&gt;=100,"Medium",Sales[[#This Row],[Current Upsell $]]&lt;100,"Low")</f>
        <v/>
      </c>
      <c r="L1413" s="5" t="str">
        <f>IF(Sales[[#This Row],[Current Upsell $]]&gt;0,_xlfn.CONCAT(Sales[[#This Row],[Subscription Type]]," ",Sales[[#This Row],[Upsell Priority]]," ",TEXT(Sales[[#This Row],[Current Upsell $]],"$#")),"")</f>
        <v/>
      </c>
      <c r="M1413">
        <v>7</v>
      </c>
      <c r="N1413" s="1">
        <v>43952</v>
      </c>
      <c r="O1413" s="1">
        <v>44378</v>
      </c>
      <c r="P1413">
        <v>14</v>
      </c>
      <c r="Q1413">
        <v>0</v>
      </c>
      <c r="R1413" s="1">
        <v>44105</v>
      </c>
      <c r="S1413">
        <v>0</v>
      </c>
      <c r="T1413" s="1"/>
    </row>
    <row r="1414" spans="1:20" x14ac:dyDescent="0.25">
      <c r="A1414">
        <v>100031</v>
      </c>
      <c r="B1414" t="s">
        <v>3</v>
      </c>
      <c r="C1414" cm="1">
        <f t="array" ref="C1414">_xlfn.SWITCH(Sales[[#This Row],[Subscription Type]],"Basic",4,"Premium",3,"Business",2,"Enterprise",1,FALSE)</f>
        <v>4</v>
      </c>
      <c r="G1414">
        <v>0</v>
      </c>
      <c r="H1414">
        <f>MAX(0,Sales[[#This Row],[Number of Users]]-Sales[[#This Row],[Licenses Bought]])</f>
        <v>7</v>
      </c>
      <c r="I1414" s="5">
        <v>10</v>
      </c>
      <c r="J1414" s="5">
        <f>IF(Sales[[#This Row],[Sales Month]]=MAX(R1414:R3633),Sales[[#This Row],[Upsell $ Non Paying Users]]*Sales[[#This Row],[Non Paying Users]],0)</f>
        <v>0</v>
      </c>
      <c r="K1414" s="5" t="str" cm="1">
        <f t="array" ref="K1414">_xlfn.IFS(Sales[[#This Row],[Current Upsell $]]=0,"",Sales[[#This Row],[Current Upsell $]]&gt;=400,"High",Sales[[#This Row],[Current Upsell $]]&gt;=100,"Medium",Sales[[#This Row],[Current Upsell $]]&lt;100,"Low")</f>
        <v/>
      </c>
      <c r="L1414" s="5" t="str">
        <f>IF(Sales[[#This Row],[Current Upsell $]]&gt;0,_xlfn.CONCAT(Sales[[#This Row],[Subscription Type]]," ",Sales[[#This Row],[Upsell Priority]]," ",TEXT(Sales[[#This Row],[Current Upsell $]],"$#")),"")</f>
        <v/>
      </c>
      <c r="M1414">
        <v>7</v>
      </c>
      <c r="N1414" s="1">
        <v>43952</v>
      </c>
      <c r="O1414" s="1">
        <v>44378</v>
      </c>
      <c r="P1414">
        <v>14</v>
      </c>
      <c r="Q1414">
        <v>0</v>
      </c>
      <c r="R1414" s="1">
        <v>44105</v>
      </c>
      <c r="S1414">
        <v>0</v>
      </c>
      <c r="T1414" s="1"/>
    </row>
    <row r="1415" spans="1:20" x14ac:dyDescent="0.25">
      <c r="A1415">
        <v>100046</v>
      </c>
      <c r="B1415" t="s">
        <v>3</v>
      </c>
      <c r="C1415" cm="1">
        <f t="array" ref="C1415">_xlfn.SWITCH(Sales[[#This Row],[Subscription Type]],"Basic",4,"Premium",3,"Business",2,"Enterprise",1,FALSE)</f>
        <v>4</v>
      </c>
      <c r="G1415">
        <v>0</v>
      </c>
      <c r="H1415">
        <f>MAX(0,Sales[[#This Row],[Number of Users]]-Sales[[#This Row],[Licenses Bought]])</f>
        <v>7</v>
      </c>
      <c r="I1415" s="5">
        <v>10</v>
      </c>
      <c r="J1415" s="5">
        <f>IF(Sales[[#This Row],[Sales Month]]=MAX(R1415:R3634),Sales[[#This Row],[Upsell $ Non Paying Users]]*Sales[[#This Row],[Non Paying Users]],0)</f>
        <v>0</v>
      </c>
      <c r="K1415" s="5" t="str" cm="1">
        <f t="array" ref="K1415">_xlfn.IFS(Sales[[#This Row],[Current Upsell $]]=0,"",Sales[[#This Row],[Current Upsell $]]&gt;=400,"High",Sales[[#This Row],[Current Upsell $]]&gt;=100,"Medium",Sales[[#This Row],[Current Upsell $]]&lt;100,"Low")</f>
        <v/>
      </c>
      <c r="L1415" s="5" t="str">
        <f>IF(Sales[[#This Row],[Current Upsell $]]&gt;0,_xlfn.CONCAT(Sales[[#This Row],[Subscription Type]]," ",Sales[[#This Row],[Upsell Priority]]," ",TEXT(Sales[[#This Row],[Current Upsell $]],"$#")),"")</f>
        <v/>
      </c>
      <c r="M1415">
        <v>7</v>
      </c>
      <c r="N1415" s="1">
        <v>43983</v>
      </c>
      <c r="O1415" s="1">
        <v>44044</v>
      </c>
      <c r="P1415">
        <v>2</v>
      </c>
      <c r="Q1415">
        <v>10</v>
      </c>
      <c r="R1415" s="1">
        <v>43983</v>
      </c>
      <c r="S1415">
        <v>0</v>
      </c>
      <c r="T1415" s="1"/>
    </row>
    <row r="1416" spans="1:20" x14ac:dyDescent="0.25">
      <c r="A1416">
        <v>100046</v>
      </c>
      <c r="B1416" t="s">
        <v>3</v>
      </c>
      <c r="C1416" cm="1">
        <f t="array" ref="C1416">_xlfn.SWITCH(Sales[[#This Row],[Subscription Type]],"Basic",4,"Premium",3,"Business",2,"Enterprise",1,FALSE)</f>
        <v>4</v>
      </c>
      <c r="G1416">
        <v>0</v>
      </c>
      <c r="H1416">
        <f>MAX(0,Sales[[#This Row],[Number of Users]]-Sales[[#This Row],[Licenses Bought]])</f>
        <v>7</v>
      </c>
      <c r="I1416" s="5">
        <v>10</v>
      </c>
      <c r="J1416" s="5">
        <f>IF(Sales[[#This Row],[Sales Month]]=MAX(R1416:R3635),Sales[[#This Row],[Upsell $ Non Paying Users]]*Sales[[#This Row],[Non Paying Users]],0)</f>
        <v>0</v>
      </c>
      <c r="K1416" s="5" t="str" cm="1">
        <f t="array" ref="K1416">_xlfn.IFS(Sales[[#This Row],[Current Upsell $]]=0,"",Sales[[#This Row],[Current Upsell $]]&gt;=400,"High",Sales[[#This Row],[Current Upsell $]]&gt;=100,"Medium",Sales[[#This Row],[Current Upsell $]]&lt;100,"Low")</f>
        <v/>
      </c>
      <c r="L1416" s="5" t="str">
        <f>IF(Sales[[#This Row],[Current Upsell $]]&gt;0,_xlfn.CONCAT(Sales[[#This Row],[Subscription Type]]," ",Sales[[#This Row],[Upsell Priority]]," ",TEXT(Sales[[#This Row],[Current Upsell $]],"$#")),"")</f>
        <v/>
      </c>
      <c r="M1416">
        <v>7</v>
      </c>
      <c r="N1416" s="1">
        <v>43983</v>
      </c>
      <c r="O1416" s="1">
        <v>44044</v>
      </c>
      <c r="P1416">
        <v>2</v>
      </c>
      <c r="Q1416">
        <v>10</v>
      </c>
      <c r="R1416" s="1">
        <v>44013</v>
      </c>
      <c r="S1416">
        <v>0</v>
      </c>
      <c r="T1416" s="1"/>
    </row>
    <row r="1417" spans="1:20" x14ac:dyDescent="0.25">
      <c r="A1417">
        <v>100046</v>
      </c>
      <c r="B1417" t="s">
        <v>3</v>
      </c>
      <c r="C1417" cm="1">
        <f t="array" ref="C1417">_xlfn.SWITCH(Sales[[#This Row],[Subscription Type]],"Basic",4,"Premium",3,"Business",2,"Enterprise",1,FALSE)</f>
        <v>4</v>
      </c>
      <c r="G1417">
        <v>0</v>
      </c>
      <c r="H1417">
        <f>MAX(0,Sales[[#This Row],[Number of Users]]-Sales[[#This Row],[Licenses Bought]])</f>
        <v>7</v>
      </c>
      <c r="I1417" s="5">
        <v>10</v>
      </c>
      <c r="J1417" s="5">
        <f>IF(Sales[[#This Row],[Sales Month]]=MAX(R1417:R3636),Sales[[#This Row],[Upsell $ Non Paying Users]]*Sales[[#This Row],[Non Paying Users]],0)</f>
        <v>0</v>
      </c>
      <c r="K1417" s="5" t="str" cm="1">
        <f t="array" ref="K1417">_xlfn.IFS(Sales[[#This Row],[Current Upsell $]]=0,"",Sales[[#This Row],[Current Upsell $]]&gt;=400,"High",Sales[[#This Row],[Current Upsell $]]&gt;=100,"Medium",Sales[[#This Row],[Current Upsell $]]&lt;100,"Low")</f>
        <v/>
      </c>
      <c r="L1417" s="5" t="str">
        <f>IF(Sales[[#This Row],[Current Upsell $]]&gt;0,_xlfn.CONCAT(Sales[[#This Row],[Subscription Type]]," ",Sales[[#This Row],[Upsell Priority]]," ",TEXT(Sales[[#This Row],[Current Upsell $]],"$#")),"")</f>
        <v/>
      </c>
      <c r="M1417">
        <v>7</v>
      </c>
      <c r="N1417" s="1">
        <v>43983</v>
      </c>
      <c r="O1417" s="1">
        <v>44044</v>
      </c>
      <c r="P1417">
        <v>2</v>
      </c>
      <c r="Q1417">
        <v>10</v>
      </c>
      <c r="R1417" s="1">
        <v>44044</v>
      </c>
      <c r="S1417">
        <v>0</v>
      </c>
      <c r="T1417" s="1"/>
    </row>
    <row r="1418" spans="1:20" x14ac:dyDescent="0.25">
      <c r="A1418">
        <v>100049</v>
      </c>
      <c r="B1418" t="s">
        <v>3</v>
      </c>
      <c r="C1418" cm="1">
        <f t="array" ref="C1418">_xlfn.SWITCH(Sales[[#This Row],[Subscription Type]],"Basic",4,"Premium",3,"Business",2,"Enterprise",1,FALSE)</f>
        <v>4</v>
      </c>
      <c r="G1418">
        <v>0</v>
      </c>
      <c r="H1418">
        <f>MAX(0,Sales[[#This Row],[Number of Users]]-Sales[[#This Row],[Licenses Bought]])</f>
        <v>7</v>
      </c>
      <c r="I1418" s="5">
        <v>10</v>
      </c>
      <c r="J1418" s="5">
        <f>IF(Sales[[#This Row],[Sales Month]]=MAX(R1418:R3637),Sales[[#This Row],[Upsell $ Non Paying Users]]*Sales[[#This Row],[Non Paying Users]],0)</f>
        <v>0</v>
      </c>
      <c r="K1418" s="5" t="str" cm="1">
        <f t="array" ref="K1418">_xlfn.IFS(Sales[[#This Row],[Current Upsell $]]=0,"",Sales[[#This Row],[Current Upsell $]]&gt;=400,"High",Sales[[#This Row],[Current Upsell $]]&gt;=100,"Medium",Sales[[#This Row],[Current Upsell $]]&lt;100,"Low")</f>
        <v/>
      </c>
      <c r="L1418" s="5" t="str">
        <f>IF(Sales[[#This Row],[Current Upsell $]]&gt;0,_xlfn.CONCAT(Sales[[#This Row],[Subscription Type]]," ",Sales[[#This Row],[Upsell Priority]]," ",TEXT(Sales[[#This Row],[Current Upsell $]],"$#")),"")</f>
        <v/>
      </c>
      <c r="M1418">
        <v>7</v>
      </c>
      <c r="N1418" s="1">
        <v>43983</v>
      </c>
      <c r="O1418" s="1">
        <v>44378</v>
      </c>
      <c r="P1418">
        <v>13</v>
      </c>
      <c r="Q1418">
        <v>0</v>
      </c>
      <c r="R1418" s="1">
        <v>44013</v>
      </c>
      <c r="S1418">
        <v>0</v>
      </c>
      <c r="T1418" s="1"/>
    </row>
    <row r="1419" spans="1:20" x14ac:dyDescent="0.25">
      <c r="A1419">
        <v>100049</v>
      </c>
      <c r="B1419" t="s">
        <v>3</v>
      </c>
      <c r="C1419" cm="1">
        <f t="array" ref="C1419">_xlfn.SWITCH(Sales[[#This Row],[Subscription Type]],"Basic",4,"Premium",3,"Business",2,"Enterprise",1,FALSE)</f>
        <v>4</v>
      </c>
      <c r="G1419">
        <v>0</v>
      </c>
      <c r="H1419">
        <f>MAX(0,Sales[[#This Row],[Number of Users]]-Sales[[#This Row],[Licenses Bought]])</f>
        <v>7</v>
      </c>
      <c r="I1419" s="5">
        <v>10</v>
      </c>
      <c r="J1419" s="5">
        <f>IF(Sales[[#This Row],[Sales Month]]=MAX(R1419:R3638),Sales[[#This Row],[Upsell $ Non Paying Users]]*Sales[[#This Row],[Non Paying Users]],0)</f>
        <v>0</v>
      </c>
      <c r="K1419" s="5" t="str" cm="1">
        <f t="array" ref="K1419">_xlfn.IFS(Sales[[#This Row],[Current Upsell $]]=0,"",Sales[[#This Row],[Current Upsell $]]&gt;=400,"High",Sales[[#This Row],[Current Upsell $]]&gt;=100,"Medium",Sales[[#This Row],[Current Upsell $]]&lt;100,"Low")</f>
        <v/>
      </c>
      <c r="L1419" s="5" t="str">
        <f>IF(Sales[[#This Row],[Current Upsell $]]&gt;0,_xlfn.CONCAT(Sales[[#This Row],[Subscription Type]]," ",Sales[[#This Row],[Upsell Priority]]," ",TEXT(Sales[[#This Row],[Current Upsell $]],"$#")),"")</f>
        <v/>
      </c>
      <c r="M1419">
        <v>7</v>
      </c>
      <c r="N1419" s="1">
        <v>43983</v>
      </c>
      <c r="O1419" s="1">
        <v>44378</v>
      </c>
      <c r="P1419">
        <v>13</v>
      </c>
      <c r="Q1419">
        <v>0</v>
      </c>
      <c r="R1419" s="1">
        <v>44075</v>
      </c>
      <c r="S1419">
        <v>0</v>
      </c>
      <c r="T1419" s="1"/>
    </row>
    <row r="1420" spans="1:20" x14ac:dyDescent="0.25">
      <c r="A1420">
        <v>100049</v>
      </c>
      <c r="B1420" t="s">
        <v>3</v>
      </c>
      <c r="C1420" cm="1">
        <f t="array" ref="C1420">_xlfn.SWITCH(Sales[[#This Row],[Subscription Type]],"Basic",4,"Premium",3,"Business",2,"Enterprise",1,FALSE)</f>
        <v>4</v>
      </c>
      <c r="G1420">
        <v>0</v>
      </c>
      <c r="H1420">
        <f>MAX(0,Sales[[#This Row],[Number of Users]]-Sales[[#This Row],[Licenses Bought]])</f>
        <v>7</v>
      </c>
      <c r="I1420" s="5">
        <v>10</v>
      </c>
      <c r="J1420" s="5">
        <f>IF(Sales[[#This Row],[Sales Month]]=MAX(R1420:R3639),Sales[[#This Row],[Upsell $ Non Paying Users]]*Sales[[#This Row],[Non Paying Users]],0)</f>
        <v>0</v>
      </c>
      <c r="K1420" s="5" t="str" cm="1">
        <f t="array" ref="K1420">_xlfn.IFS(Sales[[#This Row],[Current Upsell $]]=0,"",Sales[[#This Row],[Current Upsell $]]&gt;=400,"High",Sales[[#This Row],[Current Upsell $]]&gt;=100,"Medium",Sales[[#This Row],[Current Upsell $]]&lt;100,"Low")</f>
        <v/>
      </c>
      <c r="L1420" s="5" t="str">
        <f>IF(Sales[[#This Row],[Current Upsell $]]&gt;0,_xlfn.CONCAT(Sales[[#This Row],[Subscription Type]]," ",Sales[[#This Row],[Upsell Priority]]," ",TEXT(Sales[[#This Row],[Current Upsell $]],"$#")),"")</f>
        <v/>
      </c>
      <c r="M1420">
        <v>7</v>
      </c>
      <c r="N1420" s="1">
        <v>43983</v>
      </c>
      <c r="O1420" s="1">
        <v>44378</v>
      </c>
      <c r="P1420">
        <v>13</v>
      </c>
      <c r="Q1420">
        <v>0</v>
      </c>
      <c r="R1420" s="1">
        <v>44105</v>
      </c>
      <c r="S1420">
        <v>0</v>
      </c>
      <c r="T1420" s="1"/>
    </row>
    <row r="1421" spans="1:20" x14ac:dyDescent="0.25">
      <c r="A1421">
        <v>100049</v>
      </c>
      <c r="B1421" t="s">
        <v>3</v>
      </c>
      <c r="C1421" cm="1">
        <f t="array" ref="C1421">_xlfn.SWITCH(Sales[[#This Row],[Subscription Type]],"Basic",4,"Premium",3,"Business",2,"Enterprise",1,FALSE)</f>
        <v>4</v>
      </c>
      <c r="G1421">
        <v>0</v>
      </c>
      <c r="H1421">
        <f>MAX(0,Sales[[#This Row],[Number of Users]]-Sales[[#This Row],[Licenses Bought]])</f>
        <v>7</v>
      </c>
      <c r="I1421" s="5">
        <v>10</v>
      </c>
      <c r="J1421" s="5">
        <f>IF(Sales[[#This Row],[Sales Month]]=MAX(R1421:R3640),Sales[[#This Row],[Upsell $ Non Paying Users]]*Sales[[#This Row],[Non Paying Users]],0)</f>
        <v>70</v>
      </c>
      <c r="K1421" s="5" t="str" cm="1">
        <f t="array" ref="K1421">_xlfn.IFS(Sales[[#This Row],[Current Upsell $]]=0,"",Sales[[#This Row],[Current Upsell $]]&gt;=400,"High",Sales[[#This Row],[Current Upsell $]]&gt;=100,"Medium",Sales[[#This Row],[Current Upsell $]]&lt;100,"Low")</f>
        <v>Low</v>
      </c>
      <c r="L1421" s="5" t="str">
        <f>IF(Sales[[#This Row],[Current Upsell $]]&gt;0,_xlfn.CONCAT(Sales[[#This Row],[Subscription Type]]," ",Sales[[#This Row],[Upsell Priority]]," ",TEXT(Sales[[#This Row],[Current Upsell $]],"$#")),"")</f>
        <v>Basic Low $70</v>
      </c>
      <c r="M1421">
        <v>7</v>
      </c>
      <c r="N1421" s="1">
        <v>43983</v>
      </c>
      <c r="O1421" s="1">
        <v>44378</v>
      </c>
      <c r="P1421">
        <v>13</v>
      </c>
      <c r="Q1421">
        <v>0</v>
      </c>
      <c r="R1421" s="1">
        <v>44348</v>
      </c>
      <c r="S1421">
        <v>0</v>
      </c>
      <c r="T1421" s="1"/>
    </row>
    <row r="1422" spans="1:20" x14ac:dyDescent="0.25">
      <c r="A1422">
        <v>100070</v>
      </c>
      <c r="B1422" t="s">
        <v>3</v>
      </c>
      <c r="C1422" cm="1">
        <f t="array" ref="C1422">_xlfn.SWITCH(Sales[[#This Row],[Subscription Type]],"Basic",4,"Premium",3,"Business",2,"Enterprise",1,FALSE)</f>
        <v>4</v>
      </c>
      <c r="G1422">
        <v>0</v>
      </c>
      <c r="H1422">
        <f>MAX(0,Sales[[#This Row],[Number of Users]]-Sales[[#This Row],[Licenses Bought]])</f>
        <v>7</v>
      </c>
      <c r="I1422" s="5">
        <v>10</v>
      </c>
      <c r="J1422" s="5">
        <f>IF(Sales[[#This Row],[Sales Month]]=MAX(R1422:R3641),Sales[[#This Row],[Upsell $ Non Paying Users]]*Sales[[#This Row],[Non Paying Users]],0)</f>
        <v>0</v>
      </c>
      <c r="K1422" s="5" t="str" cm="1">
        <f t="array" ref="K1422">_xlfn.IFS(Sales[[#This Row],[Current Upsell $]]=0,"",Sales[[#This Row],[Current Upsell $]]&gt;=400,"High",Sales[[#This Row],[Current Upsell $]]&gt;=100,"Medium",Sales[[#This Row],[Current Upsell $]]&lt;100,"Low")</f>
        <v/>
      </c>
      <c r="L1422" s="5" t="str">
        <f>IF(Sales[[#This Row],[Current Upsell $]]&gt;0,_xlfn.CONCAT(Sales[[#This Row],[Subscription Type]]," ",Sales[[#This Row],[Upsell Priority]]," ",TEXT(Sales[[#This Row],[Current Upsell $]],"$#")),"")</f>
        <v/>
      </c>
      <c r="M1422">
        <v>7</v>
      </c>
      <c r="N1422" s="1">
        <v>44013</v>
      </c>
      <c r="O1422" s="1">
        <v>44348</v>
      </c>
      <c r="P1422">
        <v>11</v>
      </c>
      <c r="Q1422">
        <v>0</v>
      </c>
      <c r="R1422" s="1">
        <v>44166</v>
      </c>
      <c r="S1422">
        <v>0</v>
      </c>
      <c r="T1422" s="1"/>
    </row>
    <row r="1423" spans="1:20" x14ac:dyDescent="0.25">
      <c r="A1423">
        <v>100070</v>
      </c>
      <c r="B1423" t="s">
        <v>3</v>
      </c>
      <c r="C1423" cm="1">
        <f t="array" ref="C1423">_xlfn.SWITCH(Sales[[#This Row],[Subscription Type]],"Basic",4,"Premium",3,"Business",2,"Enterprise",1,FALSE)</f>
        <v>4</v>
      </c>
      <c r="G1423">
        <v>0</v>
      </c>
      <c r="H1423">
        <f>MAX(0,Sales[[#This Row],[Number of Users]]-Sales[[#This Row],[Licenses Bought]])</f>
        <v>7</v>
      </c>
      <c r="I1423" s="5">
        <v>10</v>
      </c>
      <c r="J1423" s="5">
        <f>IF(Sales[[#This Row],[Sales Month]]=MAX(R1423:R3642),Sales[[#This Row],[Upsell $ Non Paying Users]]*Sales[[#This Row],[Non Paying Users]],0)</f>
        <v>0</v>
      </c>
      <c r="K1423" s="5" t="str" cm="1">
        <f t="array" ref="K1423">_xlfn.IFS(Sales[[#This Row],[Current Upsell $]]=0,"",Sales[[#This Row],[Current Upsell $]]&gt;=400,"High",Sales[[#This Row],[Current Upsell $]]&gt;=100,"Medium",Sales[[#This Row],[Current Upsell $]]&lt;100,"Low")</f>
        <v/>
      </c>
      <c r="L1423" s="5" t="str">
        <f>IF(Sales[[#This Row],[Current Upsell $]]&gt;0,_xlfn.CONCAT(Sales[[#This Row],[Subscription Type]]," ",Sales[[#This Row],[Upsell Priority]]," ",TEXT(Sales[[#This Row],[Current Upsell $]],"$#")),"")</f>
        <v/>
      </c>
      <c r="M1423">
        <v>7</v>
      </c>
      <c r="N1423" s="1">
        <v>44013</v>
      </c>
      <c r="O1423" s="1">
        <v>44348</v>
      </c>
      <c r="P1423">
        <v>11</v>
      </c>
      <c r="Q1423">
        <v>0</v>
      </c>
      <c r="R1423" s="1">
        <v>44197</v>
      </c>
      <c r="S1423">
        <v>0</v>
      </c>
      <c r="T1423" s="1"/>
    </row>
    <row r="1424" spans="1:20" x14ac:dyDescent="0.25">
      <c r="A1424">
        <v>100070</v>
      </c>
      <c r="B1424" t="s">
        <v>3</v>
      </c>
      <c r="C1424" cm="1">
        <f t="array" ref="C1424">_xlfn.SWITCH(Sales[[#This Row],[Subscription Type]],"Basic",4,"Premium",3,"Business",2,"Enterprise",1,FALSE)</f>
        <v>4</v>
      </c>
      <c r="G1424">
        <v>0</v>
      </c>
      <c r="H1424">
        <f>MAX(0,Sales[[#This Row],[Number of Users]]-Sales[[#This Row],[Licenses Bought]])</f>
        <v>7</v>
      </c>
      <c r="I1424" s="5">
        <v>10</v>
      </c>
      <c r="J1424" s="5">
        <f>IF(Sales[[#This Row],[Sales Month]]=MAX(R1424:R3643),Sales[[#This Row],[Upsell $ Non Paying Users]]*Sales[[#This Row],[Non Paying Users]],0)</f>
        <v>0</v>
      </c>
      <c r="K1424" s="5" t="str" cm="1">
        <f t="array" ref="K1424">_xlfn.IFS(Sales[[#This Row],[Current Upsell $]]=0,"",Sales[[#This Row],[Current Upsell $]]&gt;=400,"High",Sales[[#This Row],[Current Upsell $]]&gt;=100,"Medium",Sales[[#This Row],[Current Upsell $]]&lt;100,"Low")</f>
        <v/>
      </c>
      <c r="L1424" s="5" t="str">
        <f>IF(Sales[[#This Row],[Current Upsell $]]&gt;0,_xlfn.CONCAT(Sales[[#This Row],[Subscription Type]]," ",Sales[[#This Row],[Upsell Priority]]," ",TEXT(Sales[[#This Row],[Current Upsell $]],"$#")),"")</f>
        <v/>
      </c>
      <c r="M1424">
        <v>7</v>
      </c>
      <c r="N1424" s="1">
        <v>44013</v>
      </c>
      <c r="O1424" s="1">
        <v>44348</v>
      </c>
      <c r="P1424">
        <v>11</v>
      </c>
      <c r="Q1424">
        <v>0</v>
      </c>
      <c r="R1424" s="1">
        <v>44228</v>
      </c>
      <c r="S1424">
        <v>0</v>
      </c>
      <c r="T1424" s="1"/>
    </row>
    <row r="1425" spans="1:20" x14ac:dyDescent="0.25">
      <c r="A1425">
        <v>100070</v>
      </c>
      <c r="B1425" t="s">
        <v>3</v>
      </c>
      <c r="C1425" cm="1">
        <f t="array" ref="C1425">_xlfn.SWITCH(Sales[[#This Row],[Subscription Type]],"Basic",4,"Premium",3,"Business",2,"Enterprise",1,FALSE)</f>
        <v>4</v>
      </c>
      <c r="G1425">
        <v>0</v>
      </c>
      <c r="H1425">
        <f>MAX(0,Sales[[#This Row],[Number of Users]]-Sales[[#This Row],[Licenses Bought]])</f>
        <v>7</v>
      </c>
      <c r="I1425" s="5">
        <v>10</v>
      </c>
      <c r="J1425" s="5">
        <f>IF(Sales[[#This Row],[Sales Month]]=MAX(R1425:R3644),Sales[[#This Row],[Upsell $ Non Paying Users]]*Sales[[#This Row],[Non Paying Users]],0)</f>
        <v>0</v>
      </c>
      <c r="K1425" s="5" t="str" cm="1">
        <f t="array" ref="K1425">_xlfn.IFS(Sales[[#This Row],[Current Upsell $]]=0,"",Sales[[#This Row],[Current Upsell $]]&gt;=400,"High",Sales[[#This Row],[Current Upsell $]]&gt;=100,"Medium",Sales[[#This Row],[Current Upsell $]]&lt;100,"Low")</f>
        <v/>
      </c>
      <c r="L1425" s="5" t="str">
        <f>IF(Sales[[#This Row],[Current Upsell $]]&gt;0,_xlfn.CONCAT(Sales[[#This Row],[Subscription Type]]," ",Sales[[#This Row],[Upsell Priority]]," ",TEXT(Sales[[#This Row],[Current Upsell $]],"$#")),"")</f>
        <v/>
      </c>
      <c r="M1425">
        <v>7</v>
      </c>
      <c r="N1425" s="1">
        <v>44013</v>
      </c>
      <c r="O1425" s="1">
        <v>44348</v>
      </c>
      <c r="P1425">
        <v>11</v>
      </c>
      <c r="Q1425">
        <v>0</v>
      </c>
      <c r="R1425" s="1">
        <v>44287</v>
      </c>
      <c r="S1425">
        <v>0</v>
      </c>
      <c r="T1425" s="1"/>
    </row>
    <row r="1426" spans="1:20" x14ac:dyDescent="0.25">
      <c r="A1426">
        <v>100071</v>
      </c>
      <c r="B1426" t="s">
        <v>3</v>
      </c>
      <c r="C1426" cm="1">
        <f t="array" ref="C1426">_xlfn.SWITCH(Sales[[#This Row],[Subscription Type]],"Basic",4,"Premium",3,"Business",2,"Enterprise",1,FALSE)</f>
        <v>4</v>
      </c>
      <c r="G1426">
        <v>0</v>
      </c>
      <c r="H1426">
        <f>MAX(0,Sales[[#This Row],[Number of Users]]-Sales[[#This Row],[Licenses Bought]])</f>
        <v>7</v>
      </c>
      <c r="I1426" s="5">
        <v>10</v>
      </c>
      <c r="J1426" s="5">
        <f>IF(Sales[[#This Row],[Sales Month]]=MAX(R1426:R3645),Sales[[#This Row],[Upsell $ Non Paying Users]]*Sales[[#This Row],[Non Paying Users]],0)</f>
        <v>0</v>
      </c>
      <c r="K1426" s="5" t="str" cm="1">
        <f t="array" ref="K1426">_xlfn.IFS(Sales[[#This Row],[Current Upsell $]]=0,"",Sales[[#This Row],[Current Upsell $]]&gt;=400,"High",Sales[[#This Row],[Current Upsell $]]&gt;=100,"Medium",Sales[[#This Row],[Current Upsell $]]&lt;100,"Low")</f>
        <v/>
      </c>
      <c r="L1426" s="5" t="str">
        <f>IF(Sales[[#This Row],[Current Upsell $]]&gt;0,_xlfn.CONCAT(Sales[[#This Row],[Subscription Type]]," ",Sales[[#This Row],[Upsell Priority]]," ",TEXT(Sales[[#This Row],[Current Upsell $]],"$#")),"")</f>
        <v/>
      </c>
      <c r="M1426">
        <v>7</v>
      </c>
      <c r="N1426" s="1">
        <v>44013</v>
      </c>
      <c r="O1426" s="1">
        <v>44348</v>
      </c>
      <c r="P1426">
        <v>11</v>
      </c>
      <c r="Q1426">
        <v>0</v>
      </c>
      <c r="R1426" s="1">
        <v>44013</v>
      </c>
      <c r="S1426">
        <v>0</v>
      </c>
      <c r="T1426" s="1"/>
    </row>
    <row r="1427" spans="1:20" x14ac:dyDescent="0.25">
      <c r="A1427">
        <v>100071</v>
      </c>
      <c r="B1427" t="s">
        <v>3</v>
      </c>
      <c r="C1427" cm="1">
        <f t="array" ref="C1427">_xlfn.SWITCH(Sales[[#This Row],[Subscription Type]],"Basic",4,"Premium",3,"Business",2,"Enterprise",1,FALSE)</f>
        <v>4</v>
      </c>
      <c r="G1427">
        <v>0</v>
      </c>
      <c r="H1427">
        <f>MAX(0,Sales[[#This Row],[Number of Users]]-Sales[[#This Row],[Licenses Bought]])</f>
        <v>7</v>
      </c>
      <c r="I1427" s="5">
        <v>10</v>
      </c>
      <c r="J1427" s="5">
        <f>IF(Sales[[#This Row],[Sales Month]]=MAX(R1427:R3646),Sales[[#This Row],[Upsell $ Non Paying Users]]*Sales[[#This Row],[Non Paying Users]],0)</f>
        <v>0</v>
      </c>
      <c r="K1427" s="5" t="str" cm="1">
        <f t="array" ref="K1427">_xlfn.IFS(Sales[[#This Row],[Current Upsell $]]=0,"",Sales[[#This Row],[Current Upsell $]]&gt;=400,"High",Sales[[#This Row],[Current Upsell $]]&gt;=100,"Medium",Sales[[#This Row],[Current Upsell $]]&lt;100,"Low")</f>
        <v/>
      </c>
      <c r="L1427" s="5" t="str">
        <f>IF(Sales[[#This Row],[Current Upsell $]]&gt;0,_xlfn.CONCAT(Sales[[#This Row],[Subscription Type]]," ",Sales[[#This Row],[Upsell Priority]]," ",TEXT(Sales[[#This Row],[Current Upsell $]],"$#")),"")</f>
        <v/>
      </c>
      <c r="M1427">
        <v>7</v>
      </c>
      <c r="N1427" s="1">
        <v>44013</v>
      </c>
      <c r="O1427" s="1">
        <v>44348</v>
      </c>
      <c r="P1427">
        <v>11</v>
      </c>
      <c r="Q1427">
        <v>0</v>
      </c>
      <c r="R1427" s="1">
        <v>44105</v>
      </c>
      <c r="S1427">
        <v>0</v>
      </c>
      <c r="T1427" s="1"/>
    </row>
    <row r="1428" spans="1:20" x14ac:dyDescent="0.25">
      <c r="A1428">
        <v>100071</v>
      </c>
      <c r="B1428" t="s">
        <v>3</v>
      </c>
      <c r="C1428" cm="1">
        <f t="array" ref="C1428">_xlfn.SWITCH(Sales[[#This Row],[Subscription Type]],"Basic",4,"Premium",3,"Business",2,"Enterprise",1,FALSE)</f>
        <v>4</v>
      </c>
      <c r="G1428">
        <v>0</v>
      </c>
      <c r="H1428">
        <f>MAX(0,Sales[[#This Row],[Number of Users]]-Sales[[#This Row],[Licenses Bought]])</f>
        <v>7</v>
      </c>
      <c r="I1428" s="5">
        <v>10</v>
      </c>
      <c r="J1428" s="5">
        <f>IF(Sales[[#This Row],[Sales Month]]=MAX(R1428:R3647),Sales[[#This Row],[Upsell $ Non Paying Users]]*Sales[[#This Row],[Non Paying Users]],0)</f>
        <v>0</v>
      </c>
      <c r="K1428" s="5" t="str" cm="1">
        <f t="array" ref="K1428">_xlfn.IFS(Sales[[#This Row],[Current Upsell $]]=0,"",Sales[[#This Row],[Current Upsell $]]&gt;=400,"High",Sales[[#This Row],[Current Upsell $]]&gt;=100,"Medium",Sales[[#This Row],[Current Upsell $]]&lt;100,"Low")</f>
        <v/>
      </c>
      <c r="L1428" s="5" t="str">
        <f>IF(Sales[[#This Row],[Current Upsell $]]&gt;0,_xlfn.CONCAT(Sales[[#This Row],[Subscription Type]]," ",Sales[[#This Row],[Upsell Priority]]," ",TEXT(Sales[[#This Row],[Current Upsell $]],"$#")),"")</f>
        <v/>
      </c>
      <c r="M1428">
        <v>7</v>
      </c>
      <c r="N1428" s="1">
        <v>44013</v>
      </c>
      <c r="O1428" s="1">
        <v>44348</v>
      </c>
      <c r="P1428">
        <v>11</v>
      </c>
      <c r="Q1428">
        <v>0</v>
      </c>
      <c r="R1428" s="1">
        <v>44256</v>
      </c>
      <c r="S1428">
        <v>0</v>
      </c>
      <c r="T1428" s="1"/>
    </row>
    <row r="1429" spans="1:20" x14ac:dyDescent="0.25">
      <c r="A1429">
        <v>100071</v>
      </c>
      <c r="B1429" t="s">
        <v>3</v>
      </c>
      <c r="C1429" cm="1">
        <f t="array" ref="C1429">_xlfn.SWITCH(Sales[[#This Row],[Subscription Type]],"Basic",4,"Premium",3,"Business",2,"Enterprise",1,FALSE)</f>
        <v>4</v>
      </c>
      <c r="G1429">
        <v>0</v>
      </c>
      <c r="H1429">
        <f>MAX(0,Sales[[#This Row],[Number of Users]]-Sales[[#This Row],[Licenses Bought]])</f>
        <v>7</v>
      </c>
      <c r="I1429" s="5">
        <v>10</v>
      </c>
      <c r="J1429" s="5">
        <f>IF(Sales[[#This Row],[Sales Month]]=MAX(R1429:R3648),Sales[[#This Row],[Upsell $ Non Paying Users]]*Sales[[#This Row],[Non Paying Users]],0)</f>
        <v>0</v>
      </c>
      <c r="K1429" s="5" t="str" cm="1">
        <f t="array" ref="K1429">_xlfn.IFS(Sales[[#This Row],[Current Upsell $]]=0,"",Sales[[#This Row],[Current Upsell $]]&gt;=400,"High",Sales[[#This Row],[Current Upsell $]]&gt;=100,"Medium",Sales[[#This Row],[Current Upsell $]]&lt;100,"Low")</f>
        <v/>
      </c>
      <c r="L1429" s="5" t="str">
        <f>IF(Sales[[#This Row],[Current Upsell $]]&gt;0,_xlfn.CONCAT(Sales[[#This Row],[Subscription Type]]," ",Sales[[#This Row],[Upsell Priority]]," ",TEXT(Sales[[#This Row],[Current Upsell $]],"$#")),"")</f>
        <v/>
      </c>
      <c r="M1429">
        <v>7</v>
      </c>
      <c r="N1429" s="1">
        <v>44013</v>
      </c>
      <c r="O1429" s="1">
        <v>44348</v>
      </c>
      <c r="P1429">
        <v>11</v>
      </c>
      <c r="Q1429">
        <v>0</v>
      </c>
      <c r="R1429" s="1">
        <v>44287</v>
      </c>
      <c r="S1429">
        <v>0</v>
      </c>
      <c r="T1429" s="1"/>
    </row>
    <row r="1430" spans="1:20" x14ac:dyDescent="0.25">
      <c r="A1430">
        <v>100093</v>
      </c>
      <c r="B1430" t="s">
        <v>3</v>
      </c>
      <c r="C1430" cm="1">
        <f t="array" ref="C1430">_xlfn.SWITCH(Sales[[#This Row],[Subscription Type]],"Basic",4,"Premium",3,"Business",2,"Enterprise",1,FALSE)</f>
        <v>4</v>
      </c>
      <c r="G1430">
        <v>0</v>
      </c>
      <c r="H1430">
        <f>MAX(0,Sales[[#This Row],[Number of Users]]-Sales[[#This Row],[Licenses Bought]])</f>
        <v>7</v>
      </c>
      <c r="I1430" s="5">
        <v>10</v>
      </c>
      <c r="J1430" s="5">
        <f>IF(Sales[[#This Row],[Sales Month]]=MAX(R1430:R3649),Sales[[#This Row],[Upsell $ Non Paying Users]]*Sales[[#This Row],[Non Paying Users]],0)</f>
        <v>0</v>
      </c>
      <c r="K1430" s="5" t="str" cm="1">
        <f t="array" ref="K1430">_xlfn.IFS(Sales[[#This Row],[Current Upsell $]]=0,"",Sales[[#This Row],[Current Upsell $]]&gt;=400,"High",Sales[[#This Row],[Current Upsell $]]&gt;=100,"Medium",Sales[[#This Row],[Current Upsell $]]&lt;100,"Low")</f>
        <v/>
      </c>
      <c r="L1430" s="5" t="str">
        <f>IF(Sales[[#This Row],[Current Upsell $]]&gt;0,_xlfn.CONCAT(Sales[[#This Row],[Subscription Type]]," ",Sales[[#This Row],[Upsell Priority]]," ",TEXT(Sales[[#This Row],[Current Upsell $]],"$#")),"")</f>
        <v/>
      </c>
      <c r="M1430">
        <v>7</v>
      </c>
      <c r="N1430" s="1">
        <v>44044</v>
      </c>
      <c r="O1430" s="1">
        <v>44197</v>
      </c>
      <c r="P1430">
        <v>5</v>
      </c>
      <c r="Q1430">
        <v>5</v>
      </c>
      <c r="R1430" s="1">
        <v>44044</v>
      </c>
      <c r="S1430">
        <v>0</v>
      </c>
      <c r="T1430" s="1"/>
    </row>
    <row r="1431" spans="1:20" x14ac:dyDescent="0.25">
      <c r="A1431">
        <v>100093</v>
      </c>
      <c r="B1431" t="s">
        <v>3</v>
      </c>
      <c r="C1431" cm="1">
        <f t="array" ref="C1431">_xlfn.SWITCH(Sales[[#This Row],[Subscription Type]],"Basic",4,"Premium",3,"Business",2,"Enterprise",1,FALSE)</f>
        <v>4</v>
      </c>
      <c r="G1431">
        <v>0</v>
      </c>
      <c r="H1431">
        <f>MAX(0,Sales[[#This Row],[Number of Users]]-Sales[[#This Row],[Licenses Bought]])</f>
        <v>7</v>
      </c>
      <c r="I1431" s="5">
        <v>10</v>
      </c>
      <c r="J1431" s="5">
        <f>IF(Sales[[#This Row],[Sales Month]]=MAX(R1431:R3650),Sales[[#This Row],[Upsell $ Non Paying Users]]*Sales[[#This Row],[Non Paying Users]],0)</f>
        <v>0</v>
      </c>
      <c r="K1431" s="5" t="str" cm="1">
        <f t="array" ref="K1431">_xlfn.IFS(Sales[[#This Row],[Current Upsell $]]=0,"",Sales[[#This Row],[Current Upsell $]]&gt;=400,"High",Sales[[#This Row],[Current Upsell $]]&gt;=100,"Medium",Sales[[#This Row],[Current Upsell $]]&lt;100,"Low")</f>
        <v/>
      </c>
      <c r="L1431" s="5" t="str">
        <f>IF(Sales[[#This Row],[Current Upsell $]]&gt;0,_xlfn.CONCAT(Sales[[#This Row],[Subscription Type]]," ",Sales[[#This Row],[Upsell Priority]]," ",TEXT(Sales[[#This Row],[Current Upsell $]],"$#")),"")</f>
        <v/>
      </c>
      <c r="M1431">
        <v>7</v>
      </c>
      <c r="N1431" s="1">
        <v>44044</v>
      </c>
      <c r="O1431" s="1">
        <v>44197</v>
      </c>
      <c r="P1431">
        <v>5</v>
      </c>
      <c r="Q1431">
        <v>5</v>
      </c>
      <c r="R1431" s="1">
        <v>44075</v>
      </c>
      <c r="S1431">
        <v>0</v>
      </c>
      <c r="T1431" s="1"/>
    </row>
    <row r="1432" spans="1:20" x14ac:dyDescent="0.25">
      <c r="A1432">
        <v>100093</v>
      </c>
      <c r="B1432" t="s">
        <v>3</v>
      </c>
      <c r="C1432" cm="1">
        <f t="array" ref="C1432">_xlfn.SWITCH(Sales[[#This Row],[Subscription Type]],"Basic",4,"Premium",3,"Business",2,"Enterprise",1,FALSE)</f>
        <v>4</v>
      </c>
      <c r="G1432">
        <v>0</v>
      </c>
      <c r="H1432">
        <f>MAX(0,Sales[[#This Row],[Number of Users]]-Sales[[#This Row],[Licenses Bought]])</f>
        <v>7</v>
      </c>
      <c r="I1432" s="5">
        <v>10</v>
      </c>
      <c r="J1432" s="5">
        <f>IF(Sales[[#This Row],[Sales Month]]=MAX(R1432:R3651),Sales[[#This Row],[Upsell $ Non Paying Users]]*Sales[[#This Row],[Non Paying Users]],0)</f>
        <v>0</v>
      </c>
      <c r="K1432" s="5" t="str" cm="1">
        <f t="array" ref="K1432">_xlfn.IFS(Sales[[#This Row],[Current Upsell $]]=0,"",Sales[[#This Row],[Current Upsell $]]&gt;=400,"High",Sales[[#This Row],[Current Upsell $]]&gt;=100,"Medium",Sales[[#This Row],[Current Upsell $]]&lt;100,"Low")</f>
        <v/>
      </c>
      <c r="L1432" s="5" t="str">
        <f>IF(Sales[[#This Row],[Current Upsell $]]&gt;0,_xlfn.CONCAT(Sales[[#This Row],[Subscription Type]]," ",Sales[[#This Row],[Upsell Priority]]," ",TEXT(Sales[[#This Row],[Current Upsell $]],"$#")),"")</f>
        <v/>
      </c>
      <c r="M1432">
        <v>7</v>
      </c>
      <c r="N1432" s="1">
        <v>44044</v>
      </c>
      <c r="O1432" s="1">
        <v>44197</v>
      </c>
      <c r="P1432">
        <v>5</v>
      </c>
      <c r="Q1432">
        <v>5</v>
      </c>
      <c r="R1432" s="1">
        <v>44105</v>
      </c>
      <c r="S1432">
        <v>0</v>
      </c>
      <c r="T1432" s="1"/>
    </row>
    <row r="1433" spans="1:20" x14ac:dyDescent="0.25">
      <c r="A1433">
        <v>100093</v>
      </c>
      <c r="B1433" t="s">
        <v>3</v>
      </c>
      <c r="C1433" cm="1">
        <f t="array" ref="C1433">_xlfn.SWITCH(Sales[[#This Row],[Subscription Type]],"Basic",4,"Premium",3,"Business",2,"Enterprise",1,FALSE)</f>
        <v>4</v>
      </c>
      <c r="G1433">
        <v>0</v>
      </c>
      <c r="H1433">
        <f>MAX(0,Sales[[#This Row],[Number of Users]]-Sales[[#This Row],[Licenses Bought]])</f>
        <v>7</v>
      </c>
      <c r="I1433" s="5">
        <v>10</v>
      </c>
      <c r="J1433" s="5">
        <f>IF(Sales[[#This Row],[Sales Month]]=MAX(R1433:R3652),Sales[[#This Row],[Upsell $ Non Paying Users]]*Sales[[#This Row],[Non Paying Users]],0)</f>
        <v>0</v>
      </c>
      <c r="K1433" s="5" t="str" cm="1">
        <f t="array" ref="K1433">_xlfn.IFS(Sales[[#This Row],[Current Upsell $]]=0,"",Sales[[#This Row],[Current Upsell $]]&gt;=400,"High",Sales[[#This Row],[Current Upsell $]]&gt;=100,"Medium",Sales[[#This Row],[Current Upsell $]]&lt;100,"Low")</f>
        <v/>
      </c>
      <c r="L1433" s="5" t="str">
        <f>IF(Sales[[#This Row],[Current Upsell $]]&gt;0,_xlfn.CONCAT(Sales[[#This Row],[Subscription Type]]," ",Sales[[#This Row],[Upsell Priority]]," ",TEXT(Sales[[#This Row],[Current Upsell $]],"$#")),"")</f>
        <v/>
      </c>
      <c r="M1433">
        <v>7</v>
      </c>
      <c r="N1433" s="1">
        <v>44044</v>
      </c>
      <c r="O1433" s="1">
        <v>44197</v>
      </c>
      <c r="P1433">
        <v>5</v>
      </c>
      <c r="Q1433">
        <v>5</v>
      </c>
      <c r="R1433" s="1">
        <v>44136</v>
      </c>
      <c r="S1433">
        <v>0</v>
      </c>
      <c r="T1433" s="1"/>
    </row>
    <row r="1434" spans="1:20" x14ac:dyDescent="0.25">
      <c r="A1434">
        <v>100093</v>
      </c>
      <c r="B1434" t="s">
        <v>3</v>
      </c>
      <c r="C1434" cm="1">
        <f t="array" ref="C1434">_xlfn.SWITCH(Sales[[#This Row],[Subscription Type]],"Basic",4,"Premium",3,"Business",2,"Enterprise",1,FALSE)</f>
        <v>4</v>
      </c>
      <c r="G1434">
        <v>0</v>
      </c>
      <c r="H1434">
        <f>MAX(0,Sales[[#This Row],[Number of Users]]-Sales[[#This Row],[Licenses Bought]])</f>
        <v>7</v>
      </c>
      <c r="I1434" s="5">
        <v>10</v>
      </c>
      <c r="J1434" s="5">
        <f>IF(Sales[[#This Row],[Sales Month]]=MAX(R1434:R3653),Sales[[#This Row],[Upsell $ Non Paying Users]]*Sales[[#This Row],[Non Paying Users]],0)</f>
        <v>0</v>
      </c>
      <c r="K1434" s="5" t="str" cm="1">
        <f t="array" ref="K1434">_xlfn.IFS(Sales[[#This Row],[Current Upsell $]]=0,"",Sales[[#This Row],[Current Upsell $]]&gt;=400,"High",Sales[[#This Row],[Current Upsell $]]&gt;=100,"Medium",Sales[[#This Row],[Current Upsell $]]&lt;100,"Low")</f>
        <v/>
      </c>
      <c r="L1434" s="5" t="str">
        <f>IF(Sales[[#This Row],[Current Upsell $]]&gt;0,_xlfn.CONCAT(Sales[[#This Row],[Subscription Type]]," ",Sales[[#This Row],[Upsell Priority]]," ",TEXT(Sales[[#This Row],[Current Upsell $]],"$#")),"")</f>
        <v/>
      </c>
      <c r="M1434">
        <v>7</v>
      </c>
      <c r="N1434" s="1">
        <v>44044</v>
      </c>
      <c r="O1434" s="1">
        <v>44197</v>
      </c>
      <c r="P1434">
        <v>5</v>
      </c>
      <c r="Q1434">
        <v>5</v>
      </c>
      <c r="R1434" s="1">
        <v>44166</v>
      </c>
      <c r="S1434">
        <v>0</v>
      </c>
      <c r="T1434" s="1"/>
    </row>
    <row r="1435" spans="1:20" x14ac:dyDescent="0.25">
      <c r="A1435">
        <v>100093</v>
      </c>
      <c r="B1435" t="s">
        <v>3</v>
      </c>
      <c r="C1435" cm="1">
        <f t="array" ref="C1435">_xlfn.SWITCH(Sales[[#This Row],[Subscription Type]],"Basic",4,"Premium",3,"Business",2,"Enterprise",1,FALSE)</f>
        <v>4</v>
      </c>
      <c r="G1435">
        <v>0</v>
      </c>
      <c r="H1435">
        <f>MAX(0,Sales[[#This Row],[Number of Users]]-Sales[[#This Row],[Licenses Bought]])</f>
        <v>7</v>
      </c>
      <c r="I1435" s="5">
        <v>10</v>
      </c>
      <c r="J1435" s="5">
        <f>IF(Sales[[#This Row],[Sales Month]]=MAX(R1435:R3654),Sales[[#This Row],[Upsell $ Non Paying Users]]*Sales[[#This Row],[Non Paying Users]],0)</f>
        <v>0</v>
      </c>
      <c r="K1435" s="5" t="str" cm="1">
        <f t="array" ref="K1435">_xlfn.IFS(Sales[[#This Row],[Current Upsell $]]=0,"",Sales[[#This Row],[Current Upsell $]]&gt;=400,"High",Sales[[#This Row],[Current Upsell $]]&gt;=100,"Medium",Sales[[#This Row],[Current Upsell $]]&lt;100,"Low")</f>
        <v/>
      </c>
      <c r="L1435" s="5" t="str">
        <f>IF(Sales[[#This Row],[Current Upsell $]]&gt;0,_xlfn.CONCAT(Sales[[#This Row],[Subscription Type]]," ",Sales[[#This Row],[Upsell Priority]]," ",TEXT(Sales[[#This Row],[Current Upsell $]],"$#")),"")</f>
        <v/>
      </c>
      <c r="M1435">
        <v>7</v>
      </c>
      <c r="N1435" s="1">
        <v>44044</v>
      </c>
      <c r="O1435" s="1">
        <v>44197</v>
      </c>
      <c r="P1435">
        <v>5</v>
      </c>
      <c r="Q1435">
        <v>5</v>
      </c>
      <c r="R1435" s="1">
        <v>44197</v>
      </c>
      <c r="S1435">
        <v>0</v>
      </c>
      <c r="T1435" s="1"/>
    </row>
    <row r="1436" spans="1:20" x14ac:dyDescent="0.25">
      <c r="A1436">
        <v>100130</v>
      </c>
      <c r="B1436" t="s">
        <v>3</v>
      </c>
      <c r="C1436" cm="1">
        <f t="array" ref="C1436">_xlfn.SWITCH(Sales[[#This Row],[Subscription Type]],"Basic",4,"Premium",3,"Business",2,"Enterprise",1,FALSE)</f>
        <v>4</v>
      </c>
      <c r="G1436">
        <v>0</v>
      </c>
      <c r="H1436">
        <f>MAX(0,Sales[[#This Row],[Number of Users]]-Sales[[#This Row],[Licenses Bought]])</f>
        <v>7</v>
      </c>
      <c r="I1436" s="5">
        <v>10</v>
      </c>
      <c r="J1436" s="5">
        <f>IF(Sales[[#This Row],[Sales Month]]=MAX(R1436:R3655),Sales[[#This Row],[Upsell $ Non Paying Users]]*Sales[[#This Row],[Non Paying Users]],0)</f>
        <v>0</v>
      </c>
      <c r="K1436" s="5" t="str" cm="1">
        <f t="array" ref="K1436">_xlfn.IFS(Sales[[#This Row],[Current Upsell $]]=0,"",Sales[[#This Row],[Current Upsell $]]&gt;=400,"High",Sales[[#This Row],[Current Upsell $]]&gt;=100,"Medium",Sales[[#This Row],[Current Upsell $]]&lt;100,"Low")</f>
        <v/>
      </c>
      <c r="L1436" s="5" t="str">
        <f>IF(Sales[[#This Row],[Current Upsell $]]&gt;0,_xlfn.CONCAT(Sales[[#This Row],[Subscription Type]]," ",Sales[[#This Row],[Upsell Priority]]," ",TEXT(Sales[[#This Row],[Current Upsell $]],"$#")),"")</f>
        <v/>
      </c>
      <c r="M1436">
        <v>7</v>
      </c>
      <c r="N1436" s="1">
        <v>44075</v>
      </c>
      <c r="O1436" s="1">
        <v>44378</v>
      </c>
      <c r="P1436">
        <v>10</v>
      </c>
      <c r="Q1436">
        <v>0</v>
      </c>
      <c r="R1436" s="1">
        <v>44075</v>
      </c>
      <c r="S1436">
        <v>0</v>
      </c>
      <c r="T1436" s="1"/>
    </row>
    <row r="1437" spans="1:20" x14ac:dyDescent="0.25">
      <c r="A1437">
        <v>100130</v>
      </c>
      <c r="B1437" t="s">
        <v>3</v>
      </c>
      <c r="C1437" cm="1">
        <f t="array" ref="C1437">_xlfn.SWITCH(Sales[[#This Row],[Subscription Type]],"Basic",4,"Premium",3,"Business",2,"Enterprise",1,FALSE)</f>
        <v>4</v>
      </c>
      <c r="G1437">
        <v>0</v>
      </c>
      <c r="H1437">
        <f>MAX(0,Sales[[#This Row],[Number of Users]]-Sales[[#This Row],[Licenses Bought]])</f>
        <v>7</v>
      </c>
      <c r="I1437" s="5">
        <v>10</v>
      </c>
      <c r="J1437" s="5">
        <f>IF(Sales[[#This Row],[Sales Month]]=MAX(R1437:R3656),Sales[[#This Row],[Upsell $ Non Paying Users]]*Sales[[#This Row],[Non Paying Users]],0)</f>
        <v>0</v>
      </c>
      <c r="K1437" s="5" t="str" cm="1">
        <f t="array" ref="K1437">_xlfn.IFS(Sales[[#This Row],[Current Upsell $]]=0,"",Sales[[#This Row],[Current Upsell $]]&gt;=400,"High",Sales[[#This Row],[Current Upsell $]]&gt;=100,"Medium",Sales[[#This Row],[Current Upsell $]]&lt;100,"Low")</f>
        <v/>
      </c>
      <c r="L1437" s="5" t="str">
        <f>IF(Sales[[#This Row],[Current Upsell $]]&gt;0,_xlfn.CONCAT(Sales[[#This Row],[Subscription Type]]," ",Sales[[#This Row],[Upsell Priority]]," ",TEXT(Sales[[#This Row],[Current Upsell $]],"$#")),"")</f>
        <v/>
      </c>
      <c r="M1437">
        <v>7</v>
      </c>
      <c r="N1437" s="1">
        <v>44075</v>
      </c>
      <c r="O1437" s="1">
        <v>44378</v>
      </c>
      <c r="P1437">
        <v>10</v>
      </c>
      <c r="Q1437">
        <v>0</v>
      </c>
      <c r="R1437" s="1">
        <v>44166</v>
      </c>
      <c r="S1437">
        <v>0</v>
      </c>
      <c r="T1437" s="1"/>
    </row>
    <row r="1438" spans="1:20" x14ac:dyDescent="0.25">
      <c r="A1438">
        <v>100130</v>
      </c>
      <c r="B1438" t="s">
        <v>3</v>
      </c>
      <c r="C1438" cm="1">
        <f t="array" ref="C1438">_xlfn.SWITCH(Sales[[#This Row],[Subscription Type]],"Basic",4,"Premium",3,"Business",2,"Enterprise",1,FALSE)</f>
        <v>4</v>
      </c>
      <c r="G1438">
        <v>0</v>
      </c>
      <c r="H1438">
        <f>MAX(0,Sales[[#This Row],[Number of Users]]-Sales[[#This Row],[Licenses Bought]])</f>
        <v>7</v>
      </c>
      <c r="I1438" s="5">
        <v>10</v>
      </c>
      <c r="J1438" s="5">
        <f>IF(Sales[[#This Row],[Sales Month]]=MAX(R1438:R3657),Sales[[#This Row],[Upsell $ Non Paying Users]]*Sales[[#This Row],[Non Paying Users]],0)</f>
        <v>0</v>
      </c>
      <c r="K1438" s="5" t="str" cm="1">
        <f t="array" ref="K1438">_xlfn.IFS(Sales[[#This Row],[Current Upsell $]]=0,"",Sales[[#This Row],[Current Upsell $]]&gt;=400,"High",Sales[[#This Row],[Current Upsell $]]&gt;=100,"Medium",Sales[[#This Row],[Current Upsell $]]&lt;100,"Low")</f>
        <v/>
      </c>
      <c r="L1438" s="5" t="str">
        <f>IF(Sales[[#This Row],[Current Upsell $]]&gt;0,_xlfn.CONCAT(Sales[[#This Row],[Subscription Type]]," ",Sales[[#This Row],[Upsell Priority]]," ",TEXT(Sales[[#This Row],[Current Upsell $]],"$#")),"")</f>
        <v/>
      </c>
      <c r="M1438">
        <v>7</v>
      </c>
      <c r="N1438" s="1">
        <v>44075</v>
      </c>
      <c r="O1438" s="1">
        <v>44378</v>
      </c>
      <c r="P1438">
        <v>10</v>
      </c>
      <c r="Q1438">
        <v>0</v>
      </c>
      <c r="R1438" s="1">
        <v>44228</v>
      </c>
      <c r="S1438">
        <v>0</v>
      </c>
      <c r="T1438" s="1"/>
    </row>
    <row r="1439" spans="1:20" x14ac:dyDescent="0.25">
      <c r="A1439">
        <v>100130</v>
      </c>
      <c r="B1439" t="s">
        <v>3</v>
      </c>
      <c r="C1439" cm="1">
        <f t="array" ref="C1439">_xlfn.SWITCH(Sales[[#This Row],[Subscription Type]],"Basic",4,"Premium",3,"Business",2,"Enterprise",1,FALSE)</f>
        <v>4</v>
      </c>
      <c r="G1439">
        <v>0</v>
      </c>
      <c r="H1439">
        <f>MAX(0,Sales[[#This Row],[Number of Users]]-Sales[[#This Row],[Licenses Bought]])</f>
        <v>7</v>
      </c>
      <c r="I1439" s="5">
        <v>10</v>
      </c>
      <c r="J1439" s="5">
        <f>IF(Sales[[#This Row],[Sales Month]]=MAX(R1439:R3658),Sales[[#This Row],[Upsell $ Non Paying Users]]*Sales[[#This Row],[Non Paying Users]],0)</f>
        <v>0</v>
      </c>
      <c r="K1439" s="5" t="str" cm="1">
        <f t="array" ref="K1439">_xlfn.IFS(Sales[[#This Row],[Current Upsell $]]=0,"",Sales[[#This Row],[Current Upsell $]]&gt;=400,"High",Sales[[#This Row],[Current Upsell $]]&gt;=100,"Medium",Sales[[#This Row],[Current Upsell $]]&lt;100,"Low")</f>
        <v/>
      </c>
      <c r="L1439" s="5" t="str">
        <f>IF(Sales[[#This Row],[Current Upsell $]]&gt;0,_xlfn.CONCAT(Sales[[#This Row],[Subscription Type]]," ",Sales[[#This Row],[Upsell Priority]]," ",TEXT(Sales[[#This Row],[Current Upsell $]],"$#")),"")</f>
        <v/>
      </c>
      <c r="M1439">
        <v>7</v>
      </c>
      <c r="N1439" s="1">
        <v>44075</v>
      </c>
      <c r="O1439" s="1">
        <v>44378</v>
      </c>
      <c r="P1439">
        <v>10</v>
      </c>
      <c r="Q1439">
        <v>0</v>
      </c>
      <c r="R1439" s="1">
        <v>44317</v>
      </c>
      <c r="S1439">
        <v>0</v>
      </c>
      <c r="T1439" s="1"/>
    </row>
    <row r="1440" spans="1:20" x14ac:dyDescent="0.25">
      <c r="A1440">
        <v>100153</v>
      </c>
      <c r="B1440" t="s">
        <v>3</v>
      </c>
      <c r="C1440" cm="1">
        <f t="array" ref="C1440">_xlfn.SWITCH(Sales[[#This Row],[Subscription Type]],"Basic",4,"Premium",3,"Business",2,"Enterprise",1,FALSE)</f>
        <v>4</v>
      </c>
      <c r="G1440">
        <v>0</v>
      </c>
      <c r="H1440">
        <f>MAX(0,Sales[[#This Row],[Number of Users]]-Sales[[#This Row],[Licenses Bought]])</f>
        <v>7</v>
      </c>
      <c r="I1440" s="5">
        <v>10</v>
      </c>
      <c r="J1440" s="5">
        <f>IF(Sales[[#This Row],[Sales Month]]=MAX(R1440:R3659),Sales[[#This Row],[Upsell $ Non Paying Users]]*Sales[[#This Row],[Non Paying Users]],0)</f>
        <v>0</v>
      </c>
      <c r="K1440" s="5" t="str" cm="1">
        <f t="array" ref="K1440">_xlfn.IFS(Sales[[#This Row],[Current Upsell $]]=0,"",Sales[[#This Row],[Current Upsell $]]&gt;=400,"High",Sales[[#This Row],[Current Upsell $]]&gt;=100,"Medium",Sales[[#This Row],[Current Upsell $]]&lt;100,"Low")</f>
        <v/>
      </c>
      <c r="L1440" s="5" t="str">
        <f>IF(Sales[[#This Row],[Current Upsell $]]&gt;0,_xlfn.CONCAT(Sales[[#This Row],[Subscription Type]]," ",Sales[[#This Row],[Upsell Priority]]," ",TEXT(Sales[[#This Row],[Current Upsell $]],"$#")),"")</f>
        <v/>
      </c>
      <c r="M1440">
        <v>7</v>
      </c>
      <c r="N1440" s="1">
        <v>44105</v>
      </c>
      <c r="O1440" s="1">
        <v>44197</v>
      </c>
      <c r="P1440">
        <v>3</v>
      </c>
      <c r="Q1440">
        <v>5</v>
      </c>
      <c r="R1440" s="1">
        <v>44197</v>
      </c>
      <c r="S1440">
        <v>0</v>
      </c>
      <c r="T1440" s="1"/>
    </row>
    <row r="1441" spans="1:20" x14ac:dyDescent="0.25">
      <c r="A1441">
        <v>100174</v>
      </c>
      <c r="B1441" t="s">
        <v>3</v>
      </c>
      <c r="C1441" cm="1">
        <f t="array" ref="C1441">_xlfn.SWITCH(Sales[[#This Row],[Subscription Type]],"Basic",4,"Premium",3,"Business",2,"Enterprise",1,FALSE)</f>
        <v>4</v>
      </c>
      <c r="G1441">
        <v>0</v>
      </c>
      <c r="H1441">
        <f>MAX(0,Sales[[#This Row],[Number of Users]]-Sales[[#This Row],[Licenses Bought]])</f>
        <v>7</v>
      </c>
      <c r="I1441" s="5">
        <v>10</v>
      </c>
      <c r="J1441" s="5">
        <f>IF(Sales[[#This Row],[Sales Month]]=MAX(R1441:R3660),Sales[[#This Row],[Upsell $ Non Paying Users]]*Sales[[#This Row],[Non Paying Users]],0)</f>
        <v>0</v>
      </c>
      <c r="K1441" s="5" t="str" cm="1">
        <f t="array" ref="K1441">_xlfn.IFS(Sales[[#This Row],[Current Upsell $]]=0,"",Sales[[#This Row],[Current Upsell $]]&gt;=400,"High",Sales[[#This Row],[Current Upsell $]]&gt;=100,"Medium",Sales[[#This Row],[Current Upsell $]]&lt;100,"Low")</f>
        <v/>
      </c>
      <c r="L1441" s="5" t="str">
        <f>IF(Sales[[#This Row],[Current Upsell $]]&gt;0,_xlfn.CONCAT(Sales[[#This Row],[Subscription Type]]," ",Sales[[#This Row],[Upsell Priority]]," ",TEXT(Sales[[#This Row],[Current Upsell $]],"$#")),"")</f>
        <v/>
      </c>
      <c r="M1441">
        <v>7</v>
      </c>
      <c r="N1441" s="1">
        <v>44166</v>
      </c>
      <c r="O1441" s="1">
        <v>44287</v>
      </c>
      <c r="P1441">
        <v>4</v>
      </c>
      <c r="Q1441">
        <v>2</v>
      </c>
      <c r="R1441" s="1">
        <v>44228</v>
      </c>
      <c r="S1441">
        <v>0</v>
      </c>
      <c r="T1441" s="1"/>
    </row>
    <row r="1442" spans="1:20" x14ac:dyDescent="0.25">
      <c r="A1442">
        <v>100174</v>
      </c>
      <c r="B1442" t="s">
        <v>3</v>
      </c>
      <c r="C1442" cm="1">
        <f t="array" ref="C1442">_xlfn.SWITCH(Sales[[#This Row],[Subscription Type]],"Basic",4,"Premium",3,"Business",2,"Enterprise",1,FALSE)</f>
        <v>4</v>
      </c>
      <c r="G1442">
        <v>0</v>
      </c>
      <c r="H1442">
        <f>MAX(0,Sales[[#This Row],[Number of Users]]-Sales[[#This Row],[Licenses Bought]])</f>
        <v>7</v>
      </c>
      <c r="I1442" s="5">
        <v>10</v>
      </c>
      <c r="J1442" s="5">
        <f>IF(Sales[[#This Row],[Sales Month]]=MAX(R1442:R3661),Sales[[#This Row],[Upsell $ Non Paying Users]]*Sales[[#This Row],[Non Paying Users]],0)</f>
        <v>0</v>
      </c>
      <c r="K1442" s="5" t="str" cm="1">
        <f t="array" ref="K1442">_xlfn.IFS(Sales[[#This Row],[Current Upsell $]]=0,"",Sales[[#This Row],[Current Upsell $]]&gt;=400,"High",Sales[[#This Row],[Current Upsell $]]&gt;=100,"Medium",Sales[[#This Row],[Current Upsell $]]&lt;100,"Low")</f>
        <v/>
      </c>
      <c r="L1442" s="5" t="str">
        <f>IF(Sales[[#This Row],[Current Upsell $]]&gt;0,_xlfn.CONCAT(Sales[[#This Row],[Subscription Type]]," ",Sales[[#This Row],[Upsell Priority]]," ",TEXT(Sales[[#This Row],[Current Upsell $]],"$#")),"")</f>
        <v/>
      </c>
      <c r="M1442">
        <v>7</v>
      </c>
      <c r="N1442" s="1">
        <v>44166</v>
      </c>
      <c r="O1442" s="1">
        <v>44287</v>
      </c>
      <c r="P1442">
        <v>4</v>
      </c>
      <c r="Q1442">
        <v>2</v>
      </c>
      <c r="R1442" s="1">
        <v>44287</v>
      </c>
      <c r="S1442">
        <v>0</v>
      </c>
      <c r="T1442" s="1"/>
    </row>
    <row r="1443" spans="1:20" x14ac:dyDescent="0.25">
      <c r="A1443">
        <v>100175</v>
      </c>
      <c r="B1443" t="s">
        <v>3</v>
      </c>
      <c r="C1443" cm="1">
        <f t="array" ref="C1443">_xlfn.SWITCH(Sales[[#This Row],[Subscription Type]],"Basic",4,"Premium",3,"Business",2,"Enterprise",1,FALSE)</f>
        <v>4</v>
      </c>
      <c r="G1443">
        <v>0</v>
      </c>
      <c r="H1443">
        <f>MAX(0,Sales[[#This Row],[Number of Users]]-Sales[[#This Row],[Licenses Bought]])</f>
        <v>7</v>
      </c>
      <c r="I1443" s="5">
        <v>10</v>
      </c>
      <c r="J1443" s="5">
        <f>IF(Sales[[#This Row],[Sales Month]]=MAX(R1443:R3662),Sales[[#This Row],[Upsell $ Non Paying Users]]*Sales[[#This Row],[Non Paying Users]],0)</f>
        <v>0</v>
      </c>
      <c r="K1443" s="5" t="str" cm="1">
        <f t="array" ref="K1443">_xlfn.IFS(Sales[[#This Row],[Current Upsell $]]=0,"",Sales[[#This Row],[Current Upsell $]]&gt;=400,"High",Sales[[#This Row],[Current Upsell $]]&gt;=100,"Medium",Sales[[#This Row],[Current Upsell $]]&lt;100,"Low")</f>
        <v/>
      </c>
      <c r="L1443" s="5" t="str">
        <f>IF(Sales[[#This Row],[Current Upsell $]]&gt;0,_xlfn.CONCAT(Sales[[#This Row],[Subscription Type]]," ",Sales[[#This Row],[Upsell Priority]]," ",TEXT(Sales[[#This Row],[Current Upsell $]],"$#")),"")</f>
        <v/>
      </c>
      <c r="M1443">
        <v>7</v>
      </c>
      <c r="N1443" s="1">
        <v>44166</v>
      </c>
      <c r="O1443" s="1">
        <v>44378</v>
      </c>
      <c r="P1443">
        <v>7</v>
      </c>
      <c r="Q1443">
        <v>0</v>
      </c>
      <c r="R1443" s="1">
        <v>44166</v>
      </c>
      <c r="S1443">
        <v>0</v>
      </c>
      <c r="T1443" s="1"/>
    </row>
    <row r="1444" spans="1:20" x14ac:dyDescent="0.25">
      <c r="A1444">
        <v>100176</v>
      </c>
      <c r="B1444" t="s">
        <v>3</v>
      </c>
      <c r="C1444" cm="1">
        <f t="array" ref="C1444">_xlfn.SWITCH(Sales[[#This Row],[Subscription Type]],"Basic",4,"Premium",3,"Business",2,"Enterprise",1,FALSE)</f>
        <v>4</v>
      </c>
      <c r="G1444">
        <v>0</v>
      </c>
      <c r="H1444">
        <f>MAX(0,Sales[[#This Row],[Number of Users]]-Sales[[#This Row],[Licenses Bought]])</f>
        <v>7</v>
      </c>
      <c r="I1444" s="5">
        <v>10</v>
      </c>
      <c r="J1444" s="5">
        <f>IF(Sales[[#This Row],[Sales Month]]=MAX(R1444:R3663),Sales[[#This Row],[Upsell $ Non Paying Users]]*Sales[[#This Row],[Non Paying Users]],0)</f>
        <v>0</v>
      </c>
      <c r="K1444" s="5" t="str" cm="1">
        <f t="array" ref="K1444">_xlfn.IFS(Sales[[#This Row],[Current Upsell $]]=0,"",Sales[[#This Row],[Current Upsell $]]&gt;=400,"High",Sales[[#This Row],[Current Upsell $]]&gt;=100,"Medium",Sales[[#This Row],[Current Upsell $]]&lt;100,"Low")</f>
        <v/>
      </c>
      <c r="L1444" s="5" t="str">
        <f>IF(Sales[[#This Row],[Current Upsell $]]&gt;0,_xlfn.CONCAT(Sales[[#This Row],[Subscription Type]]," ",Sales[[#This Row],[Upsell Priority]]," ",TEXT(Sales[[#This Row],[Current Upsell $]],"$#")),"")</f>
        <v/>
      </c>
      <c r="M1444">
        <v>7</v>
      </c>
      <c r="N1444" s="1">
        <v>44166</v>
      </c>
      <c r="O1444" s="1">
        <v>44317</v>
      </c>
      <c r="P1444">
        <v>5</v>
      </c>
      <c r="Q1444">
        <v>1</v>
      </c>
      <c r="R1444" s="1">
        <v>44166</v>
      </c>
      <c r="S1444">
        <v>0</v>
      </c>
      <c r="T1444" s="1"/>
    </row>
    <row r="1445" spans="1:20" x14ac:dyDescent="0.25">
      <c r="A1445">
        <v>100176</v>
      </c>
      <c r="B1445" t="s">
        <v>3</v>
      </c>
      <c r="C1445" cm="1">
        <f t="array" ref="C1445">_xlfn.SWITCH(Sales[[#This Row],[Subscription Type]],"Basic",4,"Premium",3,"Business",2,"Enterprise",1,FALSE)</f>
        <v>4</v>
      </c>
      <c r="G1445">
        <v>0</v>
      </c>
      <c r="H1445">
        <f>MAX(0,Sales[[#This Row],[Number of Users]]-Sales[[#This Row],[Licenses Bought]])</f>
        <v>7</v>
      </c>
      <c r="I1445" s="5">
        <v>10</v>
      </c>
      <c r="J1445" s="5">
        <f>IF(Sales[[#This Row],[Sales Month]]=MAX(R1445:R3664),Sales[[#This Row],[Upsell $ Non Paying Users]]*Sales[[#This Row],[Non Paying Users]],0)</f>
        <v>0</v>
      </c>
      <c r="K1445" s="5" t="str" cm="1">
        <f t="array" ref="K1445">_xlfn.IFS(Sales[[#This Row],[Current Upsell $]]=0,"",Sales[[#This Row],[Current Upsell $]]&gt;=400,"High",Sales[[#This Row],[Current Upsell $]]&gt;=100,"Medium",Sales[[#This Row],[Current Upsell $]]&lt;100,"Low")</f>
        <v/>
      </c>
      <c r="L1445" s="5" t="str">
        <f>IF(Sales[[#This Row],[Current Upsell $]]&gt;0,_xlfn.CONCAT(Sales[[#This Row],[Subscription Type]]," ",Sales[[#This Row],[Upsell Priority]]," ",TEXT(Sales[[#This Row],[Current Upsell $]],"$#")),"")</f>
        <v/>
      </c>
      <c r="M1445">
        <v>7</v>
      </c>
      <c r="N1445" s="1">
        <v>44166</v>
      </c>
      <c r="O1445" s="1">
        <v>44317</v>
      </c>
      <c r="P1445">
        <v>5</v>
      </c>
      <c r="Q1445">
        <v>1</v>
      </c>
      <c r="R1445" s="1">
        <v>44197</v>
      </c>
      <c r="S1445">
        <v>0</v>
      </c>
      <c r="T1445" s="1"/>
    </row>
    <row r="1446" spans="1:20" x14ac:dyDescent="0.25">
      <c r="A1446">
        <v>100176</v>
      </c>
      <c r="B1446" t="s">
        <v>3</v>
      </c>
      <c r="C1446" cm="1">
        <f t="array" ref="C1446">_xlfn.SWITCH(Sales[[#This Row],[Subscription Type]],"Basic",4,"Premium",3,"Business",2,"Enterprise",1,FALSE)</f>
        <v>4</v>
      </c>
      <c r="G1446">
        <v>0</v>
      </c>
      <c r="H1446">
        <f>MAX(0,Sales[[#This Row],[Number of Users]]-Sales[[#This Row],[Licenses Bought]])</f>
        <v>7</v>
      </c>
      <c r="I1446" s="5">
        <v>10</v>
      </c>
      <c r="J1446" s="5">
        <f>IF(Sales[[#This Row],[Sales Month]]=MAX(R1446:R3665),Sales[[#This Row],[Upsell $ Non Paying Users]]*Sales[[#This Row],[Non Paying Users]],0)</f>
        <v>0</v>
      </c>
      <c r="K1446" s="5" t="str" cm="1">
        <f t="array" ref="K1446">_xlfn.IFS(Sales[[#This Row],[Current Upsell $]]=0,"",Sales[[#This Row],[Current Upsell $]]&gt;=400,"High",Sales[[#This Row],[Current Upsell $]]&gt;=100,"Medium",Sales[[#This Row],[Current Upsell $]]&lt;100,"Low")</f>
        <v/>
      </c>
      <c r="L1446" s="5" t="str">
        <f>IF(Sales[[#This Row],[Current Upsell $]]&gt;0,_xlfn.CONCAT(Sales[[#This Row],[Subscription Type]]," ",Sales[[#This Row],[Upsell Priority]]," ",TEXT(Sales[[#This Row],[Current Upsell $]],"$#")),"")</f>
        <v/>
      </c>
      <c r="M1446">
        <v>7</v>
      </c>
      <c r="N1446" s="1">
        <v>44166</v>
      </c>
      <c r="O1446" s="1">
        <v>44317</v>
      </c>
      <c r="P1446">
        <v>5</v>
      </c>
      <c r="Q1446">
        <v>1</v>
      </c>
      <c r="R1446" s="1">
        <v>44287</v>
      </c>
      <c r="S1446">
        <v>0</v>
      </c>
      <c r="T1446" s="1"/>
    </row>
    <row r="1447" spans="1:20" x14ac:dyDescent="0.25">
      <c r="A1447">
        <v>100233</v>
      </c>
      <c r="B1447" t="s">
        <v>3</v>
      </c>
      <c r="C1447" cm="1">
        <f t="array" ref="C1447">_xlfn.SWITCH(Sales[[#This Row],[Subscription Type]],"Basic",4,"Premium",3,"Business",2,"Enterprise",1,FALSE)</f>
        <v>4</v>
      </c>
      <c r="G1447">
        <v>0</v>
      </c>
      <c r="H1447">
        <f>MAX(0,Sales[[#This Row],[Number of Users]]-Sales[[#This Row],[Licenses Bought]])</f>
        <v>7</v>
      </c>
      <c r="I1447" s="5">
        <v>10</v>
      </c>
      <c r="J1447" s="5">
        <f>IF(Sales[[#This Row],[Sales Month]]=MAX(R1447:R3666),Sales[[#This Row],[Upsell $ Non Paying Users]]*Sales[[#This Row],[Non Paying Users]],0)</f>
        <v>0</v>
      </c>
      <c r="K1447" s="5" t="str" cm="1">
        <f t="array" ref="K1447">_xlfn.IFS(Sales[[#This Row],[Current Upsell $]]=0,"",Sales[[#This Row],[Current Upsell $]]&gt;=400,"High",Sales[[#This Row],[Current Upsell $]]&gt;=100,"Medium",Sales[[#This Row],[Current Upsell $]]&lt;100,"Low")</f>
        <v/>
      </c>
      <c r="L1447" s="5" t="str">
        <f>IF(Sales[[#This Row],[Current Upsell $]]&gt;0,_xlfn.CONCAT(Sales[[#This Row],[Subscription Type]]," ",Sales[[#This Row],[Upsell Priority]]," ",TEXT(Sales[[#This Row],[Current Upsell $]],"$#")),"")</f>
        <v/>
      </c>
      <c r="M1447">
        <v>7</v>
      </c>
      <c r="N1447" s="1">
        <v>44256</v>
      </c>
      <c r="O1447" s="1">
        <v>44378</v>
      </c>
      <c r="P1447">
        <v>4</v>
      </c>
      <c r="Q1447">
        <v>0</v>
      </c>
      <c r="R1447" s="1">
        <v>44287</v>
      </c>
      <c r="S1447">
        <v>0</v>
      </c>
      <c r="T1447" s="1"/>
    </row>
    <row r="1448" spans="1:20" x14ac:dyDescent="0.25">
      <c r="A1448">
        <v>100233</v>
      </c>
      <c r="B1448" t="s">
        <v>3</v>
      </c>
      <c r="C1448" cm="1">
        <f t="array" ref="C1448">_xlfn.SWITCH(Sales[[#This Row],[Subscription Type]],"Basic",4,"Premium",3,"Business",2,"Enterprise",1,FALSE)</f>
        <v>4</v>
      </c>
      <c r="G1448">
        <v>0</v>
      </c>
      <c r="H1448">
        <f>MAX(0,Sales[[#This Row],[Number of Users]]-Sales[[#This Row],[Licenses Bought]])</f>
        <v>7</v>
      </c>
      <c r="I1448" s="5">
        <v>10</v>
      </c>
      <c r="J1448" s="5">
        <f>IF(Sales[[#This Row],[Sales Month]]=MAX(R1448:R3667),Sales[[#This Row],[Upsell $ Non Paying Users]]*Sales[[#This Row],[Non Paying Users]],0)</f>
        <v>0</v>
      </c>
      <c r="K1448" s="5" t="str" cm="1">
        <f t="array" ref="K1448">_xlfn.IFS(Sales[[#This Row],[Current Upsell $]]=0,"",Sales[[#This Row],[Current Upsell $]]&gt;=400,"High",Sales[[#This Row],[Current Upsell $]]&gt;=100,"Medium",Sales[[#This Row],[Current Upsell $]]&lt;100,"Low")</f>
        <v/>
      </c>
      <c r="L1448" s="5" t="str">
        <f>IF(Sales[[#This Row],[Current Upsell $]]&gt;0,_xlfn.CONCAT(Sales[[#This Row],[Subscription Type]]," ",Sales[[#This Row],[Upsell Priority]]," ",TEXT(Sales[[#This Row],[Current Upsell $]],"$#")),"")</f>
        <v/>
      </c>
      <c r="M1448">
        <v>7</v>
      </c>
      <c r="N1448" s="1">
        <v>44256</v>
      </c>
      <c r="O1448" s="1">
        <v>44378</v>
      </c>
      <c r="P1448">
        <v>4</v>
      </c>
      <c r="Q1448">
        <v>0</v>
      </c>
      <c r="R1448" s="1">
        <v>44317</v>
      </c>
      <c r="S1448">
        <v>0</v>
      </c>
      <c r="T1448" s="1"/>
    </row>
    <row r="1449" spans="1:20" x14ac:dyDescent="0.25">
      <c r="A1449">
        <v>100235</v>
      </c>
      <c r="B1449" t="s">
        <v>3</v>
      </c>
      <c r="C1449" cm="1">
        <f t="array" ref="C1449">_xlfn.SWITCH(Sales[[#This Row],[Subscription Type]],"Basic",4,"Premium",3,"Business",2,"Enterprise",1,FALSE)</f>
        <v>4</v>
      </c>
      <c r="G1449">
        <v>0</v>
      </c>
      <c r="H1449">
        <f>MAX(0,Sales[[#This Row],[Number of Users]]-Sales[[#This Row],[Licenses Bought]])</f>
        <v>7</v>
      </c>
      <c r="I1449" s="5">
        <v>10</v>
      </c>
      <c r="J1449" s="5">
        <f>IF(Sales[[#This Row],[Sales Month]]=MAX(R1449:R3668),Sales[[#This Row],[Upsell $ Non Paying Users]]*Sales[[#This Row],[Non Paying Users]],0)</f>
        <v>0</v>
      </c>
      <c r="K1449" s="5" t="str" cm="1">
        <f t="array" ref="K1449">_xlfn.IFS(Sales[[#This Row],[Current Upsell $]]=0,"",Sales[[#This Row],[Current Upsell $]]&gt;=400,"High",Sales[[#This Row],[Current Upsell $]]&gt;=100,"Medium",Sales[[#This Row],[Current Upsell $]]&lt;100,"Low")</f>
        <v/>
      </c>
      <c r="L1449" s="5" t="str">
        <f>IF(Sales[[#This Row],[Current Upsell $]]&gt;0,_xlfn.CONCAT(Sales[[#This Row],[Subscription Type]]," ",Sales[[#This Row],[Upsell Priority]]," ",TEXT(Sales[[#This Row],[Current Upsell $]],"$#")),"")</f>
        <v/>
      </c>
      <c r="M1449">
        <v>7</v>
      </c>
      <c r="N1449" s="1">
        <v>44256</v>
      </c>
      <c r="O1449" s="1">
        <v>44348</v>
      </c>
      <c r="P1449">
        <v>3</v>
      </c>
      <c r="Q1449">
        <v>0</v>
      </c>
      <c r="R1449" s="1">
        <v>44256</v>
      </c>
      <c r="S1449">
        <v>0</v>
      </c>
      <c r="T1449" s="1"/>
    </row>
    <row r="1450" spans="1:20" x14ac:dyDescent="0.25">
      <c r="A1450">
        <v>100235</v>
      </c>
      <c r="B1450" t="s">
        <v>3</v>
      </c>
      <c r="C1450" cm="1">
        <f t="array" ref="C1450">_xlfn.SWITCH(Sales[[#This Row],[Subscription Type]],"Basic",4,"Premium",3,"Business",2,"Enterprise",1,FALSE)</f>
        <v>4</v>
      </c>
      <c r="G1450">
        <v>0</v>
      </c>
      <c r="H1450">
        <f>MAX(0,Sales[[#This Row],[Number of Users]]-Sales[[#This Row],[Licenses Bought]])</f>
        <v>7</v>
      </c>
      <c r="I1450" s="5">
        <v>10</v>
      </c>
      <c r="J1450" s="5">
        <f>IF(Sales[[#This Row],[Sales Month]]=MAX(R1450:R3669),Sales[[#This Row],[Upsell $ Non Paying Users]]*Sales[[#This Row],[Non Paying Users]],0)</f>
        <v>0</v>
      </c>
      <c r="K1450" s="5" t="str" cm="1">
        <f t="array" ref="K1450">_xlfn.IFS(Sales[[#This Row],[Current Upsell $]]=0,"",Sales[[#This Row],[Current Upsell $]]&gt;=400,"High",Sales[[#This Row],[Current Upsell $]]&gt;=100,"Medium",Sales[[#This Row],[Current Upsell $]]&lt;100,"Low")</f>
        <v/>
      </c>
      <c r="L1450" s="5" t="str">
        <f>IF(Sales[[#This Row],[Current Upsell $]]&gt;0,_xlfn.CONCAT(Sales[[#This Row],[Subscription Type]]," ",Sales[[#This Row],[Upsell Priority]]," ",TEXT(Sales[[#This Row],[Current Upsell $]],"$#")),"")</f>
        <v/>
      </c>
      <c r="M1450">
        <v>7</v>
      </c>
      <c r="N1450" s="1">
        <v>44256</v>
      </c>
      <c r="O1450" s="1">
        <v>44348</v>
      </c>
      <c r="P1450">
        <v>3</v>
      </c>
      <c r="Q1450">
        <v>0</v>
      </c>
      <c r="R1450" s="1">
        <v>44287</v>
      </c>
      <c r="S1450">
        <v>0</v>
      </c>
      <c r="T1450" s="1"/>
    </row>
    <row r="1451" spans="1:20" x14ac:dyDescent="0.25">
      <c r="A1451">
        <v>100235</v>
      </c>
      <c r="B1451" t="s">
        <v>3</v>
      </c>
      <c r="C1451" cm="1">
        <f t="array" ref="C1451">_xlfn.SWITCH(Sales[[#This Row],[Subscription Type]],"Basic",4,"Premium",3,"Business",2,"Enterprise",1,FALSE)</f>
        <v>4</v>
      </c>
      <c r="G1451">
        <v>0</v>
      </c>
      <c r="H1451">
        <f>MAX(0,Sales[[#This Row],[Number of Users]]-Sales[[#This Row],[Licenses Bought]])</f>
        <v>7</v>
      </c>
      <c r="I1451" s="5">
        <v>10</v>
      </c>
      <c r="J1451" s="5">
        <f>IF(Sales[[#This Row],[Sales Month]]=MAX(R1451:R3670),Sales[[#This Row],[Upsell $ Non Paying Users]]*Sales[[#This Row],[Non Paying Users]],0)</f>
        <v>70</v>
      </c>
      <c r="K1451" s="5" t="str" cm="1">
        <f t="array" ref="K1451">_xlfn.IFS(Sales[[#This Row],[Current Upsell $]]=0,"",Sales[[#This Row],[Current Upsell $]]&gt;=400,"High",Sales[[#This Row],[Current Upsell $]]&gt;=100,"Medium",Sales[[#This Row],[Current Upsell $]]&lt;100,"Low")</f>
        <v>Low</v>
      </c>
      <c r="L1451" s="5" t="str">
        <f>IF(Sales[[#This Row],[Current Upsell $]]&gt;0,_xlfn.CONCAT(Sales[[#This Row],[Subscription Type]]," ",Sales[[#This Row],[Upsell Priority]]," ",TEXT(Sales[[#This Row],[Current Upsell $]],"$#")),"")</f>
        <v>Basic Low $70</v>
      </c>
      <c r="M1451">
        <v>7</v>
      </c>
      <c r="N1451" s="1">
        <v>44256</v>
      </c>
      <c r="O1451" s="1">
        <v>44348</v>
      </c>
      <c r="P1451">
        <v>3</v>
      </c>
      <c r="Q1451">
        <v>0</v>
      </c>
      <c r="R1451" s="1">
        <v>44348</v>
      </c>
      <c r="S1451">
        <v>0</v>
      </c>
      <c r="T1451" s="1"/>
    </row>
    <row r="1452" spans="1:20" x14ac:dyDescent="0.25">
      <c r="A1452">
        <v>100236</v>
      </c>
      <c r="B1452" t="s">
        <v>3</v>
      </c>
      <c r="C1452" cm="1">
        <f t="array" ref="C1452">_xlfn.SWITCH(Sales[[#This Row],[Subscription Type]],"Basic",4,"Premium",3,"Business",2,"Enterprise",1,FALSE)</f>
        <v>4</v>
      </c>
      <c r="G1452">
        <v>0</v>
      </c>
      <c r="H1452">
        <f>MAX(0,Sales[[#This Row],[Number of Users]]-Sales[[#This Row],[Licenses Bought]])</f>
        <v>7</v>
      </c>
      <c r="I1452" s="5">
        <v>10</v>
      </c>
      <c r="J1452" s="5">
        <f>IF(Sales[[#This Row],[Sales Month]]=MAX(R1452:R3671),Sales[[#This Row],[Upsell $ Non Paying Users]]*Sales[[#This Row],[Non Paying Users]],0)</f>
        <v>0</v>
      </c>
      <c r="K1452" s="5" t="str" cm="1">
        <f t="array" ref="K1452">_xlfn.IFS(Sales[[#This Row],[Current Upsell $]]=0,"",Sales[[#This Row],[Current Upsell $]]&gt;=400,"High",Sales[[#This Row],[Current Upsell $]]&gt;=100,"Medium",Sales[[#This Row],[Current Upsell $]]&lt;100,"Low")</f>
        <v/>
      </c>
      <c r="L1452" s="5" t="str">
        <f>IF(Sales[[#This Row],[Current Upsell $]]&gt;0,_xlfn.CONCAT(Sales[[#This Row],[Subscription Type]]," ",Sales[[#This Row],[Upsell Priority]]," ",TEXT(Sales[[#This Row],[Current Upsell $]],"$#")),"")</f>
        <v/>
      </c>
      <c r="M1452">
        <v>7</v>
      </c>
      <c r="N1452" s="1">
        <v>44256</v>
      </c>
      <c r="O1452" s="1">
        <v>44378</v>
      </c>
      <c r="P1452">
        <v>4</v>
      </c>
      <c r="Q1452">
        <v>0</v>
      </c>
      <c r="R1452" s="1">
        <v>44256</v>
      </c>
      <c r="S1452">
        <v>0</v>
      </c>
      <c r="T1452" s="1"/>
    </row>
    <row r="1453" spans="1:20" x14ac:dyDescent="0.25">
      <c r="A1453">
        <v>100260</v>
      </c>
      <c r="B1453" t="s">
        <v>3</v>
      </c>
      <c r="C1453" cm="1">
        <f t="array" ref="C1453">_xlfn.SWITCH(Sales[[#This Row],[Subscription Type]],"Basic",4,"Premium",3,"Business",2,"Enterprise",1,FALSE)</f>
        <v>4</v>
      </c>
      <c r="G1453">
        <v>0</v>
      </c>
      <c r="H1453">
        <f>MAX(0,Sales[[#This Row],[Number of Users]]-Sales[[#This Row],[Licenses Bought]])</f>
        <v>7</v>
      </c>
      <c r="I1453" s="5">
        <v>10</v>
      </c>
      <c r="J1453" s="5">
        <f>IF(Sales[[#This Row],[Sales Month]]=MAX(R1453:R3672),Sales[[#This Row],[Upsell $ Non Paying Users]]*Sales[[#This Row],[Non Paying Users]],0)</f>
        <v>70</v>
      </c>
      <c r="K1453" s="5" t="str" cm="1">
        <f t="array" ref="K1453">_xlfn.IFS(Sales[[#This Row],[Current Upsell $]]=0,"",Sales[[#This Row],[Current Upsell $]]&gt;=400,"High",Sales[[#This Row],[Current Upsell $]]&gt;=100,"Medium",Sales[[#This Row],[Current Upsell $]]&lt;100,"Low")</f>
        <v>Low</v>
      </c>
      <c r="L1453" s="5" t="str">
        <f>IF(Sales[[#This Row],[Current Upsell $]]&gt;0,_xlfn.CONCAT(Sales[[#This Row],[Subscription Type]]," ",Sales[[#This Row],[Upsell Priority]]," ",TEXT(Sales[[#This Row],[Current Upsell $]],"$#")),"")</f>
        <v>Basic Low $70</v>
      </c>
      <c r="M1453">
        <v>7</v>
      </c>
      <c r="N1453" s="1">
        <v>44287</v>
      </c>
      <c r="O1453" s="1">
        <v>44378</v>
      </c>
      <c r="P1453">
        <v>3</v>
      </c>
      <c r="Q1453">
        <v>0</v>
      </c>
      <c r="R1453" s="1">
        <v>44348</v>
      </c>
      <c r="S1453">
        <v>0</v>
      </c>
      <c r="T1453" s="1"/>
    </row>
    <row r="1454" spans="1:20" x14ac:dyDescent="0.25">
      <c r="A1454">
        <v>100293</v>
      </c>
      <c r="B1454" t="s">
        <v>3</v>
      </c>
      <c r="C1454" cm="1">
        <f t="array" ref="C1454">_xlfn.SWITCH(Sales[[#This Row],[Subscription Type]],"Basic",4,"Premium",3,"Business",2,"Enterprise",1,FALSE)</f>
        <v>4</v>
      </c>
      <c r="G1454">
        <v>0</v>
      </c>
      <c r="H1454">
        <f>MAX(0,Sales[[#This Row],[Number of Users]]-Sales[[#This Row],[Licenses Bought]])</f>
        <v>7</v>
      </c>
      <c r="I1454" s="5">
        <v>10</v>
      </c>
      <c r="J1454" s="5">
        <f>IF(Sales[[#This Row],[Sales Month]]=MAX(R1454:R3673),Sales[[#This Row],[Upsell $ Non Paying Users]]*Sales[[#This Row],[Non Paying Users]],0)</f>
        <v>0</v>
      </c>
      <c r="K1454" s="5" t="str" cm="1">
        <f t="array" ref="K1454">_xlfn.IFS(Sales[[#This Row],[Current Upsell $]]=0,"",Sales[[#This Row],[Current Upsell $]]&gt;=400,"High",Sales[[#This Row],[Current Upsell $]]&gt;=100,"Medium",Sales[[#This Row],[Current Upsell $]]&lt;100,"Low")</f>
        <v/>
      </c>
      <c r="L1454" s="5" t="str">
        <f>IF(Sales[[#This Row],[Current Upsell $]]&gt;0,_xlfn.CONCAT(Sales[[#This Row],[Subscription Type]]," ",Sales[[#This Row],[Upsell Priority]]," ",TEXT(Sales[[#This Row],[Current Upsell $]],"$#")),"")</f>
        <v/>
      </c>
      <c r="M1454">
        <v>7</v>
      </c>
      <c r="N1454" s="1">
        <v>44317</v>
      </c>
      <c r="O1454" s="1">
        <v>44378</v>
      </c>
      <c r="P1454">
        <v>2</v>
      </c>
      <c r="Q1454">
        <v>0</v>
      </c>
      <c r="R1454" s="1">
        <v>44317</v>
      </c>
      <c r="S1454">
        <v>0</v>
      </c>
      <c r="T1454" s="1"/>
    </row>
    <row r="1455" spans="1:20" x14ac:dyDescent="0.25">
      <c r="A1455">
        <v>100293</v>
      </c>
      <c r="B1455" t="s">
        <v>3</v>
      </c>
      <c r="C1455" cm="1">
        <f t="array" ref="C1455">_xlfn.SWITCH(Sales[[#This Row],[Subscription Type]],"Basic",4,"Premium",3,"Business",2,"Enterprise",1,FALSE)</f>
        <v>4</v>
      </c>
      <c r="G1455">
        <v>0</v>
      </c>
      <c r="H1455">
        <f>MAX(0,Sales[[#This Row],[Number of Users]]-Sales[[#This Row],[Licenses Bought]])</f>
        <v>7</v>
      </c>
      <c r="I1455" s="5">
        <v>10</v>
      </c>
      <c r="J1455" s="5">
        <f>IF(Sales[[#This Row],[Sales Month]]=MAX(R1455:R3674),Sales[[#This Row],[Upsell $ Non Paying Users]]*Sales[[#This Row],[Non Paying Users]],0)</f>
        <v>70</v>
      </c>
      <c r="K1455" s="5" t="str" cm="1">
        <f t="array" ref="K1455">_xlfn.IFS(Sales[[#This Row],[Current Upsell $]]=0,"",Sales[[#This Row],[Current Upsell $]]&gt;=400,"High",Sales[[#This Row],[Current Upsell $]]&gt;=100,"Medium",Sales[[#This Row],[Current Upsell $]]&lt;100,"Low")</f>
        <v>Low</v>
      </c>
      <c r="L1455" s="5" t="str">
        <f>IF(Sales[[#This Row],[Current Upsell $]]&gt;0,_xlfn.CONCAT(Sales[[#This Row],[Subscription Type]]," ",Sales[[#This Row],[Upsell Priority]]," ",TEXT(Sales[[#This Row],[Current Upsell $]],"$#")),"")</f>
        <v>Basic Low $70</v>
      </c>
      <c r="M1455">
        <v>7</v>
      </c>
      <c r="N1455" s="1">
        <v>44317</v>
      </c>
      <c r="O1455" s="1">
        <v>44378</v>
      </c>
      <c r="P1455">
        <v>2</v>
      </c>
      <c r="Q1455">
        <v>0</v>
      </c>
      <c r="R1455" s="1">
        <v>44348</v>
      </c>
      <c r="S1455">
        <v>0</v>
      </c>
      <c r="T1455" s="1"/>
    </row>
    <row r="1456" spans="1:20" x14ac:dyDescent="0.25">
      <c r="A1456">
        <v>100360</v>
      </c>
      <c r="B1456" t="s">
        <v>3</v>
      </c>
      <c r="C1456" cm="1">
        <f t="array" ref="C1456">_xlfn.SWITCH(Sales[[#This Row],[Subscription Type]],"Basic",4,"Premium",3,"Business",2,"Enterprise",1,FALSE)</f>
        <v>4</v>
      </c>
      <c r="G1456">
        <v>0</v>
      </c>
      <c r="H1456">
        <f>MAX(0,Sales[[#This Row],[Number of Users]]-Sales[[#This Row],[Licenses Bought]])</f>
        <v>7</v>
      </c>
      <c r="I1456" s="5">
        <v>10</v>
      </c>
      <c r="J1456" s="5">
        <f>IF(Sales[[#This Row],[Sales Month]]=MAX(R1456:R3675),Sales[[#This Row],[Upsell $ Non Paying Users]]*Sales[[#This Row],[Non Paying Users]],0)</f>
        <v>70</v>
      </c>
      <c r="K1456" s="5" t="str" cm="1">
        <f t="array" ref="K1456">_xlfn.IFS(Sales[[#This Row],[Current Upsell $]]=0,"",Sales[[#This Row],[Current Upsell $]]&gt;=400,"High",Sales[[#This Row],[Current Upsell $]]&gt;=100,"Medium",Sales[[#This Row],[Current Upsell $]]&lt;100,"Low")</f>
        <v>Low</v>
      </c>
      <c r="L1456" s="5" t="str">
        <f>IF(Sales[[#This Row],[Current Upsell $]]&gt;0,_xlfn.CONCAT(Sales[[#This Row],[Subscription Type]]," ",Sales[[#This Row],[Upsell Priority]]," ",TEXT(Sales[[#This Row],[Current Upsell $]],"$#")),"")</f>
        <v>Basic Low $70</v>
      </c>
      <c r="M1456">
        <v>7</v>
      </c>
      <c r="N1456" s="1">
        <v>44348</v>
      </c>
      <c r="O1456" s="1">
        <v>44378</v>
      </c>
      <c r="P1456">
        <v>1</v>
      </c>
      <c r="Q1456">
        <v>0</v>
      </c>
      <c r="R1456" s="1">
        <v>44348</v>
      </c>
      <c r="S1456">
        <v>0</v>
      </c>
      <c r="T1456" s="1"/>
    </row>
    <row r="1457" spans="1:20" x14ac:dyDescent="0.25">
      <c r="A1457">
        <v>100031</v>
      </c>
      <c r="B1457" t="s">
        <v>3</v>
      </c>
      <c r="C1457" cm="1">
        <f t="array" ref="C1457">_xlfn.SWITCH(Sales[[#This Row],[Subscription Type]],"Basic",4,"Premium",3,"Business",2,"Enterprise",1,FALSE)</f>
        <v>4</v>
      </c>
      <c r="G1457">
        <v>0</v>
      </c>
      <c r="H1457">
        <f>MAX(0,Sales[[#This Row],[Number of Users]]-Sales[[#This Row],[Licenses Bought]])</f>
        <v>6</v>
      </c>
      <c r="I1457" s="5">
        <v>10</v>
      </c>
      <c r="J1457" s="5">
        <f>IF(Sales[[#This Row],[Sales Month]]=MAX(R1457:R3676),Sales[[#This Row],[Upsell $ Non Paying Users]]*Sales[[#This Row],[Non Paying Users]],0)</f>
        <v>0</v>
      </c>
      <c r="K1457" s="5" t="str" cm="1">
        <f t="array" ref="K1457">_xlfn.IFS(Sales[[#This Row],[Current Upsell $]]=0,"",Sales[[#This Row],[Current Upsell $]]&gt;=400,"High",Sales[[#This Row],[Current Upsell $]]&gt;=100,"Medium",Sales[[#This Row],[Current Upsell $]]&lt;100,"Low")</f>
        <v/>
      </c>
      <c r="L1457" s="5" t="str">
        <f>IF(Sales[[#This Row],[Current Upsell $]]&gt;0,_xlfn.CONCAT(Sales[[#This Row],[Subscription Type]]," ",Sales[[#This Row],[Upsell Priority]]," ",TEXT(Sales[[#This Row],[Current Upsell $]],"$#")),"")</f>
        <v/>
      </c>
      <c r="M1457">
        <v>6</v>
      </c>
      <c r="N1457" s="1">
        <v>43952</v>
      </c>
      <c r="O1457" s="1">
        <v>44378</v>
      </c>
      <c r="P1457">
        <v>14</v>
      </c>
      <c r="Q1457">
        <v>0</v>
      </c>
      <c r="R1457" s="1">
        <v>44013</v>
      </c>
      <c r="S1457">
        <v>0</v>
      </c>
      <c r="T1457" s="1"/>
    </row>
    <row r="1458" spans="1:20" x14ac:dyDescent="0.25">
      <c r="A1458">
        <v>100031</v>
      </c>
      <c r="B1458" t="s">
        <v>3</v>
      </c>
      <c r="C1458" cm="1">
        <f t="array" ref="C1458">_xlfn.SWITCH(Sales[[#This Row],[Subscription Type]],"Basic",4,"Premium",3,"Business",2,"Enterprise",1,FALSE)</f>
        <v>4</v>
      </c>
      <c r="G1458">
        <v>0</v>
      </c>
      <c r="H1458">
        <f>MAX(0,Sales[[#This Row],[Number of Users]]-Sales[[#This Row],[Licenses Bought]])</f>
        <v>6</v>
      </c>
      <c r="I1458" s="5">
        <v>10</v>
      </c>
      <c r="J1458" s="5">
        <f>IF(Sales[[#This Row],[Sales Month]]=MAX(R1458:R3677),Sales[[#This Row],[Upsell $ Non Paying Users]]*Sales[[#This Row],[Non Paying Users]],0)</f>
        <v>0</v>
      </c>
      <c r="K1458" s="5" t="str" cm="1">
        <f t="array" ref="K1458">_xlfn.IFS(Sales[[#This Row],[Current Upsell $]]=0,"",Sales[[#This Row],[Current Upsell $]]&gt;=400,"High",Sales[[#This Row],[Current Upsell $]]&gt;=100,"Medium",Sales[[#This Row],[Current Upsell $]]&lt;100,"Low")</f>
        <v/>
      </c>
      <c r="L1458" s="5" t="str">
        <f>IF(Sales[[#This Row],[Current Upsell $]]&gt;0,_xlfn.CONCAT(Sales[[#This Row],[Subscription Type]]," ",Sales[[#This Row],[Upsell Priority]]," ",TEXT(Sales[[#This Row],[Current Upsell $]],"$#")),"")</f>
        <v/>
      </c>
      <c r="M1458">
        <v>6</v>
      </c>
      <c r="N1458" s="1">
        <v>43952</v>
      </c>
      <c r="O1458" s="1">
        <v>44378</v>
      </c>
      <c r="P1458">
        <v>14</v>
      </c>
      <c r="Q1458">
        <v>0</v>
      </c>
      <c r="R1458" s="1">
        <v>44044</v>
      </c>
      <c r="S1458">
        <v>0</v>
      </c>
      <c r="T1458" s="1"/>
    </row>
    <row r="1459" spans="1:20" x14ac:dyDescent="0.25">
      <c r="A1459">
        <v>100031</v>
      </c>
      <c r="B1459" t="s">
        <v>3</v>
      </c>
      <c r="C1459" cm="1">
        <f t="array" ref="C1459">_xlfn.SWITCH(Sales[[#This Row],[Subscription Type]],"Basic",4,"Premium",3,"Business",2,"Enterprise",1,FALSE)</f>
        <v>4</v>
      </c>
      <c r="G1459">
        <v>0</v>
      </c>
      <c r="H1459">
        <f>MAX(0,Sales[[#This Row],[Number of Users]]-Sales[[#This Row],[Licenses Bought]])</f>
        <v>6</v>
      </c>
      <c r="I1459" s="5">
        <v>10</v>
      </c>
      <c r="J1459" s="5">
        <f>IF(Sales[[#This Row],[Sales Month]]=MAX(R1459:R3678),Sales[[#This Row],[Upsell $ Non Paying Users]]*Sales[[#This Row],[Non Paying Users]],0)</f>
        <v>0</v>
      </c>
      <c r="K1459" s="5" t="str" cm="1">
        <f t="array" ref="K1459">_xlfn.IFS(Sales[[#This Row],[Current Upsell $]]=0,"",Sales[[#This Row],[Current Upsell $]]&gt;=400,"High",Sales[[#This Row],[Current Upsell $]]&gt;=100,"Medium",Sales[[#This Row],[Current Upsell $]]&lt;100,"Low")</f>
        <v/>
      </c>
      <c r="L1459" s="5" t="str">
        <f>IF(Sales[[#This Row],[Current Upsell $]]&gt;0,_xlfn.CONCAT(Sales[[#This Row],[Subscription Type]]," ",Sales[[#This Row],[Upsell Priority]]," ",TEXT(Sales[[#This Row],[Current Upsell $]],"$#")),"")</f>
        <v/>
      </c>
      <c r="M1459">
        <v>6</v>
      </c>
      <c r="N1459" s="1">
        <v>43952</v>
      </c>
      <c r="O1459" s="1">
        <v>44378</v>
      </c>
      <c r="P1459">
        <v>14</v>
      </c>
      <c r="Q1459">
        <v>0</v>
      </c>
      <c r="R1459" s="1">
        <v>44136</v>
      </c>
      <c r="S1459">
        <v>0</v>
      </c>
      <c r="T1459" s="1"/>
    </row>
    <row r="1460" spans="1:20" x14ac:dyDescent="0.25">
      <c r="A1460">
        <v>100031</v>
      </c>
      <c r="B1460" t="s">
        <v>3</v>
      </c>
      <c r="C1460" cm="1">
        <f t="array" ref="C1460">_xlfn.SWITCH(Sales[[#This Row],[Subscription Type]],"Basic",4,"Premium",3,"Business",2,"Enterprise",1,FALSE)</f>
        <v>4</v>
      </c>
      <c r="G1460">
        <v>0</v>
      </c>
      <c r="H1460">
        <f>MAX(0,Sales[[#This Row],[Number of Users]]-Sales[[#This Row],[Licenses Bought]])</f>
        <v>6</v>
      </c>
      <c r="I1460" s="5">
        <v>10</v>
      </c>
      <c r="J1460" s="5">
        <f>IF(Sales[[#This Row],[Sales Month]]=MAX(R1460:R3679),Sales[[#This Row],[Upsell $ Non Paying Users]]*Sales[[#This Row],[Non Paying Users]],0)</f>
        <v>0</v>
      </c>
      <c r="K1460" s="5" t="str" cm="1">
        <f t="array" ref="K1460">_xlfn.IFS(Sales[[#This Row],[Current Upsell $]]=0,"",Sales[[#This Row],[Current Upsell $]]&gt;=400,"High",Sales[[#This Row],[Current Upsell $]]&gt;=100,"Medium",Sales[[#This Row],[Current Upsell $]]&lt;100,"Low")</f>
        <v/>
      </c>
      <c r="L1460" s="5" t="str">
        <f>IF(Sales[[#This Row],[Current Upsell $]]&gt;0,_xlfn.CONCAT(Sales[[#This Row],[Subscription Type]]," ",Sales[[#This Row],[Upsell Priority]]," ",TEXT(Sales[[#This Row],[Current Upsell $]],"$#")),"")</f>
        <v/>
      </c>
      <c r="M1460">
        <v>6</v>
      </c>
      <c r="N1460" s="1">
        <v>43952</v>
      </c>
      <c r="O1460" s="1">
        <v>44378</v>
      </c>
      <c r="P1460">
        <v>14</v>
      </c>
      <c r="Q1460">
        <v>0</v>
      </c>
      <c r="R1460" s="1">
        <v>44197</v>
      </c>
      <c r="S1460">
        <v>0</v>
      </c>
      <c r="T1460" s="1"/>
    </row>
    <row r="1461" spans="1:20" x14ac:dyDescent="0.25">
      <c r="A1461">
        <v>100032</v>
      </c>
      <c r="B1461" t="s">
        <v>3</v>
      </c>
      <c r="C1461" cm="1">
        <f t="array" ref="C1461">_xlfn.SWITCH(Sales[[#This Row],[Subscription Type]],"Basic",4,"Premium",3,"Business",2,"Enterprise",1,FALSE)</f>
        <v>4</v>
      </c>
      <c r="G1461">
        <v>0</v>
      </c>
      <c r="H1461">
        <f>MAX(0,Sales[[#This Row],[Number of Users]]-Sales[[#This Row],[Licenses Bought]])</f>
        <v>6</v>
      </c>
      <c r="I1461" s="5">
        <v>10</v>
      </c>
      <c r="J1461" s="5">
        <f>IF(Sales[[#This Row],[Sales Month]]=MAX(R1461:R3680),Sales[[#This Row],[Upsell $ Non Paying Users]]*Sales[[#This Row],[Non Paying Users]],0)</f>
        <v>0</v>
      </c>
      <c r="K1461" s="5" t="str" cm="1">
        <f t="array" ref="K1461">_xlfn.IFS(Sales[[#This Row],[Current Upsell $]]=0,"",Sales[[#This Row],[Current Upsell $]]&gt;=400,"High",Sales[[#This Row],[Current Upsell $]]&gt;=100,"Medium",Sales[[#This Row],[Current Upsell $]]&lt;100,"Low")</f>
        <v/>
      </c>
      <c r="L1461" s="5" t="str">
        <f>IF(Sales[[#This Row],[Current Upsell $]]&gt;0,_xlfn.CONCAT(Sales[[#This Row],[Subscription Type]]," ",Sales[[#This Row],[Upsell Priority]]," ",TEXT(Sales[[#This Row],[Current Upsell $]],"$#")),"")</f>
        <v/>
      </c>
      <c r="M1461">
        <v>6</v>
      </c>
      <c r="N1461" s="1">
        <v>43952</v>
      </c>
      <c r="O1461" s="1">
        <v>44256</v>
      </c>
      <c r="P1461">
        <v>10</v>
      </c>
      <c r="Q1461">
        <v>3</v>
      </c>
      <c r="R1461" s="1">
        <v>44105</v>
      </c>
      <c r="S1461">
        <v>0</v>
      </c>
      <c r="T1461" s="1"/>
    </row>
    <row r="1462" spans="1:20" x14ac:dyDescent="0.25">
      <c r="A1462">
        <v>100032</v>
      </c>
      <c r="B1462" t="s">
        <v>3</v>
      </c>
      <c r="C1462" cm="1">
        <f t="array" ref="C1462">_xlfn.SWITCH(Sales[[#This Row],[Subscription Type]],"Basic",4,"Premium",3,"Business",2,"Enterprise",1,FALSE)</f>
        <v>4</v>
      </c>
      <c r="G1462">
        <v>0</v>
      </c>
      <c r="H1462">
        <f>MAX(0,Sales[[#This Row],[Number of Users]]-Sales[[#This Row],[Licenses Bought]])</f>
        <v>6</v>
      </c>
      <c r="I1462" s="5">
        <v>10</v>
      </c>
      <c r="J1462" s="5">
        <f>IF(Sales[[#This Row],[Sales Month]]=MAX(R1462:R3681),Sales[[#This Row],[Upsell $ Non Paying Users]]*Sales[[#This Row],[Non Paying Users]],0)</f>
        <v>0</v>
      </c>
      <c r="K1462" s="5" t="str" cm="1">
        <f t="array" ref="K1462">_xlfn.IFS(Sales[[#This Row],[Current Upsell $]]=0,"",Sales[[#This Row],[Current Upsell $]]&gt;=400,"High",Sales[[#This Row],[Current Upsell $]]&gt;=100,"Medium",Sales[[#This Row],[Current Upsell $]]&lt;100,"Low")</f>
        <v/>
      </c>
      <c r="L1462" s="5" t="str">
        <f>IF(Sales[[#This Row],[Current Upsell $]]&gt;0,_xlfn.CONCAT(Sales[[#This Row],[Subscription Type]]," ",Sales[[#This Row],[Upsell Priority]]," ",TEXT(Sales[[#This Row],[Current Upsell $]],"$#")),"")</f>
        <v/>
      </c>
      <c r="M1462">
        <v>6</v>
      </c>
      <c r="N1462" s="1">
        <v>43952</v>
      </c>
      <c r="O1462" s="1">
        <v>44256</v>
      </c>
      <c r="P1462">
        <v>10</v>
      </c>
      <c r="Q1462">
        <v>3</v>
      </c>
      <c r="R1462" s="1">
        <v>44166</v>
      </c>
      <c r="S1462">
        <v>0</v>
      </c>
      <c r="T1462" s="1"/>
    </row>
    <row r="1463" spans="1:20" x14ac:dyDescent="0.25">
      <c r="A1463">
        <v>100047</v>
      </c>
      <c r="B1463" t="s">
        <v>3</v>
      </c>
      <c r="C1463" cm="1">
        <f t="array" ref="C1463">_xlfn.SWITCH(Sales[[#This Row],[Subscription Type]],"Basic",4,"Premium",3,"Business",2,"Enterprise",1,FALSE)</f>
        <v>4</v>
      </c>
      <c r="G1463">
        <v>0</v>
      </c>
      <c r="H1463">
        <f>MAX(0,Sales[[#This Row],[Number of Users]]-Sales[[#This Row],[Licenses Bought]])</f>
        <v>6</v>
      </c>
      <c r="I1463" s="5">
        <v>10</v>
      </c>
      <c r="J1463" s="5">
        <f>IF(Sales[[#This Row],[Sales Month]]=MAX(R1463:R3682),Sales[[#This Row],[Upsell $ Non Paying Users]]*Sales[[#This Row],[Non Paying Users]],0)</f>
        <v>0</v>
      </c>
      <c r="K1463" s="5" t="str" cm="1">
        <f t="array" ref="K1463">_xlfn.IFS(Sales[[#This Row],[Current Upsell $]]=0,"",Sales[[#This Row],[Current Upsell $]]&gt;=400,"High",Sales[[#This Row],[Current Upsell $]]&gt;=100,"Medium",Sales[[#This Row],[Current Upsell $]]&lt;100,"Low")</f>
        <v/>
      </c>
      <c r="L1463" s="5" t="str">
        <f>IF(Sales[[#This Row],[Current Upsell $]]&gt;0,_xlfn.CONCAT(Sales[[#This Row],[Subscription Type]]," ",Sales[[#This Row],[Upsell Priority]]," ",TEXT(Sales[[#This Row],[Current Upsell $]],"$#")),"")</f>
        <v/>
      </c>
      <c r="M1463">
        <v>6</v>
      </c>
      <c r="N1463" s="1">
        <v>43983</v>
      </c>
      <c r="O1463" s="1">
        <v>44197</v>
      </c>
      <c r="P1463">
        <v>7</v>
      </c>
      <c r="Q1463">
        <v>5</v>
      </c>
      <c r="R1463" s="1">
        <v>44075</v>
      </c>
      <c r="S1463">
        <v>0</v>
      </c>
      <c r="T1463" s="1"/>
    </row>
    <row r="1464" spans="1:20" x14ac:dyDescent="0.25">
      <c r="A1464">
        <v>100049</v>
      </c>
      <c r="B1464" t="s">
        <v>3</v>
      </c>
      <c r="C1464" cm="1">
        <f t="array" ref="C1464">_xlfn.SWITCH(Sales[[#This Row],[Subscription Type]],"Basic",4,"Premium",3,"Business",2,"Enterprise",1,FALSE)</f>
        <v>4</v>
      </c>
      <c r="G1464">
        <v>0</v>
      </c>
      <c r="H1464">
        <f>MAX(0,Sales[[#This Row],[Number of Users]]-Sales[[#This Row],[Licenses Bought]])</f>
        <v>6</v>
      </c>
      <c r="I1464" s="5">
        <v>10</v>
      </c>
      <c r="J1464" s="5">
        <f>IF(Sales[[#This Row],[Sales Month]]=MAX(R1464:R3683),Sales[[#This Row],[Upsell $ Non Paying Users]]*Sales[[#This Row],[Non Paying Users]],0)</f>
        <v>0</v>
      </c>
      <c r="K1464" s="5" t="str" cm="1">
        <f t="array" ref="K1464">_xlfn.IFS(Sales[[#This Row],[Current Upsell $]]=0,"",Sales[[#This Row],[Current Upsell $]]&gt;=400,"High",Sales[[#This Row],[Current Upsell $]]&gt;=100,"Medium",Sales[[#This Row],[Current Upsell $]]&lt;100,"Low")</f>
        <v/>
      </c>
      <c r="L1464" s="5" t="str">
        <f>IF(Sales[[#This Row],[Current Upsell $]]&gt;0,_xlfn.CONCAT(Sales[[#This Row],[Subscription Type]]," ",Sales[[#This Row],[Upsell Priority]]," ",TEXT(Sales[[#This Row],[Current Upsell $]],"$#")),"")</f>
        <v/>
      </c>
      <c r="M1464">
        <v>6</v>
      </c>
      <c r="N1464" s="1">
        <v>43983</v>
      </c>
      <c r="O1464" s="1">
        <v>44378</v>
      </c>
      <c r="P1464">
        <v>13</v>
      </c>
      <c r="Q1464">
        <v>0</v>
      </c>
      <c r="R1464" s="1">
        <v>44044</v>
      </c>
      <c r="S1464">
        <v>0</v>
      </c>
      <c r="T1464" s="1"/>
    </row>
    <row r="1465" spans="1:20" x14ac:dyDescent="0.25">
      <c r="A1465">
        <v>100049</v>
      </c>
      <c r="B1465" t="s">
        <v>3</v>
      </c>
      <c r="C1465" cm="1">
        <f t="array" ref="C1465">_xlfn.SWITCH(Sales[[#This Row],[Subscription Type]],"Basic",4,"Premium",3,"Business",2,"Enterprise",1,FALSE)</f>
        <v>4</v>
      </c>
      <c r="G1465">
        <v>0</v>
      </c>
      <c r="H1465">
        <f>MAX(0,Sales[[#This Row],[Number of Users]]-Sales[[#This Row],[Licenses Bought]])</f>
        <v>6</v>
      </c>
      <c r="I1465" s="5">
        <v>10</v>
      </c>
      <c r="J1465" s="5">
        <f>IF(Sales[[#This Row],[Sales Month]]=MAX(R1465:R3684),Sales[[#This Row],[Upsell $ Non Paying Users]]*Sales[[#This Row],[Non Paying Users]],0)</f>
        <v>0</v>
      </c>
      <c r="K1465" s="5" t="str" cm="1">
        <f t="array" ref="K1465">_xlfn.IFS(Sales[[#This Row],[Current Upsell $]]=0,"",Sales[[#This Row],[Current Upsell $]]&gt;=400,"High",Sales[[#This Row],[Current Upsell $]]&gt;=100,"Medium",Sales[[#This Row],[Current Upsell $]]&lt;100,"Low")</f>
        <v/>
      </c>
      <c r="L1465" s="5" t="str">
        <f>IF(Sales[[#This Row],[Current Upsell $]]&gt;0,_xlfn.CONCAT(Sales[[#This Row],[Subscription Type]]," ",Sales[[#This Row],[Upsell Priority]]," ",TEXT(Sales[[#This Row],[Current Upsell $]],"$#")),"")</f>
        <v/>
      </c>
      <c r="M1465">
        <v>6</v>
      </c>
      <c r="N1465" s="1">
        <v>43983</v>
      </c>
      <c r="O1465" s="1">
        <v>44378</v>
      </c>
      <c r="P1465">
        <v>13</v>
      </c>
      <c r="Q1465">
        <v>0</v>
      </c>
      <c r="R1465" s="1">
        <v>44136</v>
      </c>
      <c r="S1465">
        <v>0</v>
      </c>
      <c r="T1465" s="1"/>
    </row>
    <row r="1466" spans="1:20" x14ac:dyDescent="0.25">
      <c r="A1466">
        <v>100049</v>
      </c>
      <c r="B1466" t="s">
        <v>3</v>
      </c>
      <c r="C1466" cm="1">
        <f t="array" ref="C1466">_xlfn.SWITCH(Sales[[#This Row],[Subscription Type]],"Basic",4,"Premium",3,"Business",2,"Enterprise",1,FALSE)</f>
        <v>4</v>
      </c>
      <c r="G1466">
        <v>0</v>
      </c>
      <c r="H1466">
        <f>MAX(0,Sales[[#This Row],[Number of Users]]-Sales[[#This Row],[Licenses Bought]])</f>
        <v>6</v>
      </c>
      <c r="I1466" s="5">
        <v>10</v>
      </c>
      <c r="J1466" s="5">
        <f>IF(Sales[[#This Row],[Sales Month]]=MAX(R1466:R3685),Sales[[#This Row],[Upsell $ Non Paying Users]]*Sales[[#This Row],[Non Paying Users]],0)</f>
        <v>0</v>
      </c>
      <c r="K1466" s="5" t="str" cm="1">
        <f t="array" ref="K1466">_xlfn.IFS(Sales[[#This Row],[Current Upsell $]]=0,"",Sales[[#This Row],[Current Upsell $]]&gt;=400,"High",Sales[[#This Row],[Current Upsell $]]&gt;=100,"Medium",Sales[[#This Row],[Current Upsell $]]&lt;100,"Low")</f>
        <v/>
      </c>
      <c r="L1466" s="5" t="str">
        <f>IF(Sales[[#This Row],[Current Upsell $]]&gt;0,_xlfn.CONCAT(Sales[[#This Row],[Subscription Type]]," ",Sales[[#This Row],[Upsell Priority]]," ",TEXT(Sales[[#This Row],[Current Upsell $]],"$#")),"")</f>
        <v/>
      </c>
      <c r="M1466">
        <v>6</v>
      </c>
      <c r="N1466" s="1">
        <v>43983</v>
      </c>
      <c r="O1466" s="1">
        <v>44378</v>
      </c>
      <c r="P1466">
        <v>13</v>
      </c>
      <c r="Q1466">
        <v>0</v>
      </c>
      <c r="R1466" s="1">
        <v>44166</v>
      </c>
      <c r="S1466">
        <v>0</v>
      </c>
      <c r="T1466" s="1"/>
    </row>
    <row r="1467" spans="1:20" x14ac:dyDescent="0.25">
      <c r="A1467">
        <v>100049</v>
      </c>
      <c r="B1467" t="s">
        <v>3</v>
      </c>
      <c r="C1467" cm="1">
        <f t="array" ref="C1467">_xlfn.SWITCH(Sales[[#This Row],[Subscription Type]],"Basic",4,"Premium",3,"Business",2,"Enterprise",1,FALSE)</f>
        <v>4</v>
      </c>
      <c r="G1467">
        <v>0</v>
      </c>
      <c r="H1467">
        <f>MAX(0,Sales[[#This Row],[Number of Users]]-Sales[[#This Row],[Licenses Bought]])</f>
        <v>6</v>
      </c>
      <c r="I1467" s="5">
        <v>10</v>
      </c>
      <c r="J1467" s="5">
        <f>IF(Sales[[#This Row],[Sales Month]]=MAX(R1467:R3686),Sales[[#This Row],[Upsell $ Non Paying Users]]*Sales[[#This Row],[Non Paying Users]],0)</f>
        <v>0</v>
      </c>
      <c r="K1467" s="5" t="str" cm="1">
        <f t="array" ref="K1467">_xlfn.IFS(Sales[[#This Row],[Current Upsell $]]=0,"",Sales[[#This Row],[Current Upsell $]]&gt;=400,"High",Sales[[#This Row],[Current Upsell $]]&gt;=100,"Medium",Sales[[#This Row],[Current Upsell $]]&lt;100,"Low")</f>
        <v/>
      </c>
      <c r="L1467" s="5" t="str">
        <f>IF(Sales[[#This Row],[Current Upsell $]]&gt;0,_xlfn.CONCAT(Sales[[#This Row],[Subscription Type]]," ",Sales[[#This Row],[Upsell Priority]]," ",TEXT(Sales[[#This Row],[Current Upsell $]],"$#")),"")</f>
        <v/>
      </c>
      <c r="M1467">
        <v>6</v>
      </c>
      <c r="N1467" s="1">
        <v>43983</v>
      </c>
      <c r="O1467" s="1">
        <v>44378</v>
      </c>
      <c r="P1467">
        <v>13</v>
      </c>
      <c r="Q1467">
        <v>0</v>
      </c>
      <c r="R1467" s="1">
        <v>44197</v>
      </c>
      <c r="S1467">
        <v>0</v>
      </c>
      <c r="T1467" s="1"/>
    </row>
    <row r="1468" spans="1:20" x14ac:dyDescent="0.25">
      <c r="A1468">
        <v>100049</v>
      </c>
      <c r="B1468" t="s">
        <v>3</v>
      </c>
      <c r="C1468" cm="1">
        <f t="array" ref="C1468">_xlfn.SWITCH(Sales[[#This Row],[Subscription Type]],"Basic",4,"Premium",3,"Business",2,"Enterprise",1,FALSE)</f>
        <v>4</v>
      </c>
      <c r="G1468">
        <v>0</v>
      </c>
      <c r="H1468">
        <f>MAX(0,Sales[[#This Row],[Number of Users]]-Sales[[#This Row],[Licenses Bought]])</f>
        <v>6</v>
      </c>
      <c r="I1468" s="5">
        <v>10</v>
      </c>
      <c r="J1468" s="5">
        <f>IF(Sales[[#This Row],[Sales Month]]=MAX(R1468:R3687),Sales[[#This Row],[Upsell $ Non Paying Users]]*Sales[[#This Row],[Non Paying Users]],0)</f>
        <v>0</v>
      </c>
      <c r="K1468" s="5" t="str" cm="1">
        <f t="array" ref="K1468">_xlfn.IFS(Sales[[#This Row],[Current Upsell $]]=0,"",Sales[[#This Row],[Current Upsell $]]&gt;=400,"High",Sales[[#This Row],[Current Upsell $]]&gt;=100,"Medium",Sales[[#This Row],[Current Upsell $]]&lt;100,"Low")</f>
        <v/>
      </c>
      <c r="L1468" s="5" t="str">
        <f>IF(Sales[[#This Row],[Current Upsell $]]&gt;0,_xlfn.CONCAT(Sales[[#This Row],[Subscription Type]]," ",Sales[[#This Row],[Upsell Priority]]," ",TEXT(Sales[[#This Row],[Current Upsell $]],"$#")),"")</f>
        <v/>
      </c>
      <c r="M1468">
        <v>6</v>
      </c>
      <c r="N1468" s="1">
        <v>43983</v>
      </c>
      <c r="O1468" s="1">
        <v>44378</v>
      </c>
      <c r="P1468">
        <v>13</v>
      </c>
      <c r="Q1468">
        <v>0</v>
      </c>
      <c r="R1468" s="1">
        <v>44228</v>
      </c>
      <c r="S1468">
        <v>0</v>
      </c>
      <c r="T1468" s="1"/>
    </row>
    <row r="1469" spans="1:20" x14ac:dyDescent="0.25">
      <c r="A1469">
        <v>100049</v>
      </c>
      <c r="B1469" t="s">
        <v>3</v>
      </c>
      <c r="C1469" cm="1">
        <f t="array" ref="C1469">_xlfn.SWITCH(Sales[[#This Row],[Subscription Type]],"Basic",4,"Premium",3,"Business",2,"Enterprise",1,FALSE)</f>
        <v>4</v>
      </c>
      <c r="G1469">
        <v>0</v>
      </c>
      <c r="H1469">
        <f>MAX(0,Sales[[#This Row],[Number of Users]]-Sales[[#This Row],[Licenses Bought]])</f>
        <v>6</v>
      </c>
      <c r="I1469" s="5">
        <v>10</v>
      </c>
      <c r="J1469" s="5">
        <f>IF(Sales[[#This Row],[Sales Month]]=MAX(R1469:R3688),Sales[[#This Row],[Upsell $ Non Paying Users]]*Sales[[#This Row],[Non Paying Users]],0)</f>
        <v>0</v>
      </c>
      <c r="K1469" s="5" t="str" cm="1">
        <f t="array" ref="K1469">_xlfn.IFS(Sales[[#This Row],[Current Upsell $]]=0,"",Sales[[#This Row],[Current Upsell $]]&gt;=400,"High",Sales[[#This Row],[Current Upsell $]]&gt;=100,"Medium",Sales[[#This Row],[Current Upsell $]]&lt;100,"Low")</f>
        <v/>
      </c>
      <c r="L1469" s="5" t="str">
        <f>IF(Sales[[#This Row],[Current Upsell $]]&gt;0,_xlfn.CONCAT(Sales[[#This Row],[Subscription Type]]," ",Sales[[#This Row],[Upsell Priority]]," ",TEXT(Sales[[#This Row],[Current Upsell $]],"$#")),"")</f>
        <v/>
      </c>
      <c r="M1469">
        <v>6</v>
      </c>
      <c r="N1469" s="1">
        <v>43983</v>
      </c>
      <c r="O1469" s="1">
        <v>44378</v>
      </c>
      <c r="P1469">
        <v>13</v>
      </c>
      <c r="Q1469">
        <v>0</v>
      </c>
      <c r="R1469" s="1">
        <v>44317</v>
      </c>
      <c r="S1469">
        <v>0</v>
      </c>
      <c r="T1469" s="1"/>
    </row>
    <row r="1470" spans="1:20" x14ac:dyDescent="0.25">
      <c r="A1470">
        <v>100050</v>
      </c>
      <c r="B1470" t="s">
        <v>3</v>
      </c>
      <c r="C1470" cm="1">
        <f t="array" ref="C1470">_xlfn.SWITCH(Sales[[#This Row],[Subscription Type]],"Basic",4,"Premium",3,"Business",2,"Enterprise",1,FALSE)</f>
        <v>4</v>
      </c>
      <c r="E1470" s="1"/>
      <c r="F1470" s="1"/>
      <c r="G1470">
        <v>0</v>
      </c>
      <c r="H1470">
        <f>MAX(0,Sales[[#This Row],[Number of Users]]-Sales[[#This Row],[Licenses Bought]])</f>
        <v>6</v>
      </c>
      <c r="I1470" s="5">
        <v>10</v>
      </c>
      <c r="J1470" s="5">
        <f>IF(Sales[[#This Row],[Sales Month]]=MAX(R1470:R3689),Sales[[#This Row],[Upsell $ Non Paying Users]]*Sales[[#This Row],[Non Paying Users]],0)</f>
        <v>0</v>
      </c>
      <c r="K1470" s="5" t="str" cm="1">
        <f t="array" ref="K1470">_xlfn.IFS(Sales[[#This Row],[Current Upsell $]]=0,"",Sales[[#This Row],[Current Upsell $]]&gt;=400,"High",Sales[[#This Row],[Current Upsell $]]&gt;=100,"Medium",Sales[[#This Row],[Current Upsell $]]&lt;100,"Low")</f>
        <v/>
      </c>
      <c r="L1470" s="5" t="str">
        <f>IF(Sales[[#This Row],[Current Upsell $]]&gt;0,_xlfn.CONCAT(Sales[[#This Row],[Subscription Type]]," ",Sales[[#This Row],[Upsell Priority]]," ",TEXT(Sales[[#This Row],[Current Upsell $]],"$#")),"")</f>
        <v/>
      </c>
      <c r="M1470">
        <v>6</v>
      </c>
      <c r="N1470" s="1">
        <v>43983</v>
      </c>
      <c r="O1470" s="1">
        <v>44378</v>
      </c>
      <c r="P1470">
        <v>13</v>
      </c>
      <c r="Q1470">
        <v>0</v>
      </c>
      <c r="R1470" s="1">
        <v>43983</v>
      </c>
      <c r="S1470">
        <v>0</v>
      </c>
      <c r="T1470" s="1"/>
    </row>
    <row r="1471" spans="1:20" x14ac:dyDescent="0.25">
      <c r="A1471">
        <v>100095</v>
      </c>
      <c r="B1471" t="s">
        <v>3</v>
      </c>
      <c r="C1471" cm="1">
        <f t="array" ref="C1471">_xlfn.SWITCH(Sales[[#This Row],[Subscription Type]],"Basic",4,"Premium",3,"Business",2,"Enterprise",1,FALSE)</f>
        <v>4</v>
      </c>
      <c r="G1471">
        <v>0</v>
      </c>
      <c r="H1471">
        <f>MAX(0,Sales[[#This Row],[Number of Users]]-Sales[[#This Row],[Licenses Bought]])</f>
        <v>6</v>
      </c>
      <c r="I1471" s="5">
        <v>10</v>
      </c>
      <c r="J1471" s="5">
        <f>IF(Sales[[#This Row],[Sales Month]]=MAX(R1471:R3690),Sales[[#This Row],[Upsell $ Non Paying Users]]*Sales[[#This Row],[Non Paying Users]],0)</f>
        <v>0</v>
      </c>
      <c r="K1471" s="5" t="str" cm="1">
        <f t="array" ref="K1471">_xlfn.IFS(Sales[[#This Row],[Current Upsell $]]=0,"",Sales[[#This Row],[Current Upsell $]]&gt;=400,"High",Sales[[#This Row],[Current Upsell $]]&gt;=100,"Medium",Sales[[#This Row],[Current Upsell $]]&lt;100,"Low")</f>
        <v/>
      </c>
      <c r="L1471" s="5" t="str">
        <f>IF(Sales[[#This Row],[Current Upsell $]]&gt;0,_xlfn.CONCAT(Sales[[#This Row],[Subscription Type]]," ",Sales[[#This Row],[Upsell Priority]]," ",TEXT(Sales[[#This Row],[Current Upsell $]],"$#")),"")</f>
        <v/>
      </c>
      <c r="M1471">
        <v>6</v>
      </c>
      <c r="N1471" s="1">
        <v>44044</v>
      </c>
      <c r="O1471" s="1">
        <v>44197</v>
      </c>
      <c r="P1471">
        <v>5</v>
      </c>
      <c r="Q1471">
        <v>5</v>
      </c>
      <c r="R1471" s="1">
        <v>44075</v>
      </c>
      <c r="S1471">
        <v>0</v>
      </c>
      <c r="T1471" s="1"/>
    </row>
    <row r="1472" spans="1:20" x14ac:dyDescent="0.25">
      <c r="A1472">
        <v>100095</v>
      </c>
      <c r="B1472" t="s">
        <v>3</v>
      </c>
      <c r="C1472" cm="1">
        <f t="array" ref="C1472">_xlfn.SWITCH(Sales[[#This Row],[Subscription Type]],"Basic",4,"Premium",3,"Business",2,"Enterprise",1,FALSE)</f>
        <v>4</v>
      </c>
      <c r="G1472">
        <v>0</v>
      </c>
      <c r="H1472">
        <f>MAX(0,Sales[[#This Row],[Number of Users]]-Sales[[#This Row],[Licenses Bought]])</f>
        <v>6</v>
      </c>
      <c r="I1472" s="5">
        <v>10</v>
      </c>
      <c r="J1472" s="5">
        <f>IF(Sales[[#This Row],[Sales Month]]=MAX(R1472:R3691),Sales[[#This Row],[Upsell $ Non Paying Users]]*Sales[[#This Row],[Non Paying Users]],0)</f>
        <v>0</v>
      </c>
      <c r="K1472" s="5" t="str" cm="1">
        <f t="array" ref="K1472">_xlfn.IFS(Sales[[#This Row],[Current Upsell $]]=0,"",Sales[[#This Row],[Current Upsell $]]&gt;=400,"High",Sales[[#This Row],[Current Upsell $]]&gt;=100,"Medium",Sales[[#This Row],[Current Upsell $]]&lt;100,"Low")</f>
        <v/>
      </c>
      <c r="L1472" s="5" t="str">
        <f>IF(Sales[[#This Row],[Current Upsell $]]&gt;0,_xlfn.CONCAT(Sales[[#This Row],[Subscription Type]]," ",Sales[[#This Row],[Upsell Priority]]," ",TEXT(Sales[[#This Row],[Current Upsell $]],"$#")),"")</f>
        <v/>
      </c>
      <c r="M1472">
        <v>6</v>
      </c>
      <c r="N1472" s="1">
        <v>44044</v>
      </c>
      <c r="O1472" s="1">
        <v>44197</v>
      </c>
      <c r="P1472">
        <v>5</v>
      </c>
      <c r="Q1472">
        <v>5</v>
      </c>
      <c r="R1472" s="1">
        <v>44136</v>
      </c>
      <c r="S1472">
        <v>0</v>
      </c>
      <c r="T1472" s="1"/>
    </row>
    <row r="1473" spans="1:20" x14ac:dyDescent="0.25">
      <c r="A1473">
        <v>100095</v>
      </c>
      <c r="B1473" t="s">
        <v>3</v>
      </c>
      <c r="C1473" cm="1">
        <f t="array" ref="C1473">_xlfn.SWITCH(Sales[[#This Row],[Subscription Type]],"Basic",4,"Premium",3,"Business",2,"Enterprise",1,FALSE)</f>
        <v>4</v>
      </c>
      <c r="G1473">
        <v>0</v>
      </c>
      <c r="H1473">
        <f>MAX(0,Sales[[#This Row],[Number of Users]]-Sales[[#This Row],[Licenses Bought]])</f>
        <v>6</v>
      </c>
      <c r="I1473" s="5">
        <v>10</v>
      </c>
      <c r="J1473" s="5">
        <f>IF(Sales[[#This Row],[Sales Month]]=MAX(R1473:R3692),Sales[[#This Row],[Upsell $ Non Paying Users]]*Sales[[#This Row],[Non Paying Users]],0)</f>
        <v>0</v>
      </c>
      <c r="K1473" s="5" t="str" cm="1">
        <f t="array" ref="K1473">_xlfn.IFS(Sales[[#This Row],[Current Upsell $]]=0,"",Sales[[#This Row],[Current Upsell $]]&gt;=400,"High",Sales[[#This Row],[Current Upsell $]]&gt;=100,"Medium",Sales[[#This Row],[Current Upsell $]]&lt;100,"Low")</f>
        <v/>
      </c>
      <c r="L1473" s="5" t="str">
        <f>IF(Sales[[#This Row],[Current Upsell $]]&gt;0,_xlfn.CONCAT(Sales[[#This Row],[Subscription Type]]," ",Sales[[#This Row],[Upsell Priority]]," ",TEXT(Sales[[#This Row],[Current Upsell $]],"$#")),"")</f>
        <v/>
      </c>
      <c r="M1473">
        <v>6</v>
      </c>
      <c r="N1473" s="1">
        <v>44044</v>
      </c>
      <c r="O1473" s="1">
        <v>44197</v>
      </c>
      <c r="P1473">
        <v>5</v>
      </c>
      <c r="Q1473">
        <v>5</v>
      </c>
      <c r="R1473" s="1">
        <v>44197</v>
      </c>
      <c r="S1473">
        <v>0</v>
      </c>
      <c r="T1473" s="1"/>
    </row>
    <row r="1474" spans="1:20" x14ac:dyDescent="0.25">
      <c r="A1474">
        <v>100131</v>
      </c>
      <c r="B1474" t="s">
        <v>3</v>
      </c>
      <c r="C1474" cm="1">
        <f t="array" ref="C1474">_xlfn.SWITCH(Sales[[#This Row],[Subscription Type]],"Basic",4,"Premium",3,"Business",2,"Enterprise",1,FALSE)</f>
        <v>4</v>
      </c>
      <c r="G1474">
        <v>0</v>
      </c>
      <c r="H1474">
        <f>MAX(0,Sales[[#This Row],[Number of Users]]-Sales[[#This Row],[Licenses Bought]])</f>
        <v>6</v>
      </c>
      <c r="I1474" s="5">
        <v>10</v>
      </c>
      <c r="J1474" s="5">
        <f>IF(Sales[[#This Row],[Sales Month]]=MAX(R1474:R3693),Sales[[#This Row],[Upsell $ Non Paying Users]]*Sales[[#This Row],[Non Paying Users]],0)</f>
        <v>0</v>
      </c>
      <c r="K1474" s="5" t="str" cm="1">
        <f t="array" ref="K1474">_xlfn.IFS(Sales[[#This Row],[Current Upsell $]]=0,"",Sales[[#This Row],[Current Upsell $]]&gt;=400,"High",Sales[[#This Row],[Current Upsell $]]&gt;=100,"Medium",Sales[[#This Row],[Current Upsell $]]&lt;100,"Low")</f>
        <v/>
      </c>
      <c r="L1474" s="5" t="str">
        <f>IF(Sales[[#This Row],[Current Upsell $]]&gt;0,_xlfn.CONCAT(Sales[[#This Row],[Subscription Type]]," ",Sales[[#This Row],[Upsell Priority]]," ",TEXT(Sales[[#This Row],[Current Upsell $]],"$#")),"")</f>
        <v/>
      </c>
      <c r="M1474">
        <v>6</v>
      </c>
      <c r="N1474" s="1">
        <v>44075</v>
      </c>
      <c r="O1474" s="1">
        <v>44105</v>
      </c>
      <c r="P1474">
        <v>1</v>
      </c>
      <c r="Q1474">
        <v>8</v>
      </c>
      <c r="R1474" s="1">
        <v>44075</v>
      </c>
      <c r="S1474">
        <v>0</v>
      </c>
      <c r="T1474" s="1"/>
    </row>
    <row r="1475" spans="1:20" x14ac:dyDescent="0.25">
      <c r="A1475">
        <v>100131</v>
      </c>
      <c r="B1475" t="s">
        <v>3</v>
      </c>
      <c r="C1475" cm="1">
        <f t="array" ref="C1475">_xlfn.SWITCH(Sales[[#This Row],[Subscription Type]],"Basic",4,"Premium",3,"Business",2,"Enterprise",1,FALSE)</f>
        <v>4</v>
      </c>
      <c r="G1475">
        <v>0</v>
      </c>
      <c r="H1475">
        <f>MAX(0,Sales[[#This Row],[Number of Users]]-Sales[[#This Row],[Licenses Bought]])</f>
        <v>6</v>
      </c>
      <c r="I1475" s="5">
        <v>10</v>
      </c>
      <c r="J1475" s="5">
        <f>IF(Sales[[#This Row],[Sales Month]]=MAX(R1475:R3694),Sales[[#This Row],[Upsell $ Non Paying Users]]*Sales[[#This Row],[Non Paying Users]],0)</f>
        <v>0</v>
      </c>
      <c r="K1475" s="5" t="str" cm="1">
        <f t="array" ref="K1475">_xlfn.IFS(Sales[[#This Row],[Current Upsell $]]=0,"",Sales[[#This Row],[Current Upsell $]]&gt;=400,"High",Sales[[#This Row],[Current Upsell $]]&gt;=100,"Medium",Sales[[#This Row],[Current Upsell $]]&lt;100,"Low")</f>
        <v/>
      </c>
      <c r="L1475" s="5" t="str">
        <f>IF(Sales[[#This Row],[Current Upsell $]]&gt;0,_xlfn.CONCAT(Sales[[#This Row],[Subscription Type]]," ",Sales[[#This Row],[Upsell Priority]]," ",TEXT(Sales[[#This Row],[Current Upsell $]],"$#")),"")</f>
        <v/>
      </c>
      <c r="M1475">
        <v>6</v>
      </c>
      <c r="N1475" s="1">
        <v>44075</v>
      </c>
      <c r="O1475" s="1">
        <v>44105</v>
      </c>
      <c r="P1475">
        <v>1</v>
      </c>
      <c r="Q1475">
        <v>8</v>
      </c>
      <c r="R1475" s="1">
        <v>44105</v>
      </c>
      <c r="S1475">
        <v>0</v>
      </c>
      <c r="T1475" s="1"/>
    </row>
    <row r="1476" spans="1:20" x14ac:dyDescent="0.25">
      <c r="A1476">
        <v>100173</v>
      </c>
      <c r="B1476" t="s">
        <v>3</v>
      </c>
      <c r="C1476" cm="1">
        <f t="array" ref="C1476">_xlfn.SWITCH(Sales[[#This Row],[Subscription Type]],"Basic",4,"Premium",3,"Business",2,"Enterprise",1,FALSE)</f>
        <v>4</v>
      </c>
      <c r="G1476">
        <v>0</v>
      </c>
      <c r="H1476">
        <f>MAX(0,Sales[[#This Row],[Number of Users]]-Sales[[#This Row],[Licenses Bought]])</f>
        <v>6</v>
      </c>
      <c r="I1476" s="5">
        <v>10</v>
      </c>
      <c r="J1476" s="5">
        <f>IF(Sales[[#This Row],[Sales Month]]=MAX(R1476:R3695),Sales[[#This Row],[Upsell $ Non Paying Users]]*Sales[[#This Row],[Non Paying Users]],0)</f>
        <v>0</v>
      </c>
      <c r="K1476" s="5" t="str" cm="1">
        <f t="array" ref="K1476">_xlfn.IFS(Sales[[#This Row],[Current Upsell $]]=0,"",Sales[[#This Row],[Current Upsell $]]&gt;=400,"High",Sales[[#This Row],[Current Upsell $]]&gt;=100,"Medium",Sales[[#This Row],[Current Upsell $]]&lt;100,"Low")</f>
        <v/>
      </c>
      <c r="L1476" s="5" t="str">
        <f>IF(Sales[[#This Row],[Current Upsell $]]&gt;0,_xlfn.CONCAT(Sales[[#This Row],[Subscription Type]]," ",Sales[[#This Row],[Upsell Priority]]," ",TEXT(Sales[[#This Row],[Current Upsell $]],"$#")),"")</f>
        <v/>
      </c>
      <c r="M1476">
        <v>6</v>
      </c>
      <c r="N1476" s="1">
        <v>44166</v>
      </c>
      <c r="O1476" s="1">
        <v>44228</v>
      </c>
      <c r="P1476">
        <v>2</v>
      </c>
      <c r="Q1476">
        <v>4</v>
      </c>
      <c r="R1476" s="1">
        <v>44197</v>
      </c>
      <c r="S1476">
        <v>0</v>
      </c>
      <c r="T1476" s="1"/>
    </row>
    <row r="1477" spans="1:20" x14ac:dyDescent="0.25">
      <c r="A1477">
        <v>100173</v>
      </c>
      <c r="B1477" t="s">
        <v>3</v>
      </c>
      <c r="C1477" cm="1">
        <f t="array" ref="C1477">_xlfn.SWITCH(Sales[[#This Row],[Subscription Type]],"Basic",4,"Premium",3,"Business",2,"Enterprise",1,FALSE)</f>
        <v>4</v>
      </c>
      <c r="G1477">
        <v>0</v>
      </c>
      <c r="H1477">
        <f>MAX(0,Sales[[#This Row],[Number of Users]]-Sales[[#This Row],[Licenses Bought]])</f>
        <v>6</v>
      </c>
      <c r="I1477" s="5">
        <v>10</v>
      </c>
      <c r="J1477" s="5">
        <f>IF(Sales[[#This Row],[Sales Month]]=MAX(R1477:R3696),Sales[[#This Row],[Upsell $ Non Paying Users]]*Sales[[#This Row],[Non Paying Users]],0)</f>
        <v>0</v>
      </c>
      <c r="K1477" s="5" t="str" cm="1">
        <f t="array" ref="K1477">_xlfn.IFS(Sales[[#This Row],[Current Upsell $]]=0,"",Sales[[#This Row],[Current Upsell $]]&gt;=400,"High",Sales[[#This Row],[Current Upsell $]]&gt;=100,"Medium",Sales[[#This Row],[Current Upsell $]]&lt;100,"Low")</f>
        <v/>
      </c>
      <c r="L1477" s="5" t="str">
        <f>IF(Sales[[#This Row],[Current Upsell $]]&gt;0,_xlfn.CONCAT(Sales[[#This Row],[Subscription Type]]," ",Sales[[#This Row],[Upsell Priority]]," ",TEXT(Sales[[#This Row],[Current Upsell $]],"$#")),"")</f>
        <v/>
      </c>
      <c r="M1477">
        <v>6</v>
      </c>
      <c r="N1477" s="1">
        <v>44166</v>
      </c>
      <c r="O1477" s="1">
        <v>44228</v>
      </c>
      <c r="P1477">
        <v>2</v>
      </c>
      <c r="Q1477">
        <v>4</v>
      </c>
      <c r="R1477" s="1">
        <v>44228</v>
      </c>
      <c r="S1477">
        <v>0</v>
      </c>
      <c r="T1477" s="1"/>
    </row>
    <row r="1478" spans="1:20" x14ac:dyDescent="0.25">
      <c r="A1478">
        <v>100174</v>
      </c>
      <c r="B1478" t="s">
        <v>3</v>
      </c>
      <c r="C1478" cm="1">
        <f t="array" ref="C1478">_xlfn.SWITCH(Sales[[#This Row],[Subscription Type]],"Basic",4,"Premium",3,"Business",2,"Enterprise",1,FALSE)</f>
        <v>4</v>
      </c>
      <c r="G1478">
        <v>0</v>
      </c>
      <c r="H1478">
        <f>MAX(0,Sales[[#This Row],[Number of Users]]-Sales[[#This Row],[Licenses Bought]])</f>
        <v>6</v>
      </c>
      <c r="I1478" s="5">
        <v>10</v>
      </c>
      <c r="J1478" s="5">
        <f>IF(Sales[[#This Row],[Sales Month]]=MAX(R1478:R3697),Sales[[#This Row],[Upsell $ Non Paying Users]]*Sales[[#This Row],[Non Paying Users]],0)</f>
        <v>0</v>
      </c>
      <c r="K1478" s="5" t="str" cm="1">
        <f t="array" ref="K1478">_xlfn.IFS(Sales[[#This Row],[Current Upsell $]]=0,"",Sales[[#This Row],[Current Upsell $]]&gt;=400,"High",Sales[[#This Row],[Current Upsell $]]&gt;=100,"Medium",Sales[[#This Row],[Current Upsell $]]&lt;100,"Low")</f>
        <v/>
      </c>
      <c r="L1478" s="5" t="str">
        <f>IF(Sales[[#This Row],[Current Upsell $]]&gt;0,_xlfn.CONCAT(Sales[[#This Row],[Subscription Type]]," ",Sales[[#This Row],[Upsell Priority]]," ",TEXT(Sales[[#This Row],[Current Upsell $]],"$#")),"")</f>
        <v/>
      </c>
      <c r="M1478">
        <v>6</v>
      </c>
      <c r="N1478" s="1">
        <v>44166</v>
      </c>
      <c r="O1478" s="1">
        <v>44287</v>
      </c>
      <c r="P1478">
        <v>4</v>
      </c>
      <c r="Q1478">
        <v>2</v>
      </c>
      <c r="R1478" s="1">
        <v>44166</v>
      </c>
      <c r="S1478">
        <v>0</v>
      </c>
      <c r="T1478" s="1"/>
    </row>
    <row r="1479" spans="1:20" x14ac:dyDescent="0.25">
      <c r="A1479">
        <v>100174</v>
      </c>
      <c r="B1479" t="s">
        <v>3</v>
      </c>
      <c r="C1479" cm="1">
        <f t="array" ref="C1479">_xlfn.SWITCH(Sales[[#This Row],[Subscription Type]],"Basic",4,"Premium",3,"Business",2,"Enterprise",1,FALSE)</f>
        <v>4</v>
      </c>
      <c r="G1479">
        <v>0</v>
      </c>
      <c r="H1479">
        <f>MAX(0,Sales[[#This Row],[Number of Users]]-Sales[[#This Row],[Licenses Bought]])</f>
        <v>6</v>
      </c>
      <c r="I1479" s="5">
        <v>10</v>
      </c>
      <c r="J1479" s="5">
        <f>IF(Sales[[#This Row],[Sales Month]]=MAX(R1479:R3698),Sales[[#This Row],[Upsell $ Non Paying Users]]*Sales[[#This Row],[Non Paying Users]],0)</f>
        <v>0</v>
      </c>
      <c r="K1479" s="5" t="str" cm="1">
        <f t="array" ref="K1479">_xlfn.IFS(Sales[[#This Row],[Current Upsell $]]=0,"",Sales[[#This Row],[Current Upsell $]]&gt;=400,"High",Sales[[#This Row],[Current Upsell $]]&gt;=100,"Medium",Sales[[#This Row],[Current Upsell $]]&lt;100,"Low")</f>
        <v/>
      </c>
      <c r="L1479" s="5" t="str">
        <f>IF(Sales[[#This Row],[Current Upsell $]]&gt;0,_xlfn.CONCAT(Sales[[#This Row],[Subscription Type]]," ",Sales[[#This Row],[Upsell Priority]]," ",TEXT(Sales[[#This Row],[Current Upsell $]],"$#")),"")</f>
        <v/>
      </c>
      <c r="M1479">
        <v>6</v>
      </c>
      <c r="N1479" s="1">
        <v>44166</v>
      </c>
      <c r="O1479" s="1">
        <v>44287</v>
      </c>
      <c r="P1479">
        <v>4</v>
      </c>
      <c r="Q1479">
        <v>2</v>
      </c>
      <c r="R1479" s="1">
        <v>44197</v>
      </c>
      <c r="S1479">
        <v>0</v>
      </c>
      <c r="T1479" s="1"/>
    </row>
    <row r="1480" spans="1:20" x14ac:dyDescent="0.25">
      <c r="A1480">
        <v>100176</v>
      </c>
      <c r="B1480" t="s">
        <v>3</v>
      </c>
      <c r="C1480" cm="1">
        <f t="array" ref="C1480">_xlfn.SWITCH(Sales[[#This Row],[Subscription Type]],"Basic",4,"Premium",3,"Business",2,"Enterprise",1,FALSE)</f>
        <v>4</v>
      </c>
      <c r="G1480">
        <v>0</v>
      </c>
      <c r="H1480">
        <f>MAX(0,Sales[[#This Row],[Number of Users]]-Sales[[#This Row],[Licenses Bought]])</f>
        <v>6</v>
      </c>
      <c r="I1480" s="5">
        <v>10</v>
      </c>
      <c r="J1480" s="5">
        <f>IF(Sales[[#This Row],[Sales Month]]=MAX(R1480:R3699),Sales[[#This Row],[Upsell $ Non Paying Users]]*Sales[[#This Row],[Non Paying Users]],0)</f>
        <v>0</v>
      </c>
      <c r="K1480" s="5" t="str" cm="1">
        <f t="array" ref="K1480">_xlfn.IFS(Sales[[#This Row],[Current Upsell $]]=0,"",Sales[[#This Row],[Current Upsell $]]&gt;=400,"High",Sales[[#This Row],[Current Upsell $]]&gt;=100,"Medium",Sales[[#This Row],[Current Upsell $]]&lt;100,"Low")</f>
        <v/>
      </c>
      <c r="L1480" s="5" t="str">
        <f>IF(Sales[[#This Row],[Current Upsell $]]&gt;0,_xlfn.CONCAT(Sales[[#This Row],[Subscription Type]]," ",Sales[[#This Row],[Upsell Priority]]," ",TEXT(Sales[[#This Row],[Current Upsell $]],"$#")),"")</f>
        <v/>
      </c>
      <c r="M1480">
        <v>6</v>
      </c>
      <c r="N1480" s="1">
        <v>44166</v>
      </c>
      <c r="O1480" s="1">
        <v>44317</v>
      </c>
      <c r="P1480">
        <v>5</v>
      </c>
      <c r="Q1480">
        <v>1</v>
      </c>
      <c r="R1480" s="1">
        <v>44228</v>
      </c>
      <c r="S1480">
        <v>0</v>
      </c>
      <c r="T1480" s="1"/>
    </row>
    <row r="1481" spans="1:20" x14ac:dyDescent="0.25">
      <c r="A1481">
        <v>100176</v>
      </c>
      <c r="B1481" t="s">
        <v>3</v>
      </c>
      <c r="C1481" cm="1">
        <f t="array" ref="C1481">_xlfn.SWITCH(Sales[[#This Row],[Subscription Type]],"Basic",4,"Premium",3,"Business",2,"Enterprise",1,FALSE)</f>
        <v>4</v>
      </c>
      <c r="G1481">
        <v>0</v>
      </c>
      <c r="H1481">
        <f>MAX(0,Sales[[#This Row],[Number of Users]]-Sales[[#This Row],[Licenses Bought]])</f>
        <v>6</v>
      </c>
      <c r="I1481" s="5">
        <v>10</v>
      </c>
      <c r="J1481" s="5">
        <f>IF(Sales[[#This Row],[Sales Month]]=MAX(R1481:R3700),Sales[[#This Row],[Upsell $ Non Paying Users]]*Sales[[#This Row],[Non Paying Users]],0)</f>
        <v>0</v>
      </c>
      <c r="K1481" s="5" t="str" cm="1">
        <f t="array" ref="K1481">_xlfn.IFS(Sales[[#This Row],[Current Upsell $]]=0,"",Sales[[#This Row],[Current Upsell $]]&gt;=400,"High",Sales[[#This Row],[Current Upsell $]]&gt;=100,"Medium",Sales[[#This Row],[Current Upsell $]]&lt;100,"Low")</f>
        <v/>
      </c>
      <c r="L1481" s="5" t="str">
        <f>IF(Sales[[#This Row],[Current Upsell $]]&gt;0,_xlfn.CONCAT(Sales[[#This Row],[Subscription Type]]," ",Sales[[#This Row],[Upsell Priority]]," ",TEXT(Sales[[#This Row],[Current Upsell $]],"$#")),"")</f>
        <v/>
      </c>
      <c r="M1481">
        <v>6</v>
      </c>
      <c r="N1481" s="1">
        <v>44166</v>
      </c>
      <c r="O1481" s="1">
        <v>44317</v>
      </c>
      <c r="P1481">
        <v>5</v>
      </c>
      <c r="Q1481">
        <v>1</v>
      </c>
      <c r="R1481" s="1">
        <v>44317</v>
      </c>
      <c r="S1481">
        <v>0</v>
      </c>
      <c r="T1481" s="1"/>
    </row>
    <row r="1482" spans="1:20" x14ac:dyDescent="0.25">
      <c r="A1482">
        <v>100210</v>
      </c>
      <c r="B1482" t="s">
        <v>3</v>
      </c>
      <c r="C1482" cm="1">
        <f t="array" ref="C1482">_xlfn.SWITCH(Sales[[#This Row],[Subscription Type]],"Basic",4,"Premium",3,"Business",2,"Enterprise",1,FALSE)</f>
        <v>4</v>
      </c>
      <c r="G1482">
        <v>0</v>
      </c>
      <c r="H1482">
        <f>MAX(0,Sales[[#This Row],[Number of Users]]-Sales[[#This Row],[Licenses Bought]])</f>
        <v>6</v>
      </c>
      <c r="I1482" s="5">
        <v>10</v>
      </c>
      <c r="J1482" s="5">
        <f>IF(Sales[[#This Row],[Sales Month]]=MAX(R1482:R3701),Sales[[#This Row],[Upsell $ Non Paying Users]]*Sales[[#This Row],[Non Paying Users]],0)</f>
        <v>0</v>
      </c>
      <c r="K1482" s="5" t="str" cm="1">
        <f t="array" ref="K1482">_xlfn.IFS(Sales[[#This Row],[Current Upsell $]]=0,"",Sales[[#This Row],[Current Upsell $]]&gt;=400,"High",Sales[[#This Row],[Current Upsell $]]&gt;=100,"Medium",Sales[[#This Row],[Current Upsell $]]&lt;100,"Low")</f>
        <v/>
      </c>
      <c r="L1482" s="5" t="str">
        <f>IF(Sales[[#This Row],[Current Upsell $]]&gt;0,_xlfn.CONCAT(Sales[[#This Row],[Subscription Type]]," ",Sales[[#This Row],[Upsell Priority]]," ",TEXT(Sales[[#This Row],[Current Upsell $]],"$#")),"")</f>
        <v/>
      </c>
      <c r="M1482">
        <v>6</v>
      </c>
      <c r="N1482" s="1">
        <v>44228</v>
      </c>
      <c r="O1482" s="1">
        <v>44348</v>
      </c>
      <c r="P1482">
        <v>4</v>
      </c>
      <c r="Q1482">
        <v>0</v>
      </c>
      <c r="R1482" s="1">
        <v>44228</v>
      </c>
      <c r="S1482">
        <v>0</v>
      </c>
      <c r="T1482" s="1"/>
    </row>
    <row r="1483" spans="1:20" x14ac:dyDescent="0.25">
      <c r="A1483">
        <v>100211</v>
      </c>
      <c r="B1483" t="s">
        <v>3</v>
      </c>
      <c r="C1483" cm="1">
        <f t="array" ref="C1483">_xlfn.SWITCH(Sales[[#This Row],[Subscription Type]],"Basic",4,"Premium",3,"Business",2,"Enterprise",1,FALSE)</f>
        <v>4</v>
      </c>
      <c r="G1483">
        <v>0</v>
      </c>
      <c r="H1483">
        <f>MAX(0,Sales[[#This Row],[Number of Users]]-Sales[[#This Row],[Licenses Bought]])</f>
        <v>6</v>
      </c>
      <c r="I1483" s="5">
        <v>10</v>
      </c>
      <c r="J1483" s="5">
        <f>IF(Sales[[#This Row],[Sales Month]]=MAX(R1483:R3702),Sales[[#This Row],[Upsell $ Non Paying Users]]*Sales[[#This Row],[Non Paying Users]],0)</f>
        <v>0</v>
      </c>
      <c r="K1483" s="5" t="str" cm="1">
        <f t="array" ref="K1483">_xlfn.IFS(Sales[[#This Row],[Current Upsell $]]=0,"",Sales[[#This Row],[Current Upsell $]]&gt;=400,"High",Sales[[#This Row],[Current Upsell $]]&gt;=100,"Medium",Sales[[#This Row],[Current Upsell $]]&lt;100,"Low")</f>
        <v/>
      </c>
      <c r="L1483" s="5" t="str">
        <f>IF(Sales[[#This Row],[Current Upsell $]]&gt;0,_xlfn.CONCAT(Sales[[#This Row],[Subscription Type]]," ",Sales[[#This Row],[Upsell Priority]]," ",TEXT(Sales[[#This Row],[Current Upsell $]],"$#")),"")</f>
        <v/>
      </c>
      <c r="M1483">
        <v>6</v>
      </c>
      <c r="N1483" s="1">
        <v>44228</v>
      </c>
      <c r="O1483" s="1">
        <v>44256</v>
      </c>
      <c r="P1483">
        <v>1</v>
      </c>
      <c r="Q1483">
        <v>3</v>
      </c>
      <c r="R1483" s="1">
        <v>44256</v>
      </c>
      <c r="S1483">
        <v>0</v>
      </c>
      <c r="T1483" s="1"/>
    </row>
    <row r="1484" spans="1:20" x14ac:dyDescent="0.25">
      <c r="A1484">
        <v>100234</v>
      </c>
      <c r="B1484" t="s">
        <v>3</v>
      </c>
      <c r="C1484" cm="1">
        <f t="array" ref="C1484">_xlfn.SWITCH(Sales[[#This Row],[Subscription Type]],"Basic",4,"Premium",3,"Business",2,"Enterprise",1,FALSE)</f>
        <v>4</v>
      </c>
      <c r="G1484">
        <v>0</v>
      </c>
      <c r="H1484">
        <f>MAX(0,Sales[[#This Row],[Number of Users]]-Sales[[#This Row],[Licenses Bought]])</f>
        <v>6</v>
      </c>
      <c r="I1484" s="5">
        <v>10</v>
      </c>
      <c r="J1484" s="5">
        <f>IF(Sales[[#This Row],[Sales Month]]=MAX(R1484:R3703),Sales[[#This Row],[Upsell $ Non Paying Users]]*Sales[[#This Row],[Non Paying Users]],0)</f>
        <v>0</v>
      </c>
      <c r="K1484" s="5" t="str" cm="1">
        <f t="array" ref="K1484">_xlfn.IFS(Sales[[#This Row],[Current Upsell $]]=0,"",Sales[[#This Row],[Current Upsell $]]&gt;=400,"High",Sales[[#This Row],[Current Upsell $]]&gt;=100,"Medium",Sales[[#This Row],[Current Upsell $]]&lt;100,"Low")</f>
        <v/>
      </c>
      <c r="L1484" s="5" t="str">
        <f>IF(Sales[[#This Row],[Current Upsell $]]&gt;0,_xlfn.CONCAT(Sales[[#This Row],[Subscription Type]]," ",Sales[[#This Row],[Upsell Priority]]," ",TEXT(Sales[[#This Row],[Current Upsell $]],"$#")),"")</f>
        <v/>
      </c>
      <c r="M1484">
        <v>6</v>
      </c>
      <c r="N1484" s="1">
        <v>44256</v>
      </c>
      <c r="O1484" s="1">
        <v>44378</v>
      </c>
      <c r="P1484">
        <v>4</v>
      </c>
      <c r="Q1484">
        <v>0</v>
      </c>
      <c r="R1484" s="1">
        <v>44287</v>
      </c>
      <c r="S1484">
        <v>0</v>
      </c>
      <c r="T1484" s="1"/>
    </row>
    <row r="1485" spans="1:20" x14ac:dyDescent="0.25">
      <c r="A1485">
        <v>100236</v>
      </c>
      <c r="B1485" t="s">
        <v>3</v>
      </c>
      <c r="C1485" cm="1">
        <f t="array" ref="C1485">_xlfn.SWITCH(Sales[[#This Row],[Subscription Type]],"Basic",4,"Premium",3,"Business",2,"Enterprise",1,FALSE)</f>
        <v>4</v>
      </c>
      <c r="G1485">
        <v>0</v>
      </c>
      <c r="H1485">
        <f>MAX(0,Sales[[#This Row],[Number of Users]]-Sales[[#This Row],[Licenses Bought]])</f>
        <v>6</v>
      </c>
      <c r="I1485" s="5">
        <v>10</v>
      </c>
      <c r="J1485" s="5">
        <f>IF(Sales[[#This Row],[Sales Month]]=MAX(R1485:R3704),Sales[[#This Row],[Upsell $ Non Paying Users]]*Sales[[#This Row],[Non Paying Users]],0)</f>
        <v>0</v>
      </c>
      <c r="K1485" s="5" t="str" cm="1">
        <f t="array" ref="K1485">_xlfn.IFS(Sales[[#This Row],[Current Upsell $]]=0,"",Sales[[#This Row],[Current Upsell $]]&gt;=400,"High",Sales[[#This Row],[Current Upsell $]]&gt;=100,"Medium",Sales[[#This Row],[Current Upsell $]]&lt;100,"Low")</f>
        <v/>
      </c>
      <c r="L1485" s="5" t="str">
        <f>IF(Sales[[#This Row],[Current Upsell $]]&gt;0,_xlfn.CONCAT(Sales[[#This Row],[Subscription Type]]," ",Sales[[#This Row],[Upsell Priority]]," ",TEXT(Sales[[#This Row],[Current Upsell $]],"$#")),"")</f>
        <v/>
      </c>
      <c r="M1485">
        <v>6</v>
      </c>
      <c r="N1485" s="1">
        <v>44256</v>
      </c>
      <c r="O1485" s="1">
        <v>44378</v>
      </c>
      <c r="P1485">
        <v>4</v>
      </c>
      <c r="Q1485">
        <v>0</v>
      </c>
      <c r="R1485" s="1">
        <v>44287</v>
      </c>
      <c r="S1485">
        <v>0</v>
      </c>
      <c r="T1485" s="1"/>
    </row>
    <row r="1486" spans="1:20" x14ac:dyDescent="0.25">
      <c r="A1486">
        <v>100236</v>
      </c>
      <c r="B1486" t="s">
        <v>3</v>
      </c>
      <c r="C1486" cm="1">
        <f t="array" ref="C1486">_xlfn.SWITCH(Sales[[#This Row],[Subscription Type]],"Basic",4,"Premium",3,"Business",2,"Enterprise",1,FALSE)</f>
        <v>4</v>
      </c>
      <c r="G1486">
        <v>0</v>
      </c>
      <c r="H1486">
        <f>MAX(0,Sales[[#This Row],[Number of Users]]-Sales[[#This Row],[Licenses Bought]])</f>
        <v>6</v>
      </c>
      <c r="I1486" s="5">
        <v>10</v>
      </c>
      <c r="J1486" s="5">
        <f>IF(Sales[[#This Row],[Sales Month]]=MAX(R1486:R3705),Sales[[#This Row],[Upsell $ Non Paying Users]]*Sales[[#This Row],[Non Paying Users]],0)</f>
        <v>0</v>
      </c>
      <c r="K1486" s="5" t="str" cm="1">
        <f t="array" ref="K1486">_xlfn.IFS(Sales[[#This Row],[Current Upsell $]]=0,"",Sales[[#This Row],[Current Upsell $]]&gt;=400,"High",Sales[[#This Row],[Current Upsell $]]&gt;=100,"Medium",Sales[[#This Row],[Current Upsell $]]&lt;100,"Low")</f>
        <v/>
      </c>
      <c r="L1486" s="5" t="str">
        <f>IF(Sales[[#This Row],[Current Upsell $]]&gt;0,_xlfn.CONCAT(Sales[[#This Row],[Subscription Type]]," ",Sales[[#This Row],[Upsell Priority]]," ",TEXT(Sales[[#This Row],[Current Upsell $]],"$#")),"")</f>
        <v/>
      </c>
      <c r="M1486">
        <v>6</v>
      </c>
      <c r="N1486" s="1">
        <v>44256</v>
      </c>
      <c r="O1486" s="1">
        <v>44378</v>
      </c>
      <c r="P1486">
        <v>4</v>
      </c>
      <c r="Q1486">
        <v>0</v>
      </c>
      <c r="R1486" s="1">
        <v>44317</v>
      </c>
      <c r="S1486">
        <v>0</v>
      </c>
      <c r="T1486" s="1"/>
    </row>
    <row r="1487" spans="1:20" x14ac:dyDescent="0.25">
      <c r="A1487">
        <v>100236</v>
      </c>
      <c r="B1487" t="s">
        <v>3</v>
      </c>
      <c r="C1487" cm="1">
        <f t="array" ref="C1487">_xlfn.SWITCH(Sales[[#This Row],[Subscription Type]],"Basic",4,"Premium",3,"Business",2,"Enterprise",1,FALSE)</f>
        <v>4</v>
      </c>
      <c r="G1487">
        <v>0</v>
      </c>
      <c r="H1487">
        <f>MAX(0,Sales[[#This Row],[Number of Users]]-Sales[[#This Row],[Licenses Bought]])</f>
        <v>6</v>
      </c>
      <c r="I1487" s="5">
        <v>10</v>
      </c>
      <c r="J1487" s="5">
        <f>IF(Sales[[#This Row],[Sales Month]]=MAX(R1487:R3706),Sales[[#This Row],[Upsell $ Non Paying Users]]*Sales[[#This Row],[Non Paying Users]],0)</f>
        <v>60</v>
      </c>
      <c r="K1487" s="5" t="str" cm="1">
        <f t="array" ref="K1487">_xlfn.IFS(Sales[[#This Row],[Current Upsell $]]=0,"",Sales[[#This Row],[Current Upsell $]]&gt;=400,"High",Sales[[#This Row],[Current Upsell $]]&gt;=100,"Medium",Sales[[#This Row],[Current Upsell $]]&lt;100,"Low")</f>
        <v>Low</v>
      </c>
      <c r="L1487" s="5" t="str">
        <f>IF(Sales[[#This Row],[Current Upsell $]]&gt;0,_xlfn.CONCAT(Sales[[#This Row],[Subscription Type]]," ",Sales[[#This Row],[Upsell Priority]]," ",TEXT(Sales[[#This Row],[Current Upsell $]],"$#")),"")</f>
        <v>Basic Low $60</v>
      </c>
      <c r="M1487">
        <v>6</v>
      </c>
      <c r="N1487" s="1">
        <v>44256</v>
      </c>
      <c r="O1487" s="1">
        <v>44378</v>
      </c>
      <c r="P1487">
        <v>4</v>
      </c>
      <c r="Q1487">
        <v>0</v>
      </c>
      <c r="R1487" s="1">
        <v>44348</v>
      </c>
      <c r="S1487">
        <v>0</v>
      </c>
      <c r="T1487" s="1"/>
    </row>
    <row r="1488" spans="1:20" x14ac:dyDescent="0.25">
      <c r="A1488">
        <v>100237</v>
      </c>
      <c r="B1488" t="s">
        <v>3</v>
      </c>
      <c r="C1488" cm="1">
        <f t="array" ref="C1488">_xlfn.SWITCH(Sales[[#This Row],[Subscription Type]],"Basic",4,"Premium",3,"Business",2,"Enterprise",1,FALSE)</f>
        <v>4</v>
      </c>
      <c r="G1488">
        <v>0</v>
      </c>
      <c r="H1488">
        <f>MAX(0,Sales[[#This Row],[Number of Users]]-Sales[[#This Row],[Licenses Bought]])</f>
        <v>6</v>
      </c>
      <c r="I1488" s="5">
        <v>10</v>
      </c>
      <c r="J1488" s="5">
        <f>IF(Sales[[#This Row],[Sales Month]]=MAX(R1488:R3707),Sales[[#This Row],[Upsell $ Non Paying Users]]*Sales[[#This Row],[Non Paying Users]],0)</f>
        <v>0</v>
      </c>
      <c r="K1488" s="5" t="str" cm="1">
        <f t="array" ref="K1488">_xlfn.IFS(Sales[[#This Row],[Current Upsell $]]=0,"",Sales[[#This Row],[Current Upsell $]]&gt;=400,"High",Sales[[#This Row],[Current Upsell $]]&gt;=100,"Medium",Sales[[#This Row],[Current Upsell $]]&lt;100,"Low")</f>
        <v/>
      </c>
      <c r="L1488" s="5" t="str">
        <f>IF(Sales[[#This Row],[Current Upsell $]]&gt;0,_xlfn.CONCAT(Sales[[#This Row],[Subscription Type]]," ",Sales[[#This Row],[Upsell Priority]]," ",TEXT(Sales[[#This Row],[Current Upsell $]],"$#")),"")</f>
        <v/>
      </c>
      <c r="M1488">
        <v>6</v>
      </c>
      <c r="N1488" s="1">
        <v>44256</v>
      </c>
      <c r="O1488" s="1">
        <v>44287</v>
      </c>
      <c r="P1488">
        <v>1</v>
      </c>
      <c r="Q1488">
        <v>2</v>
      </c>
      <c r="R1488" s="1">
        <v>44256</v>
      </c>
      <c r="S1488">
        <v>0</v>
      </c>
      <c r="T1488" s="1"/>
    </row>
    <row r="1489" spans="1:20" x14ac:dyDescent="0.25">
      <c r="A1489">
        <v>100237</v>
      </c>
      <c r="B1489" t="s">
        <v>3</v>
      </c>
      <c r="C1489" cm="1">
        <f t="array" ref="C1489">_xlfn.SWITCH(Sales[[#This Row],[Subscription Type]],"Basic",4,"Premium",3,"Business",2,"Enterprise",1,FALSE)</f>
        <v>4</v>
      </c>
      <c r="G1489">
        <v>0</v>
      </c>
      <c r="H1489">
        <f>MAX(0,Sales[[#This Row],[Number of Users]]-Sales[[#This Row],[Licenses Bought]])</f>
        <v>6</v>
      </c>
      <c r="I1489" s="5">
        <v>10</v>
      </c>
      <c r="J1489" s="5">
        <f>IF(Sales[[#This Row],[Sales Month]]=MAX(R1489:R3708),Sales[[#This Row],[Upsell $ Non Paying Users]]*Sales[[#This Row],[Non Paying Users]],0)</f>
        <v>0</v>
      </c>
      <c r="K1489" s="5" t="str" cm="1">
        <f t="array" ref="K1489">_xlfn.IFS(Sales[[#This Row],[Current Upsell $]]=0,"",Sales[[#This Row],[Current Upsell $]]&gt;=400,"High",Sales[[#This Row],[Current Upsell $]]&gt;=100,"Medium",Sales[[#This Row],[Current Upsell $]]&lt;100,"Low")</f>
        <v/>
      </c>
      <c r="L1489" s="5" t="str">
        <f>IF(Sales[[#This Row],[Current Upsell $]]&gt;0,_xlfn.CONCAT(Sales[[#This Row],[Subscription Type]]," ",Sales[[#This Row],[Upsell Priority]]," ",TEXT(Sales[[#This Row],[Current Upsell $]],"$#")),"")</f>
        <v/>
      </c>
      <c r="M1489">
        <v>6</v>
      </c>
      <c r="N1489" s="1">
        <v>44256</v>
      </c>
      <c r="O1489" s="1">
        <v>44287</v>
      </c>
      <c r="P1489">
        <v>1</v>
      </c>
      <c r="Q1489">
        <v>2</v>
      </c>
      <c r="R1489" s="1">
        <v>44287</v>
      </c>
      <c r="S1489">
        <v>0</v>
      </c>
      <c r="T1489" s="1"/>
    </row>
    <row r="1490" spans="1:20" x14ac:dyDescent="0.25">
      <c r="A1490">
        <v>100260</v>
      </c>
      <c r="B1490" t="s">
        <v>3</v>
      </c>
      <c r="C1490" cm="1">
        <f t="array" ref="C1490">_xlfn.SWITCH(Sales[[#This Row],[Subscription Type]],"Basic",4,"Premium",3,"Business",2,"Enterprise",1,FALSE)</f>
        <v>4</v>
      </c>
      <c r="G1490">
        <v>0</v>
      </c>
      <c r="H1490">
        <f>MAX(0,Sales[[#This Row],[Number of Users]]-Sales[[#This Row],[Licenses Bought]])</f>
        <v>6</v>
      </c>
      <c r="I1490" s="5">
        <v>10</v>
      </c>
      <c r="J1490" s="5">
        <f>IF(Sales[[#This Row],[Sales Month]]=MAX(R1490:R3709),Sales[[#This Row],[Upsell $ Non Paying Users]]*Sales[[#This Row],[Non Paying Users]],0)</f>
        <v>0</v>
      </c>
      <c r="K1490" s="5" t="str" cm="1">
        <f t="array" ref="K1490">_xlfn.IFS(Sales[[#This Row],[Current Upsell $]]=0,"",Sales[[#This Row],[Current Upsell $]]&gt;=400,"High",Sales[[#This Row],[Current Upsell $]]&gt;=100,"Medium",Sales[[#This Row],[Current Upsell $]]&lt;100,"Low")</f>
        <v/>
      </c>
      <c r="L1490" s="5" t="str">
        <f>IF(Sales[[#This Row],[Current Upsell $]]&gt;0,_xlfn.CONCAT(Sales[[#This Row],[Subscription Type]]," ",Sales[[#This Row],[Upsell Priority]]," ",TEXT(Sales[[#This Row],[Current Upsell $]],"$#")),"")</f>
        <v/>
      </c>
      <c r="M1490">
        <v>6</v>
      </c>
      <c r="N1490" s="1">
        <v>44287</v>
      </c>
      <c r="O1490" s="1">
        <v>44378</v>
      </c>
      <c r="P1490">
        <v>3</v>
      </c>
      <c r="Q1490">
        <v>0</v>
      </c>
      <c r="R1490" s="1">
        <v>44317</v>
      </c>
      <c r="S1490">
        <v>0</v>
      </c>
      <c r="T1490" s="1"/>
    </row>
    <row r="1491" spans="1:20" x14ac:dyDescent="0.25">
      <c r="A1491">
        <v>100261</v>
      </c>
      <c r="B1491" t="s">
        <v>3</v>
      </c>
      <c r="C1491" cm="1">
        <f t="array" ref="C1491">_xlfn.SWITCH(Sales[[#This Row],[Subscription Type]],"Basic",4,"Premium",3,"Business",2,"Enterprise",1,FALSE)</f>
        <v>4</v>
      </c>
      <c r="E1491" s="1"/>
      <c r="F1491" s="1"/>
      <c r="G1491">
        <v>0</v>
      </c>
      <c r="H1491">
        <f>MAX(0,Sales[[#This Row],[Number of Users]]-Sales[[#This Row],[Licenses Bought]])</f>
        <v>6</v>
      </c>
      <c r="I1491" s="5">
        <v>10</v>
      </c>
      <c r="J1491" s="5">
        <f>IF(Sales[[#This Row],[Sales Month]]=MAX(R1491:R3710),Sales[[#This Row],[Upsell $ Non Paying Users]]*Sales[[#This Row],[Non Paying Users]],0)</f>
        <v>0</v>
      </c>
      <c r="K1491" s="5" t="str" cm="1">
        <f t="array" ref="K1491">_xlfn.IFS(Sales[[#This Row],[Current Upsell $]]=0,"",Sales[[#This Row],[Current Upsell $]]&gt;=400,"High",Sales[[#This Row],[Current Upsell $]]&gt;=100,"Medium",Sales[[#This Row],[Current Upsell $]]&lt;100,"Low")</f>
        <v/>
      </c>
      <c r="L1491" s="5" t="str">
        <f>IF(Sales[[#This Row],[Current Upsell $]]&gt;0,_xlfn.CONCAT(Sales[[#This Row],[Subscription Type]]," ",Sales[[#This Row],[Upsell Priority]]," ",TEXT(Sales[[#This Row],[Current Upsell $]],"$#")),"")</f>
        <v/>
      </c>
      <c r="M1491">
        <v>6</v>
      </c>
      <c r="N1491" s="1">
        <v>44287</v>
      </c>
      <c r="O1491" s="1">
        <v>44378</v>
      </c>
      <c r="P1491">
        <v>3</v>
      </c>
      <c r="Q1491">
        <v>0</v>
      </c>
      <c r="R1491" s="1">
        <v>44287</v>
      </c>
      <c r="S1491">
        <v>0</v>
      </c>
      <c r="T1491" s="1"/>
    </row>
    <row r="1492" spans="1:20" x14ac:dyDescent="0.25">
      <c r="A1492">
        <v>100296</v>
      </c>
      <c r="B1492" t="s">
        <v>3</v>
      </c>
      <c r="C1492" cm="1">
        <f t="array" ref="C1492">_xlfn.SWITCH(Sales[[#This Row],[Subscription Type]],"Basic",4,"Premium",3,"Business",2,"Enterprise",1,FALSE)</f>
        <v>4</v>
      </c>
      <c r="G1492">
        <v>0</v>
      </c>
      <c r="H1492">
        <f>MAX(0,Sales[[#This Row],[Number of Users]]-Sales[[#This Row],[Licenses Bought]])</f>
        <v>6</v>
      </c>
      <c r="I1492" s="5">
        <v>10</v>
      </c>
      <c r="J1492" s="5">
        <f>IF(Sales[[#This Row],[Sales Month]]=MAX(R1492:R3711),Sales[[#This Row],[Upsell $ Non Paying Users]]*Sales[[#This Row],[Non Paying Users]],0)</f>
        <v>0</v>
      </c>
      <c r="K1492" s="5" t="str" cm="1">
        <f t="array" ref="K1492">_xlfn.IFS(Sales[[#This Row],[Current Upsell $]]=0,"",Sales[[#This Row],[Current Upsell $]]&gt;=400,"High",Sales[[#This Row],[Current Upsell $]]&gt;=100,"Medium",Sales[[#This Row],[Current Upsell $]]&lt;100,"Low")</f>
        <v/>
      </c>
      <c r="L1492" s="5" t="str">
        <f>IF(Sales[[#This Row],[Current Upsell $]]&gt;0,_xlfn.CONCAT(Sales[[#This Row],[Subscription Type]]," ",Sales[[#This Row],[Upsell Priority]]," ",TEXT(Sales[[#This Row],[Current Upsell $]],"$#")),"")</f>
        <v/>
      </c>
      <c r="M1492">
        <v>6</v>
      </c>
      <c r="N1492" s="1">
        <v>44317</v>
      </c>
      <c r="O1492" s="1">
        <v>44348</v>
      </c>
      <c r="P1492">
        <v>1</v>
      </c>
      <c r="Q1492">
        <v>0</v>
      </c>
      <c r="R1492" s="1">
        <v>44317</v>
      </c>
      <c r="S1492">
        <v>0</v>
      </c>
      <c r="T1492" s="1"/>
    </row>
    <row r="1493" spans="1:20" x14ac:dyDescent="0.25">
      <c r="A1493">
        <v>100297</v>
      </c>
      <c r="B1493" t="s">
        <v>3</v>
      </c>
      <c r="C1493" cm="1">
        <f t="array" ref="C1493">_xlfn.SWITCH(Sales[[#This Row],[Subscription Type]],"Basic",4,"Premium",3,"Business",2,"Enterprise",1,FALSE)</f>
        <v>4</v>
      </c>
      <c r="G1493">
        <v>0</v>
      </c>
      <c r="H1493">
        <f>MAX(0,Sales[[#This Row],[Number of Users]]-Sales[[#This Row],[Licenses Bought]])</f>
        <v>6</v>
      </c>
      <c r="I1493" s="5">
        <v>10</v>
      </c>
      <c r="J1493" s="5">
        <f>IF(Sales[[#This Row],[Sales Month]]=MAX(R1493:R3712),Sales[[#This Row],[Upsell $ Non Paying Users]]*Sales[[#This Row],[Non Paying Users]],0)</f>
        <v>0</v>
      </c>
      <c r="K1493" s="5" t="str" cm="1">
        <f t="array" ref="K1493">_xlfn.IFS(Sales[[#This Row],[Current Upsell $]]=0,"",Sales[[#This Row],[Current Upsell $]]&gt;=400,"High",Sales[[#This Row],[Current Upsell $]]&gt;=100,"Medium",Sales[[#This Row],[Current Upsell $]]&lt;100,"Low")</f>
        <v/>
      </c>
      <c r="L1493" s="5" t="str">
        <f>IF(Sales[[#This Row],[Current Upsell $]]&gt;0,_xlfn.CONCAT(Sales[[#This Row],[Subscription Type]]," ",Sales[[#This Row],[Upsell Priority]]," ",TEXT(Sales[[#This Row],[Current Upsell $]],"$#")),"")</f>
        <v/>
      </c>
      <c r="M1493">
        <v>6</v>
      </c>
      <c r="N1493" s="1">
        <v>44317</v>
      </c>
      <c r="O1493" s="1">
        <v>44378</v>
      </c>
      <c r="P1493">
        <v>2</v>
      </c>
      <c r="Q1493">
        <v>0</v>
      </c>
      <c r="R1493" s="1">
        <v>44317</v>
      </c>
      <c r="S1493">
        <v>0</v>
      </c>
      <c r="T1493" s="1"/>
    </row>
    <row r="1494" spans="1:20" x14ac:dyDescent="0.25">
      <c r="A1494">
        <v>100299</v>
      </c>
      <c r="B1494" t="s">
        <v>3</v>
      </c>
      <c r="C1494" cm="1">
        <f t="array" ref="C1494">_xlfn.SWITCH(Sales[[#This Row],[Subscription Type]],"Basic",4,"Premium",3,"Business",2,"Enterprise",1,FALSE)</f>
        <v>4</v>
      </c>
      <c r="G1494">
        <v>0</v>
      </c>
      <c r="H1494">
        <f>MAX(0,Sales[[#This Row],[Number of Users]]-Sales[[#This Row],[Licenses Bought]])</f>
        <v>6</v>
      </c>
      <c r="I1494" s="5">
        <v>10</v>
      </c>
      <c r="J1494" s="5">
        <f>IF(Sales[[#This Row],[Sales Month]]=MAX(R1494:R3713),Sales[[#This Row],[Upsell $ Non Paying Users]]*Sales[[#This Row],[Non Paying Users]],0)</f>
        <v>0</v>
      </c>
      <c r="K1494" s="5" t="str" cm="1">
        <f t="array" ref="K1494">_xlfn.IFS(Sales[[#This Row],[Current Upsell $]]=0,"",Sales[[#This Row],[Current Upsell $]]&gt;=400,"High",Sales[[#This Row],[Current Upsell $]]&gt;=100,"Medium",Sales[[#This Row],[Current Upsell $]]&lt;100,"Low")</f>
        <v/>
      </c>
      <c r="L1494" s="5" t="str">
        <f>IF(Sales[[#This Row],[Current Upsell $]]&gt;0,_xlfn.CONCAT(Sales[[#This Row],[Subscription Type]]," ",Sales[[#This Row],[Upsell Priority]]," ",TEXT(Sales[[#This Row],[Current Upsell $]],"$#")),"")</f>
        <v/>
      </c>
      <c r="M1494">
        <v>6</v>
      </c>
      <c r="N1494" s="1">
        <v>44317</v>
      </c>
      <c r="O1494" s="1">
        <v>44348</v>
      </c>
      <c r="P1494">
        <v>1</v>
      </c>
      <c r="Q1494">
        <v>0</v>
      </c>
      <c r="R1494" s="1">
        <v>44317</v>
      </c>
      <c r="S1494">
        <v>0</v>
      </c>
      <c r="T1494" s="1"/>
    </row>
    <row r="1495" spans="1:20" x14ac:dyDescent="0.25">
      <c r="A1495">
        <v>100356</v>
      </c>
      <c r="B1495" t="s">
        <v>3</v>
      </c>
      <c r="C1495" cm="1">
        <f t="array" ref="C1495">_xlfn.SWITCH(Sales[[#This Row],[Subscription Type]],"Basic",4,"Premium",3,"Business",2,"Enterprise",1,FALSE)</f>
        <v>4</v>
      </c>
      <c r="G1495">
        <v>0</v>
      </c>
      <c r="H1495">
        <f>MAX(0,Sales[[#This Row],[Number of Users]]-Sales[[#This Row],[Licenses Bought]])</f>
        <v>6</v>
      </c>
      <c r="I1495" s="5">
        <v>10</v>
      </c>
      <c r="J1495" s="5">
        <f>IF(Sales[[#This Row],[Sales Month]]=MAX(R1495:R3714),Sales[[#This Row],[Upsell $ Non Paying Users]]*Sales[[#This Row],[Non Paying Users]],0)</f>
        <v>60</v>
      </c>
      <c r="K1495" s="5" t="str" cm="1">
        <f t="array" ref="K1495">_xlfn.IFS(Sales[[#This Row],[Current Upsell $]]=0,"",Sales[[#This Row],[Current Upsell $]]&gt;=400,"High",Sales[[#This Row],[Current Upsell $]]&gt;=100,"Medium",Sales[[#This Row],[Current Upsell $]]&lt;100,"Low")</f>
        <v>Low</v>
      </c>
      <c r="L1495" s="5" t="str">
        <f>IF(Sales[[#This Row],[Current Upsell $]]&gt;0,_xlfn.CONCAT(Sales[[#This Row],[Subscription Type]]," ",Sales[[#This Row],[Upsell Priority]]," ",TEXT(Sales[[#This Row],[Current Upsell $]],"$#")),"")</f>
        <v>Basic Low $60</v>
      </c>
      <c r="M1495">
        <v>6</v>
      </c>
      <c r="N1495" s="1">
        <v>44348</v>
      </c>
      <c r="O1495" s="1">
        <v>44378</v>
      </c>
      <c r="P1495">
        <v>1</v>
      </c>
      <c r="Q1495">
        <v>0</v>
      </c>
      <c r="R1495" s="1">
        <v>44348</v>
      </c>
      <c r="S1495">
        <v>0</v>
      </c>
      <c r="T1495" s="1"/>
    </row>
    <row r="1496" spans="1:20" x14ac:dyDescent="0.25">
      <c r="A1496">
        <v>100357</v>
      </c>
      <c r="B1496" t="s">
        <v>3</v>
      </c>
      <c r="C1496" cm="1">
        <f t="array" ref="C1496">_xlfn.SWITCH(Sales[[#This Row],[Subscription Type]],"Basic",4,"Premium",3,"Business",2,"Enterprise",1,FALSE)</f>
        <v>4</v>
      </c>
      <c r="G1496">
        <v>0</v>
      </c>
      <c r="H1496">
        <f>MAX(0,Sales[[#This Row],[Number of Users]]-Sales[[#This Row],[Licenses Bought]])</f>
        <v>6</v>
      </c>
      <c r="I1496" s="5">
        <v>10</v>
      </c>
      <c r="J1496" s="5">
        <f>IF(Sales[[#This Row],[Sales Month]]=MAX(R1496:R3715),Sales[[#This Row],[Upsell $ Non Paying Users]]*Sales[[#This Row],[Non Paying Users]],0)</f>
        <v>60</v>
      </c>
      <c r="K1496" s="5" t="str" cm="1">
        <f t="array" ref="K1496">_xlfn.IFS(Sales[[#This Row],[Current Upsell $]]=0,"",Sales[[#This Row],[Current Upsell $]]&gt;=400,"High",Sales[[#This Row],[Current Upsell $]]&gt;=100,"Medium",Sales[[#This Row],[Current Upsell $]]&lt;100,"Low")</f>
        <v>Low</v>
      </c>
      <c r="L1496" s="5" t="str">
        <f>IF(Sales[[#This Row],[Current Upsell $]]&gt;0,_xlfn.CONCAT(Sales[[#This Row],[Subscription Type]]," ",Sales[[#This Row],[Upsell Priority]]," ",TEXT(Sales[[#This Row],[Current Upsell $]],"$#")),"")</f>
        <v>Basic Low $60</v>
      </c>
      <c r="M1496">
        <v>6</v>
      </c>
      <c r="N1496" s="1">
        <v>44348</v>
      </c>
      <c r="O1496" s="1">
        <v>44378</v>
      </c>
      <c r="P1496">
        <v>1</v>
      </c>
      <c r="Q1496">
        <v>0</v>
      </c>
      <c r="R1496" s="1">
        <v>44348</v>
      </c>
      <c r="S1496">
        <v>0</v>
      </c>
      <c r="T1496" s="1"/>
    </row>
    <row r="1497" spans="1:20" x14ac:dyDescent="0.25">
      <c r="A1497">
        <v>100358</v>
      </c>
      <c r="B1497" t="s">
        <v>3</v>
      </c>
      <c r="C1497" cm="1">
        <f t="array" ref="C1497">_xlfn.SWITCH(Sales[[#This Row],[Subscription Type]],"Basic",4,"Premium",3,"Business",2,"Enterprise",1,FALSE)</f>
        <v>4</v>
      </c>
      <c r="G1497">
        <v>0</v>
      </c>
      <c r="H1497">
        <f>MAX(0,Sales[[#This Row],[Number of Users]]-Sales[[#This Row],[Licenses Bought]])</f>
        <v>6</v>
      </c>
      <c r="I1497" s="5">
        <v>10</v>
      </c>
      <c r="J1497" s="5">
        <f>IF(Sales[[#This Row],[Sales Month]]=MAX(R1497:R3716),Sales[[#This Row],[Upsell $ Non Paying Users]]*Sales[[#This Row],[Non Paying Users]],0)</f>
        <v>60</v>
      </c>
      <c r="K1497" s="5" t="str" cm="1">
        <f t="array" ref="K1497">_xlfn.IFS(Sales[[#This Row],[Current Upsell $]]=0,"",Sales[[#This Row],[Current Upsell $]]&gt;=400,"High",Sales[[#This Row],[Current Upsell $]]&gt;=100,"Medium",Sales[[#This Row],[Current Upsell $]]&lt;100,"Low")</f>
        <v>Low</v>
      </c>
      <c r="L1497" s="5" t="str">
        <f>IF(Sales[[#This Row],[Current Upsell $]]&gt;0,_xlfn.CONCAT(Sales[[#This Row],[Subscription Type]]," ",Sales[[#This Row],[Upsell Priority]]," ",TEXT(Sales[[#This Row],[Current Upsell $]],"$#")),"")</f>
        <v>Basic Low $60</v>
      </c>
      <c r="M1497">
        <v>6</v>
      </c>
      <c r="N1497" s="1">
        <v>44348</v>
      </c>
      <c r="O1497" s="1">
        <v>44378</v>
      </c>
      <c r="P1497">
        <v>1</v>
      </c>
      <c r="Q1497">
        <v>0</v>
      </c>
      <c r="R1497" s="1">
        <v>44348</v>
      </c>
      <c r="S1497">
        <v>0</v>
      </c>
      <c r="T1497" s="1"/>
    </row>
    <row r="1498" spans="1:20" x14ac:dyDescent="0.25">
      <c r="A1498">
        <v>100359</v>
      </c>
      <c r="B1498" t="s">
        <v>3</v>
      </c>
      <c r="C1498" cm="1">
        <f t="array" ref="C1498">_xlfn.SWITCH(Sales[[#This Row],[Subscription Type]],"Basic",4,"Premium",3,"Business",2,"Enterprise",1,FALSE)</f>
        <v>4</v>
      </c>
      <c r="G1498">
        <v>0</v>
      </c>
      <c r="H1498">
        <f>MAX(0,Sales[[#This Row],[Number of Users]]-Sales[[#This Row],[Licenses Bought]])</f>
        <v>6</v>
      </c>
      <c r="I1498" s="5">
        <v>10</v>
      </c>
      <c r="J1498" s="5">
        <f>IF(Sales[[#This Row],[Sales Month]]=MAX(R1498:R3717),Sales[[#This Row],[Upsell $ Non Paying Users]]*Sales[[#This Row],[Non Paying Users]],0)</f>
        <v>60</v>
      </c>
      <c r="K1498" s="5" t="str" cm="1">
        <f t="array" ref="K1498">_xlfn.IFS(Sales[[#This Row],[Current Upsell $]]=0,"",Sales[[#This Row],[Current Upsell $]]&gt;=400,"High",Sales[[#This Row],[Current Upsell $]]&gt;=100,"Medium",Sales[[#This Row],[Current Upsell $]]&lt;100,"Low")</f>
        <v>Low</v>
      </c>
      <c r="L1498" s="5" t="str">
        <f>IF(Sales[[#This Row],[Current Upsell $]]&gt;0,_xlfn.CONCAT(Sales[[#This Row],[Subscription Type]]," ",Sales[[#This Row],[Upsell Priority]]," ",TEXT(Sales[[#This Row],[Current Upsell $]],"$#")),"")</f>
        <v>Basic Low $60</v>
      </c>
      <c r="M1498">
        <v>6</v>
      </c>
      <c r="N1498" s="1">
        <v>44348</v>
      </c>
      <c r="O1498" s="1">
        <v>44378</v>
      </c>
      <c r="P1498">
        <v>1</v>
      </c>
      <c r="Q1498">
        <v>0</v>
      </c>
      <c r="R1498" s="1">
        <v>44348</v>
      </c>
      <c r="S1498">
        <v>0</v>
      </c>
      <c r="T1498" s="1"/>
    </row>
    <row r="1499" spans="1:20" x14ac:dyDescent="0.25">
      <c r="A1499">
        <v>100361</v>
      </c>
      <c r="B1499" t="s">
        <v>3</v>
      </c>
      <c r="C1499" cm="1">
        <f t="array" ref="C1499">_xlfn.SWITCH(Sales[[#This Row],[Subscription Type]],"Basic",4,"Premium",3,"Business",2,"Enterprise",1,FALSE)</f>
        <v>4</v>
      </c>
      <c r="G1499">
        <v>0</v>
      </c>
      <c r="H1499">
        <f>MAX(0,Sales[[#This Row],[Number of Users]]-Sales[[#This Row],[Licenses Bought]])</f>
        <v>6</v>
      </c>
      <c r="I1499" s="5">
        <v>10</v>
      </c>
      <c r="J1499" s="5">
        <f>IF(Sales[[#This Row],[Sales Month]]=MAX(R1499:R3718),Sales[[#This Row],[Upsell $ Non Paying Users]]*Sales[[#This Row],[Non Paying Users]],0)</f>
        <v>60</v>
      </c>
      <c r="K1499" s="5" t="str" cm="1">
        <f t="array" ref="K1499">_xlfn.IFS(Sales[[#This Row],[Current Upsell $]]=0,"",Sales[[#This Row],[Current Upsell $]]&gt;=400,"High",Sales[[#This Row],[Current Upsell $]]&gt;=100,"Medium",Sales[[#This Row],[Current Upsell $]]&lt;100,"Low")</f>
        <v>Low</v>
      </c>
      <c r="L1499" s="5" t="str">
        <f>IF(Sales[[#This Row],[Current Upsell $]]&gt;0,_xlfn.CONCAT(Sales[[#This Row],[Subscription Type]]," ",Sales[[#This Row],[Upsell Priority]]," ",TEXT(Sales[[#This Row],[Current Upsell $]],"$#")),"")</f>
        <v>Basic Low $60</v>
      </c>
      <c r="M1499">
        <v>6</v>
      </c>
      <c r="N1499" s="1">
        <v>44348</v>
      </c>
      <c r="O1499" s="1">
        <v>44378</v>
      </c>
      <c r="P1499">
        <v>1</v>
      </c>
      <c r="Q1499">
        <v>0</v>
      </c>
      <c r="R1499" s="1">
        <v>44348</v>
      </c>
      <c r="S1499">
        <v>0</v>
      </c>
      <c r="T1499" s="1"/>
    </row>
    <row r="1500" spans="1:20" x14ac:dyDescent="0.25">
      <c r="A1500">
        <v>100364</v>
      </c>
      <c r="B1500" t="s">
        <v>3</v>
      </c>
      <c r="C1500" cm="1">
        <f t="array" ref="C1500">_xlfn.SWITCH(Sales[[#This Row],[Subscription Type]],"Basic",4,"Premium",3,"Business",2,"Enterprise",1,FALSE)</f>
        <v>4</v>
      </c>
      <c r="G1500">
        <v>0</v>
      </c>
      <c r="H1500">
        <f>MAX(0,Sales[[#This Row],[Number of Users]]-Sales[[#This Row],[Licenses Bought]])</f>
        <v>6</v>
      </c>
      <c r="I1500" s="5">
        <v>10</v>
      </c>
      <c r="J1500" s="5">
        <f>IF(Sales[[#This Row],[Sales Month]]=MAX(R1500:R3719),Sales[[#This Row],[Upsell $ Non Paying Users]]*Sales[[#This Row],[Non Paying Users]],0)</f>
        <v>60</v>
      </c>
      <c r="K1500" s="5" t="str" cm="1">
        <f t="array" ref="K1500">_xlfn.IFS(Sales[[#This Row],[Current Upsell $]]=0,"",Sales[[#This Row],[Current Upsell $]]&gt;=400,"High",Sales[[#This Row],[Current Upsell $]]&gt;=100,"Medium",Sales[[#This Row],[Current Upsell $]]&lt;100,"Low")</f>
        <v>Low</v>
      </c>
      <c r="L1500" s="5" t="str">
        <f>IF(Sales[[#This Row],[Current Upsell $]]&gt;0,_xlfn.CONCAT(Sales[[#This Row],[Subscription Type]]," ",Sales[[#This Row],[Upsell Priority]]," ",TEXT(Sales[[#This Row],[Current Upsell $]],"$#")),"")</f>
        <v>Basic Low $60</v>
      </c>
      <c r="M1500">
        <v>6</v>
      </c>
      <c r="N1500" s="1">
        <v>44348</v>
      </c>
      <c r="O1500" s="1">
        <v>44378</v>
      </c>
      <c r="P1500">
        <v>1</v>
      </c>
      <c r="Q1500">
        <v>0</v>
      </c>
      <c r="R1500" s="1">
        <v>44348</v>
      </c>
      <c r="S1500">
        <v>0</v>
      </c>
      <c r="T1500" s="1"/>
    </row>
    <row r="1501" spans="1:20" x14ac:dyDescent="0.25">
      <c r="A1501">
        <v>100003</v>
      </c>
      <c r="B1501" t="s">
        <v>3</v>
      </c>
      <c r="C1501" cm="1">
        <f t="array" ref="C1501">_xlfn.SWITCH(Sales[[#This Row],[Subscription Type]],"Basic",4,"Premium",3,"Business",2,"Enterprise",1,FALSE)</f>
        <v>4</v>
      </c>
      <c r="G1501">
        <v>0</v>
      </c>
      <c r="H1501">
        <f>MAX(0,Sales[[#This Row],[Number of Users]]-Sales[[#This Row],[Licenses Bought]])</f>
        <v>5</v>
      </c>
      <c r="I1501" s="5">
        <v>10</v>
      </c>
      <c r="J1501" s="5">
        <f>IF(Sales[[#This Row],[Sales Month]]=MAX(R1501:R3720),Sales[[#This Row],[Upsell $ Non Paying Users]]*Sales[[#This Row],[Non Paying Users]],0)</f>
        <v>0</v>
      </c>
      <c r="K1501" s="5" t="str" cm="1">
        <f t="array" ref="K1501">_xlfn.IFS(Sales[[#This Row],[Current Upsell $]]=0,"",Sales[[#This Row],[Current Upsell $]]&gt;=400,"High",Sales[[#This Row],[Current Upsell $]]&gt;=100,"Medium",Sales[[#This Row],[Current Upsell $]]&lt;100,"Low")</f>
        <v/>
      </c>
      <c r="L1501" s="5" t="str">
        <f>IF(Sales[[#This Row],[Current Upsell $]]&gt;0,_xlfn.CONCAT(Sales[[#This Row],[Subscription Type]]," ",Sales[[#This Row],[Upsell Priority]]," ",TEXT(Sales[[#This Row],[Current Upsell $]],"$#")),"")</f>
        <v/>
      </c>
      <c r="M1501">
        <v>5</v>
      </c>
      <c r="N1501" s="1">
        <v>43709</v>
      </c>
      <c r="O1501" s="1">
        <v>43922</v>
      </c>
      <c r="P1501">
        <v>7</v>
      </c>
      <c r="Q1501">
        <v>14</v>
      </c>
      <c r="R1501" s="1">
        <v>43709</v>
      </c>
      <c r="S1501">
        <v>0</v>
      </c>
      <c r="T1501" s="1"/>
    </row>
    <row r="1502" spans="1:20" x14ac:dyDescent="0.25">
      <c r="A1502">
        <v>100006</v>
      </c>
      <c r="B1502" t="s">
        <v>3</v>
      </c>
      <c r="C1502" cm="1">
        <f t="array" ref="C1502">_xlfn.SWITCH(Sales[[#This Row],[Subscription Type]],"Basic",4,"Premium",3,"Business",2,"Enterprise",1,FALSE)</f>
        <v>4</v>
      </c>
      <c r="G1502">
        <v>0</v>
      </c>
      <c r="H1502">
        <f>MAX(0,Sales[[#This Row],[Number of Users]]-Sales[[#This Row],[Licenses Bought]])</f>
        <v>5</v>
      </c>
      <c r="I1502" s="5">
        <v>10</v>
      </c>
      <c r="J1502" s="5">
        <f>IF(Sales[[#This Row],[Sales Month]]=MAX(R1502:R3721),Sales[[#This Row],[Upsell $ Non Paying Users]]*Sales[[#This Row],[Non Paying Users]],0)</f>
        <v>0</v>
      </c>
      <c r="K1502" s="5" t="str" cm="1">
        <f t="array" ref="K1502">_xlfn.IFS(Sales[[#This Row],[Current Upsell $]]=0,"",Sales[[#This Row],[Current Upsell $]]&gt;=400,"High",Sales[[#This Row],[Current Upsell $]]&gt;=100,"Medium",Sales[[#This Row],[Current Upsell $]]&lt;100,"Low")</f>
        <v/>
      </c>
      <c r="L1502" s="5" t="str">
        <f>IF(Sales[[#This Row],[Current Upsell $]]&gt;0,_xlfn.CONCAT(Sales[[#This Row],[Subscription Type]]," ",Sales[[#This Row],[Upsell Priority]]," ",TEXT(Sales[[#This Row],[Current Upsell $]],"$#")),"")</f>
        <v/>
      </c>
      <c r="M1502">
        <v>5</v>
      </c>
      <c r="N1502" s="1">
        <v>43800</v>
      </c>
      <c r="O1502" s="1">
        <v>44287</v>
      </c>
      <c r="P1502">
        <v>16</v>
      </c>
      <c r="Q1502">
        <v>2</v>
      </c>
      <c r="R1502" s="1">
        <v>43800</v>
      </c>
      <c r="S1502">
        <v>0</v>
      </c>
      <c r="T1502" s="1"/>
    </row>
    <row r="1503" spans="1:20" x14ac:dyDescent="0.25">
      <c r="A1503">
        <v>100031</v>
      </c>
      <c r="B1503" t="s">
        <v>3</v>
      </c>
      <c r="C1503" cm="1">
        <f t="array" ref="C1503">_xlfn.SWITCH(Sales[[#This Row],[Subscription Type]],"Basic",4,"Premium",3,"Business",2,"Enterprise",1,FALSE)</f>
        <v>4</v>
      </c>
      <c r="G1503">
        <v>0</v>
      </c>
      <c r="H1503">
        <f>MAX(0,Sales[[#This Row],[Number of Users]]-Sales[[#This Row],[Licenses Bought]])</f>
        <v>5</v>
      </c>
      <c r="I1503" s="5">
        <v>10</v>
      </c>
      <c r="J1503" s="5">
        <f>IF(Sales[[#This Row],[Sales Month]]=MAX(R1503:R3722),Sales[[#This Row],[Upsell $ Non Paying Users]]*Sales[[#This Row],[Non Paying Users]],0)</f>
        <v>0</v>
      </c>
      <c r="K1503" s="5" t="str" cm="1">
        <f t="array" ref="K1503">_xlfn.IFS(Sales[[#This Row],[Current Upsell $]]=0,"",Sales[[#This Row],[Current Upsell $]]&gt;=400,"High",Sales[[#This Row],[Current Upsell $]]&gt;=100,"Medium",Sales[[#This Row],[Current Upsell $]]&lt;100,"Low")</f>
        <v/>
      </c>
      <c r="L1503" s="5" t="str">
        <f>IF(Sales[[#This Row],[Current Upsell $]]&gt;0,_xlfn.CONCAT(Sales[[#This Row],[Subscription Type]]," ",Sales[[#This Row],[Upsell Priority]]," ",TEXT(Sales[[#This Row],[Current Upsell $]],"$#")),"")</f>
        <v/>
      </c>
      <c r="M1503">
        <v>5</v>
      </c>
      <c r="N1503" s="1">
        <v>43952</v>
      </c>
      <c r="O1503" s="1">
        <v>44378</v>
      </c>
      <c r="P1503">
        <v>14</v>
      </c>
      <c r="Q1503">
        <v>0</v>
      </c>
      <c r="R1503" s="1">
        <v>43952</v>
      </c>
      <c r="S1503">
        <v>0</v>
      </c>
      <c r="T1503" s="1"/>
    </row>
    <row r="1504" spans="1:20" x14ac:dyDescent="0.25">
      <c r="A1504">
        <v>100031</v>
      </c>
      <c r="B1504" t="s">
        <v>3</v>
      </c>
      <c r="C1504" cm="1">
        <f t="array" ref="C1504">_xlfn.SWITCH(Sales[[#This Row],[Subscription Type]],"Basic",4,"Premium",3,"Business",2,"Enterprise",1,FALSE)</f>
        <v>4</v>
      </c>
      <c r="G1504">
        <v>0</v>
      </c>
      <c r="H1504">
        <f>MAX(0,Sales[[#This Row],[Number of Users]]-Sales[[#This Row],[Licenses Bought]])</f>
        <v>5</v>
      </c>
      <c r="I1504" s="5">
        <v>10</v>
      </c>
      <c r="J1504" s="5">
        <f>IF(Sales[[#This Row],[Sales Month]]=MAX(R1504:R3723),Sales[[#This Row],[Upsell $ Non Paying Users]]*Sales[[#This Row],[Non Paying Users]],0)</f>
        <v>0</v>
      </c>
      <c r="K1504" s="5" t="str" cm="1">
        <f t="array" ref="K1504">_xlfn.IFS(Sales[[#This Row],[Current Upsell $]]=0,"",Sales[[#This Row],[Current Upsell $]]&gt;=400,"High",Sales[[#This Row],[Current Upsell $]]&gt;=100,"Medium",Sales[[#This Row],[Current Upsell $]]&lt;100,"Low")</f>
        <v/>
      </c>
      <c r="L1504" s="5" t="str">
        <f>IF(Sales[[#This Row],[Current Upsell $]]&gt;0,_xlfn.CONCAT(Sales[[#This Row],[Subscription Type]]," ",Sales[[#This Row],[Upsell Priority]]," ",TEXT(Sales[[#This Row],[Current Upsell $]],"$#")),"")</f>
        <v/>
      </c>
      <c r="M1504">
        <v>5</v>
      </c>
      <c r="N1504" s="1">
        <v>43952</v>
      </c>
      <c r="O1504" s="1">
        <v>44378</v>
      </c>
      <c r="P1504">
        <v>14</v>
      </c>
      <c r="Q1504">
        <v>0</v>
      </c>
      <c r="R1504" s="1">
        <v>43983</v>
      </c>
      <c r="S1504">
        <v>0</v>
      </c>
      <c r="T1504" s="1"/>
    </row>
    <row r="1505" spans="1:20" x14ac:dyDescent="0.25">
      <c r="A1505">
        <v>100031</v>
      </c>
      <c r="B1505" t="s">
        <v>3</v>
      </c>
      <c r="C1505" cm="1">
        <f t="array" ref="C1505">_xlfn.SWITCH(Sales[[#This Row],[Subscription Type]],"Basic",4,"Premium",3,"Business",2,"Enterprise",1,FALSE)</f>
        <v>4</v>
      </c>
      <c r="G1505">
        <v>0</v>
      </c>
      <c r="H1505">
        <f>MAX(0,Sales[[#This Row],[Number of Users]]-Sales[[#This Row],[Licenses Bought]])</f>
        <v>5</v>
      </c>
      <c r="I1505" s="5">
        <v>10</v>
      </c>
      <c r="J1505" s="5">
        <f>IF(Sales[[#This Row],[Sales Month]]=MAX(R1505:R3724),Sales[[#This Row],[Upsell $ Non Paying Users]]*Sales[[#This Row],[Non Paying Users]],0)</f>
        <v>0</v>
      </c>
      <c r="K1505" s="5" t="str" cm="1">
        <f t="array" ref="K1505">_xlfn.IFS(Sales[[#This Row],[Current Upsell $]]=0,"",Sales[[#This Row],[Current Upsell $]]&gt;=400,"High",Sales[[#This Row],[Current Upsell $]]&gt;=100,"Medium",Sales[[#This Row],[Current Upsell $]]&lt;100,"Low")</f>
        <v/>
      </c>
      <c r="L1505" s="5" t="str">
        <f>IF(Sales[[#This Row],[Current Upsell $]]&gt;0,_xlfn.CONCAT(Sales[[#This Row],[Subscription Type]]," ",Sales[[#This Row],[Upsell Priority]]," ",TEXT(Sales[[#This Row],[Current Upsell $]],"$#")),"")</f>
        <v/>
      </c>
      <c r="M1505">
        <v>5</v>
      </c>
      <c r="N1505" s="1">
        <v>43952</v>
      </c>
      <c r="O1505" s="1">
        <v>44378</v>
      </c>
      <c r="P1505">
        <v>14</v>
      </c>
      <c r="Q1505">
        <v>0</v>
      </c>
      <c r="R1505" s="1">
        <v>44075</v>
      </c>
      <c r="S1505">
        <v>0</v>
      </c>
      <c r="T1505" s="1"/>
    </row>
    <row r="1506" spans="1:20" x14ac:dyDescent="0.25">
      <c r="A1506">
        <v>100031</v>
      </c>
      <c r="B1506" t="s">
        <v>3</v>
      </c>
      <c r="C1506" cm="1">
        <f t="array" ref="C1506">_xlfn.SWITCH(Sales[[#This Row],[Subscription Type]],"Basic",4,"Premium",3,"Business",2,"Enterprise",1,FALSE)</f>
        <v>4</v>
      </c>
      <c r="G1506">
        <v>0</v>
      </c>
      <c r="H1506">
        <f>MAX(0,Sales[[#This Row],[Number of Users]]-Sales[[#This Row],[Licenses Bought]])</f>
        <v>5</v>
      </c>
      <c r="I1506" s="5">
        <v>10</v>
      </c>
      <c r="J1506" s="5">
        <f>IF(Sales[[#This Row],[Sales Month]]=MAX(R1506:R3725),Sales[[#This Row],[Upsell $ Non Paying Users]]*Sales[[#This Row],[Non Paying Users]],0)</f>
        <v>0</v>
      </c>
      <c r="K1506" s="5" t="str" cm="1">
        <f t="array" ref="K1506">_xlfn.IFS(Sales[[#This Row],[Current Upsell $]]=0,"",Sales[[#This Row],[Current Upsell $]]&gt;=400,"High",Sales[[#This Row],[Current Upsell $]]&gt;=100,"Medium",Sales[[#This Row],[Current Upsell $]]&lt;100,"Low")</f>
        <v/>
      </c>
      <c r="L1506" s="5" t="str">
        <f>IF(Sales[[#This Row],[Current Upsell $]]&gt;0,_xlfn.CONCAT(Sales[[#This Row],[Subscription Type]]," ",Sales[[#This Row],[Upsell Priority]]," ",TEXT(Sales[[#This Row],[Current Upsell $]],"$#")),"")</f>
        <v/>
      </c>
      <c r="M1506">
        <v>5</v>
      </c>
      <c r="N1506" s="1">
        <v>43952</v>
      </c>
      <c r="O1506" s="1">
        <v>44378</v>
      </c>
      <c r="P1506">
        <v>14</v>
      </c>
      <c r="Q1506">
        <v>0</v>
      </c>
      <c r="R1506" s="1">
        <v>44166</v>
      </c>
      <c r="S1506">
        <v>0</v>
      </c>
      <c r="T1506" s="1"/>
    </row>
    <row r="1507" spans="1:20" x14ac:dyDescent="0.25">
      <c r="A1507">
        <v>100031</v>
      </c>
      <c r="B1507" t="s">
        <v>3</v>
      </c>
      <c r="C1507" cm="1">
        <f t="array" ref="C1507">_xlfn.SWITCH(Sales[[#This Row],[Subscription Type]],"Basic",4,"Premium",3,"Business",2,"Enterprise",1,FALSE)</f>
        <v>4</v>
      </c>
      <c r="G1507">
        <v>0</v>
      </c>
      <c r="H1507">
        <f>MAX(0,Sales[[#This Row],[Number of Users]]-Sales[[#This Row],[Licenses Bought]])</f>
        <v>5</v>
      </c>
      <c r="I1507" s="5">
        <v>10</v>
      </c>
      <c r="J1507" s="5">
        <f>IF(Sales[[#This Row],[Sales Month]]=MAX(R1507:R3726),Sales[[#This Row],[Upsell $ Non Paying Users]]*Sales[[#This Row],[Non Paying Users]],0)</f>
        <v>0</v>
      </c>
      <c r="K1507" s="5" t="str" cm="1">
        <f t="array" ref="K1507">_xlfn.IFS(Sales[[#This Row],[Current Upsell $]]=0,"",Sales[[#This Row],[Current Upsell $]]&gt;=400,"High",Sales[[#This Row],[Current Upsell $]]&gt;=100,"Medium",Sales[[#This Row],[Current Upsell $]]&lt;100,"Low")</f>
        <v/>
      </c>
      <c r="L1507" s="5" t="str">
        <f>IF(Sales[[#This Row],[Current Upsell $]]&gt;0,_xlfn.CONCAT(Sales[[#This Row],[Subscription Type]]," ",Sales[[#This Row],[Upsell Priority]]," ",TEXT(Sales[[#This Row],[Current Upsell $]],"$#")),"")</f>
        <v/>
      </c>
      <c r="M1507">
        <v>5</v>
      </c>
      <c r="N1507" s="1">
        <v>43952</v>
      </c>
      <c r="O1507" s="1">
        <v>44378</v>
      </c>
      <c r="P1507">
        <v>14</v>
      </c>
      <c r="Q1507">
        <v>0</v>
      </c>
      <c r="R1507" s="1">
        <v>44228</v>
      </c>
      <c r="S1507">
        <v>0</v>
      </c>
      <c r="T1507" s="1"/>
    </row>
    <row r="1508" spans="1:20" x14ac:dyDescent="0.25">
      <c r="A1508">
        <v>100031</v>
      </c>
      <c r="B1508" t="s">
        <v>3</v>
      </c>
      <c r="C1508" cm="1">
        <f t="array" ref="C1508">_xlfn.SWITCH(Sales[[#This Row],[Subscription Type]],"Basic",4,"Premium",3,"Business",2,"Enterprise",1,FALSE)</f>
        <v>4</v>
      </c>
      <c r="G1508">
        <v>0</v>
      </c>
      <c r="H1508">
        <f>MAX(0,Sales[[#This Row],[Number of Users]]-Sales[[#This Row],[Licenses Bought]])</f>
        <v>5</v>
      </c>
      <c r="I1508" s="5">
        <v>10</v>
      </c>
      <c r="J1508" s="5">
        <f>IF(Sales[[#This Row],[Sales Month]]=MAX(R1508:R3727),Sales[[#This Row],[Upsell $ Non Paying Users]]*Sales[[#This Row],[Non Paying Users]],0)</f>
        <v>0</v>
      </c>
      <c r="K1508" s="5" t="str" cm="1">
        <f t="array" ref="K1508">_xlfn.IFS(Sales[[#This Row],[Current Upsell $]]=0,"",Sales[[#This Row],[Current Upsell $]]&gt;=400,"High",Sales[[#This Row],[Current Upsell $]]&gt;=100,"Medium",Sales[[#This Row],[Current Upsell $]]&lt;100,"Low")</f>
        <v/>
      </c>
      <c r="L1508" s="5" t="str">
        <f>IF(Sales[[#This Row],[Current Upsell $]]&gt;0,_xlfn.CONCAT(Sales[[#This Row],[Subscription Type]]," ",Sales[[#This Row],[Upsell Priority]]," ",TEXT(Sales[[#This Row],[Current Upsell $]],"$#")),"")</f>
        <v/>
      </c>
      <c r="M1508">
        <v>5</v>
      </c>
      <c r="N1508" s="1">
        <v>43952</v>
      </c>
      <c r="O1508" s="1">
        <v>44378</v>
      </c>
      <c r="P1508">
        <v>14</v>
      </c>
      <c r="Q1508">
        <v>0</v>
      </c>
      <c r="R1508" s="1">
        <v>44256</v>
      </c>
      <c r="S1508">
        <v>0</v>
      </c>
      <c r="T1508" s="1"/>
    </row>
    <row r="1509" spans="1:20" x14ac:dyDescent="0.25">
      <c r="A1509">
        <v>100031</v>
      </c>
      <c r="B1509" t="s">
        <v>3</v>
      </c>
      <c r="C1509" cm="1">
        <f t="array" ref="C1509">_xlfn.SWITCH(Sales[[#This Row],[Subscription Type]],"Basic",4,"Premium",3,"Business",2,"Enterprise",1,FALSE)</f>
        <v>4</v>
      </c>
      <c r="G1509">
        <v>0</v>
      </c>
      <c r="H1509">
        <f>MAX(0,Sales[[#This Row],[Number of Users]]-Sales[[#This Row],[Licenses Bought]])</f>
        <v>5</v>
      </c>
      <c r="I1509" s="5">
        <v>10</v>
      </c>
      <c r="J1509" s="5">
        <f>IF(Sales[[#This Row],[Sales Month]]=MAX(R1509:R3728),Sales[[#This Row],[Upsell $ Non Paying Users]]*Sales[[#This Row],[Non Paying Users]],0)</f>
        <v>0</v>
      </c>
      <c r="K1509" s="5" t="str" cm="1">
        <f t="array" ref="K1509">_xlfn.IFS(Sales[[#This Row],[Current Upsell $]]=0,"",Sales[[#This Row],[Current Upsell $]]&gt;=400,"High",Sales[[#This Row],[Current Upsell $]]&gt;=100,"Medium",Sales[[#This Row],[Current Upsell $]]&lt;100,"Low")</f>
        <v/>
      </c>
      <c r="L1509" s="5" t="str">
        <f>IF(Sales[[#This Row],[Current Upsell $]]&gt;0,_xlfn.CONCAT(Sales[[#This Row],[Subscription Type]]," ",Sales[[#This Row],[Upsell Priority]]," ",TEXT(Sales[[#This Row],[Current Upsell $]],"$#")),"")</f>
        <v/>
      </c>
      <c r="M1509">
        <v>5</v>
      </c>
      <c r="N1509" s="1">
        <v>43952</v>
      </c>
      <c r="O1509" s="1">
        <v>44378</v>
      </c>
      <c r="P1509">
        <v>14</v>
      </c>
      <c r="Q1509">
        <v>0</v>
      </c>
      <c r="R1509" s="1">
        <v>44287</v>
      </c>
      <c r="S1509">
        <v>0</v>
      </c>
      <c r="T1509" s="1"/>
    </row>
    <row r="1510" spans="1:20" x14ac:dyDescent="0.25">
      <c r="A1510">
        <v>100032</v>
      </c>
      <c r="B1510" t="s">
        <v>3</v>
      </c>
      <c r="C1510" cm="1">
        <f t="array" ref="C1510">_xlfn.SWITCH(Sales[[#This Row],[Subscription Type]],"Basic",4,"Premium",3,"Business",2,"Enterprise",1,FALSE)</f>
        <v>4</v>
      </c>
      <c r="G1510">
        <v>0</v>
      </c>
      <c r="H1510">
        <f>MAX(0,Sales[[#This Row],[Number of Users]]-Sales[[#This Row],[Licenses Bought]])</f>
        <v>5</v>
      </c>
      <c r="I1510" s="5">
        <v>10</v>
      </c>
      <c r="J1510" s="5">
        <f>IF(Sales[[#This Row],[Sales Month]]=MAX(R1510:R3729),Sales[[#This Row],[Upsell $ Non Paying Users]]*Sales[[#This Row],[Non Paying Users]],0)</f>
        <v>0</v>
      </c>
      <c r="K1510" s="5" t="str" cm="1">
        <f t="array" ref="K1510">_xlfn.IFS(Sales[[#This Row],[Current Upsell $]]=0,"",Sales[[#This Row],[Current Upsell $]]&gt;=400,"High",Sales[[#This Row],[Current Upsell $]]&gt;=100,"Medium",Sales[[#This Row],[Current Upsell $]]&lt;100,"Low")</f>
        <v/>
      </c>
      <c r="L1510" s="5" t="str">
        <f>IF(Sales[[#This Row],[Current Upsell $]]&gt;0,_xlfn.CONCAT(Sales[[#This Row],[Subscription Type]]," ",Sales[[#This Row],[Upsell Priority]]," ",TEXT(Sales[[#This Row],[Current Upsell $]],"$#")),"")</f>
        <v/>
      </c>
      <c r="M1510">
        <v>5</v>
      </c>
      <c r="N1510" s="1">
        <v>43952</v>
      </c>
      <c r="O1510" s="1">
        <v>44256</v>
      </c>
      <c r="P1510">
        <v>10</v>
      </c>
      <c r="Q1510">
        <v>3</v>
      </c>
      <c r="R1510" s="1">
        <v>43952</v>
      </c>
      <c r="S1510">
        <v>0</v>
      </c>
      <c r="T1510" s="1"/>
    </row>
    <row r="1511" spans="1:20" x14ac:dyDescent="0.25">
      <c r="A1511">
        <v>100032</v>
      </c>
      <c r="B1511" t="s">
        <v>3</v>
      </c>
      <c r="C1511" cm="1">
        <f t="array" ref="C1511">_xlfn.SWITCH(Sales[[#This Row],[Subscription Type]],"Basic",4,"Premium",3,"Business",2,"Enterprise",1,FALSE)</f>
        <v>4</v>
      </c>
      <c r="G1511">
        <v>0</v>
      </c>
      <c r="H1511">
        <f>MAX(0,Sales[[#This Row],[Number of Users]]-Sales[[#This Row],[Licenses Bought]])</f>
        <v>5</v>
      </c>
      <c r="I1511" s="5">
        <v>10</v>
      </c>
      <c r="J1511" s="5">
        <f>IF(Sales[[#This Row],[Sales Month]]=MAX(R1511:R3730),Sales[[#This Row],[Upsell $ Non Paying Users]]*Sales[[#This Row],[Non Paying Users]],0)</f>
        <v>0</v>
      </c>
      <c r="K1511" s="5" t="str" cm="1">
        <f t="array" ref="K1511">_xlfn.IFS(Sales[[#This Row],[Current Upsell $]]=0,"",Sales[[#This Row],[Current Upsell $]]&gt;=400,"High",Sales[[#This Row],[Current Upsell $]]&gt;=100,"Medium",Sales[[#This Row],[Current Upsell $]]&lt;100,"Low")</f>
        <v/>
      </c>
      <c r="L1511" s="5" t="str">
        <f>IF(Sales[[#This Row],[Current Upsell $]]&gt;0,_xlfn.CONCAT(Sales[[#This Row],[Subscription Type]]," ",Sales[[#This Row],[Upsell Priority]]," ",TEXT(Sales[[#This Row],[Current Upsell $]],"$#")),"")</f>
        <v/>
      </c>
      <c r="M1511">
        <v>5</v>
      </c>
      <c r="N1511" s="1">
        <v>43952</v>
      </c>
      <c r="O1511" s="1">
        <v>44256</v>
      </c>
      <c r="P1511">
        <v>10</v>
      </c>
      <c r="Q1511">
        <v>3</v>
      </c>
      <c r="R1511" s="1">
        <v>43983</v>
      </c>
      <c r="S1511">
        <v>0</v>
      </c>
      <c r="T1511" s="1"/>
    </row>
    <row r="1512" spans="1:20" x14ac:dyDescent="0.25">
      <c r="A1512">
        <v>100032</v>
      </c>
      <c r="B1512" t="s">
        <v>3</v>
      </c>
      <c r="C1512" cm="1">
        <f t="array" ref="C1512">_xlfn.SWITCH(Sales[[#This Row],[Subscription Type]],"Basic",4,"Premium",3,"Business",2,"Enterprise",1,FALSE)</f>
        <v>4</v>
      </c>
      <c r="G1512">
        <v>0</v>
      </c>
      <c r="H1512">
        <f>MAX(0,Sales[[#This Row],[Number of Users]]-Sales[[#This Row],[Licenses Bought]])</f>
        <v>5</v>
      </c>
      <c r="I1512" s="5">
        <v>10</v>
      </c>
      <c r="J1512" s="5">
        <f>IF(Sales[[#This Row],[Sales Month]]=MAX(R1512:R3731),Sales[[#This Row],[Upsell $ Non Paying Users]]*Sales[[#This Row],[Non Paying Users]],0)</f>
        <v>0</v>
      </c>
      <c r="K1512" s="5" t="str" cm="1">
        <f t="array" ref="K1512">_xlfn.IFS(Sales[[#This Row],[Current Upsell $]]=0,"",Sales[[#This Row],[Current Upsell $]]&gt;=400,"High",Sales[[#This Row],[Current Upsell $]]&gt;=100,"Medium",Sales[[#This Row],[Current Upsell $]]&lt;100,"Low")</f>
        <v/>
      </c>
      <c r="L1512" s="5" t="str">
        <f>IF(Sales[[#This Row],[Current Upsell $]]&gt;0,_xlfn.CONCAT(Sales[[#This Row],[Subscription Type]]," ",Sales[[#This Row],[Upsell Priority]]," ",TEXT(Sales[[#This Row],[Current Upsell $]],"$#")),"")</f>
        <v/>
      </c>
      <c r="M1512">
        <v>5</v>
      </c>
      <c r="N1512" s="1">
        <v>43952</v>
      </c>
      <c r="O1512" s="1">
        <v>44256</v>
      </c>
      <c r="P1512">
        <v>10</v>
      </c>
      <c r="Q1512">
        <v>3</v>
      </c>
      <c r="R1512" s="1">
        <v>44013</v>
      </c>
      <c r="S1512">
        <v>0</v>
      </c>
      <c r="T1512" s="1"/>
    </row>
    <row r="1513" spans="1:20" x14ac:dyDescent="0.25">
      <c r="A1513">
        <v>100032</v>
      </c>
      <c r="B1513" t="s">
        <v>3</v>
      </c>
      <c r="C1513" cm="1">
        <f t="array" ref="C1513">_xlfn.SWITCH(Sales[[#This Row],[Subscription Type]],"Basic",4,"Premium",3,"Business",2,"Enterprise",1,FALSE)</f>
        <v>4</v>
      </c>
      <c r="G1513">
        <v>0</v>
      </c>
      <c r="H1513">
        <f>MAX(0,Sales[[#This Row],[Number of Users]]-Sales[[#This Row],[Licenses Bought]])</f>
        <v>5</v>
      </c>
      <c r="I1513" s="5">
        <v>10</v>
      </c>
      <c r="J1513" s="5">
        <f>IF(Sales[[#This Row],[Sales Month]]=MAX(R1513:R3732),Sales[[#This Row],[Upsell $ Non Paying Users]]*Sales[[#This Row],[Non Paying Users]],0)</f>
        <v>0</v>
      </c>
      <c r="K1513" s="5" t="str" cm="1">
        <f t="array" ref="K1513">_xlfn.IFS(Sales[[#This Row],[Current Upsell $]]=0,"",Sales[[#This Row],[Current Upsell $]]&gt;=400,"High",Sales[[#This Row],[Current Upsell $]]&gt;=100,"Medium",Sales[[#This Row],[Current Upsell $]]&lt;100,"Low")</f>
        <v/>
      </c>
      <c r="L1513" s="5" t="str">
        <f>IF(Sales[[#This Row],[Current Upsell $]]&gt;0,_xlfn.CONCAT(Sales[[#This Row],[Subscription Type]]," ",Sales[[#This Row],[Upsell Priority]]," ",TEXT(Sales[[#This Row],[Current Upsell $]],"$#")),"")</f>
        <v/>
      </c>
      <c r="M1513">
        <v>5</v>
      </c>
      <c r="N1513" s="1">
        <v>43952</v>
      </c>
      <c r="O1513" s="1">
        <v>44256</v>
      </c>
      <c r="P1513">
        <v>10</v>
      </c>
      <c r="Q1513">
        <v>3</v>
      </c>
      <c r="R1513" s="1">
        <v>44044</v>
      </c>
      <c r="S1513">
        <v>0</v>
      </c>
      <c r="T1513" s="1"/>
    </row>
    <row r="1514" spans="1:20" x14ac:dyDescent="0.25">
      <c r="A1514">
        <v>100032</v>
      </c>
      <c r="B1514" t="s">
        <v>3</v>
      </c>
      <c r="C1514" cm="1">
        <f t="array" ref="C1514">_xlfn.SWITCH(Sales[[#This Row],[Subscription Type]],"Basic",4,"Premium",3,"Business",2,"Enterprise",1,FALSE)</f>
        <v>4</v>
      </c>
      <c r="G1514">
        <v>0</v>
      </c>
      <c r="H1514">
        <f>MAX(0,Sales[[#This Row],[Number of Users]]-Sales[[#This Row],[Licenses Bought]])</f>
        <v>5</v>
      </c>
      <c r="I1514" s="5">
        <v>10</v>
      </c>
      <c r="J1514" s="5">
        <f>IF(Sales[[#This Row],[Sales Month]]=MAX(R1514:R3733),Sales[[#This Row],[Upsell $ Non Paying Users]]*Sales[[#This Row],[Non Paying Users]],0)</f>
        <v>0</v>
      </c>
      <c r="K1514" s="5" t="str" cm="1">
        <f t="array" ref="K1514">_xlfn.IFS(Sales[[#This Row],[Current Upsell $]]=0,"",Sales[[#This Row],[Current Upsell $]]&gt;=400,"High",Sales[[#This Row],[Current Upsell $]]&gt;=100,"Medium",Sales[[#This Row],[Current Upsell $]]&lt;100,"Low")</f>
        <v/>
      </c>
      <c r="L1514" s="5" t="str">
        <f>IF(Sales[[#This Row],[Current Upsell $]]&gt;0,_xlfn.CONCAT(Sales[[#This Row],[Subscription Type]]," ",Sales[[#This Row],[Upsell Priority]]," ",TEXT(Sales[[#This Row],[Current Upsell $]],"$#")),"")</f>
        <v/>
      </c>
      <c r="M1514">
        <v>5</v>
      </c>
      <c r="N1514" s="1">
        <v>43952</v>
      </c>
      <c r="O1514" s="1">
        <v>44256</v>
      </c>
      <c r="P1514">
        <v>10</v>
      </c>
      <c r="Q1514">
        <v>3</v>
      </c>
      <c r="R1514" s="1">
        <v>44197</v>
      </c>
      <c r="S1514">
        <v>0</v>
      </c>
      <c r="T1514" s="1"/>
    </row>
    <row r="1515" spans="1:20" x14ac:dyDescent="0.25">
      <c r="A1515">
        <v>100032</v>
      </c>
      <c r="B1515" t="s">
        <v>3</v>
      </c>
      <c r="C1515" cm="1">
        <f t="array" ref="C1515">_xlfn.SWITCH(Sales[[#This Row],[Subscription Type]],"Basic",4,"Premium",3,"Business",2,"Enterprise",1,FALSE)</f>
        <v>4</v>
      </c>
      <c r="G1515">
        <v>0</v>
      </c>
      <c r="H1515">
        <f>MAX(0,Sales[[#This Row],[Number of Users]]-Sales[[#This Row],[Licenses Bought]])</f>
        <v>5</v>
      </c>
      <c r="I1515" s="5">
        <v>10</v>
      </c>
      <c r="J1515" s="5">
        <f>IF(Sales[[#This Row],[Sales Month]]=MAX(R1515:R3734),Sales[[#This Row],[Upsell $ Non Paying Users]]*Sales[[#This Row],[Non Paying Users]],0)</f>
        <v>0</v>
      </c>
      <c r="K1515" s="5" t="str" cm="1">
        <f t="array" ref="K1515">_xlfn.IFS(Sales[[#This Row],[Current Upsell $]]=0,"",Sales[[#This Row],[Current Upsell $]]&gt;=400,"High",Sales[[#This Row],[Current Upsell $]]&gt;=100,"Medium",Sales[[#This Row],[Current Upsell $]]&lt;100,"Low")</f>
        <v/>
      </c>
      <c r="L1515" s="5" t="str">
        <f>IF(Sales[[#This Row],[Current Upsell $]]&gt;0,_xlfn.CONCAT(Sales[[#This Row],[Subscription Type]]," ",Sales[[#This Row],[Upsell Priority]]," ",TEXT(Sales[[#This Row],[Current Upsell $]],"$#")),"")</f>
        <v/>
      </c>
      <c r="M1515">
        <v>5</v>
      </c>
      <c r="N1515" s="1">
        <v>43952</v>
      </c>
      <c r="O1515" s="1">
        <v>44256</v>
      </c>
      <c r="P1515">
        <v>10</v>
      </c>
      <c r="Q1515">
        <v>3</v>
      </c>
      <c r="R1515" s="1">
        <v>44228</v>
      </c>
      <c r="S1515">
        <v>0</v>
      </c>
      <c r="T1515" s="1"/>
    </row>
    <row r="1516" spans="1:20" x14ac:dyDescent="0.25">
      <c r="A1516">
        <v>100032</v>
      </c>
      <c r="B1516" t="s">
        <v>3</v>
      </c>
      <c r="C1516" cm="1">
        <f t="array" ref="C1516">_xlfn.SWITCH(Sales[[#This Row],[Subscription Type]],"Basic",4,"Premium",3,"Business",2,"Enterprise",1,FALSE)</f>
        <v>4</v>
      </c>
      <c r="G1516">
        <v>0</v>
      </c>
      <c r="H1516">
        <f>MAX(0,Sales[[#This Row],[Number of Users]]-Sales[[#This Row],[Licenses Bought]])</f>
        <v>5</v>
      </c>
      <c r="I1516" s="5">
        <v>10</v>
      </c>
      <c r="J1516" s="5">
        <f>IF(Sales[[#This Row],[Sales Month]]=MAX(R1516:R3735),Sales[[#This Row],[Upsell $ Non Paying Users]]*Sales[[#This Row],[Non Paying Users]],0)</f>
        <v>0</v>
      </c>
      <c r="K1516" s="5" t="str" cm="1">
        <f t="array" ref="K1516">_xlfn.IFS(Sales[[#This Row],[Current Upsell $]]=0,"",Sales[[#This Row],[Current Upsell $]]&gt;=400,"High",Sales[[#This Row],[Current Upsell $]]&gt;=100,"Medium",Sales[[#This Row],[Current Upsell $]]&lt;100,"Low")</f>
        <v/>
      </c>
      <c r="L1516" s="5" t="str">
        <f>IF(Sales[[#This Row],[Current Upsell $]]&gt;0,_xlfn.CONCAT(Sales[[#This Row],[Subscription Type]]," ",Sales[[#This Row],[Upsell Priority]]," ",TEXT(Sales[[#This Row],[Current Upsell $]],"$#")),"")</f>
        <v/>
      </c>
      <c r="M1516">
        <v>5</v>
      </c>
      <c r="N1516" s="1">
        <v>43952</v>
      </c>
      <c r="O1516" s="1">
        <v>44256</v>
      </c>
      <c r="P1516">
        <v>10</v>
      </c>
      <c r="Q1516">
        <v>3</v>
      </c>
      <c r="R1516" s="1">
        <v>44256</v>
      </c>
      <c r="S1516">
        <v>0</v>
      </c>
      <c r="T1516" s="1"/>
    </row>
    <row r="1517" spans="1:20" x14ac:dyDescent="0.25">
      <c r="A1517">
        <v>100049</v>
      </c>
      <c r="B1517" t="s">
        <v>3</v>
      </c>
      <c r="C1517" cm="1">
        <f t="array" ref="C1517">_xlfn.SWITCH(Sales[[#This Row],[Subscription Type]],"Basic",4,"Premium",3,"Business",2,"Enterprise",1,FALSE)</f>
        <v>4</v>
      </c>
      <c r="G1517">
        <v>0</v>
      </c>
      <c r="H1517">
        <f>MAX(0,Sales[[#This Row],[Number of Users]]-Sales[[#This Row],[Licenses Bought]])</f>
        <v>5</v>
      </c>
      <c r="I1517" s="5">
        <v>10</v>
      </c>
      <c r="J1517" s="5">
        <f>IF(Sales[[#This Row],[Sales Month]]=MAX(R1517:R3736),Sales[[#This Row],[Upsell $ Non Paying Users]]*Sales[[#This Row],[Non Paying Users]],0)</f>
        <v>0</v>
      </c>
      <c r="K1517" s="5" t="str" cm="1">
        <f t="array" ref="K1517">_xlfn.IFS(Sales[[#This Row],[Current Upsell $]]=0,"",Sales[[#This Row],[Current Upsell $]]&gt;=400,"High",Sales[[#This Row],[Current Upsell $]]&gt;=100,"Medium",Sales[[#This Row],[Current Upsell $]]&lt;100,"Low")</f>
        <v/>
      </c>
      <c r="L1517" s="5" t="str">
        <f>IF(Sales[[#This Row],[Current Upsell $]]&gt;0,_xlfn.CONCAT(Sales[[#This Row],[Subscription Type]]," ",Sales[[#This Row],[Upsell Priority]]," ",TEXT(Sales[[#This Row],[Current Upsell $]],"$#")),"")</f>
        <v/>
      </c>
      <c r="M1517">
        <v>5</v>
      </c>
      <c r="N1517" s="1">
        <v>43983</v>
      </c>
      <c r="O1517" s="1">
        <v>44378</v>
      </c>
      <c r="P1517">
        <v>13</v>
      </c>
      <c r="Q1517">
        <v>0</v>
      </c>
      <c r="R1517" s="1">
        <v>43983</v>
      </c>
      <c r="S1517">
        <v>0</v>
      </c>
      <c r="T1517" s="1"/>
    </row>
    <row r="1518" spans="1:20" x14ac:dyDescent="0.25">
      <c r="A1518">
        <v>100049</v>
      </c>
      <c r="B1518" t="s">
        <v>3</v>
      </c>
      <c r="C1518" cm="1">
        <f t="array" ref="C1518">_xlfn.SWITCH(Sales[[#This Row],[Subscription Type]],"Basic",4,"Premium",3,"Business",2,"Enterprise",1,FALSE)</f>
        <v>4</v>
      </c>
      <c r="G1518">
        <v>0</v>
      </c>
      <c r="H1518">
        <f>MAX(0,Sales[[#This Row],[Number of Users]]-Sales[[#This Row],[Licenses Bought]])</f>
        <v>5</v>
      </c>
      <c r="I1518" s="5">
        <v>10</v>
      </c>
      <c r="J1518" s="5">
        <f>IF(Sales[[#This Row],[Sales Month]]=MAX(R1518:R3737),Sales[[#This Row],[Upsell $ Non Paying Users]]*Sales[[#This Row],[Non Paying Users]],0)</f>
        <v>0</v>
      </c>
      <c r="K1518" s="5" t="str" cm="1">
        <f t="array" ref="K1518">_xlfn.IFS(Sales[[#This Row],[Current Upsell $]]=0,"",Sales[[#This Row],[Current Upsell $]]&gt;=400,"High",Sales[[#This Row],[Current Upsell $]]&gt;=100,"Medium",Sales[[#This Row],[Current Upsell $]]&lt;100,"Low")</f>
        <v/>
      </c>
      <c r="L1518" s="5" t="str">
        <f>IF(Sales[[#This Row],[Current Upsell $]]&gt;0,_xlfn.CONCAT(Sales[[#This Row],[Subscription Type]]," ",Sales[[#This Row],[Upsell Priority]]," ",TEXT(Sales[[#This Row],[Current Upsell $]],"$#")),"")</f>
        <v/>
      </c>
      <c r="M1518">
        <v>5</v>
      </c>
      <c r="N1518" s="1">
        <v>43983</v>
      </c>
      <c r="O1518" s="1">
        <v>44378</v>
      </c>
      <c r="P1518">
        <v>13</v>
      </c>
      <c r="Q1518">
        <v>0</v>
      </c>
      <c r="R1518" s="1">
        <v>44256</v>
      </c>
      <c r="S1518">
        <v>0</v>
      </c>
      <c r="T1518" s="1"/>
    </row>
    <row r="1519" spans="1:20" x14ac:dyDescent="0.25">
      <c r="A1519">
        <v>100049</v>
      </c>
      <c r="B1519" t="s">
        <v>3</v>
      </c>
      <c r="C1519" cm="1">
        <f t="array" ref="C1519">_xlfn.SWITCH(Sales[[#This Row],[Subscription Type]],"Basic",4,"Premium",3,"Business",2,"Enterprise",1,FALSE)</f>
        <v>4</v>
      </c>
      <c r="G1519">
        <v>0</v>
      </c>
      <c r="H1519">
        <f>MAX(0,Sales[[#This Row],[Number of Users]]-Sales[[#This Row],[Licenses Bought]])</f>
        <v>5</v>
      </c>
      <c r="I1519" s="5">
        <v>10</v>
      </c>
      <c r="J1519" s="5">
        <f>IF(Sales[[#This Row],[Sales Month]]=MAX(R1519:R3738),Sales[[#This Row],[Upsell $ Non Paying Users]]*Sales[[#This Row],[Non Paying Users]],0)</f>
        <v>0</v>
      </c>
      <c r="K1519" s="5" t="str" cm="1">
        <f t="array" ref="K1519">_xlfn.IFS(Sales[[#This Row],[Current Upsell $]]=0,"",Sales[[#This Row],[Current Upsell $]]&gt;=400,"High",Sales[[#This Row],[Current Upsell $]]&gt;=100,"Medium",Sales[[#This Row],[Current Upsell $]]&lt;100,"Low")</f>
        <v/>
      </c>
      <c r="L1519" s="5" t="str">
        <f>IF(Sales[[#This Row],[Current Upsell $]]&gt;0,_xlfn.CONCAT(Sales[[#This Row],[Subscription Type]]," ",Sales[[#This Row],[Upsell Priority]]," ",TEXT(Sales[[#This Row],[Current Upsell $]],"$#")),"")</f>
        <v/>
      </c>
      <c r="M1519">
        <v>5</v>
      </c>
      <c r="N1519" s="1">
        <v>43983</v>
      </c>
      <c r="O1519" s="1">
        <v>44378</v>
      </c>
      <c r="P1519">
        <v>13</v>
      </c>
      <c r="Q1519">
        <v>0</v>
      </c>
      <c r="R1519" s="1">
        <v>44287</v>
      </c>
      <c r="S1519">
        <v>0</v>
      </c>
      <c r="T1519" s="1"/>
    </row>
    <row r="1520" spans="1:20" x14ac:dyDescent="0.25">
      <c r="A1520">
        <v>100094</v>
      </c>
      <c r="B1520" t="s">
        <v>3</v>
      </c>
      <c r="C1520" cm="1">
        <f t="array" ref="C1520">_xlfn.SWITCH(Sales[[#This Row],[Subscription Type]],"Basic",4,"Premium",3,"Business",2,"Enterprise",1,FALSE)</f>
        <v>4</v>
      </c>
      <c r="G1520">
        <v>0</v>
      </c>
      <c r="H1520">
        <f>MAX(0,Sales[[#This Row],[Number of Users]]-Sales[[#This Row],[Licenses Bought]])</f>
        <v>5</v>
      </c>
      <c r="I1520" s="5">
        <v>10</v>
      </c>
      <c r="J1520" s="5">
        <f>IF(Sales[[#This Row],[Sales Month]]=MAX(R1520:R3739),Sales[[#This Row],[Upsell $ Non Paying Users]]*Sales[[#This Row],[Non Paying Users]],0)</f>
        <v>0</v>
      </c>
      <c r="K1520" s="5" t="str" cm="1">
        <f t="array" ref="K1520">_xlfn.IFS(Sales[[#This Row],[Current Upsell $]]=0,"",Sales[[#This Row],[Current Upsell $]]&gt;=400,"High",Sales[[#This Row],[Current Upsell $]]&gt;=100,"Medium",Sales[[#This Row],[Current Upsell $]]&lt;100,"Low")</f>
        <v/>
      </c>
      <c r="L1520" s="5" t="str">
        <f>IF(Sales[[#This Row],[Current Upsell $]]&gt;0,_xlfn.CONCAT(Sales[[#This Row],[Subscription Type]]," ",Sales[[#This Row],[Upsell Priority]]," ",TEXT(Sales[[#This Row],[Current Upsell $]],"$#")),"")</f>
        <v/>
      </c>
      <c r="M1520">
        <v>5</v>
      </c>
      <c r="N1520" s="1">
        <v>44044</v>
      </c>
      <c r="O1520" s="1">
        <v>44287</v>
      </c>
      <c r="P1520">
        <v>8</v>
      </c>
      <c r="Q1520">
        <v>2</v>
      </c>
      <c r="R1520" s="1">
        <v>44044</v>
      </c>
      <c r="S1520">
        <v>0</v>
      </c>
      <c r="T1520" s="1"/>
    </row>
    <row r="1521" spans="1:20" x14ac:dyDescent="0.25">
      <c r="A1521">
        <v>100095</v>
      </c>
      <c r="B1521" t="s">
        <v>3</v>
      </c>
      <c r="C1521" cm="1">
        <f t="array" ref="C1521">_xlfn.SWITCH(Sales[[#This Row],[Subscription Type]],"Basic",4,"Premium",3,"Business",2,"Enterprise",1,FALSE)</f>
        <v>4</v>
      </c>
      <c r="G1521">
        <v>0</v>
      </c>
      <c r="H1521">
        <f>MAX(0,Sales[[#This Row],[Number of Users]]-Sales[[#This Row],[Licenses Bought]])</f>
        <v>5</v>
      </c>
      <c r="I1521" s="5">
        <v>10</v>
      </c>
      <c r="J1521" s="5">
        <f>IF(Sales[[#This Row],[Sales Month]]=MAX(R1521:R3740),Sales[[#This Row],[Upsell $ Non Paying Users]]*Sales[[#This Row],[Non Paying Users]],0)</f>
        <v>0</v>
      </c>
      <c r="K1521" s="5" t="str" cm="1">
        <f t="array" ref="K1521">_xlfn.IFS(Sales[[#This Row],[Current Upsell $]]=0,"",Sales[[#This Row],[Current Upsell $]]&gt;=400,"High",Sales[[#This Row],[Current Upsell $]]&gt;=100,"Medium",Sales[[#This Row],[Current Upsell $]]&lt;100,"Low")</f>
        <v/>
      </c>
      <c r="L1521" s="5" t="str">
        <f>IF(Sales[[#This Row],[Current Upsell $]]&gt;0,_xlfn.CONCAT(Sales[[#This Row],[Subscription Type]]," ",Sales[[#This Row],[Upsell Priority]]," ",TEXT(Sales[[#This Row],[Current Upsell $]],"$#")),"")</f>
        <v/>
      </c>
      <c r="M1521">
        <v>5</v>
      </c>
      <c r="N1521" s="1">
        <v>44044</v>
      </c>
      <c r="O1521" s="1">
        <v>44197</v>
      </c>
      <c r="P1521">
        <v>5</v>
      </c>
      <c r="Q1521">
        <v>5</v>
      </c>
      <c r="R1521" s="1">
        <v>44044</v>
      </c>
      <c r="S1521">
        <v>0</v>
      </c>
      <c r="T1521" s="1"/>
    </row>
    <row r="1522" spans="1:20" x14ac:dyDescent="0.25">
      <c r="A1522">
        <v>100095</v>
      </c>
      <c r="B1522" t="s">
        <v>3</v>
      </c>
      <c r="C1522" cm="1">
        <f t="array" ref="C1522">_xlfn.SWITCH(Sales[[#This Row],[Subscription Type]],"Basic",4,"Premium",3,"Business",2,"Enterprise",1,FALSE)</f>
        <v>4</v>
      </c>
      <c r="G1522">
        <v>0</v>
      </c>
      <c r="H1522">
        <f>MAX(0,Sales[[#This Row],[Number of Users]]-Sales[[#This Row],[Licenses Bought]])</f>
        <v>5</v>
      </c>
      <c r="I1522" s="5">
        <v>10</v>
      </c>
      <c r="J1522" s="5">
        <f>IF(Sales[[#This Row],[Sales Month]]=MAX(R1522:R3741),Sales[[#This Row],[Upsell $ Non Paying Users]]*Sales[[#This Row],[Non Paying Users]],0)</f>
        <v>0</v>
      </c>
      <c r="K1522" s="5" t="str" cm="1">
        <f t="array" ref="K1522">_xlfn.IFS(Sales[[#This Row],[Current Upsell $]]=0,"",Sales[[#This Row],[Current Upsell $]]&gt;=400,"High",Sales[[#This Row],[Current Upsell $]]&gt;=100,"Medium",Sales[[#This Row],[Current Upsell $]]&lt;100,"Low")</f>
        <v/>
      </c>
      <c r="L1522" s="5" t="str">
        <f>IF(Sales[[#This Row],[Current Upsell $]]&gt;0,_xlfn.CONCAT(Sales[[#This Row],[Subscription Type]]," ",Sales[[#This Row],[Upsell Priority]]," ",TEXT(Sales[[#This Row],[Current Upsell $]],"$#")),"")</f>
        <v/>
      </c>
      <c r="M1522">
        <v>5</v>
      </c>
      <c r="N1522" s="1">
        <v>44044</v>
      </c>
      <c r="O1522" s="1">
        <v>44197</v>
      </c>
      <c r="P1522">
        <v>5</v>
      </c>
      <c r="Q1522">
        <v>5</v>
      </c>
      <c r="R1522" s="1">
        <v>44105</v>
      </c>
      <c r="S1522">
        <v>0</v>
      </c>
      <c r="T1522" s="1"/>
    </row>
    <row r="1523" spans="1:20" x14ac:dyDescent="0.25">
      <c r="A1523">
        <v>100095</v>
      </c>
      <c r="B1523" t="s">
        <v>3</v>
      </c>
      <c r="C1523" cm="1">
        <f t="array" ref="C1523">_xlfn.SWITCH(Sales[[#This Row],[Subscription Type]],"Basic",4,"Premium",3,"Business",2,"Enterprise",1,FALSE)</f>
        <v>4</v>
      </c>
      <c r="G1523">
        <v>0</v>
      </c>
      <c r="H1523">
        <f>MAX(0,Sales[[#This Row],[Number of Users]]-Sales[[#This Row],[Licenses Bought]])</f>
        <v>5</v>
      </c>
      <c r="I1523" s="5">
        <v>10</v>
      </c>
      <c r="J1523" s="5">
        <f>IF(Sales[[#This Row],[Sales Month]]=MAX(R1523:R3742),Sales[[#This Row],[Upsell $ Non Paying Users]]*Sales[[#This Row],[Non Paying Users]],0)</f>
        <v>0</v>
      </c>
      <c r="K1523" s="5" t="str" cm="1">
        <f t="array" ref="K1523">_xlfn.IFS(Sales[[#This Row],[Current Upsell $]]=0,"",Sales[[#This Row],[Current Upsell $]]&gt;=400,"High",Sales[[#This Row],[Current Upsell $]]&gt;=100,"Medium",Sales[[#This Row],[Current Upsell $]]&lt;100,"Low")</f>
        <v/>
      </c>
      <c r="L1523" s="5" t="str">
        <f>IF(Sales[[#This Row],[Current Upsell $]]&gt;0,_xlfn.CONCAT(Sales[[#This Row],[Subscription Type]]," ",Sales[[#This Row],[Upsell Priority]]," ",TEXT(Sales[[#This Row],[Current Upsell $]],"$#")),"")</f>
        <v/>
      </c>
      <c r="M1523">
        <v>5</v>
      </c>
      <c r="N1523" s="1">
        <v>44044</v>
      </c>
      <c r="O1523" s="1">
        <v>44197</v>
      </c>
      <c r="P1523">
        <v>5</v>
      </c>
      <c r="Q1523">
        <v>5</v>
      </c>
      <c r="R1523" s="1">
        <v>44166</v>
      </c>
      <c r="S1523">
        <v>0</v>
      </c>
      <c r="T1523" s="1"/>
    </row>
    <row r="1524" spans="1:20" x14ac:dyDescent="0.25">
      <c r="A1524">
        <v>100156</v>
      </c>
      <c r="B1524" t="s">
        <v>3</v>
      </c>
      <c r="C1524" cm="1">
        <f t="array" ref="C1524">_xlfn.SWITCH(Sales[[#This Row],[Subscription Type]],"Basic",4,"Premium",3,"Business",2,"Enterprise",1,FALSE)</f>
        <v>4</v>
      </c>
      <c r="G1524">
        <v>0</v>
      </c>
      <c r="H1524">
        <f>MAX(0,Sales[[#This Row],[Number of Users]]-Sales[[#This Row],[Licenses Bought]])</f>
        <v>5</v>
      </c>
      <c r="I1524" s="5">
        <v>10</v>
      </c>
      <c r="J1524" s="5">
        <f>IF(Sales[[#This Row],[Sales Month]]=MAX(R1524:R3743),Sales[[#This Row],[Upsell $ Non Paying Users]]*Sales[[#This Row],[Non Paying Users]],0)</f>
        <v>0</v>
      </c>
      <c r="K1524" s="5" t="str" cm="1">
        <f t="array" ref="K1524">_xlfn.IFS(Sales[[#This Row],[Current Upsell $]]=0,"",Sales[[#This Row],[Current Upsell $]]&gt;=400,"High",Sales[[#This Row],[Current Upsell $]]&gt;=100,"Medium",Sales[[#This Row],[Current Upsell $]]&lt;100,"Low")</f>
        <v/>
      </c>
      <c r="L1524" s="5" t="str">
        <f>IF(Sales[[#This Row],[Current Upsell $]]&gt;0,_xlfn.CONCAT(Sales[[#This Row],[Subscription Type]]," ",Sales[[#This Row],[Upsell Priority]]," ",TEXT(Sales[[#This Row],[Current Upsell $]],"$#")),"")</f>
        <v/>
      </c>
      <c r="M1524">
        <v>5</v>
      </c>
      <c r="N1524" s="1">
        <v>44105</v>
      </c>
      <c r="O1524" s="1">
        <v>44317</v>
      </c>
      <c r="P1524">
        <v>7</v>
      </c>
      <c r="Q1524">
        <v>1</v>
      </c>
      <c r="R1524" s="1">
        <v>44166</v>
      </c>
      <c r="S1524">
        <v>0</v>
      </c>
      <c r="T1524" s="1"/>
    </row>
    <row r="1525" spans="1:20" x14ac:dyDescent="0.25">
      <c r="A1525">
        <v>100156</v>
      </c>
      <c r="B1525" t="s">
        <v>3</v>
      </c>
      <c r="C1525" cm="1">
        <f t="array" ref="C1525">_xlfn.SWITCH(Sales[[#This Row],[Subscription Type]],"Basic",4,"Premium",3,"Business",2,"Enterprise",1,FALSE)</f>
        <v>4</v>
      </c>
      <c r="G1525">
        <v>0</v>
      </c>
      <c r="H1525">
        <f>MAX(0,Sales[[#This Row],[Number of Users]]-Sales[[#This Row],[Licenses Bought]])</f>
        <v>5</v>
      </c>
      <c r="I1525" s="5">
        <v>10</v>
      </c>
      <c r="J1525" s="5">
        <f>IF(Sales[[#This Row],[Sales Month]]=MAX(R1525:R3744),Sales[[#This Row],[Upsell $ Non Paying Users]]*Sales[[#This Row],[Non Paying Users]],0)</f>
        <v>0</v>
      </c>
      <c r="K1525" s="5" t="str" cm="1">
        <f t="array" ref="K1525">_xlfn.IFS(Sales[[#This Row],[Current Upsell $]]=0,"",Sales[[#This Row],[Current Upsell $]]&gt;=400,"High",Sales[[#This Row],[Current Upsell $]]&gt;=100,"Medium",Sales[[#This Row],[Current Upsell $]]&lt;100,"Low")</f>
        <v/>
      </c>
      <c r="L1525" s="5" t="str">
        <f>IF(Sales[[#This Row],[Current Upsell $]]&gt;0,_xlfn.CONCAT(Sales[[#This Row],[Subscription Type]]," ",Sales[[#This Row],[Upsell Priority]]," ",TEXT(Sales[[#This Row],[Current Upsell $]],"$#")),"")</f>
        <v/>
      </c>
      <c r="M1525">
        <v>5</v>
      </c>
      <c r="N1525" s="1">
        <v>44105</v>
      </c>
      <c r="O1525" s="1">
        <v>44317</v>
      </c>
      <c r="P1525">
        <v>7</v>
      </c>
      <c r="Q1525">
        <v>1</v>
      </c>
      <c r="R1525" s="1">
        <v>44197</v>
      </c>
      <c r="S1525">
        <v>0</v>
      </c>
      <c r="T1525" s="1"/>
    </row>
    <row r="1526" spans="1:20" x14ac:dyDescent="0.25">
      <c r="A1526">
        <v>100177</v>
      </c>
      <c r="B1526" t="s">
        <v>3</v>
      </c>
      <c r="C1526" cm="1">
        <f t="array" ref="C1526">_xlfn.SWITCH(Sales[[#This Row],[Subscription Type]],"Basic",4,"Premium",3,"Business",2,"Enterprise",1,FALSE)</f>
        <v>4</v>
      </c>
      <c r="G1526">
        <v>0</v>
      </c>
      <c r="H1526">
        <f>MAX(0,Sales[[#This Row],[Number of Users]]-Sales[[#This Row],[Licenses Bought]])</f>
        <v>5</v>
      </c>
      <c r="I1526" s="5">
        <v>10</v>
      </c>
      <c r="J1526" s="5">
        <f>IF(Sales[[#This Row],[Sales Month]]=MAX(R1526:R3745),Sales[[#This Row],[Upsell $ Non Paying Users]]*Sales[[#This Row],[Non Paying Users]],0)</f>
        <v>0</v>
      </c>
      <c r="K1526" s="5" t="str" cm="1">
        <f t="array" ref="K1526">_xlfn.IFS(Sales[[#This Row],[Current Upsell $]]=0,"",Sales[[#This Row],[Current Upsell $]]&gt;=400,"High",Sales[[#This Row],[Current Upsell $]]&gt;=100,"Medium",Sales[[#This Row],[Current Upsell $]]&lt;100,"Low")</f>
        <v/>
      </c>
      <c r="L1526" s="5" t="str">
        <f>IF(Sales[[#This Row],[Current Upsell $]]&gt;0,_xlfn.CONCAT(Sales[[#This Row],[Subscription Type]]," ",Sales[[#This Row],[Upsell Priority]]," ",TEXT(Sales[[#This Row],[Current Upsell $]],"$#")),"")</f>
        <v/>
      </c>
      <c r="M1526">
        <v>5</v>
      </c>
      <c r="N1526" s="1">
        <v>44166</v>
      </c>
      <c r="O1526" s="1">
        <v>44228</v>
      </c>
      <c r="P1526">
        <v>2</v>
      </c>
      <c r="Q1526">
        <v>4</v>
      </c>
      <c r="R1526" s="1">
        <v>44166</v>
      </c>
      <c r="S1526">
        <v>0</v>
      </c>
      <c r="T1526" s="1"/>
    </row>
    <row r="1527" spans="1:20" x14ac:dyDescent="0.25">
      <c r="A1527">
        <v>100178</v>
      </c>
      <c r="B1527" t="s">
        <v>3</v>
      </c>
      <c r="C1527" cm="1">
        <f t="array" ref="C1527">_xlfn.SWITCH(Sales[[#This Row],[Subscription Type]],"Basic",4,"Premium",3,"Business",2,"Enterprise",1,FALSE)</f>
        <v>4</v>
      </c>
      <c r="E1527" s="1"/>
      <c r="F1527" s="1"/>
      <c r="G1527">
        <v>0</v>
      </c>
      <c r="H1527">
        <f>MAX(0,Sales[[#This Row],[Number of Users]]-Sales[[#This Row],[Licenses Bought]])</f>
        <v>5</v>
      </c>
      <c r="I1527" s="5">
        <v>10</v>
      </c>
      <c r="J1527" s="5">
        <f>IF(Sales[[#This Row],[Sales Month]]=MAX(R1527:R3746),Sales[[#This Row],[Upsell $ Non Paying Users]]*Sales[[#This Row],[Non Paying Users]],0)</f>
        <v>0</v>
      </c>
      <c r="K1527" s="5" t="str" cm="1">
        <f t="array" ref="K1527">_xlfn.IFS(Sales[[#This Row],[Current Upsell $]]=0,"",Sales[[#This Row],[Current Upsell $]]&gt;=400,"High",Sales[[#This Row],[Current Upsell $]]&gt;=100,"Medium",Sales[[#This Row],[Current Upsell $]]&lt;100,"Low")</f>
        <v/>
      </c>
      <c r="L1527" s="5" t="str">
        <f>IF(Sales[[#This Row],[Current Upsell $]]&gt;0,_xlfn.CONCAT(Sales[[#This Row],[Subscription Type]]," ",Sales[[#This Row],[Upsell Priority]]," ",TEXT(Sales[[#This Row],[Current Upsell $]],"$#")),"")</f>
        <v/>
      </c>
      <c r="M1527">
        <v>5</v>
      </c>
      <c r="N1527" s="1">
        <v>44166</v>
      </c>
      <c r="O1527" s="1">
        <v>44378</v>
      </c>
      <c r="P1527">
        <v>7</v>
      </c>
      <c r="Q1527">
        <v>0</v>
      </c>
      <c r="R1527" s="1">
        <v>44166</v>
      </c>
      <c r="S1527">
        <v>0</v>
      </c>
      <c r="T1527" s="1"/>
    </row>
    <row r="1528" spans="1:20" x14ac:dyDescent="0.25">
      <c r="A1528">
        <v>100187</v>
      </c>
      <c r="B1528" t="s">
        <v>3</v>
      </c>
      <c r="C1528" cm="1">
        <f t="array" ref="C1528">_xlfn.SWITCH(Sales[[#This Row],[Subscription Type]],"Basic",4,"Premium",3,"Business",2,"Enterprise",1,FALSE)</f>
        <v>4</v>
      </c>
      <c r="G1528">
        <v>0</v>
      </c>
      <c r="H1528">
        <f>MAX(0,Sales[[#This Row],[Number of Users]]-Sales[[#This Row],[Licenses Bought]])</f>
        <v>5</v>
      </c>
      <c r="I1528" s="5">
        <v>10</v>
      </c>
      <c r="J1528" s="5">
        <f>IF(Sales[[#This Row],[Sales Month]]=MAX(R1528:R3747),Sales[[#This Row],[Upsell $ Non Paying Users]]*Sales[[#This Row],[Non Paying Users]],0)</f>
        <v>50</v>
      </c>
      <c r="K1528" s="5" t="str" cm="1">
        <f t="array" ref="K1528">_xlfn.IFS(Sales[[#This Row],[Current Upsell $]]=0,"",Sales[[#This Row],[Current Upsell $]]&gt;=400,"High",Sales[[#This Row],[Current Upsell $]]&gt;=100,"Medium",Sales[[#This Row],[Current Upsell $]]&lt;100,"Low")</f>
        <v>Low</v>
      </c>
      <c r="L1528" s="5" t="str">
        <f>IF(Sales[[#This Row],[Current Upsell $]]&gt;0,_xlfn.CONCAT(Sales[[#This Row],[Subscription Type]]," ",Sales[[#This Row],[Upsell Priority]]," ",TEXT(Sales[[#This Row],[Current Upsell $]],"$#")),"")</f>
        <v>Basic Low $50</v>
      </c>
      <c r="M1528">
        <v>5</v>
      </c>
      <c r="N1528" s="1">
        <v>44197</v>
      </c>
      <c r="O1528" s="1">
        <v>44378</v>
      </c>
      <c r="P1528">
        <v>6</v>
      </c>
      <c r="Q1528">
        <v>0</v>
      </c>
      <c r="R1528" s="1">
        <v>44348</v>
      </c>
      <c r="S1528">
        <v>0</v>
      </c>
      <c r="T1528" s="1"/>
    </row>
    <row r="1529" spans="1:20" x14ac:dyDescent="0.25">
      <c r="A1529">
        <v>100235</v>
      </c>
      <c r="B1529" t="s">
        <v>3</v>
      </c>
      <c r="C1529" cm="1">
        <f t="array" ref="C1529">_xlfn.SWITCH(Sales[[#This Row],[Subscription Type]],"Basic",4,"Premium",3,"Business",2,"Enterprise",1,FALSE)</f>
        <v>4</v>
      </c>
      <c r="G1529">
        <v>0</v>
      </c>
      <c r="H1529">
        <f>MAX(0,Sales[[#This Row],[Number of Users]]-Sales[[#This Row],[Licenses Bought]])</f>
        <v>5</v>
      </c>
      <c r="I1529" s="5">
        <v>10</v>
      </c>
      <c r="J1529" s="5">
        <f>IF(Sales[[#This Row],[Sales Month]]=MAX(R1529:R3748),Sales[[#This Row],[Upsell $ Non Paying Users]]*Sales[[#This Row],[Non Paying Users]],0)</f>
        <v>0</v>
      </c>
      <c r="K1529" s="5" t="str" cm="1">
        <f t="array" ref="K1529">_xlfn.IFS(Sales[[#This Row],[Current Upsell $]]=0,"",Sales[[#This Row],[Current Upsell $]]&gt;=400,"High",Sales[[#This Row],[Current Upsell $]]&gt;=100,"Medium",Sales[[#This Row],[Current Upsell $]]&lt;100,"Low")</f>
        <v/>
      </c>
      <c r="L1529" s="5" t="str">
        <f>IF(Sales[[#This Row],[Current Upsell $]]&gt;0,_xlfn.CONCAT(Sales[[#This Row],[Subscription Type]]," ",Sales[[#This Row],[Upsell Priority]]," ",TEXT(Sales[[#This Row],[Current Upsell $]],"$#")),"")</f>
        <v/>
      </c>
      <c r="M1529">
        <v>5</v>
      </c>
      <c r="N1529" s="1">
        <v>44256</v>
      </c>
      <c r="O1529" s="1">
        <v>44348</v>
      </c>
      <c r="P1529">
        <v>3</v>
      </c>
      <c r="Q1529">
        <v>0</v>
      </c>
      <c r="R1529" s="1">
        <v>44317</v>
      </c>
      <c r="S1529">
        <v>0</v>
      </c>
      <c r="T1529" s="1"/>
    </row>
    <row r="1530" spans="1:20" x14ac:dyDescent="0.25">
      <c r="A1530">
        <v>100238</v>
      </c>
      <c r="B1530" t="s">
        <v>3</v>
      </c>
      <c r="C1530" cm="1">
        <f t="array" ref="C1530">_xlfn.SWITCH(Sales[[#This Row],[Subscription Type]],"Basic",4,"Premium",3,"Business",2,"Enterprise",1,FALSE)</f>
        <v>4</v>
      </c>
      <c r="G1530">
        <v>0</v>
      </c>
      <c r="H1530">
        <f>MAX(0,Sales[[#This Row],[Number of Users]]-Sales[[#This Row],[Licenses Bought]])</f>
        <v>5</v>
      </c>
      <c r="I1530" s="5">
        <v>10</v>
      </c>
      <c r="J1530" s="5">
        <f>IF(Sales[[#This Row],[Sales Month]]=MAX(R1530:R3749),Sales[[#This Row],[Upsell $ Non Paying Users]]*Sales[[#This Row],[Non Paying Users]],0)</f>
        <v>0</v>
      </c>
      <c r="K1530" s="5" t="str" cm="1">
        <f t="array" ref="K1530">_xlfn.IFS(Sales[[#This Row],[Current Upsell $]]=0,"",Sales[[#This Row],[Current Upsell $]]&gt;=400,"High",Sales[[#This Row],[Current Upsell $]]&gt;=100,"Medium",Sales[[#This Row],[Current Upsell $]]&lt;100,"Low")</f>
        <v/>
      </c>
      <c r="L1530" s="5" t="str">
        <f>IF(Sales[[#This Row],[Current Upsell $]]&gt;0,_xlfn.CONCAT(Sales[[#This Row],[Subscription Type]]," ",Sales[[#This Row],[Upsell Priority]]," ",TEXT(Sales[[#This Row],[Current Upsell $]],"$#")),"")</f>
        <v/>
      </c>
      <c r="M1530">
        <v>5</v>
      </c>
      <c r="N1530" s="1">
        <v>44256</v>
      </c>
      <c r="O1530" s="1">
        <v>44317</v>
      </c>
      <c r="P1530">
        <v>2</v>
      </c>
      <c r="Q1530">
        <v>1</v>
      </c>
      <c r="R1530" s="1">
        <v>44256</v>
      </c>
      <c r="S1530">
        <v>0</v>
      </c>
      <c r="T1530" s="1"/>
    </row>
    <row r="1531" spans="1:20" x14ac:dyDescent="0.25">
      <c r="A1531">
        <v>100239</v>
      </c>
      <c r="B1531" t="s">
        <v>3</v>
      </c>
      <c r="C1531" cm="1">
        <f t="array" ref="C1531">_xlfn.SWITCH(Sales[[#This Row],[Subscription Type]],"Basic",4,"Premium",3,"Business",2,"Enterprise",1,FALSE)</f>
        <v>4</v>
      </c>
      <c r="G1531">
        <v>0</v>
      </c>
      <c r="H1531">
        <f>MAX(0,Sales[[#This Row],[Number of Users]]-Sales[[#This Row],[Licenses Bought]])</f>
        <v>5</v>
      </c>
      <c r="I1531" s="5">
        <v>10</v>
      </c>
      <c r="J1531" s="5">
        <f>IF(Sales[[#This Row],[Sales Month]]=MAX(R1531:R3750),Sales[[#This Row],[Upsell $ Non Paying Users]]*Sales[[#This Row],[Non Paying Users]],0)</f>
        <v>0</v>
      </c>
      <c r="K1531" s="5" t="str" cm="1">
        <f t="array" ref="K1531">_xlfn.IFS(Sales[[#This Row],[Current Upsell $]]=0,"",Sales[[#This Row],[Current Upsell $]]&gt;=400,"High",Sales[[#This Row],[Current Upsell $]]&gt;=100,"Medium",Sales[[#This Row],[Current Upsell $]]&lt;100,"Low")</f>
        <v/>
      </c>
      <c r="L1531" s="5" t="str">
        <f>IF(Sales[[#This Row],[Current Upsell $]]&gt;0,_xlfn.CONCAT(Sales[[#This Row],[Subscription Type]]," ",Sales[[#This Row],[Upsell Priority]]," ",TEXT(Sales[[#This Row],[Current Upsell $]],"$#")),"")</f>
        <v/>
      </c>
      <c r="M1531">
        <v>5</v>
      </c>
      <c r="N1531" s="1">
        <v>44256</v>
      </c>
      <c r="O1531" s="1">
        <v>44348</v>
      </c>
      <c r="P1531">
        <v>3</v>
      </c>
      <c r="Q1531">
        <v>0</v>
      </c>
      <c r="R1531" s="1">
        <v>44256</v>
      </c>
      <c r="S1531">
        <v>0</v>
      </c>
      <c r="T1531" s="1"/>
    </row>
    <row r="1532" spans="1:20" x14ac:dyDescent="0.25">
      <c r="A1532">
        <v>100294</v>
      </c>
      <c r="B1532" t="s">
        <v>3</v>
      </c>
      <c r="C1532" cm="1">
        <f t="array" ref="C1532">_xlfn.SWITCH(Sales[[#This Row],[Subscription Type]],"Basic",4,"Premium",3,"Business",2,"Enterprise",1,FALSE)</f>
        <v>4</v>
      </c>
      <c r="G1532">
        <v>0</v>
      </c>
      <c r="H1532">
        <f>MAX(0,Sales[[#This Row],[Number of Users]]-Sales[[#This Row],[Licenses Bought]])</f>
        <v>5</v>
      </c>
      <c r="I1532" s="5">
        <v>10</v>
      </c>
      <c r="J1532" s="5">
        <f>IF(Sales[[#This Row],[Sales Month]]=MAX(R1532:R3751),Sales[[#This Row],[Upsell $ Non Paying Users]]*Sales[[#This Row],[Non Paying Users]],0)</f>
        <v>0</v>
      </c>
      <c r="K1532" s="5" t="str" cm="1">
        <f t="array" ref="K1532">_xlfn.IFS(Sales[[#This Row],[Current Upsell $]]=0,"",Sales[[#This Row],[Current Upsell $]]&gt;=400,"High",Sales[[#This Row],[Current Upsell $]]&gt;=100,"Medium",Sales[[#This Row],[Current Upsell $]]&lt;100,"Low")</f>
        <v/>
      </c>
      <c r="L1532" s="5" t="str">
        <f>IF(Sales[[#This Row],[Current Upsell $]]&gt;0,_xlfn.CONCAT(Sales[[#This Row],[Subscription Type]]," ",Sales[[#This Row],[Upsell Priority]]," ",TEXT(Sales[[#This Row],[Current Upsell $]],"$#")),"")</f>
        <v/>
      </c>
      <c r="M1532">
        <v>5</v>
      </c>
      <c r="N1532" s="1">
        <v>44317</v>
      </c>
      <c r="O1532" s="1">
        <v>44348</v>
      </c>
      <c r="P1532">
        <v>1</v>
      </c>
      <c r="Q1532">
        <v>0</v>
      </c>
      <c r="R1532" s="1">
        <v>44317</v>
      </c>
      <c r="S1532">
        <v>0</v>
      </c>
      <c r="T1532" s="1"/>
    </row>
    <row r="1533" spans="1:20" x14ac:dyDescent="0.25">
      <c r="A1533">
        <v>100295</v>
      </c>
      <c r="B1533" t="s">
        <v>3</v>
      </c>
      <c r="C1533" cm="1">
        <f t="array" ref="C1533">_xlfn.SWITCH(Sales[[#This Row],[Subscription Type]],"Basic",4,"Premium",3,"Business",2,"Enterprise",1,FALSE)</f>
        <v>4</v>
      </c>
      <c r="E1533" s="1"/>
      <c r="F1533" s="1"/>
      <c r="G1533">
        <v>0</v>
      </c>
      <c r="H1533">
        <f>MAX(0,Sales[[#This Row],[Number of Users]]-Sales[[#This Row],[Licenses Bought]])</f>
        <v>5</v>
      </c>
      <c r="I1533" s="5">
        <v>10</v>
      </c>
      <c r="J1533" s="5">
        <f>IF(Sales[[#This Row],[Sales Month]]=MAX(R1533:R3752),Sales[[#This Row],[Upsell $ Non Paying Users]]*Sales[[#This Row],[Non Paying Users]],0)</f>
        <v>0</v>
      </c>
      <c r="K1533" s="5" t="str" cm="1">
        <f t="array" ref="K1533">_xlfn.IFS(Sales[[#This Row],[Current Upsell $]]=0,"",Sales[[#This Row],[Current Upsell $]]&gt;=400,"High",Sales[[#This Row],[Current Upsell $]]&gt;=100,"Medium",Sales[[#This Row],[Current Upsell $]]&lt;100,"Low")</f>
        <v/>
      </c>
      <c r="L1533" s="5" t="str">
        <f>IF(Sales[[#This Row],[Current Upsell $]]&gt;0,_xlfn.CONCAT(Sales[[#This Row],[Subscription Type]]," ",Sales[[#This Row],[Upsell Priority]]," ",TEXT(Sales[[#This Row],[Current Upsell $]],"$#")),"")</f>
        <v/>
      </c>
      <c r="M1533">
        <v>5</v>
      </c>
      <c r="N1533" s="1">
        <v>44317</v>
      </c>
      <c r="O1533" s="1">
        <v>44378</v>
      </c>
      <c r="P1533">
        <v>2</v>
      </c>
      <c r="Q1533">
        <v>0</v>
      </c>
      <c r="R1533" s="1">
        <v>44317</v>
      </c>
      <c r="S1533">
        <v>0</v>
      </c>
      <c r="T1533" s="1"/>
    </row>
    <row r="1534" spans="1:20" x14ac:dyDescent="0.25">
      <c r="A1534">
        <v>100297</v>
      </c>
      <c r="B1534" t="s">
        <v>3</v>
      </c>
      <c r="C1534" cm="1">
        <f t="array" ref="C1534">_xlfn.SWITCH(Sales[[#This Row],[Subscription Type]],"Basic",4,"Premium",3,"Business",2,"Enterprise",1,FALSE)</f>
        <v>4</v>
      </c>
      <c r="G1534">
        <v>0</v>
      </c>
      <c r="H1534">
        <f>MAX(0,Sales[[#This Row],[Number of Users]]-Sales[[#This Row],[Licenses Bought]])</f>
        <v>5</v>
      </c>
      <c r="I1534" s="5">
        <v>10</v>
      </c>
      <c r="J1534" s="5">
        <f>IF(Sales[[#This Row],[Sales Month]]=MAX(R1534:R3753),Sales[[#This Row],[Upsell $ Non Paying Users]]*Sales[[#This Row],[Non Paying Users]],0)</f>
        <v>50</v>
      </c>
      <c r="K1534" s="5" t="str" cm="1">
        <f t="array" ref="K1534">_xlfn.IFS(Sales[[#This Row],[Current Upsell $]]=0,"",Sales[[#This Row],[Current Upsell $]]&gt;=400,"High",Sales[[#This Row],[Current Upsell $]]&gt;=100,"Medium",Sales[[#This Row],[Current Upsell $]]&lt;100,"Low")</f>
        <v>Low</v>
      </c>
      <c r="L1534" s="5" t="str">
        <f>IF(Sales[[#This Row],[Current Upsell $]]&gt;0,_xlfn.CONCAT(Sales[[#This Row],[Subscription Type]]," ",Sales[[#This Row],[Upsell Priority]]," ",TEXT(Sales[[#This Row],[Current Upsell $]],"$#")),"")</f>
        <v>Basic Low $50</v>
      </c>
      <c r="M1534">
        <v>5</v>
      </c>
      <c r="N1534" s="1">
        <v>44317</v>
      </c>
      <c r="O1534" s="1">
        <v>44378</v>
      </c>
      <c r="P1534">
        <v>2</v>
      </c>
      <c r="Q1534">
        <v>0</v>
      </c>
      <c r="R1534" s="1">
        <v>44348</v>
      </c>
      <c r="S1534">
        <v>0</v>
      </c>
      <c r="T1534" s="1"/>
    </row>
    <row r="1535" spans="1:20" x14ac:dyDescent="0.25">
      <c r="A1535">
        <v>100298</v>
      </c>
      <c r="B1535" t="s">
        <v>3</v>
      </c>
      <c r="C1535" cm="1">
        <f t="array" ref="C1535">_xlfn.SWITCH(Sales[[#This Row],[Subscription Type]],"Basic",4,"Premium",3,"Business",2,"Enterprise",1,FALSE)</f>
        <v>4</v>
      </c>
      <c r="G1535">
        <v>0</v>
      </c>
      <c r="H1535">
        <f>MAX(0,Sales[[#This Row],[Number of Users]]-Sales[[#This Row],[Licenses Bought]])</f>
        <v>5</v>
      </c>
      <c r="I1535" s="5">
        <v>10</v>
      </c>
      <c r="J1535" s="5">
        <f>IF(Sales[[#This Row],[Sales Month]]=MAX(R1535:R3754),Sales[[#This Row],[Upsell $ Non Paying Users]]*Sales[[#This Row],[Non Paying Users]],0)</f>
        <v>0</v>
      </c>
      <c r="K1535" s="5" t="str" cm="1">
        <f t="array" ref="K1535">_xlfn.IFS(Sales[[#This Row],[Current Upsell $]]=0,"",Sales[[#This Row],[Current Upsell $]]&gt;=400,"High",Sales[[#This Row],[Current Upsell $]]&gt;=100,"Medium",Sales[[#This Row],[Current Upsell $]]&lt;100,"Low")</f>
        <v/>
      </c>
      <c r="L1535" s="5" t="str">
        <f>IF(Sales[[#This Row],[Current Upsell $]]&gt;0,_xlfn.CONCAT(Sales[[#This Row],[Subscription Type]]," ",Sales[[#This Row],[Upsell Priority]]," ",TEXT(Sales[[#This Row],[Current Upsell $]],"$#")),"")</f>
        <v/>
      </c>
      <c r="M1535">
        <v>5</v>
      </c>
      <c r="N1535" s="1">
        <v>44317</v>
      </c>
      <c r="O1535" s="1">
        <v>44378</v>
      </c>
      <c r="P1535">
        <v>2</v>
      </c>
      <c r="Q1535">
        <v>0</v>
      </c>
      <c r="R1535" s="1">
        <v>44317</v>
      </c>
      <c r="S1535">
        <v>0</v>
      </c>
      <c r="T1535" s="1"/>
    </row>
    <row r="1536" spans="1:20" x14ac:dyDescent="0.25">
      <c r="A1536">
        <v>100298</v>
      </c>
      <c r="B1536" t="s">
        <v>3</v>
      </c>
      <c r="C1536" cm="1">
        <f t="array" ref="C1536">_xlfn.SWITCH(Sales[[#This Row],[Subscription Type]],"Basic",4,"Premium",3,"Business",2,"Enterprise",1,FALSE)</f>
        <v>4</v>
      </c>
      <c r="G1536">
        <v>0</v>
      </c>
      <c r="H1536">
        <f>MAX(0,Sales[[#This Row],[Number of Users]]-Sales[[#This Row],[Licenses Bought]])</f>
        <v>5</v>
      </c>
      <c r="I1536" s="5">
        <v>10</v>
      </c>
      <c r="J1536" s="5">
        <f>IF(Sales[[#This Row],[Sales Month]]=MAX(R1536:R3755),Sales[[#This Row],[Upsell $ Non Paying Users]]*Sales[[#This Row],[Non Paying Users]],0)</f>
        <v>50</v>
      </c>
      <c r="K1536" s="5" t="str" cm="1">
        <f t="array" ref="K1536">_xlfn.IFS(Sales[[#This Row],[Current Upsell $]]=0,"",Sales[[#This Row],[Current Upsell $]]&gt;=400,"High",Sales[[#This Row],[Current Upsell $]]&gt;=100,"Medium",Sales[[#This Row],[Current Upsell $]]&lt;100,"Low")</f>
        <v>Low</v>
      </c>
      <c r="L1536" s="5" t="str">
        <f>IF(Sales[[#This Row],[Current Upsell $]]&gt;0,_xlfn.CONCAT(Sales[[#This Row],[Subscription Type]]," ",Sales[[#This Row],[Upsell Priority]]," ",TEXT(Sales[[#This Row],[Current Upsell $]],"$#")),"")</f>
        <v>Basic Low $50</v>
      </c>
      <c r="M1536">
        <v>5</v>
      </c>
      <c r="N1536" s="1">
        <v>44317</v>
      </c>
      <c r="O1536" s="1">
        <v>44378</v>
      </c>
      <c r="P1536">
        <v>2</v>
      </c>
      <c r="Q1536">
        <v>0</v>
      </c>
      <c r="R1536" s="1">
        <v>44348</v>
      </c>
      <c r="S1536">
        <v>0</v>
      </c>
      <c r="T1536" s="1"/>
    </row>
    <row r="1537" spans="1:20" x14ac:dyDescent="0.25">
      <c r="A1537">
        <v>100362</v>
      </c>
      <c r="B1537" t="s">
        <v>3</v>
      </c>
      <c r="C1537" cm="1">
        <f t="array" ref="C1537">_xlfn.SWITCH(Sales[[#This Row],[Subscription Type]],"Basic",4,"Premium",3,"Business",2,"Enterprise",1,FALSE)</f>
        <v>4</v>
      </c>
      <c r="G1537">
        <v>0</v>
      </c>
      <c r="H1537">
        <f>MAX(0,Sales[[#This Row],[Number of Users]]-Sales[[#This Row],[Licenses Bought]])</f>
        <v>5</v>
      </c>
      <c r="I1537" s="5">
        <v>10</v>
      </c>
      <c r="J1537" s="5">
        <f>IF(Sales[[#This Row],[Sales Month]]=MAX(R1537:R3756),Sales[[#This Row],[Upsell $ Non Paying Users]]*Sales[[#This Row],[Non Paying Users]],0)</f>
        <v>50</v>
      </c>
      <c r="K1537" s="5" t="str" cm="1">
        <f t="array" ref="K1537">_xlfn.IFS(Sales[[#This Row],[Current Upsell $]]=0,"",Sales[[#This Row],[Current Upsell $]]&gt;=400,"High",Sales[[#This Row],[Current Upsell $]]&gt;=100,"Medium",Sales[[#This Row],[Current Upsell $]]&lt;100,"Low")</f>
        <v>Low</v>
      </c>
      <c r="L1537" s="5" t="str">
        <f>IF(Sales[[#This Row],[Current Upsell $]]&gt;0,_xlfn.CONCAT(Sales[[#This Row],[Subscription Type]]," ",Sales[[#This Row],[Upsell Priority]]," ",TEXT(Sales[[#This Row],[Current Upsell $]],"$#")),"")</f>
        <v>Basic Low $50</v>
      </c>
      <c r="M1537">
        <v>5</v>
      </c>
      <c r="N1537" s="1">
        <v>44348</v>
      </c>
      <c r="O1537" s="1">
        <v>44378</v>
      </c>
      <c r="P1537">
        <v>1</v>
      </c>
      <c r="Q1537">
        <v>0</v>
      </c>
      <c r="R1537" s="1">
        <v>44348</v>
      </c>
      <c r="S1537">
        <v>0</v>
      </c>
      <c r="T1537" s="1"/>
    </row>
    <row r="1538" spans="1:20" x14ac:dyDescent="0.25">
      <c r="A1538">
        <v>100363</v>
      </c>
      <c r="B1538" t="s">
        <v>3</v>
      </c>
      <c r="C1538" cm="1">
        <f t="array" ref="C1538">_xlfn.SWITCH(Sales[[#This Row],[Subscription Type]],"Basic",4,"Premium",3,"Business",2,"Enterprise",1,FALSE)</f>
        <v>4</v>
      </c>
      <c r="G1538">
        <v>0</v>
      </c>
      <c r="H1538">
        <f>MAX(0,Sales[[#This Row],[Number of Users]]-Sales[[#This Row],[Licenses Bought]])</f>
        <v>5</v>
      </c>
      <c r="I1538" s="5">
        <v>10</v>
      </c>
      <c r="J1538" s="5">
        <f>IF(Sales[[#This Row],[Sales Month]]=MAX(R1538:R3757),Sales[[#This Row],[Upsell $ Non Paying Users]]*Sales[[#This Row],[Non Paying Users]],0)</f>
        <v>50</v>
      </c>
      <c r="K1538" s="5" t="str" cm="1">
        <f t="array" ref="K1538">_xlfn.IFS(Sales[[#This Row],[Current Upsell $]]=0,"",Sales[[#This Row],[Current Upsell $]]&gt;=400,"High",Sales[[#This Row],[Current Upsell $]]&gt;=100,"Medium",Sales[[#This Row],[Current Upsell $]]&lt;100,"Low")</f>
        <v>Low</v>
      </c>
      <c r="L1538" s="5" t="str">
        <f>IF(Sales[[#This Row],[Current Upsell $]]&gt;0,_xlfn.CONCAT(Sales[[#This Row],[Subscription Type]]," ",Sales[[#This Row],[Upsell Priority]]," ",TEXT(Sales[[#This Row],[Current Upsell $]],"$#")),"")</f>
        <v>Basic Low $50</v>
      </c>
      <c r="M1538">
        <v>5</v>
      </c>
      <c r="N1538" s="1">
        <v>44348</v>
      </c>
      <c r="O1538" s="1">
        <v>44378</v>
      </c>
      <c r="P1538">
        <v>1</v>
      </c>
      <c r="Q1538">
        <v>0</v>
      </c>
      <c r="R1538" s="1">
        <v>44348</v>
      </c>
      <c r="S1538">
        <v>0</v>
      </c>
      <c r="T1538" s="1"/>
    </row>
    <row r="1539" spans="1:20" x14ac:dyDescent="0.25">
      <c r="A1539">
        <v>100365</v>
      </c>
      <c r="B1539" t="s">
        <v>3</v>
      </c>
      <c r="C1539" cm="1">
        <f t="array" ref="C1539">_xlfn.SWITCH(Sales[[#This Row],[Subscription Type]],"Basic",4,"Premium",3,"Business",2,"Enterprise",1,FALSE)</f>
        <v>4</v>
      </c>
      <c r="G1539">
        <v>0</v>
      </c>
      <c r="H1539">
        <f>MAX(0,Sales[[#This Row],[Number of Users]]-Sales[[#This Row],[Licenses Bought]])</f>
        <v>5</v>
      </c>
      <c r="I1539" s="5">
        <v>10</v>
      </c>
      <c r="J1539" s="5">
        <f>IF(Sales[[#This Row],[Sales Month]]=MAX(R1539:R3758),Sales[[#This Row],[Upsell $ Non Paying Users]]*Sales[[#This Row],[Non Paying Users]],0)</f>
        <v>50</v>
      </c>
      <c r="K1539" s="5" t="str" cm="1">
        <f t="array" ref="K1539">_xlfn.IFS(Sales[[#This Row],[Current Upsell $]]=0,"",Sales[[#This Row],[Current Upsell $]]&gt;=400,"High",Sales[[#This Row],[Current Upsell $]]&gt;=100,"Medium",Sales[[#This Row],[Current Upsell $]]&lt;100,"Low")</f>
        <v>Low</v>
      </c>
      <c r="L1539" s="5" t="str">
        <f>IF(Sales[[#This Row],[Current Upsell $]]&gt;0,_xlfn.CONCAT(Sales[[#This Row],[Subscription Type]]," ",Sales[[#This Row],[Upsell Priority]]," ",TEXT(Sales[[#This Row],[Current Upsell $]],"$#")),"")</f>
        <v>Basic Low $50</v>
      </c>
      <c r="M1539">
        <v>5</v>
      </c>
      <c r="N1539" s="1">
        <v>44348</v>
      </c>
      <c r="O1539" s="1">
        <v>44378</v>
      </c>
      <c r="P1539">
        <v>1</v>
      </c>
      <c r="Q1539">
        <v>0</v>
      </c>
      <c r="R1539" s="1">
        <v>44348</v>
      </c>
      <c r="S1539">
        <v>0</v>
      </c>
      <c r="T1539" s="1"/>
    </row>
    <row r="1540" spans="1:20" x14ac:dyDescent="0.25">
      <c r="A1540">
        <v>100366</v>
      </c>
      <c r="B1540" t="s">
        <v>3</v>
      </c>
      <c r="C1540" cm="1">
        <f t="array" ref="C1540">_xlfn.SWITCH(Sales[[#This Row],[Subscription Type]],"Basic",4,"Premium",3,"Business",2,"Enterprise",1,FALSE)</f>
        <v>4</v>
      </c>
      <c r="G1540">
        <v>0</v>
      </c>
      <c r="H1540">
        <f>MAX(0,Sales[[#This Row],[Number of Users]]-Sales[[#This Row],[Licenses Bought]])</f>
        <v>5</v>
      </c>
      <c r="I1540" s="5">
        <v>10</v>
      </c>
      <c r="J1540" s="5">
        <f>IF(Sales[[#This Row],[Sales Month]]=MAX(R1540:R3759),Sales[[#This Row],[Upsell $ Non Paying Users]]*Sales[[#This Row],[Non Paying Users]],0)</f>
        <v>50</v>
      </c>
      <c r="K1540" s="5" t="str" cm="1">
        <f t="array" ref="K1540">_xlfn.IFS(Sales[[#This Row],[Current Upsell $]]=0,"",Sales[[#This Row],[Current Upsell $]]&gt;=400,"High",Sales[[#This Row],[Current Upsell $]]&gt;=100,"Medium",Sales[[#This Row],[Current Upsell $]]&lt;100,"Low")</f>
        <v>Low</v>
      </c>
      <c r="L1540" s="5" t="str">
        <f>IF(Sales[[#This Row],[Current Upsell $]]&gt;0,_xlfn.CONCAT(Sales[[#This Row],[Subscription Type]]," ",Sales[[#This Row],[Upsell Priority]]," ",TEXT(Sales[[#This Row],[Current Upsell $]],"$#")),"")</f>
        <v>Basic Low $50</v>
      </c>
      <c r="M1540">
        <v>5</v>
      </c>
      <c r="N1540" s="1">
        <v>44348</v>
      </c>
      <c r="O1540" s="1">
        <v>44378</v>
      </c>
      <c r="P1540">
        <v>1</v>
      </c>
      <c r="Q1540">
        <v>0</v>
      </c>
      <c r="R1540" s="1">
        <v>44348</v>
      </c>
      <c r="S1540">
        <v>0</v>
      </c>
      <c r="T1540" s="1"/>
    </row>
    <row r="1541" spans="1:20" x14ac:dyDescent="0.25">
      <c r="A1541">
        <v>100367</v>
      </c>
      <c r="B1541" t="s">
        <v>3</v>
      </c>
      <c r="C1541" cm="1">
        <f t="array" ref="C1541">_xlfn.SWITCH(Sales[[#This Row],[Subscription Type]],"Basic",4,"Premium",3,"Business",2,"Enterprise",1,FALSE)</f>
        <v>4</v>
      </c>
      <c r="G1541">
        <v>0</v>
      </c>
      <c r="H1541">
        <f>MAX(0,Sales[[#This Row],[Number of Users]]-Sales[[#This Row],[Licenses Bought]])</f>
        <v>5</v>
      </c>
      <c r="I1541" s="5">
        <v>10</v>
      </c>
      <c r="J1541" s="5">
        <f>IF(Sales[[#This Row],[Sales Month]]=MAX(R1541:R3760),Sales[[#This Row],[Upsell $ Non Paying Users]]*Sales[[#This Row],[Non Paying Users]],0)</f>
        <v>50</v>
      </c>
      <c r="K1541" s="5" t="str" cm="1">
        <f t="array" ref="K1541">_xlfn.IFS(Sales[[#This Row],[Current Upsell $]]=0,"",Sales[[#This Row],[Current Upsell $]]&gt;=400,"High",Sales[[#This Row],[Current Upsell $]]&gt;=100,"Medium",Sales[[#This Row],[Current Upsell $]]&lt;100,"Low")</f>
        <v>Low</v>
      </c>
      <c r="L1541" s="5" t="str">
        <f>IF(Sales[[#This Row],[Current Upsell $]]&gt;0,_xlfn.CONCAT(Sales[[#This Row],[Subscription Type]]," ",Sales[[#This Row],[Upsell Priority]]," ",TEXT(Sales[[#This Row],[Current Upsell $]],"$#")),"")</f>
        <v>Basic Low $50</v>
      </c>
      <c r="M1541">
        <v>5</v>
      </c>
      <c r="N1541" s="1">
        <v>44348</v>
      </c>
      <c r="O1541" s="1">
        <v>44378</v>
      </c>
      <c r="P1541">
        <v>1</v>
      </c>
      <c r="Q1541">
        <v>0</v>
      </c>
      <c r="R1541" s="1">
        <v>44348</v>
      </c>
      <c r="S1541">
        <v>0</v>
      </c>
      <c r="T1541" s="1"/>
    </row>
    <row r="1542" spans="1:20" x14ac:dyDescent="0.25">
      <c r="A1542">
        <v>100368</v>
      </c>
      <c r="B1542" t="s">
        <v>3</v>
      </c>
      <c r="C1542" cm="1">
        <f t="array" ref="C1542">_xlfn.SWITCH(Sales[[#This Row],[Subscription Type]],"Basic",4,"Premium",3,"Business",2,"Enterprise",1,FALSE)</f>
        <v>4</v>
      </c>
      <c r="G1542">
        <v>0</v>
      </c>
      <c r="H1542">
        <f>MAX(0,Sales[[#This Row],[Number of Users]]-Sales[[#This Row],[Licenses Bought]])</f>
        <v>5</v>
      </c>
      <c r="I1542" s="5">
        <v>10</v>
      </c>
      <c r="J1542" s="5">
        <f>IF(Sales[[#This Row],[Sales Month]]=MAX(R1542:R3761),Sales[[#This Row],[Upsell $ Non Paying Users]]*Sales[[#This Row],[Non Paying Users]],0)</f>
        <v>50</v>
      </c>
      <c r="K1542" s="5" t="str" cm="1">
        <f t="array" ref="K1542">_xlfn.IFS(Sales[[#This Row],[Current Upsell $]]=0,"",Sales[[#This Row],[Current Upsell $]]&gt;=400,"High",Sales[[#This Row],[Current Upsell $]]&gt;=100,"Medium",Sales[[#This Row],[Current Upsell $]]&lt;100,"Low")</f>
        <v>Low</v>
      </c>
      <c r="L1542" s="5" t="str">
        <f>IF(Sales[[#This Row],[Current Upsell $]]&gt;0,_xlfn.CONCAT(Sales[[#This Row],[Subscription Type]]," ",Sales[[#This Row],[Upsell Priority]]," ",TEXT(Sales[[#This Row],[Current Upsell $]],"$#")),"")</f>
        <v>Basic Low $50</v>
      </c>
      <c r="M1542">
        <v>5</v>
      </c>
      <c r="N1542" s="1">
        <v>44348</v>
      </c>
      <c r="O1542" s="1">
        <v>44378</v>
      </c>
      <c r="P1542">
        <v>1</v>
      </c>
      <c r="Q1542">
        <v>0</v>
      </c>
      <c r="R1542" s="1">
        <v>44348</v>
      </c>
      <c r="S1542">
        <v>0</v>
      </c>
      <c r="T1542" s="1"/>
    </row>
    <row r="1543" spans="1:20" x14ac:dyDescent="0.25">
      <c r="A1543">
        <v>100369</v>
      </c>
      <c r="B1543" t="s">
        <v>3</v>
      </c>
      <c r="C1543" cm="1">
        <f t="array" ref="C1543">_xlfn.SWITCH(Sales[[#This Row],[Subscription Type]],"Basic",4,"Premium",3,"Business",2,"Enterprise",1,FALSE)</f>
        <v>4</v>
      </c>
      <c r="G1543">
        <v>0</v>
      </c>
      <c r="H1543">
        <f>MAX(0,Sales[[#This Row],[Number of Users]]-Sales[[#This Row],[Licenses Bought]])</f>
        <v>5</v>
      </c>
      <c r="I1543" s="5">
        <v>10</v>
      </c>
      <c r="J1543" s="5">
        <f>IF(Sales[[#This Row],[Sales Month]]=MAX(R1543:R3762),Sales[[#This Row],[Upsell $ Non Paying Users]]*Sales[[#This Row],[Non Paying Users]],0)</f>
        <v>50</v>
      </c>
      <c r="K1543" s="5" t="str" cm="1">
        <f t="array" ref="K1543">_xlfn.IFS(Sales[[#This Row],[Current Upsell $]]=0,"",Sales[[#This Row],[Current Upsell $]]&gt;=400,"High",Sales[[#This Row],[Current Upsell $]]&gt;=100,"Medium",Sales[[#This Row],[Current Upsell $]]&lt;100,"Low")</f>
        <v>Low</v>
      </c>
      <c r="L1543" s="5" t="str">
        <f>IF(Sales[[#This Row],[Current Upsell $]]&gt;0,_xlfn.CONCAT(Sales[[#This Row],[Subscription Type]]," ",Sales[[#This Row],[Upsell Priority]]," ",TEXT(Sales[[#This Row],[Current Upsell $]],"$#")),"")</f>
        <v>Basic Low $50</v>
      </c>
      <c r="M1543">
        <v>5</v>
      </c>
      <c r="N1543" s="1">
        <v>44348</v>
      </c>
      <c r="O1543" s="1">
        <v>44378</v>
      </c>
      <c r="P1543">
        <v>1</v>
      </c>
      <c r="Q1543">
        <v>0</v>
      </c>
      <c r="R1543" s="1">
        <v>44348</v>
      </c>
      <c r="S1543">
        <v>0</v>
      </c>
      <c r="T1543" s="1"/>
    </row>
    <row r="1544" spans="1:20" x14ac:dyDescent="0.25">
      <c r="A1544">
        <v>100371</v>
      </c>
      <c r="B1544" t="s">
        <v>3</v>
      </c>
      <c r="C1544" cm="1">
        <f t="array" ref="C1544">_xlfn.SWITCH(Sales[[#This Row],[Subscription Type]],"Basic",4,"Premium",3,"Business",2,"Enterprise",1,FALSE)</f>
        <v>4</v>
      </c>
      <c r="G1544">
        <v>0</v>
      </c>
      <c r="H1544">
        <f>MAX(0,Sales[[#This Row],[Number of Users]]-Sales[[#This Row],[Licenses Bought]])</f>
        <v>5</v>
      </c>
      <c r="I1544" s="5">
        <v>10</v>
      </c>
      <c r="J1544" s="5">
        <f>IF(Sales[[#This Row],[Sales Month]]=MAX(R1544:R3763),Sales[[#This Row],[Upsell $ Non Paying Users]]*Sales[[#This Row],[Non Paying Users]],0)</f>
        <v>50</v>
      </c>
      <c r="K1544" s="5" t="str" cm="1">
        <f t="array" ref="K1544">_xlfn.IFS(Sales[[#This Row],[Current Upsell $]]=0,"",Sales[[#This Row],[Current Upsell $]]&gt;=400,"High",Sales[[#This Row],[Current Upsell $]]&gt;=100,"Medium",Sales[[#This Row],[Current Upsell $]]&lt;100,"Low")</f>
        <v>Low</v>
      </c>
      <c r="L1544" s="5" t="str">
        <f>IF(Sales[[#This Row],[Current Upsell $]]&gt;0,_xlfn.CONCAT(Sales[[#This Row],[Subscription Type]]," ",Sales[[#This Row],[Upsell Priority]]," ",TEXT(Sales[[#This Row],[Current Upsell $]],"$#")),"")</f>
        <v>Basic Low $50</v>
      </c>
      <c r="M1544">
        <v>5</v>
      </c>
      <c r="N1544" s="1">
        <v>44348</v>
      </c>
      <c r="O1544" s="1">
        <v>44378</v>
      </c>
      <c r="P1544">
        <v>1</v>
      </c>
      <c r="Q1544">
        <v>0</v>
      </c>
      <c r="R1544" s="1">
        <v>44348</v>
      </c>
      <c r="S1544">
        <v>0</v>
      </c>
      <c r="T1544" s="1"/>
    </row>
    <row r="1545" spans="1:20" x14ac:dyDescent="0.25">
      <c r="A1545">
        <v>100373</v>
      </c>
      <c r="B1545" t="s">
        <v>3</v>
      </c>
      <c r="C1545" cm="1">
        <f t="array" ref="C1545">_xlfn.SWITCH(Sales[[#This Row],[Subscription Type]],"Basic",4,"Premium",3,"Business",2,"Enterprise",1,FALSE)</f>
        <v>4</v>
      </c>
      <c r="G1545">
        <v>0</v>
      </c>
      <c r="H1545">
        <f>MAX(0,Sales[[#This Row],[Number of Users]]-Sales[[#This Row],[Licenses Bought]])</f>
        <v>5</v>
      </c>
      <c r="I1545" s="5">
        <v>10</v>
      </c>
      <c r="J1545" s="5">
        <f>IF(Sales[[#This Row],[Sales Month]]=MAX(R1545:R3764),Sales[[#This Row],[Upsell $ Non Paying Users]]*Sales[[#This Row],[Non Paying Users]],0)</f>
        <v>50</v>
      </c>
      <c r="K1545" s="5" t="str" cm="1">
        <f t="array" ref="K1545">_xlfn.IFS(Sales[[#This Row],[Current Upsell $]]=0,"",Sales[[#This Row],[Current Upsell $]]&gt;=400,"High",Sales[[#This Row],[Current Upsell $]]&gt;=100,"Medium",Sales[[#This Row],[Current Upsell $]]&lt;100,"Low")</f>
        <v>Low</v>
      </c>
      <c r="L1545" s="5" t="str">
        <f>IF(Sales[[#This Row],[Current Upsell $]]&gt;0,_xlfn.CONCAT(Sales[[#This Row],[Subscription Type]]," ",Sales[[#This Row],[Upsell Priority]]," ",TEXT(Sales[[#This Row],[Current Upsell $]],"$#")),"")</f>
        <v>Basic Low $50</v>
      </c>
      <c r="M1545">
        <v>5</v>
      </c>
      <c r="N1545" s="1">
        <v>44348</v>
      </c>
      <c r="O1545" s="1">
        <v>44378</v>
      </c>
      <c r="P1545">
        <v>1</v>
      </c>
      <c r="Q1545">
        <v>0</v>
      </c>
      <c r="R1545" s="1">
        <v>44348</v>
      </c>
      <c r="S1545">
        <v>0</v>
      </c>
      <c r="T1545" s="1"/>
    </row>
    <row r="1546" spans="1:20" x14ac:dyDescent="0.25">
      <c r="A1546">
        <v>100014</v>
      </c>
      <c r="B1546" t="s">
        <v>3</v>
      </c>
      <c r="C1546" cm="1">
        <f t="array" ref="C1546">_xlfn.SWITCH(Sales[[#This Row],[Subscription Type]],"Basic",4,"Premium",3,"Business",2,"Enterprise",1,FALSE)</f>
        <v>4</v>
      </c>
      <c r="G1546">
        <v>0</v>
      </c>
      <c r="H1546">
        <f>MAX(0,Sales[[#This Row],[Number of Users]]-Sales[[#This Row],[Licenses Bought]])</f>
        <v>4</v>
      </c>
      <c r="I1546" s="5">
        <v>10</v>
      </c>
      <c r="J1546" s="5">
        <f>IF(Sales[[#This Row],[Sales Month]]=MAX(R1546:R3765),Sales[[#This Row],[Upsell $ Non Paying Users]]*Sales[[#This Row],[Non Paying Users]],0)</f>
        <v>0</v>
      </c>
      <c r="K1546" s="5" t="str" cm="1">
        <f t="array" ref="K1546">_xlfn.IFS(Sales[[#This Row],[Current Upsell $]]=0,"",Sales[[#This Row],[Current Upsell $]]&gt;=400,"High",Sales[[#This Row],[Current Upsell $]]&gt;=100,"Medium",Sales[[#This Row],[Current Upsell $]]&lt;100,"Low")</f>
        <v/>
      </c>
      <c r="L1546" s="5" t="str">
        <f>IF(Sales[[#This Row],[Current Upsell $]]&gt;0,_xlfn.CONCAT(Sales[[#This Row],[Subscription Type]]," ",Sales[[#This Row],[Upsell Priority]]," ",TEXT(Sales[[#This Row],[Current Upsell $]],"$#")),"")</f>
        <v/>
      </c>
      <c r="M1546">
        <v>4</v>
      </c>
      <c r="N1546" s="1">
        <v>43891</v>
      </c>
      <c r="O1546" s="1">
        <v>44166</v>
      </c>
      <c r="P1546">
        <v>9</v>
      </c>
      <c r="Q1546">
        <v>6</v>
      </c>
      <c r="R1546" s="1">
        <v>43891</v>
      </c>
      <c r="S1546">
        <v>0</v>
      </c>
      <c r="T1546" s="1"/>
    </row>
    <row r="1547" spans="1:20" x14ac:dyDescent="0.25">
      <c r="A1547">
        <v>100031</v>
      </c>
      <c r="B1547" t="s">
        <v>3</v>
      </c>
      <c r="C1547" cm="1">
        <f t="array" ref="C1547">_xlfn.SWITCH(Sales[[#This Row],[Subscription Type]],"Basic",4,"Premium",3,"Business",2,"Enterprise",1,FALSE)</f>
        <v>4</v>
      </c>
      <c r="G1547">
        <v>0</v>
      </c>
      <c r="H1547">
        <f>MAX(0,Sales[[#This Row],[Number of Users]]-Sales[[#This Row],[Licenses Bought]])</f>
        <v>4</v>
      </c>
      <c r="I1547" s="5">
        <v>10</v>
      </c>
      <c r="J1547" s="5">
        <f>IF(Sales[[#This Row],[Sales Month]]=MAX(R1547:R3766),Sales[[#This Row],[Upsell $ Non Paying Users]]*Sales[[#This Row],[Non Paying Users]],0)</f>
        <v>0</v>
      </c>
      <c r="K1547" s="5" t="str" cm="1">
        <f t="array" ref="K1547">_xlfn.IFS(Sales[[#This Row],[Current Upsell $]]=0,"",Sales[[#This Row],[Current Upsell $]]&gt;=400,"High",Sales[[#This Row],[Current Upsell $]]&gt;=100,"Medium",Sales[[#This Row],[Current Upsell $]]&lt;100,"Low")</f>
        <v/>
      </c>
      <c r="L1547" s="5" t="str">
        <f>IF(Sales[[#This Row],[Current Upsell $]]&gt;0,_xlfn.CONCAT(Sales[[#This Row],[Subscription Type]]," ",Sales[[#This Row],[Upsell Priority]]," ",TEXT(Sales[[#This Row],[Current Upsell $]],"$#")),"")</f>
        <v/>
      </c>
      <c r="M1547">
        <v>4</v>
      </c>
      <c r="N1547" s="1">
        <v>43952</v>
      </c>
      <c r="O1547" s="1">
        <v>44378</v>
      </c>
      <c r="P1547">
        <v>14</v>
      </c>
      <c r="Q1547">
        <v>0</v>
      </c>
      <c r="R1547" s="1">
        <v>44317</v>
      </c>
      <c r="S1547">
        <v>0</v>
      </c>
      <c r="T1547" s="1"/>
    </row>
    <row r="1548" spans="1:20" x14ac:dyDescent="0.25">
      <c r="A1548">
        <v>100031</v>
      </c>
      <c r="B1548" t="s">
        <v>3</v>
      </c>
      <c r="C1548" cm="1">
        <f t="array" ref="C1548">_xlfn.SWITCH(Sales[[#This Row],[Subscription Type]],"Basic",4,"Premium",3,"Business",2,"Enterprise",1,FALSE)</f>
        <v>4</v>
      </c>
      <c r="G1548">
        <v>0</v>
      </c>
      <c r="H1548">
        <f>MAX(0,Sales[[#This Row],[Number of Users]]-Sales[[#This Row],[Licenses Bought]])</f>
        <v>4</v>
      </c>
      <c r="I1548" s="5">
        <v>10</v>
      </c>
      <c r="J1548" s="5">
        <f>IF(Sales[[#This Row],[Sales Month]]=MAX(R1548:R3767),Sales[[#This Row],[Upsell $ Non Paying Users]]*Sales[[#This Row],[Non Paying Users]],0)</f>
        <v>40</v>
      </c>
      <c r="K1548" s="5" t="str" cm="1">
        <f t="array" ref="K1548">_xlfn.IFS(Sales[[#This Row],[Current Upsell $]]=0,"",Sales[[#This Row],[Current Upsell $]]&gt;=400,"High",Sales[[#This Row],[Current Upsell $]]&gt;=100,"Medium",Sales[[#This Row],[Current Upsell $]]&lt;100,"Low")</f>
        <v>Low</v>
      </c>
      <c r="L1548" s="5" t="str">
        <f>IF(Sales[[#This Row],[Current Upsell $]]&gt;0,_xlfn.CONCAT(Sales[[#This Row],[Subscription Type]]," ",Sales[[#This Row],[Upsell Priority]]," ",TEXT(Sales[[#This Row],[Current Upsell $]],"$#")),"")</f>
        <v>Basic Low $40</v>
      </c>
      <c r="M1548">
        <v>4</v>
      </c>
      <c r="N1548" s="1">
        <v>43952</v>
      </c>
      <c r="O1548" s="1">
        <v>44378</v>
      </c>
      <c r="P1548">
        <v>14</v>
      </c>
      <c r="Q1548">
        <v>0</v>
      </c>
      <c r="R1548" s="1">
        <v>44348</v>
      </c>
      <c r="S1548">
        <v>0</v>
      </c>
      <c r="T1548" s="1"/>
    </row>
    <row r="1549" spans="1:20" x14ac:dyDescent="0.25">
      <c r="A1549">
        <v>100032</v>
      </c>
      <c r="B1549" t="s">
        <v>3</v>
      </c>
      <c r="C1549" cm="1">
        <f t="array" ref="C1549">_xlfn.SWITCH(Sales[[#This Row],[Subscription Type]],"Basic",4,"Premium",3,"Business",2,"Enterprise",1,FALSE)</f>
        <v>4</v>
      </c>
      <c r="G1549">
        <v>0</v>
      </c>
      <c r="H1549">
        <f>MAX(0,Sales[[#This Row],[Number of Users]]-Sales[[#This Row],[Licenses Bought]])</f>
        <v>4</v>
      </c>
      <c r="I1549" s="5">
        <v>10</v>
      </c>
      <c r="J1549" s="5">
        <f>IF(Sales[[#This Row],[Sales Month]]=MAX(R1549:R3768),Sales[[#This Row],[Upsell $ Non Paying Users]]*Sales[[#This Row],[Non Paying Users]],0)</f>
        <v>0</v>
      </c>
      <c r="K1549" s="5" t="str" cm="1">
        <f t="array" ref="K1549">_xlfn.IFS(Sales[[#This Row],[Current Upsell $]]=0,"",Sales[[#This Row],[Current Upsell $]]&gt;=400,"High",Sales[[#This Row],[Current Upsell $]]&gt;=100,"Medium",Sales[[#This Row],[Current Upsell $]]&lt;100,"Low")</f>
        <v/>
      </c>
      <c r="L1549" s="5" t="str">
        <f>IF(Sales[[#This Row],[Current Upsell $]]&gt;0,_xlfn.CONCAT(Sales[[#This Row],[Subscription Type]]," ",Sales[[#This Row],[Upsell Priority]]," ",TEXT(Sales[[#This Row],[Current Upsell $]],"$#")),"")</f>
        <v/>
      </c>
      <c r="M1549">
        <v>4</v>
      </c>
      <c r="N1549" s="1">
        <v>43952</v>
      </c>
      <c r="O1549" s="1">
        <v>44256</v>
      </c>
      <c r="P1549">
        <v>10</v>
      </c>
      <c r="Q1549">
        <v>3</v>
      </c>
      <c r="R1549" s="1">
        <v>44136</v>
      </c>
      <c r="S1549">
        <v>0</v>
      </c>
      <c r="T1549" s="1"/>
    </row>
    <row r="1550" spans="1:20" x14ac:dyDescent="0.25">
      <c r="A1550">
        <v>100096</v>
      </c>
      <c r="B1550" t="s">
        <v>3</v>
      </c>
      <c r="C1550" cm="1">
        <f t="array" ref="C1550">_xlfn.SWITCH(Sales[[#This Row],[Subscription Type]],"Basic",4,"Premium",3,"Business",2,"Enterprise",1,FALSE)</f>
        <v>4</v>
      </c>
      <c r="E1550" s="1"/>
      <c r="F1550" s="1"/>
      <c r="G1550">
        <v>0</v>
      </c>
      <c r="H1550">
        <f>MAX(0,Sales[[#This Row],[Number of Users]]-Sales[[#This Row],[Licenses Bought]])</f>
        <v>4</v>
      </c>
      <c r="I1550" s="5">
        <v>10</v>
      </c>
      <c r="J1550" s="5">
        <f>IF(Sales[[#This Row],[Sales Month]]=MAX(R1550:R3769),Sales[[#This Row],[Upsell $ Non Paying Users]]*Sales[[#This Row],[Non Paying Users]],0)</f>
        <v>0</v>
      </c>
      <c r="K1550" s="5" t="str" cm="1">
        <f t="array" ref="K1550">_xlfn.IFS(Sales[[#This Row],[Current Upsell $]]=0,"",Sales[[#This Row],[Current Upsell $]]&gt;=400,"High",Sales[[#This Row],[Current Upsell $]]&gt;=100,"Medium",Sales[[#This Row],[Current Upsell $]]&lt;100,"Low")</f>
        <v/>
      </c>
      <c r="L1550" s="5" t="str">
        <f>IF(Sales[[#This Row],[Current Upsell $]]&gt;0,_xlfn.CONCAT(Sales[[#This Row],[Subscription Type]]," ",Sales[[#This Row],[Upsell Priority]]," ",TEXT(Sales[[#This Row],[Current Upsell $]],"$#")),"")</f>
        <v/>
      </c>
      <c r="M1550">
        <v>4</v>
      </c>
      <c r="N1550" s="1">
        <v>44044</v>
      </c>
      <c r="O1550" s="1">
        <v>44378</v>
      </c>
      <c r="P1550">
        <v>11</v>
      </c>
      <c r="Q1550">
        <v>0</v>
      </c>
      <c r="R1550" s="1">
        <v>44044</v>
      </c>
      <c r="S1550">
        <v>0</v>
      </c>
      <c r="T1550" s="1"/>
    </row>
    <row r="1551" spans="1:20" x14ac:dyDescent="0.25">
      <c r="A1551">
        <v>100097</v>
      </c>
      <c r="B1551" t="s">
        <v>3</v>
      </c>
      <c r="C1551" cm="1">
        <f t="array" ref="C1551">_xlfn.SWITCH(Sales[[#This Row],[Subscription Type]],"Basic",4,"Premium",3,"Business",2,"Enterprise",1,FALSE)</f>
        <v>4</v>
      </c>
      <c r="G1551">
        <v>0</v>
      </c>
      <c r="H1551">
        <f>MAX(0,Sales[[#This Row],[Number of Users]]-Sales[[#This Row],[Licenses Bought]])</f>
        <v>4</v>
      </c>
      <c r="I1551" s="5">
        <v>10</v>
      </c>
      <c r="J1551" s="5">
        <f>IF(Sales[[#This Row],[Sales Month]]=MAX(R1551:R3770),Sales[[#This Row],[Upsell $ Non Paying Users]]*Sales[[#This Row],[Non Paying Users]],0)</f>
        <v>0</v>
      </c>
      <c r="K1551" s="5" t="str" cm="1">
        <f t="array" ref="K1551">_xlfn.IFS(Sales[[#This Row],[Current Upsell $]]=0,"",Sales[[#This Row],[Current Upsell $]]&gt;=400,"High",Sales[[#This Row],[Current Upsell $]]&gt;=100,"Medium",Sales[[#This Row],[Current Upsell $]]&lt;100,"Low")</f>
        <v/>
      </c>
      <c r="L1551" s="5" t="str">
        <f>IF(Sales[[#This Row],[Current Upsell $]]&gt;0,_xlfn.CONCAT(Sales[[#This Row],[Subscription Type]]," ",Sales[[#This Row],[Upsell Priority]]," ",TEXT(Sales[[#This Row],[Current Upsell $]],"$#")),"")</f>
        <v/>
      </c>
      <c r="M1551">
        <v>4</v>
      </c>
      <c r="N1551" s="1">
        <v>44044</v>
      </c>
      <c r="O1551" s="1">
        <v>44136</v>
      </c>
      <c r="P1551">
        <v>3</v>
      </c>
      <c r="Q1551">
        <v>7</v>
      </c>
      <c r="R1551" s="1">
        <v>44044</v>
      </c>
      <c r="S1551">
        <v>0</v>
      </c>
      <c r="T1551" s="1"/>
    </row>
    <row r="1552" spans="1:20" x14ac:dyDescent="0.25">
      <c r="A1552">
        <v>100097</v>
      </c>
      <c r="B1552" t="s">
        <v>3</v>
      </c>
      <c r="C1552" cm="1">
        <f t="array" ref="C1552">_xlfn.SWITCH(Sales[[#This Row],[Subscription Type]],"Basic",4,"Premium",3,"Business",2,"Enterprise",1,FALSE)</f>
        <v>4</v>
      </c>
      <c r="G1552">
        <v>0</v>
      </c>
      <c r="H1552">
        <f>MAX(0,Sales[[#This Row],[Number of Users]]-Sales[[#This Row],[Licenses Bought]])</f>
        <v>4</v>
      </c>
      <c r="I1552" s="5">
        <v>10</v>
      </c>
      <c r="J1552" s="5">
        <f>IF(Sales[[#This Row],[Sales Month]]=MAX(R1552:R3771),Sales[[#This Row],[Upsell $ Non Paying Users]]*Sales[[#This Row],[Non Paying Users]],0)</f>
        <v>0</v>
      </c>
      <c r="K1552" s="5" t="str" cm="1">
        <f t="array" ref="K1552">_xlfn.IFS(Sales[[#This Row],[Current Upsell $]]=0,"",Sales[[#This Row],[Current Upsell $]]&gt;=400,"High",Sales[[#This Row],[Current Upsell $]]&gt;=100,"Medium",Sales[[#This Row],[Current Upsell $]]&lt;100,"Low")</f>
        <v/>
      </c>
      <c r="L1552" s="5" t="str">
        <f>IF(Sales[[#This Row],[Current Upsell $]]&gt;0,_xlfn.CONCAT(Sales[[#This Row],[Subscription Type]]," ",Sales[[#This Row],[Upsell Priority]]," ",TEXT(Sales[[#This Row],[Current Upsell $]],"$#")),"")</f>
        <v/>
      </c>
      <c r="M1552">
        <v>4</v>
      </c>
      <c r="N1552" s="1">
        <v>44044</v>
      </c>
      <c r="O1552" s="1">
        <v>44136</v>
      </c>
      <c r="P1552">
        <v>3</v>
      </c>
      <c r="Q1552">
        <v>7</v>
      </c>
      <c r="R1552" s="1">
        <v>44075</v>
      </c>
      <c r="S1552">
        <v>0</v>
      </c>
      <c r="T1552" s="1"/>
    </row>
    <row r="1553" spans="1:20" x14ac:dyDescent="0.25">
      <c r="A1553">
        <v>100097</v>
      </c>
      <c r="B1553" t="s">
        <v>3</v>
      </c>
      <c r="C1553" cm="1">
        <f t="array" ref="C1553">_xlfn.SWITCH(Sales[[#This Row],[Subscription Type]],"Basic",4,"Premium",3,"Business",2,"Enterprise",1,FALSE)</f>
        <v>4</v>
      </c>
      <c r="G1553">
        <v>0</v>
      </c>
      <c r="H1553">
        <f>MAX(0,Sales[[#This Row],[Number of Users]]-Sales[[#This Row],[Licenses Bought]])</f>
        <v>4</v>
      </c>
      <c r="I1553" s="5">
        <v>10</v>
      </c>
      <c r="J1553" s="5">
        <f>IF(Sales[[#This Row],[Sales Month]]=MAX(R1553:R3772),Sales[[#This Row],[Upsell $ Non Paying Users]]*Sales[[#This Row],[Non Paying Users]],0)</f>
        <v>0</v>
      </c>
      <c r="K1553" s="5" t="str" cm="1">
        <f t="array" ref="K1553">_xlfn.IFS(Sales[[#This Row],[Current Upsell $]]=0,"",Sales[[#This Row],[Current Upsell $]]&gt;=400,"High",Sales[[#This Row],[Current Upsell $]]&gt;=100,"Medium",Sales[[#This Row],[Current Upsell $]]&lt;100,"Low")</f>
        <v/>
      </c>
      <c r="L1553" s="5" t="str">
        <f>IF(Sales[[#This Row],[Current Upsell $]]&gt;0,_xlfn.CONCAT(Sales[[#This Row],[Subscription Type]]," ",Sales[[#This Row],[Upsell Priority]]," ",TEXT(Sales[[#This Row],[Current Upsell $]],"$#")),"")</f>
        <v/>
      </c>
      <c r="M1553">
        <v>4</v>
      </c>
      <c r="N1553" s="1">
        <v>44044</v>
      </c>
      <c r="O1553" s="1">
        <v>44136</v>
      </c>
      <c r="P1553">
        <v>3</v>
      </c>
      <c r="Q1553">
        <v>7</v>
      </c>
      <c r="R1553" s="1">
        <v>44136</v>
      </c>
      <c r="S1553">
        <v>0</v>
      </c>
      <c r="T1553" s="1"/>
    </row>
    <row r="1554" spans="1:20" x14ac:dyDescent="0.25">
      <c r="A1554">
        <v>100156</v>
      </c>
      <c r="B1554" t="s">
        <v>3</v>
      </c>
      <c r="C1554" cm="1">
        <f t="array" ref="C1554">_xlfn.SWITCH(Sales[[#This Row],[Subscription Type]],"Basic",4,"Premium",3,"Business",2,"Enterprise",1,FALSE)</f>
        <v>4</v>
      </c>
      <c r="G1554">
        <v>0</v>
      </c>
      <c r="H1554">
        <f>MAX(0,Sales[[#This Row],[Number of Users]]-Sales[[#This Row],[Licenses Bought]])</f>
        <v>4</v>
      </c>
      <c r="I1554" s="5">
        <v>10</v>
      </c>
      <c r="J1554" s="5">
        <f>IF(Sales[[#This Row],[Sales Month]]=MAX(R1554:R3773),Sales[[#This Row],[Upsell $ Non Paying Users]]*Sales[[#This Row],[Non Paying Users]],0)</f>
        <v>0</v>
      </c>
      <c r="K1554" s="5" t="str" cm="1">
        <f t="array" ref="K1554">_xlfn.IFS(Sales[[#This Row],[Current Upsell $]]=0,"",Sales[[#This Row],[Current Upsell $]]&gt;=400,"High",Sales[[#This Row],[Current Upsell $]]&gt;=100,"Medium",Sales[[#This Row],[Current Upsell $]]&lt;100,"Low")</f>
        <v/>
      </c>
      <c r="L1554" s="5" t="str">
        <f>IF(Sales[[#This Row],[Current Upsell $]]&gt;0,_xlfn.CONCAT(Sales[[#This Row],[Subscription Type]]," ",Sales[[#This Row],[Upsell Priority]]," ",TEXT(Sales[[#This Row],[Current Upsell $]],"$#")),"")</f>
        <v/>
      </c>
      <c r="M1554">
        <v>4</v>
      </c>
      <c r="N1554" s="1">
        <v>44105</v>
      </c>
      <c r="O1554" s="1">
        <v>44317</v>
      </c>
      <c r="P1554">
        <v>7</v>
      </c>
      <c r="Q1554">
        <v>1</v>
      </c>
      <c r="R1554" s="1">
        <v>44105</v>
      </c>
      <c r="S1554">
        <v>0</v>
      </c>
      <c r="T1554" s="1"/>
    </row>
    <row r="1555" spans="1:20" x14ac:dyDescent="0.25">
      <c r="A1555">
        <v>100156</v>
      </c>
      <c r="B1555" t="s">
        <v>3</v>
      </c>
      <c r="C1555" cm="1">
        <f t="array" ref="C1555">_xlfn.SWITCH(Sales[[#This Row],[Subscription Type]],"Basic",4,"Premium",3,"Business",2,"Enterprise",1,FALSE)</f>
        <v>4</v>
      </c>
      <c r="G1555">
        <v>0</v>
      </c>
      <c r="H1555">
        <f>MAX(0,Sales[[#This Row],[Number of Users]]-Sales[[#This Row],[Licenses Bought]])</f>
        <v>4</v>
      </c>
      <c r="I1555" s="5">
        <v>10</v>
      </c>
      <c r="J1555" s="5">
        <f>IF(Sales[[#This Row],[Sales Month]]=MAX(R1555:R3774),Sales[[#This Row],[Upsell $ Non Paying Users]]*Sales[[#This Row],[Non Paying Users]],0)</f>
        <v>0</v>
      </c>
      <c r="K1555" s="5" t="str" cm="1">
        <f t="array" ref="K1555">_xlfn.IFS(Sales[[#This Row],[Current Upsell $]]=0,"",Sales[[#This Row],[Current Upsell $]]&gt;=400,"High",Sales[[#This Row],[Current Upsell $]]&gt;=100,"Medium",Sales[[#This Row],[Current Upsell $]]&lt;100,"Low")</f>
        <v/>
      </c>
      <c r="L1555" s="5" t="str">
        <f>IF(Sales[[#This Row],[Current Upsell $]]&gt;0,_xlfn.CONCAT(Sales[[#This Row],[Subscription Type]]," ",Sales[[#This Row],[Upsell Priority]]," ",TEXT(Sales[[#This Row],[Current Upsell $]],"$#")),"")</f>
        <v/>
      </c>
      <c r="M1555">
        <v>4</v>
      </c>
      <c r="N1555" s="1">
        <v>44105</v>
      </c>
      <c r="O1555" s="1">
        <v>44317</v>
      </c>
      <c r="P1555">
        <v>7</v>
      </c>
      <c r="Q1555">
        <v>1</v>
      </c>
      <c r="R1555" s="1">
        <v>44136</v>
      </c>
      <c r="S1555">
        <v>0</v>
      </c>
      <c r="T1555" s="1"/>
    </row>
    <row r="1556" spans="1:20" x14ac:dyDescent="0.25">
      <c r="A1556">
        <v>100156</v>
      </c>
      <c r="B1556" t="s">
        <v>3</v>
      </c>
      <c r="C1556" cm="1">
        <f t="array" ref="C1556">_xlfn.SWITCH(Sales[[#This Row],[Subscription Type]],"Basic",4,"Premium",3,"Business",2,"Enterprise",1,FALSE)</f>
        <v>4</v>
      </c>
      <c r="G1556">
        <v>0</v>
      </c>
      <c r="H1556">
        <f>MAX(0,Sales[[#This Row],[Number of Users]]-Sales[[#This Row],[Licenses Bought]])</f>
        <v>4</v>
      </c>
      <c r="I1556" s="5">
        <v>10</v>
      </c>
      <c r="J1556" s="5">
        <f>IF(Sales[[#This Row],[Sales Month]]=MAX(R1556:R3775),Sales[[#This Row],[Upsell $ Non Paying Users]]*Sales[[#This Row],[Non Paying Users]],0)</f>
        <v>0</v>
      </c>
      <c r="K1556" s="5" t="str" cm="1">
        <f t="array" ref="K1556">_xlfn.IFS(Sales[[#This Row],[Current Upsell $]]=0,"",Sales[[#This Row],[Current Upsell $]]&gt;=400,"High",Sales[[#This Row],[Current Upsell $]]&gt;=100,"Medium",Sales[[#This Row],[Current Upsell $]]&lt;100,"Low")</f>
        <v/>
      </c>
      <c r="L1556" s="5" t="str">
        <f>IF(Sales[[#This Row],[Current Upsell $]]&gt;0,_xlfn.CONCAT(Sales[[#This Row],[Subscription Type]]," ",Sales[[#This Row],[Upsell Priority]]," ",TEXT(Sales[[#This Row],[Current Upsell $]],"$#")),"")</f>
        <v/>
      </c>
      <c r="M1556">
        <v>4</v>
      </c>
      <c r="N1556" s="1">
        <v>44105</v>
      </c>
      <c r="O1556" s="1">
        <v>44317</v>
      </c>
      <c r="P1556">
        <v>7</v>
      </c>
      <c r="Q1556">
        <v>1</v>
      </c>
      <c r="R1556" s="1">
        <v>44228</v>
      </c>
      <c r="S1556">
        <v>0</v>
      </c>
      <c r="T1556" s="1"/>
    </row>
    <row r="1557" spans="1:20" x14ac:dyDescent="0.25">
      <c r="A1557">
        <v>100156</v>
      </c>
      <c r="B1557" t="s">
        <v>3</v>
      </c>
      <c r="C1557" cm="1">
        <f t="array" ref="C1557">_xlfn.SWITCH(Sales[[#This Row],[Subscription Type]],"Basic",4,"Premium",3,"Business",2,"Enterprise",1,FALSE)</f>
        <v>4</v>
      </c>
      <c r="G1557">
        <v>0</v>
      </c>
      <c r="H1557">
        <f>MAX(0,Sales[[#This Row],[Number of Users]]-Sales[[#This Row],[Licenses Bought]])</f>
        <v>4</v>
      </c>
      <c r="I1557" s="5">
        <v>10</v>
      </c>
      <c r="J1557" s="5">
        <f>IF(Sales[[#This Row],[Sales Month]]=MAX(R1557:R3776),Sales[[#This Row],[Upsell $ Non Paying Users]]*Sales[[#This Row],[Non Paying Users]],0)</f>
        <v>0</v>
      </c>
      <c r="K1557" s="5" t="str" cm="1">
        <f t="array" ref="K1557">_xlfn.IFS(Sales[[#This Row],[Current Upsell $]]=0,"",Sales[[#This Row],[Current Upsell $]]&gt;=400,"High",Sales[[#This Row],[Current Upsell $]]&gt;=100,"Medium",Sales[[#This Row],[Current Upsell $]]&lt;100,"Low")</f>
        <v/>
      </c>
      <c r="L1557" s="5" t="str">
        <f>IF(Sales[[#This Row],[Current Upsell $]]&gt;0,_xlfn.CONCAT(Sales[[#This Row],[Subscription Type]]," ",Sales[[#This Row],[Upsell Priority]]," ",TEXT(Sales[[#This Row],[Current Upsell $]],"$#")),"")</f>
        <v/>
      </c>
      <c r="M1557">
        <v>4</v>
      </c>
      <c r="N1557" s="1">
        <v>44105</v>
      </c>
      <c r="O1557" s="1">
        <v>44317</v>
      </c>
      <c r="P1557">
        <v>7</v>
      </c>
      <c r="Q1557">
        <v>1</v>
      </c>
      <c r="R1557" s="1">
        <v>44256</v>
      </c>
      <c r="S1557">
        <v>0</v>
      </c>
      <c r="T1557" s="1"/>
    </row>
    <row r="1558" spans="1:20" x14ac:dyDescent="0.25">
      <c r="A1558">
        <v>100156</v>
      </c>
      <c r="B1558" t="s">
        <v>3</v>
      </c>
      <c r="C1558" cm="1">
        <f t="array" ref="C1558">_xlfn.SWITCH(Sales[[#This Row],[Subscription Type]],"Basic",4,"Premium",3,"Business",2,"Enterprise",1,FALSE)</f>
        <v>4</v>
      </c>
      <c r="G1558">
        <v>0</v>
      </c>
      <c r="H1558">
        <f>MAX(0,Sales[[#This Row],[Number of Users]]-Sales[[#This Row],[Licenses Bought]])</f>
        <v>4</v>
      </c>
      <c r="I1558" s="5">
        <v>10</v>
      </c>
      <c r="J1558" s="5">
        <f>IF(Sales[[#This Row],[Sales Month]]=MAX(R1558:R3777),Sales[[#This Row],[Upsell $ Non Paying Users]]*Sales[[#This Row],[Non Paying Users]],0)</f>
        <v>0</v>
      </c>
      <c r="K1558" s="5" t="str" cm="1">
        <f t="array" ref="K1558">_xlfn.IFS(Sales[[#This Row],[Current Upsell $]]=0,"",Sales[[#This Row],[Current Upsell $]]&gt;=400,"High",Sales[[#This Row],[Current Upsell $]]&gt;=100,"Medium",Sales[[#This Row],[Current Upsell $]]&lt;100,"Low")</f>
        <v/>
      </c>
      <c r="L1558" s="5" t="str">
        <f>IF(Sales[[#This Row],[Current Upsell $]]&gt;0,_xlfn.CONCAT(Sales[[#This Row],[Subscription Type]]," ",Sales[[#This Row],[Upsell Priority]]," ",TEXT(Sales[[#This Row],[Current Upsell $]],"$#")),"")</f>
        <v/>
      </c>
      <c r="M1558">
        <v>4</v>
      </c>
      <c r="N1558" s="1">
        <v>44105</v>
      </c>
      <c r="O1558" s="1">
        <v>44317</v>
      </c>
      <c r="P1558">
        <v>7</v>
      </c>
      <c r="Q1558">
        <v>1</v>
      </c>
      <c r="R1558" s="1">
        <v>44287</v>
      </c>
      <c r="S1558">
        <v>0</v>
      </c>
      <c r="T1558" s="1"/>
    </row>
    <row r="1559" spans="1:20" x14ac:dyDescent="0.25">
      <c r="A1559">
        <v>100156</v>
      </c>
      <c r="B1559" t="s">
        <v>3</v>
      </c>
      <c r="C1559" cm="1">
        <f t="array" ref="C1559">_xlfn.SWITCH(Sales[[#This Row],[Subscription Type]],"Basic",4,"Premium",3,"Business",2,"Enterprise",1,FALSE)</f>
        <v>4</v>
      </c>
      <c r="G1559">
        <v>0</v>
      </c>
      <c r="H1559">
        <f>MAX(0,Sales[[#This Row],[Number of Users]]-Sales[[#This Row],[Licenses Bought]])</f>
        <v>4</v>
      </c>
      <c r="I1559" s="5">
        <v>10</v>
      </c>
      <c r="J1559" s="5">
        <f>IF(Sales[[#This Row],[Sales Month]]=MAX(R1559:R3778),Sales[[#This Row],[Upsell $ Non Paying Users]]*Sales[[#This Row],[Non Paying Users]],0)</f>
        <v>0</v>
      </c>
      <c r="K1559" s="5" t="str" cm="1">
        <f t="array" ref="K1559">_xlfn.IFS(Sales[[#This Row],[Current Upsell $]]=0,"",Sales[[#This Row],[Current Upsell $]]&gt;=400,"High",Sales[[#This Row],[Current Upsell $]]&gt;=100,"Medium",Sales[[#This Row],[Current Upsell $]]&lt;100,"Low")</f>
        <v/>
      </c>
      <c r="L1559" s="5" t="str">
        <f>IF(Sales[[#This Row],[Current Upsell $]]&gt;0,_xlfn.CONCAT(Sales[[#This Row],[Subscription Type]]," ",Sales[[#This Row],[Upsell Priority]]," ",TEXT(Sales[[#This Row],[Current Upsell $]],"$#")),"")</f>
        <v/>
      </c>
      <c r="M1559">
        <v>4</v>
      </c>
      <c r="N1559" s="1">
        <v>44105</v>
      </c>
      <c r="O1559" s="1">
        <v>44317</v>
      </c>
      <c r="P1559">
        <v>7</v>
      </c>
      <c r="Q1559">
        <v>1</v>
      </c>
      <c r="R1559" s="1">
        <v>44317</v>
      </c>
      <c r="S1559">
        <v>0</v>
      </c>
      <c r="T1559" s="1"/>
    </row>
    <row r="1560" spans="1:20" x14ac:dyDescent="0.25">
      <c r="A1560">
        <v>100187</v>
      </c>
      <c r="B1560" t="s">
        <v>3</v>
      </c>
      <c r="C1560" cm="1">
        <f t="array" ref="C1560">_xlfn.SWITCH(Sales[[#This Row],[Subscription Type]],"Basic",4,"Premium",3,"Business",2,"Enterprise",1,FALSE)</f>
        <v>4</v>
      </c>
      <c r="G1560">
        <v>0</v>
      </c>
      <c r="H1560">
        <f>MAX(0,Sales[[#This Row],[Number of Users]]-Sales[[#This Row],[Licenses Bought]])</f>
        <v>4</v>
      </c>
      <c r="I1560" s="5">
        <v>10</v>
      </c>
      <c r="J1560" s="5">
        <f>IF(Sales[[#This Row],[Sales Month]]=MAX(R1560:R3779),Sales[[#This Row],[Upsell $ Non Paying Users]]*Sales[[#This Row],[Non Paying Users]],0)</f>
        <v>0</v>
      </c>
      <c r="K1560" s="5" t="str" cm="1">
        <f t="array" ref="K1560">_xlfn.IFS(Sales[[#This Row],[Current Upsell $]]=0,"",Sales[[#This Row],[Current Upsell $]]&gt;=400,"High",Sales[[#This Row],[Current Upsell $]]&gt;=100,"Medium",Sales[[#This Row],[Current Upsell $]]&lt;100,"Low")</f>
        <v/>
      </c>
      <c r="L1560" s="5" t="str">
        <f>IF(Sales[[#This Row],[Current Upsell $]]&gt;0,_xlfn.CONCAT(Sales[[#This Row],[Subscription Type]]," ",Sales[[#This Row],[Upsell Priority]]," ",TEXT(Sales[[#This Row],[Current Upsell $]],"$#")),"")</f>
        <v/>
      </c>
      <c r="M1560">
        <v>4</v>
      </c>
      <c r="N1560" s="1">
        <v>44197</v>
      </c>
      <c r="O1560" s="1">
        <v>44378</v>
      </c>
      <c r="P1560">
        <v>6</v>
      </c>
      <c r="Q1560">
        <v>0</v>
      </c>
      <c r="R1560" s="1">
        <v>44256</v>
      </c>
      <c r="S1560">
        <v>0</v>
      </c>
      <c r="T1560" s="1"/>
    </row>
    <row r="1561" spans="1:20" x14ac:dyDescent="0.25">
      <c r="A1561">
        <v>100187</v>
      </c>
      <c r="B1561" t="s">
        <v>3</v>
      </c>
      <c r="C1561" cm="1">
        <f t="array" ref="C1561">_xlfn.SWITCH(Sales[[#This Row],[Subscription Type]],"Basic",4,"Premium",3,"Business",2,"Enterprise",1,FALSE)</f>
        <v>4</v>
      </c>
      <c r="G1561">
        <v>0</v>
      </c>
      <c r="H1561">
        <f>MAX(0,Sales[[#This Row],[Number of Users]]-Sales[[#This Row],[Licenses Bought]])</f>
        <v>4</v>
      </c>
      <c r="I1561" s="5">
        <v>10</v>
      </c>
      <c r="J1561" s="5">
        <f>IF(Sales[[#This Row],[Sales Month]]=MAX(R1561:R3780),Sales[[#This Row],[Upsell $ Non Paying Users]]*Sales[[#This Row],[Non Paying Users]],0)</f>
        <v>0</v>
      </c>
      <c r="K1561" s="5" t="str" cm="1">
        <f t="array" ref="K1561">_xlfn.IFS(Sales[[#This Row],[Current Upsell $]]=0,"",Sales[[#This Row],[Current Upsell $]]&gt;=400,"High",Sales[[#This Row],[Current Upsell $]]&gt;=100,"Medium",Sales[[#This Row],[Current Upsell $]]&lt;100,"Low")</f>
        <v/>
      </c>
      <c r="L1561" s="5" t="str">
        <f>IF(Sales[[#This Row],[Current Upsell $]]&gt;0,_xlfn.CONCAT(Sales[[#This Row],[Subscription Type]]," ",Sales[[#This Row],[Upsell Priority]]," ",TEXT(Sales[[#This Row],[Current Upsell $]],"$#")),"")</f>
        <v/>
      </c>
      <c r="M1561">
        <v>4</v>
      </c>
      <c r="N1561" s="1">
        <v>44197</v>
      </c>
      <c r="O1561" s="1">
        <v>44378</v>
      </c>
      <c r="P1561">
        <v>6</v>
      </c>
      <c r="Q1561">
        <v>0</v>
      </c>
      <c r="R1561" s="1">
        <v>44287</v>
      </c>
      <c r="S1561">
        <v>0</v>
      </c>
      <c r="T1561" s="1"/>
    </row>
    <row r="1562" spans="1:20" x14ac:dyDescent="0.25">
      <c r="A1562">
        <v>100187</v>
      </c>
      <c r="B1562" t="s">
        <v>3</v>
      </c>
      <c r="C1562" cm="1">
        <f t="array" ref="C1562">_xlfn.SWITCH(Sales[[#This Row],[Subscription Type]],"Basic",4,"Premium",3,"Business",2,"Enterprise",1,FALSE)</f>
        <v>4</v>
      </c>
      <c r="G1562">
        <v>0</v>
      </c>
      <c r="H1562">
        <f>MAX(0,Sales[[#This Row],[Number of Users]]-Sales[[#This Row],[Licenses Bought]])</f>
        <v>4</v>
      </c>
      <c r="I1562" s="5">
        <v>10</v>
      </c>
      <c r="J1562" s="5">
        <f>IF(Sales[[#This Row],[Sales Month]]=MAX(R1562:R3781),Sales[[#This Row],[Upsell $ Non Paying Users]]*Sales[[#This Row],[Non Paying Users]],0)</f>
        <v>0</v>
      </c>
      <c r="K1562" s="5" t="str" cm="1">
        <f t="array" ref="K1562">_xlfn.IFS(Sales[[#This Row],[Current Upsell $]]=0,"",Sales[[#This Row],[Current Upsell $]]&gt;=400,"High",Sales[[#This Row],[Current Upsell $]]&gt;=100,"Medium",Sales[[#This Row],[Current Upsell $]]&lt;100,"Low")</f>
        <v/>
      </c>
      <c r="L1562" s="5" t="str">
        <f>IF(Sales[[#This Row],[Current Upsell $]]&gt;0,_xlfn.CONCAT(Sales[[#This Row],[Subscription Type]]," ",Sales[[#This Row],[Upsell Priority]]," ",TEXT(Sales[[#This Row],[Current Upsell $]],"$#")),"")</f>
        <v/>
      </c>
      <c r="M1562">
        <v>4</v>
      </c>
      <c r="N1562" s="1">
        <v>44197</v>
      </c>
      <c r="O1562" s="1">
        <v>44378</v>
      </c>
      <c r="P1562">
        <v>6</v>
      </c>
      <c r="Q1562">
        <v>0</v>
      </c>
      <c r="R1562" s="1">
        <v>44317</v>
      </c>
      <c r="S1562">
        <v>0</v>
      </c>
      <c r="T1562" s="1"/>
    </row>
    <row r="1563" spans="1:20" x14ac:dyDescent="0.25">
      <c r="A1563">
        <v>100211</v>
      </c>
      <c r="B1563" t="s">
        <v>3</v>
      </c>
      <c r="C1563" cm="1">
        <f t="array" ref="C1563">_xlfn.SWITCH(Sales[[#This Row],[Subscription Type]],"Basic",4,"Premium",3,"Business",2,"Enterprise",1,FALSE)</f>
        <v>4</v>
      </c>
      <c r="G1563">
        <v>0</v>
      </c>
      <c r="H1563">
        <f>MAX(0,Sales[[#This Row],[Number of Users]]-Sales[[#This Row],[Licenses Bought]])</f>
        <v>4</v>
      </c>
      <c r="I1563" s="5">
        <v>10</v>
      </c>
      <c r="J1563" s="5">
        <f>IF(Sales[[#This Row],[Sales Month]]=MAX(R1563:R3782),Sales[[#This Row],[Upsell $ Non Paying Users]]*Sales[[#This Row],[Non Paying Users]],0)</f>
        <v>0</v>
      </c>
      <c r="K1563" s="5" t="str" cm="1">
        <f t="array" ref="K1563">_xlfn.IFS(Sales[[#This Row],[Current Upsell $]]=0,"",Sales[[#This Row],[Current Upsell $]]&gt;=400,"High",Sales[[#This Row],[Current Upsell $]]&gt;=100,"Medium",Sales[[#This Row],[Current Upsell $]]&lt;100,"Low")</f>
        <v/>
      </c>
      <c r="L1563" s="5" t="str">
        <f>IF(Sales[[#This Row],[Current Upsell $]]&gt;0,_xlfn.CONCAT(Sales[[#This Row],[Subscription Type]]," ",Sales[[#This Row],[Upsell Priority]]," ",TEXT(Sales[[#This Row],[Current Upsell $]],"$#")),"")</f>
        <v/>
      </c>
      <c r="M1563">
        <v>4</v>
      </c>
      <c r="N1563" s="1">
        <v>44228</v>
      </c>
      <c r="O1563" s="1">
        <v>44256</v>
      </c>
      <c r="P1563">
        <v>1</v>
      </c>
      <c r="Q1563">
        <v>3</v>
      </c>
      <c r="R1563" s="1">
        <v>44228</v>
      </c>
      <c r="S1563">
        <v>0</v>
      </c>
      <c r="T1563" s="1"/>
    </row>
    <row r="1564" spans="1:20" x14ac:dyDescent="0.25">
      <c r="A1564">
        <v>100239</v>
      </c>
      <c r="B1564" t="s">
        <v>3</v>
      </c>
      <c r="C1564" cm="1">
        <f t="array" ref="C1564">_xlfn.SWITCH(Sales[[#This Row],[Subscription Type]],"Basic",4,"Premium",3,"Business",2,"Enterprise",1,FALSE)</f>
        <v>4</v>
      </c>
      <c r="G1564">
        <v>0</v>
      </c>
      <c r="H1564">
        <f>MAX(0,Sales[[#This Row],[Number of Users]]-Sales[[#This Row],[Licenses Bought]])</f>
        <v>4</v>
      </c>
      <c r="I1564" s="5">
        <v>10</v>
      </c>
      <c r="J1564" s="5">
        <f>IF(Sales[[#This Row],[Sales Month]]=MAX(R1564:R3783),Sales[[#This Row],[Upsell $ Non Paying Users]]*Sales[[#This Row],[Non Paying Users]],0)</f>
        <v>0</v>
      </c>
      <c r="K1564" s="5" t="str" cm="1">
        <f t="array" ref="K1564">_xlfn.IFS(Sales[[#This Row],[Current Upsell $]]=0,"",Sales[[#This Row],[Current Upsell $]]&gt;=400,"High",Sales[[#This Row],[Current Upsell $]]&gt;=100,"Medium",Sales[[#This Row],[Current Upsell $]]&lt;100,"Low")</f>
        <v/>
      </c>
      <c r="L1564" s="5" t="str">
        <f>IF(Sales[[#This Row],[Current Upsell $]]&gt;0,_xlfn.CONCAT(Sales[[#This Row],[Subscription Type]]," ",Sales[[#This Row],[Upsell Priority]]," ",TEXT(Sales[[#This Row],[Current Upsell $]],"$#")),"")</f>
        <v/>
      </c>
      <c r="M1564">
        <v>4</v>
      </c>
      <c r="N1564" s="1">
        <v>44256</v>
      </c>
      <c r="O1564" s="1">
        <v>44348</v>
      </c>
      <c r="P1564">
        <v>3</v>
      </c>
      <c r="Q1564">
        <v>0</v>
      </c>
      <c r="R1564" s="1">
        <v>44287</v>
      </c>
      <c r="S1564">
        <v>0</v>
      </c>
      <c r="T1564" s="1"/>
    </row>
    <row r="1565" spans="1:20" x14ac:dyDescent="0.25">
      <c r="A1565">
        <v>100239</v>
      </c>
      <c r="B1565" t="s">
        <v>3</v>
      </c>
      <c r="C1565" cm="1">
        <f t="array" ref="C1565">_xlfn.SWITCH(Sales[[#This Row],[Subscription Type]],"Basic",4,"Premium",3,"Business",2,"Enterprise",1,FALSE)</f>
        <v>4</v>
      </c>
      <c r="G1565">
        <v>0</v>
      </c>
      <c r="H1565">
        <f>MAX(0,Sales[[#This Row],[Number of Users]]-Sales[[#This Row],[Licenses Bought]])</f>
        <v>4</v>
      </c>
      <c r="I1565" s="5">
        <v>10</v>
      </c>
      <c r="J1565" s="5">
        <f>IF(Sales[[#This Row],[Sales Month]]=MAX(R1565:R3784),Sales[[#This Row],[Upsell $ Non Paying Users]]*Sales[[#This Row],[Non Paying Users]],0)</f>
        <v>0</v>
      </c>
      <c r="K1565" s="5" t="str" cm="1">
        <f t="array" ref="K1565">_xlfn.IFS(Sales[[#This Row],[Current Upsell $]]=0,"",Sales[[#This Row],[Current Upsell $]]&gt;=400,"High",Sales[[#This Row],[Current Upsell $]]&gt;=100,"Medium",Sales[[#This Row],[Current Upsell $]]&lt;100,"Low")</f>
        <v/>
      </c>
      <c r="L1565" s="5" t="str">
        <f>IF(Sales[[#This Row],[Current Upsell $]]&gt;0,_xlfn.CONCAT(Sales[[#This Row],[Subscription Type]]," ",Sales[[#This Row],[Upsell Priority]]," ",TEXT(Sales[[#This Row],[Current Upsell $]],"$#")),"")</f>
        <v/>
      </c>
      <c r="M1565">
        <v>4</v>
      </c>
      <c r="N1565" s="1">
        <v>44256</v>
      </c>
      <c r="O1565" s="1">
        <v>44348</v>
      </c>
      <c r="P1565">
        <v>3</v>
      </c>
      <c r="Q1565">
        <v>0</v>
      </c>
      <c r="R1565" s="1">
        <v>44317</v>
      </c>
      <c r="S1565">
        <v>0</v>
      </c>
      <c r="T1565" s="1"/>
    </row>
    <row r="1566" spans="1:20" x14ac:dyDescent="0.25">
      <c r="A1566">
        <v>100239</v>
      </c>
      <c r="B1566" t="s">
        <v>3</v>
      </c>
      <c r="C1566" cm="1">
        <f t="array" ref="C1566">_xlfn.SWITCH(Sales[[#This Row],[Subscription Type]],"Basic",4,"Premium",3,"Business",2,"Enterprise",1,FALSE)</f>
        <v>4</v>
      </c>
      <c r="G1566">
        <v>0</v>
      </c>
      <c r="H1566">
        <f>MAX(0,Sales[[#This Row],[Number of Users]]-Sales[[#This Row],[Licenses Bought]])</f>
        <v>4</v>
      </c>
      <c r="I1566" s="5">
        <v>10</v>
      </c>
      <c r="J1566" s="5">
        <f>IF(Sales[[#This Row],[Sales Month]]=MAX(R1566:R3785),Sales[[#This Row],[Upsell $ Non Paying Users]]*Sales[[#This Row],[Non Paying Users]],0)</f>
        <v>40</v>
      </c>
      <c r="K1566" s="5" t="str" cm="1">
        <f t="array" ref="K1566">_xlfn.IFS(Sales[[#This Row],[Current Upsell $]]=0,"",Sales[[#This Row],[Current Upsell $]]&gt;=400,"High",Sales[[#This Row],[Current Upsell $]]&gt;=100,"Medium",Sales[[#This Row],[Current Upsell $]]&lt;100,"Low")</f>
        <v>Low</v>
      </c>
      <c r="L1566" s="5" t="str">
        <f>IF(Sales[[#This Row],[Current Upsell $]]&gt;0,_xlfn.CONCAT(Sales[[#This Row],[Subscription Type]]," ",Sales[[#This Row],[Upsell Priority]]," ",TEXT(Sales[[#This Row],[Current Upsell $]],"$#")),"")</f>
        <v>Basic Low $40</v>
      </c>
      <c r="M1566">
        <v>4</v>
      </c>
      <c r="N1566" s="1">
        <v>44256</v>
      </c>
      <c r="O1566" s="1">
        <v>44348</v>
      </c>
      <c r="P1566">
        <v>3</v>
      </c>
      <c r="Q1566">
        <v>0</v>
      </c>
      <c r="R1566" s="1">
        <v>44348</v>
      </c>
      <c r="S1566">
        <v>0</v>
      </c>
      <c r="T1566" s="1"/>
    </row>
    <row r="1567" spans="1:20" x14ac:dyDescent="0.25">
      <c r="A1567">
        <v>100263</v>
      </c>
      <c r="B1567" t="s">
        <v>3</v>
      </c>
      <c r="C1567" cm="1">
        <f t="array" ref="C1567">_xlfn.SWITCH(Sales[[#This Row],[Subscription Type]],"Basic",4,"Premium",3,"Business",2,"Enterprise",1,FALSE)</f>
        <v>4</v>
      </c>
      <c r="G1567">
        <v>0</v>
      </c>
      <c r="H1567">
        <f>MAX(0,Sales[[#This Row],[Number of Users]]-Sales[[#This Row],[Licenses Bought]])</f>
        <v>4</v>
      </c>
      <c r="I1567" s="5">
        <v>10</v>
      </c>
      <c r="J1567" s="5">
        <f>IF(Sales[[#This Row],[Sales Month]]=MAX(R1567:R3786),Sales[[#This Row],[Upsell $ Non Paying Users]]*Sales[[#This Row],[Non Paying Users]],0)</f>
        <v>0</v>
      </c>
      <c r="K1567" s="5" t="str" cm="1">
        <f t="array" ref="K1567">_xlfn.IFS(Sales[[#This Row],[Current Upsell $]]=0,"",Sales[[#This Row],[Current Upsell $]]&gt;=400,"High",Sales[[#This Row],[Current Upsell $]]&gt;=100,"Medium",Sales[[#This Row],[Current Upsell $]]&lt;100,"Low")</f>
        <v/>
      </c>
      <c r="L1567" s="5" t="str">
        <f>IF(Sales[[#This Row],[Current Upsell $]]&gt;0,_xlfn.CONCAT(Sales[[#This Row],[Subscription Type]]," ",Sales[[#This Row],[Upsell Priority]]," ",TEXT(Sales[[#This Row],[Current Upsell $]],"$#")),"")</f>
        <v/>
      </c>
      <c r="M1567">
        <v>4</v>
      </c>
      <c r="N1567" s="1">
        <v>44287</v>
      </c>
      <c r="O1567" s="1">
        <v>44378</v>
      </c>
      <c r="P1567">
        <v>3</v>
      </c>
      <c r="Q1567">
        <v>0</v>
      </c>
      <c r="R1567" s="1">
        <v>44317</v>
      </c>
      <c r="S1567">
        <v>0</v>
      </c>
      <c r="T1567" s="1"/>
    </row>
    <row r="1568" spans="1:20" x14ac:dyDescent="0.25">
      <c r="A1568">
        <v>100299</v>
      </c>
      <c r="B1568" t="s">
        <v>3</v>
      </c>
      <c r="C1568" cm="1">
        <f t="array" ref="C1568">_xlfn.SWITCH(Sales[[#This Row],[Subscription Type]],"Basic",4,"Premium",3,"Business",2,"Enterprise",1,FALSE)</f>
        <v>4</v>
      </c>
      <c r="G1568">
        <v>0</v>
      </c>
      <c r="H1568">
        <f>MAX(0,Sales[[#This Row],[Number of Users]]-Sales[[#This Row],[Licenses Bought]])</f>
        <v>4</v>
      </c>
      <c r="I1568" s="5">
        <v>10</v>
      </c>
      <c r="J1568" s="5">
        <f>IF(Sales[[#This Row],[Sales Month]]=MAX(R1568:R3787),Sales[[#This Row],[Upsell $ Non Paying Users]]*Sales[[#This Row],[Non Paying Users]],0)</f>
        <v>40</v>
      </c>
      <c r="K1568" s="5" t="str" cm="1">
        <f t="array" ref="K1568">_xlfn.IFS(Sales[[#This Row],[Current Upsell $]]=0,"",Sales[[#This Row],[Current Upsell $]]&gt;=400,"High",Sales[[#This Row],[Current Upsell $]]&gt;=100,"Medium",Sales[[#This Row],[Current Upsell $]]&lt;100,"Low")</f>
        <v>Low</v>
      </c>
      <c r="L1568" s="5" t="str">
        <f>IF(Sales[[#This Row],[Current Upsell $]]&gt;0,_xlfn.CONCAT(Sales[[#This Row],[Subscription Type]]," ",Sales[[#This Row],[Upsell Priority]]," ",TEXT(Sales[[#This Row],[Current Upsell $]],"$#")),"")</f>
        <v>Basic Low $40</v>
      </c>
      <c r="M1568">
        <v>4</v>
      </c>
      <c r="N1568" s="1">
        <v>44317</v>
      </c>
      <c r="O1568" s="1">
        <v>44348</v>
      </c>
      <c r="P1568">
        <v>1</v>
      </c>
      <c r="Q1568">
        <v>0</v>
      </c>
      <c r="R1568" s="1">
        <v>44348</v>
      </c>
      <c r="S1568">
        <v>0</v>
      </c>
      <c r="T1568" s="1"/>
    </row>
    <row r="1569" spans="1:20" x14ac:dyDescent="0.25">
      <c r="A1569">
        <v>100302</v>
      </c>
      <c r="B1569" t="s">
        <v>3</v>
      </c>
      <c r="C1569" cm="1">
        <f t="array" ref="C1569">_xlfn.SWITCH(Sales[[#This Row],[Subscription Type]],"Basic",4,"Premium",3,"Business",2,"Enterprise",1,FALSE)</f>
        <v>4</v>
      </c>
      <c r="G1569">
        <v>0</v>
      </c>
      <c r="H1569">
        <f>MAX(0,Sales[[#This Row],[Number of Users]]-Sales[[#This Row],[Licenses Bought]])</f>
        <v>4</v>
      </c>
      <c r="I1569" s="5">
        <v>10</v>
      </c>
      <c r="J1569" s="5">
        <f>IF(Sales[[#This Row],[Sales Month]]=MAX(R1569:R3788),Sales[[#This Row],[Upsell $ Non Paying Users]]*Sales[[#This Row],[Non Paying Users]],0)</f>
        <v>0</v>
      </c>
      <c r="K1569" s="5" t="str" cm="1">
        <f t="array" ref="K1569">_xlfn.IFS(Sales[[#This Row],[Current Upsell $]]=0,"",Sales[[#This Row],[Current Upsell $]]&gt;=400,"High",Sales[[#This Row],[Current Upsell $]]&gt;=100,"Medium",Sales[[#This Row],[Current Upsell $]]&lt;100,"Low")</f>
        <v/>
      </c>
      <c r="L1569" s="5" t="str">
        <f>IF(Sales[[#This Row],[Current Upsell $]]&gt;0,_xlfn.CONCAT(Sales[[#This Row],[Subscription Type]]," ",Sales[[#This Row],[Upsell Priority]]," ",TEXT(Sales[[#This Row],[Current Upsell $]],"$#")),"")</f>
        <v/>
      </c>
      <c r="M1569">
        <v>4</v>
      </c>
      <c r="N1569" s="1">
        <v>44317</v>
      </c>
      <c r="O1569" s="1">
        <v>44348</v>
      </c>
      <c r="P1569">
        <v>1</v>
      </c>
      <c r="Q1569">
        <v>0</v>
      </c>
      <c r="R1569" s="1">
        <v>44317</v>
      </c>
      <c r="S1569">
        <v>0</v>
      </c>
      <c r="T1569" s="1"/>
    </row>
    <row r="1570" spans="1:20" x14ac:dyDescent="0.25">
      <c r="A1570">
        <v>100302</v>
      </c>
      <c r="B1570" t="s">
        <v>3</v>
      </c>
      <c r="C1570" cm="1">
        <f t="array" ref="C1570">_xlfn.SWITCH(Sales[[#This Row],[Subscription Type]],"Basic",4,"Premium",3,"Business",2,"Enterprise",1,FALSE)</f>
        <v>4</v>
      </c>
      <c r="G1570">
        <v>0</v>
      </c>
      <c r="H1570">
        <f>MAX(0,Sales[[#This Row],[Number of Users]]-Sales[[#This Row],[Licenses Bought]])</f>
        <v>4</v>
      </c>
      <c r="I1570" s="5">
        <v>10</v>
      </c>
      <c r="J1570" s="5">
        <f>IF(Sales[[#This Row],[Sales Month]]=MAX(R1570:R3789),Sales[[#This Row],[Upsell $ Non Paying Users]]*Sales[[#This Row],[Non Paying Users]],0)</f>
        <v>40</v>
      </c>
      <c r="K1570" s="5" t="str" cm="1">
        <f t="array" ref="K1570">_xlfn.IFS(Sales[[#This Row],[Current Upsell $]]=0,"",Sales[[#This Row],[Current Upsell $]]&gt;=400,"High",Sales[[#This Row],[Current Upsell $]]&gt;=100,"Medium",Sales[[#This Row],[Current Upsell $]]&lt;100,"Low")</f>
        <v>Low</v>
      </c>
      <c r="L1570" s="5" t="str">
        <f>IF(Sales[[#This Row],[Current Upsell $]]&gt;0,_xlfn.CONCAT(Sales[[#This Row],[Subscription Type]]," ",Sales[[#This Row],[Upsell Priority]]," ",TEXT(Sales[[#This Row],[Current Upsell $]],"$#")),"")</f>
        <v>Basic Low $40</v>
      </c>
      <c r="M1570">
        <v>4</v>
      </c>
      <c r="N1570" s="1">
        <v>44317</v>
      </c>
      <c r="O1570" s="1">
        <v>44348</v>
      </c>
      <c r="P1570">
        <v>1</v>
      </c>
      <c r="Q1570">
        <v>0</v>
      </c>
      <c r="R1570" s="1">
        <v>44348</v>
      </c>
      <c r="S1570">
        <v>0</v>
      </c>
      <c r="T1570" s="1"/>
    </row>
    <row r="1571" spans="1:20" x14ac:dyDescent="0.25">
      <c r="A1571">
        <v>100303</v>
      </c>
      <c r="B1571" t="s">
        <v>3</v>
      </c>
      <c r="C1571" cm="1">
        <f t="array" ref="C1571">_xlfn.SWITCH(Sales[[#This Row],[Subscription Type]],"Basic",4,"Premium",3,"Business",2,"Enterprise",1,FALSE)</f>
        <v>4</v>
      </c>
      <c r="G1571">
        <v>0</v>
      </c>
      <c r="H1571">
        <f>MAX(0,Sales[[#This Row],[Number of Users]]-Sales[[#This Row],[Licenses Bought]])</f>
        <v>4</v>
      </c>
      <c r="I1571" s="5">
        <v>10</v>
      </c>
      <c r="J1571" s="5">
        <f>IF(Sales[[#This Row],[Sales Month]]=MAX(R1571:R3790),Sales[[#This Row],[Upsell $ Non Paying Users]]*Sales[[#This Row],[Non Paying Users]],0)</f>
        <v>0</v>
      </c>
      <c r="K1571" s="5" t="str" cm="1">
        <f t="array" ref="K1571">_xlfn.IFS(Sales[[#This Row],[Current Upsell $]]=0,"",Sales[[#This Row],[Current Upsell $]]&gt;=400,"High",Sales[[#This Row],[Current Upsell $]]&gt;=100,"Medium",Sales[[#This Row],[Current Upsell $]]&lt;100,"Low")</f>
        <v/>
      </c>
      <c r="L1571" s="5" t="str">
        <f>IF(Sales[[#This Row],[Current Upsell $]]&gt;0,_xlfn.CONCAT(Sales[[#This Row],[Subscription Type]]," ",Sales[[#This Row],[Upsell Priority]]," ",TEXT(Sales[[#This Row],[Current Upsell $]],"$#")),"")</f>
        <v/>
      </c>
      <c r="M1571">
        <v>4</v>
      </c>
      <c r="N1571" s="1">
        <v>44317</v>
      </c>
      <c r="O1571" s="1">
        <v>44378</v>
      </c>
      <c r="P1571">
        <v>2</v>
      </c>
      <c r="Q1571">
        <v>0</v>
      </c>
      <c r="R1571" s="1">
        <v>44317</v>
      </c>
      <c r="S1571">
        <v>0</v>
      </c>
      <c r="T1571" s="1"/>
    </row>
    <row r="1572" spans="1:20" x14ac:dyDescent="0.25">
      <c r="A1572">
        <v>100303</v>
      </c>
      <c r="B1572" t="s">
        <v>3</v>
      </c>
      <c r="C1572" cm="1">
        <f t="array" ref="C1572">_xlfn.SWITCH(Sales[[#This Row],[Subscription Type]],"Basic",4,"Premium",3,"Business",2,"Enterprise",1,FALSE)</f>
        <v>4</v>
      </c>
      <c r="G1572">
        <v>0</v>
      </c>
      <c r="H1572">
        <f>MAX(0,Sales[[#This Row],[Number of Users]]-Sales[[#This Row],[Licenses Bought]])</f>
        <v>4</v>
      </c>
      <c r="I1572" s="5">
        <v>10</v>
      </c>
      <c r="J1572" s="5">
        <f>IF(Sales[[#This Row],[Sales Month]]=MAX(R1572:R3791),Sales[[#This Row],[Upsell $ Non Paying Users]]*Sales[[#This Row],[Non Paying Users]],0)</f>
        <v>40</v>
      </c>
      <c r="K1572" s="5" t="str" cm="1">
        <f t="array" ref="K1572">_xlfn.IFS(Sales[[#This Row],[Current Upsell $]]=0,"",Sales[[#This Row],[Current Upsell $]]&gt;=400,"High",Sales[[#This Row],[Current Upsell $]]&gt;=100,"Medium",Sales[[#This Row],[Current Upsell $]]&lt;100,"Low")</f>
        <v>Low</v>
      </c>
      <c r="L1572" s="5" t="str">
        <f>IF(Sales[[#This Row],[Current Upsell $]]&gt;0,_xlfn.CONCAT(Sales[[#This Row],[Subscription Type]]," ",Sales[[#This Row],[Upsell Priority]]," ",TEXT(Sales[[#This Row],[Current Upsell $]],"$#")),"")</f>
        <v>Basic Low $40</v>
      </c>
      <c r="M1572">
        <v>4</v>
      </c>
      <c r="N1572" s="1">
        <v>44317</v>
      </c>
      <c r="O1572" s="1">
        <v>44378</v>
      </c>
      <c r="P1572">
        <v>2</v>
      </c>
      <c r="Q1572">
        <v>0</v>
      </c>
      <c r="R1572" s="1">
        <v>44348</v>
      </c>
      <c r="S1572">
        <v>0</v>
      </c>
      <c r="T1572" s="1"/>
    </row>
    <row r="1573" spans="1:20" x14ac:dyDescent="0.25">
      <c r="A1573">
        <v>100372</v>
      </c>
      <c r="B1573" t="s">
        <v>3</v>
      </c>
      <c r="C1573" cm="1">
        <f t="array" ref="C1573">_xlfn.SWITCH(Sales[[#This Row],[Subscription Type]],"Basic",4,"Premium",3,"Business",2,"Enterprise",1,FALSE)</f>
        <v>4</v>
      </c>
      <c r="G1573">
        <v>0</v>
      </c>
      <c r="H1573">
        <f>MAX(0,Sales[[#This Row],[Number of Users]]-Sales[[#This Row],[Licenses Bought]])</f>
        <v>4</v>
      </c>
      <c r="I1573" s="5">
        <v>10</v>
      </c>
      <c r="J1573" s="5">
        <f>IF(Sales[[#This Row],[Sales Month]]=MAX(R1573:R3792),Sales[[#This Row],[Upsell $ Non Paying Users]]*Sales[[#This Row],[Non Paying Users]],0)</f>
        <v>40</v>
      </c>
      <c r="K1573" s="5" t="str" cm="1">
        <f t="array" ref="K1573">_xlfn.IFS(Sales[[#This Row],[Current Upsell $]]=0,"",Sales[[#This Row],[Current Upsell $]]&gt;=400,"High",Sales[[#This Row],[Current Upsell $]]&gt;=100,"Medium",Sales[[#This Row],[Current Upsell $]]&lt;100,"Low")</f>
        <v>Low</v>
      </c>
      <c r="L1573" s="5" t="str">
        <f>IF(Sales[[#This Row],[Current Upsell $]]&gt;0,_xlfn.CONCAT(Sales[[#This Row],[Subscription Type]]," ",Sales[[#This Row],[Upsell Priority]]," ",TEXT(Sales[[#This Row],[Current Upsell $]],"$#")),"")</f>
        <v>Basic Low $40</v>
      </c>
      <c r="M1573">
        <v>4</v>
      </c>
      <c r="N1573" s="1">
        <v>44348</v>
      </c>
      <c r="O1573" s="1">
        <v>44378</v>
      </c>
      <c r="P1573">
        <v>1</v>
      </c>
      <c r="Q1573">
        <v>0</v>
      </c>
      <c r="R1573" s="1">
        <v>44348</v>
      </c>
      <c r="S1573">
        <v>0</v>
      </c>
      <c r="T1573" s="1"/>
    </row>
    <row r="1574" spans="1:20" x14ac:dyDescent="0.25">
      <c r="A1574">
        <v>100032</v>
      </c>
      <c r="B1574" t="s">
        <v>3</v>
      </c>
      <c r="C1574" cm="1">
        <f t="array" ref="C1574">_xlfn.SWITCH(Sales[[#This Row],[Subscription Type]],"Basic",4,"Premium",3,"Business",2,"Enterprise",1,FALSE)</f>
        <v>4</v>
      </c>
      <c r="G1574">
        <v>0</v>
      </c>
      <c r="H1574">
        <f>MAX(0,Sales[[#This Row],[Number of Users]]-Sales[[#This Row],[Licenses Bought]])</f>
        <v>3</v>
      </c>
      <c r="I1574" s="5">
        <v>10</v>
      </c>
      <c r="J1574" s="5">
        <f>IF(Sales[[#This Row],[Sales Month]]=MAX(R1574:R3793),Sales[[#This Row],[Upsell $ Non Paying Users]]*Sales[[#This Row],[Non Paying Users]],0)</f>
        <v>0</v>
      </c>
      <c r="K1574" s="5" t="str" cm="1">
        <f t="array" ref="K1574">_xlfn.IFS(Sales[[#This Row],[Current Upsell $]]=0,"",Sales[[#This Row],[Current Upsell $]]&gt;=400,"High",Sales[[#This Row],[Current Upsell $]]&gt;=100,"Medium",Sales[[#This Row],[Current Upsell $]]&lt;100,"Low")</f>
        <v/>
      </c>
      <c r="L1574" s="5" t="str">
        <f>IF(Sales[[#This Row],[Current Upsell $]]&gt;0,_xlfn.CONCAT(Sales[[#This Row],[Subscription Type]]," ",Sales[[#This Row],[Upsell Priority]]," ",TEXT(Sales[[#This Row],[Current Upsell $]],"$#")),"")</f>
        <v/>
      </c>
      <c r="M1574">
        <v>3</v>
      </c>
      <c r="N1574" s="1">
        <v>43952</v>
      </c>
      <c r="O1574" s="1">
        <v>44256</v>
      </c>
      <c r="P1574">
        <v>10</v>
      </c>
      <c r="Q1574">
        <v>3</v>
      </c>
      <c r="R1574" s="1">
        <v>44075</v>
      </c>
      <c r="S1574">
        <v>0</v>
      </c>
      <c r="T1574" s="1"/>
    </row>
    <row r="1575" spans="1:20" x14ac:dyDescent="0.25">
      <c r="A1575">
        <v>100051</v>
      </c>
      <c r="B1575" t="s">
        <v>3</v>
      </c>
      <c r="C1575" cm="1">
        <f t="array" ref="C1575">_xlfn.SWITCH(Sales[[#This Row],[Subscription Type]],"Basic",4,"Premium",3,"Business",2,"Enterprise",1,FALSE)</f>
        <v>4</v>
      </c>
      <c r="G1575">
        <v>0</v>
      </c>
      <c r="H1575">
        <f>MAX(0,Sales[[#This Row],[Number of Users]]-Sales[[#This Row],[Licenses Bought]])</f>
        <v>3</v>
      </c>
      <c r="I1575" s="5">
        <v>10</v>
      </c>
      <c r="J1575" s="5">
        <f>IF(Sales[[#This Row],[Sales Month]]=MAX(R1575:R3794),Sales[[#This Row],[Upsell $ Non Paying Users]]*Sales[[#This Row],[Non Paying Users]],0)</f>
        <v>0</v>
      </c>
      <c r="K1575" s="5" t="str" cm="1">
        <f t="array" ref="K1575">_xlfn.IFS(Sales[[#This Row],[Current Upsell $]]=0,"",Sales[[#This Row],[Current Upsell $]]&gt;=400,"High",Sales[[#This Row],[Current Upsell $]]&gt;=100,"Medium",Sales[[#This Row],[Current Upsell $]]&lt;100,"Low")</f>
        <v/>
      </c>
      <c r="L1575" s="5" t="str">
        <f>IF(Sales[[#This Row],[Current Upsell $]]&gt;0,_xlfn.CONCAT(Sales[[#This Row],[Subscription Type]]," ",Sales[[#This Row],[Upsell Priority]]," ",TEXT(Sales[[#This Row],[Current Upsell $]],"$#")),"")</f>
        <v/>
      </c>
      <c r="M1575">
        <v>3</v>
      </c>
      <c r="N1575" s="1">
        <v>43983</v>
      </c>
      <c r="O1575" s="1">
        <v>44105</v>
      </c>
      <c r="P1575">
        <v>4</v>
      </c>
      <c r="Q1575">
        <v>8</v>
      </c>
      <c r="R1575" s="1">
        <v>43983</v>
      </c>
      <c r="S1575">
        <v>0</v>
      </c>
      <c r="T1575" s="1"/>
    </row>
    <row r="1576" spans="1:20" x14ac:dyDescent="0.25">
      <c r="A1576">
        <v>100051</v>
      </c>
      <c r="B1576" t="s">
        <v>3</v>
      </c>
      <c r="C1576" cm="1">
        <f t="array" ref="C1576">_xlfn.SWITCH(Sales[[#This Row],[Subscription Type]],"Basic",4,"Premium",3,"Business",2,"Enterprise",1,FALSE)</f>
        <v>4</v>
      </c>
      <c r="G1576">
        <v>0</v>
      </c>
      <c r="H1576">
        <f>MAX(0,Sales[[#This Row],[Number of Users]]-Sales[[#This Row],[Licenses Bought]])</f>
        <v>3</v>
      </c>
      <c r="I1576" s="5">
        <v>10</v>
      </c>
      <c r="J1576" s="5">
        <f>IF(Sales[[#This Row],[Sales Month]]=MAX(R1576:R3795),Sales[[#This Row],[Upsell $ Non Paying Users]]*Sales[[#This Row],[Non Paying Users]],0)</f>
        <v>0</v>
      </c>
      <c r="K1576" s="5" t="str" cm="1">
        <f t="array" ref="K1576">_xlfn.IFS(Sales[[#This Row],[Current Upsell $]]=0,"",Sales[[#This Row],[Current Upsell $]]&gt;=400,"High",Sales[[#This Row],[Current Upsell $]]&gt;=100,"Medium",Sales[[#This Row],[Current Upsell $]]&lt;100,"Low")</f>
        <v/>
      </c>
      <c r="L1576" s="5" t="str">
        <f>IF(Sales[[#This Row],[Current Upsell $]]&gt;0,_xlfn.CONCAT(Sales[[#This Row],[Subscription Type]]," ",Sales[[#This Row],[Upsell Priority]]," ",TEXT(Sales[[#This Row],[Current Upsell $]],"$#")),"")</f>
        <v/>
      </c>
      <c r="M1576">
        <v>3</v>
      </c>
      <c r="N1576" s="1">
        <v>43983</v>
      </c>
      <c r="O1576" s="1">
        <v>44105</v>
      </c>
      <c r="P1576">
        <v>4</v>
      </c>
      <c r="Q1576">
        <v>8</v>
      </c>
      <c r="R1576" s="1">
        <v>44013</v>
      </c>
      <c r="S1576">
        <v>0</v>
      </c>
      <c r="T1576" s="1"/>
    </row>
    <row r="1577" spans="1:20" x14ac:dyDescent="0.25">
      <c r="A1577">
        <v>100051</v>
      </c>
      <c r="B1577" t="s">
        <v>3</v>
      </c>
      <c r="C1577" cm="1">
        <f t="array" ref="C1577">_xlfn.SWITCH(Sales[[#This Row],[Subscription Type]],"Basic",4,"Premium",3,"Business",2,"Enterprise",1,FALSE)</f>
        <v>4</v>
      </c>
      <c r="G1577">
        <v>0</v>
      </c>
      <c r="H1577">
        <f>MAX(0,Sales[[#This Row],[Number of Users]]-Sales[[#This Row],[Licenses Bought]])</f>
        <v>3</v>
      </c>
      <c r="I1577" s="5">
        <v>10</v>
      </c>
      <c r="J1577" s="5">
        <f>IF(Sales[[#This Row],[Sales Month]]=MAX(R1577:R3796),Sales[[#This Row],[Upsell $ Non Paying Users]]*Sales[[#This Row],[Non Paying Users]],0)</f>
        <v>0</v>
      </c>
      <c r="K1577" s="5" t="str" cm="1">
        <f t="array" ref="K1577">_xlfn.IFS(Sales[[#This Row],[Current Upsell $]]=0,"",Sales[[#This Row],[Current Upsell $]]&gt;=400,"High",Sales[[#This Row],[Current Upsell $]]&gt;=100,"Medium",Sales[[#This Row],[Current Upsell $]]&lt;100,"Low")</f>
        <v/>
      </c>
      <c r="L1577" s="5" t="str">
        <f>IF(Sales[[#This Row],[Current Upsell $]]&gt;0,_xlfn.CONCAT(Sales[[#This Row],[Subscription Type]]," ",Sales[[#This Row],[Upsell Priority]]," ",TEXT(Sales[[#This Row],[Current Upsell $]],"$#")),"")</f>
        <v/>
      </c>
      <c r="M1577">
        <v>3</v>
      </c>
      <c r="N1577" s="1">
        <v>43983</v>
      </c>
      <c r="O1577" s="1">
        <v>44105</v>
      </c>
      <c r="P1577">
        <v>4</v>
      </c>
      <c r="Q1577">
        <v>8</v>
      </c>
      <c r="R1577" s="1">
        <v>44044</v>
      </c>
      <c r="S1577">
        <v>0</v>
      </c>
      <c r="T1577" s="1"/>
    </row>
    <row r="1578" spans="1:20" x14ac:dyDescent="0.25">
      <c r="A1578">
        <v>100051</v>
      </c>
      <c r="B1578" t="s">
        <v>3</v>
      </c>
      <c r="C1578" cm="1">
        <f t="array" ref="C1578">_xlfn.SWITCH(Sales[[#This Row],[Subscription Type]],"Basic",4,"Premium",3,"Business",2,"Enterprise",1,FALSE)</f>
        <v>4</v>
      </c>
      <c r="G1578">
        <v>0</v>
      </c>
      <c r="H1578">
        <f>MAX(0,Sales[[#This Row],[Number of Users]]-Sales[[#This Row],[Licenses Bought]])</f>
        <v>3</v>
      </c>
      <c r="I1578" s="5">
        <v>10</v>
      </c>
      <c r="J1578" s="5">
        <f>IF(Sales[[#This Row],[Sales Month]]=MAX(R1578:R3797),Sales[[#This Row],[Upsell $ Non Paying Users]]*Sales[[#This Row],[Non Paying Users]],0)</f>
        <v>0</v>
      </c>
      <c r="K1578" s="5" t="str" cm="1">
        <f t="array" ref="K1578">_xlfn.IFS(Sales[[#This Row],[Current Upsell $]]=0,"",Sales[[#This Row],[Current Upsell $]]&gt;=400,"High",Sales[[#This Row],[Current Upsell $]]&gt;=100,"Medium",Sales[[#This Row],[Current Upsell $]]&lt;100,"Low")</f>
        <v/>
      </c>
      <c r="L1578" s="5" t="str">
        <f>IF(Sales[[#This Row],[Current Upsell $]]&gt;0,_xlfn.CONCAT(Sales[[#This Row],[Subscription Type]]," ",Sales[[#This Row],[Upsell Priority]]," ",TEXT(Sales[[#This Row],[Current Upsell $]],"$#")),"")</f>
        <v/>
      </c>
      <c r="M1578">
        <v>3</v>
      </c>
      <c r="N1578" s="1">
        <v>43983</v>
      </c>
      <c r="O1578" s="1">
        <v>44105</v>
      </c>
      <c r="P1578">
        <v>4</v>
      </c>
      <c r="Q1578">
        <v>8</v>
      </c>
      <c r="R1578" s="1">
        <v>44075</v>
      </c>
      <c r="S1578">
        <v>0</v>
      </c>
      <c r="T1578" s="1"/>
    </row>
    <row r="1579" spans="1:20" x14ac:dyDescent="0.25">
      <c r="A1579">
        <v>100051</v>
      </c>
      <c r="B1579" t="s">
        <v>3</v>
      </c>
      <c r="C1579" cm="1">
        <f t="array" ref="C1579">_xlfn.SWITCH(Sales[[#This Row],[Subscription Type]],"Basic",4,"Premium",3,"Business",2,"Enterprise",1,FALSE)</f>
        <v>4</v>
      </c>
      <c r="G1579">
        <v>0</v>
      </c>
      <c r="H1579">
        <f>MAX(0,Sales[[#This Row],[Number of Users]]-Sales[[#This Row],[Licenses Bought]])</f>
        <v>3</v>
      </c>
      <c r="I1579" s="5">
        <v>10</v>
      </c>
      <c r="J1579" s="5">
        <f>IF(Sales[[#This Row],[Sales Month]]=MAX(R1579:R3798),Sales[[#This Row],[Upsell $ Non Paying Users]]*Sales[[#This Row],[Non Paying Users]],0)</f>
        <v>0</v>
      </c>
      <c r="K1579" s="5" t="str" cm="1">
        <f t="array" ref="K1579">_xlfn.IFS(Sales[[#This Row],[Current Upsell $]]=0,"",Sales[[#This Row],[Current Upsell $]]&gt;=400,"High",Sales[[#This Row],[Current Upsell $]]&gt;=100,"Medium",Sales[[#This Row],[Current Upsell $]]&lt;100,"Low")</f>
        <v/>
      </c>
      <c r="L1579" s="5" t="str">
        <f>IF(Sales[[#This Row],[Current Upsell $]]&gt;0,_xlfn.CONCAT(Sales[[#This Row],[Subscription Type]]," ",Sales[[#This Row],[Upsell Priority]]," ",TEXT(Sales[[#This Row],[Current Upsell $]],"$#")),"")</f>
        <v/>
      </c>
      <c r="M1579">
        <v>3</v>
      </c>
      <c r="N1579" s="1">
        <v>43983</v>
      </c>
      <c r="O1579" s="1">
        <v>44105</v>
      </c>
      <c r="P1579">
        <v>4</v>
      </c>
      <c r="Q1579">
        <v>8</v>
      </c>
      <c r="R1579" s="1">
        <v>44105</v>
      </c>
      <c r="S1579">
        <v>0</v>
      </c>
      <c r="T1579" s="1"/>
    </row>
    <row r="1580" spans="1:20" x14ac:dyDescent="0.25">
      <c r="A1580">
        <v>100072</v>
      </c>
      <c r="B1580" t="s">
        <v>3</v>
      </c>
      <c r="C1580" cm="1">
        <f t="array" ref="C1580">_xlfn.SWITCH(Sales[[#This Row],[Subscription Type]],"Basic",4,"Premium",3,"Business",2,"Enterprise",1,FALSE)</f>
        <v>4</v>
      </c>
      <c r="G1580">
        <v>0</v>
      </c>
      <c r="H1580">
        <f>MAX(0,Sales[[#This Row],[Number of Users]]-Sales[[#This Row],[Licenses Bought]])</f>
        <v>3</v>
      </c>
      <c r="I1580" s="5">
        <v>10</v>
      </c>
      <c r="J1580" s="5">
        <f>IF(Sales[[#This Row],[Sales Month]]=MAX(R1580:R3799),Sales[[#This Row],[Upsell $ Non Paying Users]]*Sales[[#This Row],[Non Paying Users]],0)</f>
        <v>0</v>
      </c>
      <c r="K1580" s="5" t="str" cm="1">
        <f t="array" ref="K1580">_xlfn.IFS(Sales[[#This Row],[Current Upsell $]]=0,"",Sales[[#This Row],[Current Upsell $]]&gt;=400,"High",Sales[[#This Row],[Current Upsell $]]&gt;=100,"Medium",Sales[[#This Row],[Current Upsell $]]&lt;100,"Low")</f>
        <v/>
      </c>
      <c r="L1580" s="5" t="str">
        <f>IF(Sales[[#This Row],[Current Upsell $]]&gt;0,_xlfn.CONCAT(Sales[[#This Row],[Subscription Type]]," ",Sales[[#This Row],[Upsell Priority]]," ",TEXT(Sales[[#This Row],[Current Upsell $]],"$#")),"")</f>
        <v/>
      </c>
      <c r="M1580">
        <v>3</v>
      </c>
      <c r="N1580" s="1">
        <v>44013</v>
      </c>
      <c r="O1580" s="1">
        <v>44256</v>
      </c>
      <c r="P1580">
        <v>8</v>
      </c>
      <c r="Q1580">
        <v>3</v>
      </c>
      <c r="R1580" s="1">
        <v>44013</v>
      </c>
      <c r="S1580">
        <v>0</v>
      </c>
      <c r="T1580" s="1"/>
    </row>
    <row r="1581" spans="1:20" x14ac:dyDescent="0.25">
      <c r="A1581">
        <v>100072</v>
      </c>
      <c r="B1581" t="s">
        <v>3</v>
      </c>
      <c r="C1581" cm="1">
        <f t="array" ref="C1581">_xlfn.SWITCH(Sales[[#This Row],[Subscription Type]],"Basic",4,"Premium",3,"Business",2,"Enterprise",1,FALSE)</f>
        <v>4</v>
      </c>
      <c r="G1581">
        <v>0</v>
      </c>
      <c r="H1581">
        <f>MAX(0,Sales[[#This Row],[Number of Users]]-Sales[[#This Row],[Licenses Bought]])</f>
        <v>3</v>
      </c>
      <c r="I1581" s="5">
        <v>10</v>
      </c>
      <c r="J1581" s="5">
        <f>IF(Sales[[#This Row],[Sales Month]]=MAX(R1581:R3800),Sales[[#This Row],[Upsell $ Non Paying Users]]*Sales[[#This Row],[Non Paying Users]],0)</f>
        <v>0</v>
      </c>
      <c r="K1581" s="5" t="str" cm="1">
        <f t="array" ref="K1581">_xlfn.IFS(Sales[[#This Row],[Current Upsell $]]=0,"",Sales[[#This Row],[Current Upsell $]]&gt;=400,"High",Sales[[#This Row],[Current Upsell $]]&gt;=100,"Medium",Sales[[#This Row],[Current Upsell $]]&lt;100,"Low")</f>
        <v/>
      </c>
      <c r="L1581" s="5" t="str">
        <f>IF(Sales[[#This Row],[Current Upsell $]]&gt;0,_xlfn.CONCAT(Sales[[#This Row],[Subscription Type]]," ",Sales[[#This Row],[Upsell Priority]]," ",TEXT(Sales[[#This Row],[Current Upsell $]],"$#")),"")</f>
        <v/>
      </c>
      <c r="M1581">
        <v>3</v>
      </c>
      <c r="N1581" s="1">
        <v>44013</v>
      </c>
      <c r="O1581" s="1">
        <v>44256</v>
      </c>
      <c r="P1581">
        <v>8</v>
      </c>
      <c r="Q1581">
        <v>3</v>
      </c>
      <c r="R1581" s="1">
        <v>44044</v>
      </c>
      <c r="S1581">
        <v>0</v>
      </c>
      <c r="T1581" s="1"/>
    </row>
    <row r="1582" spans="1:20" x14ac:dyDescent="0.25">
      <c r="A1582">
        <v>100072</v>
      </c>
      <c r="B1582" t="s">
        <v>3</v>
      </c>
      <c r="C1582" cm="1">
        <f t="array" ref="C1582">_xlfn.SWITCH(Sales[[#This Row],[Subscription Type]],"Basic",4,"Premium",3,"Business",2,"Enterprise",1,FALSE)</f>
        <v>4</v>
      </c>
      <c r="G1582">
        <v>0</v>
      </c>
      <c r="H1582">
        <f>MAX(0,Sales[[#This Row],[Number of Users]]-Sales[[#This Row],[Licenses Bought]])</f>
        <v>3</v>
      </c>
      <c r="I1582" s="5">
        <v>10</v>
      </c>
      <c r="J1582" s="5">
        <f>IF(Sales[[#This Row],[Sales Month]]=MAX(R1582:R3801),Sales[[#This Row],[Upsell $ Non Paying Users]]*Sales[[#This Row],[Non Paying Users]],0)</f>
        <v>0</v>
      </c>
      <c r="K1582" s="5" t="str" cm="1">
        <f t="array" ref="K1582">_xlfn.IFS(Sales[[#This Row],[Current Upsell $]]=0,"",Sales[[#This Row],[Current Upsell $]]&gt;=400,"High",Sales[[#This Row],[Current Upsell $]]&gt;=100,"Medium",Sales[[#This Row],[Current Upsell $]]&lt;100,"Low")</f>
        <v/>
      </c>
      <c r="L1582" s="5" t="str">
        <f>IF(Sales[[#This Row],[Current Upsell $]]&gt;0,_xlfn.CONCAT(Sales[[#This Row],[Subscription Type]]," ",Sales[[#This Row],[Upsell Priority]]," ",TEXT(Sales[[#This Row],[Current Upsell $]],"$#")),"")</f>
        <v/>
      </c>
      <c r="M1582">
        <v>3</v>
      </c>
      <c r="N1582" s="1">
        <v>44013</v>
      </c>
      <c r="O1582" s="1">
        <v>44256</v>
      </c>
      <c r="P1582">
        <v>8</v>
      </c>
      <c r="Q1582">
        <v>3</v>
      </c>
      <c r="R1582" s="1">
        <v>44075</v>
      </c>
      <c r="S1582">
        <v>0</v>
      </c>
      <c r="T1582" s="1"/>
    </row>
    <row r="1583" spans="1:20" x14ac:dyDescent="0.25">
      <c r="A1583">
        <v>100072</v>
      </c>
      <c r="B1583" t="s">
        <v>3</v>
      </c>
      <c r="C1583" cm="1">
        <f t="array" ref="C1583">_xlfn.SWITCH(Sales[[#This Row],[Subscription Type]],"Basic",4,"Premium",3,"Business",2,"Enterprise",1,FALSE)</f>
        <v>4</v>
      </c>
      <c r="G1583">
        <v>0</v>
      </c>
      <c r="H1583">
        <f>MAX(0,Sales[[#This Row],[Number of Users]]-Sales[[#This Row],[Licenses Bought]])</f>
        <v>3</v>
      </c>
      <c r="I1583" s="5">
        <v>10</v>
      </c>
      <c r="J1583" s="5">
        <f>IF(Sales[[#This Row],[Sales Month]]=MAX(R1583:R3802),Sales[[#This Row],[Upsell $ Non Paying Users]]*Sales[[#This Row],[Non Paying Users]],0)</f>
        <v>0</v>
      </c>
      <c r="K1583" s="5" t="str" cm="1">
        <f t="array" ref="K1583">_xlfn.IFS(Sales[[#This Row],[Current Upsell $]]=0,"",Sales[[#This Row],[Current Upsell $]]&gt;=400,"High",Sales[[#This Row],[Current Upsell $]]&gt;=100,"Medium",Sales[[#This Row],[Current Upsell $]]&lt;100,"Low")</f>
        <v/>
      </c>
      <c r="L1583" s="5" t="str">
        <f>IF(Sales[[#This Row],[Current Upsell $]]&gt;0,_xlfn.CONCAT(Sales[[#This Row],[Subscription Type]]," ",Sales[[#This Row],[Upsell Priority]]," ",TEXT(Sales[[#This Row],[Current Upsell $]],"$#")),"")</f>
        <v/>
      </c>
      <c r="M1583">
        <v>3</v>
      </c>
      <c r="N1583" s="1">
        <v>44013</v>
      </c>
      <c r="O1583" s="1">
        <v>44256</v>
      </c>
      <c r="P1583">
        <v>8</v>
      </c>
      <c r="Q1583">
        <v>3</v>
      </c>
      <c r="R1583" s="1">
        <v>44105</v>
      </c>
      <c r="S1583">
        <v>0</v>
      </c>
      <c r="T1583" s="1"/>
    </row>
    <row r="1584" spans="1:20" x14ac:dyDescent="0.25">
      <c r="A1584">
        <v>100072</v>
      </c>
      <c r="B1584" t="s">
        <v>3</v>
      </c>
      <c r="C1584" cm="1">
        <f t="array" ref="C1584">_xlfn.SWITCH(Sales[[#This Row],[Subscription Type]],"Basic",4,"Premium",3,"Business",2,"Enterprise",1,FALSE)</f>
        <v>4</v>
      </c>
      <c r="G1584">
        <v>0</v>
      </c>
      <c r="H1584">
        <f>MAX(0,Sales[[#This Row],[Number of Users]]-Sales[[#This Row],[Licenses Bought]])</f>
        <v>3</v>
      </c>
      <c r="I1584" s="5">
        <v>10</v>
      </c>
      <c r="J1584" s="5">
        <f>IF(Sales[[#This Row],[Sales Month]]=MAX(R1584:R3803),Sales[[#This Row],[Upsell $ Non Paying Users]]*Sales[[#This Row],[Non Paying Users]],0)</f>
        <v>0</v>
      </c>
      <c r="K1584" s="5" t="str" cm="1">
        <f t="array" ref="K1584">_xlfn.IFS(Sales[[#This Row],[Current Upsell $]]=0,"",Sales[[#This Row],[Current Upsell $]]&gt;=400,"High",Sales[[#This Row],[Current Upsell $]]&gt;=100,"Medium",Sales[[#This Row],[Current Upsell $]]&lt;100,"Low")</f>
        <v/>
      </c>
      <c r="L1584" s="5" t="str">
        <f>IF(Sales[[#This Row],[Current Upsell $]]&gt;0,_xlfn.CONCAT(Sales[[#This Row],[Subscription Type]]," ",Sales[[#This Row],[Upsell Priority]]," ",TEXT(Sales[[#This Row],[Current Upsell $]],"$#")),"")</f>
        <v/>
      </c>
      <c r="M1584">
        <v>3</v>
      </c>
      <c r="N1584" s="1">
        <v>44013</v>
      </c>
      <c r="O1584" s="1">
        <v>44256</v>
      </c>
      <c r="P1584">
        <v>8</v>
      </c>
      <c r="Q1584">
        <v>3</v>
      </c>
      <c r="R1584" s="1">
        <v>44136</v>
      </c>
      <c r="S1584">
        <v>0</v>
      </c>
      <c r="T1584" s="1"/>
    </row>
    <row r="1585" spans="1:20" x14ac:dyDescent="0.25">
      <c r="A1585">
        <v>100072</v>
      </c>
      <c r="B1585" t="s">
        <v>3</v>
      </c>
      <c r="C1585" cm="1">
        <f t="array" ref="C1585">_xlfn.SWITCH(Sales[[#This Row],[Subscription Type]],"Basic",4,"Premium",3,"Business",2,"Enterprise",1,FALSE)</f>
        <v>4</v>
      </c>
      <c r="G1585">
        <v>0</v>
      </c>
      <c r="H1585">
        <f>MAX(0,Sales[[#This Row],[Number of Users]]-Sales[[#This Row],[Licenses Bought]])</f>
        <v>3</v>
      </c>
      <c r="I1585" s="5">
        <v>10</v>
      </c>
      <c r="J1585" s="5">
        <f>IF(Sales[[#This Row],[Sales Month]]=MAX(R1585:R3804),Sales[[#This Row],[Upsell $ Non Paying Users]]*Sales[[#This Row],[Non Paying Users]],0)</f>
        <v>0</v>
      </c>
      <c r="K1585" s="5" t="str" cm="1">
        <f t="array" ref="K1585">_xlfn.IFS(Sales[[#This Row],[Current Upsell $]]=0,"",Sales[[#This Row],[Current Upsell $]]&gt;=400,"High",Sales[[#This Row],[Current Upsell $]]&gt;=100,"Medium",Sales[[#This Row],[Current Upsell $]]&lt;100,"Low")</f>
        <v/>
      </c>
      <c r="L1585" s="5" t="str">
        <f>IF(Sales[[#This Row],[Current Upsell $]]&gt;0,_xlfn.CONCAT(Sales[[#This Row],[Subscription Type]]," ",Sales[[#This Row],[Upsell Priority]]," ",TEXT(Sales[[#This Row],[Current Upsell $]],"$#")),"")</f>
        <v/>
      </c>
      <c r="M1585">
        <v>3</v>
      </c>
      <c r="N1585" s="1">
        <v>44013</v>
      </c>
      <c r="O1585" s="1">
        <v>44256</v>
      </c>
      <c r="P1585">
        <v>8</v>
      </c>
      <c r="Q1585">
        <v>3</v>
      </c>
      <c r="R1585" s="1">
        <v>44166</v>
      </c>
      <c r="S1585">
        <v>0</v>
      </c>
      <c r="T1585" s="1"/>
    </row>
    <row r="1586" spans="1:20" x14ac:dyDescent="0.25">
      <c r="A1586">
        <v>100072</v>
      </c>
      <c r="B1586" t="s">
        <v>3</v>
      </c>
      <c r="C1586" cm="1">
        <f t="array" ref="C1586">_xlfn.SWITCH(Sales[[#This Row],[Subscription Type]],"Basic",4,"Premium",3,"Business",2,"Enterprise",1,FALSE)</f>
        <v>4</v>
      </c>
      <c r="G1586">
        <v>0</v>
      </c>
      <c r="H1586">
        <f>MAX(0,Sales[[#This Row],[Number of Users]]-Sales[[#This Row],[Licenses Bought]])</f>
        <v>3</v>
      </c>
      <c r="I1586" s="5">
        <v>10</v>
      </c>
      <c r="J1586" s="5">
        <f>IF(Sales[[#This Row],[Sales Month]]=MAX(R1586:R3805),Sales[[#This Row],[Upsell $ Non Paying Users]]*Sales[[#This Row],[Non Paying Users]],0)</f>
        <v>0</v>
      </c>
      <c r="K1586" s="5" t="str" cm="1">
        <f t="array" ref="K1586">_xlfn.IFS(Sales[[#This Row],[Current Upsell $]]=0,"",Sales[[#This Row],[Current Upsell $]]&gt;=400,"High",Sales[[#This Row],[Current Upsell $]]&gt;=100,"Medium",Sales[[#This Row],[Current Upsell $]]&lt;100,"Low")</f>
        <v/>
      </c>
      <c r="L1586" s="5" t="str">
        <f>IF(Sales[[#This Row],[Current Upsell $]]&gt;0,_xlfn.CONCAT(Sales[[#This Row],[Subscription Type]]," ",Sales[[#This Row],[Upsell Priority]]," ",TEXT(Sales[[#This Row],[Current Upsell $]],"$#")),"")</f>
        <v/>
      </c>
      <c r="M1586">
        <v>3</v>
      </c>
      <c r="N1586" s="1">
        <v>44013</v>
      </c>
      <c r="O1586" s="1">
        <v>44256</v>
      </c>
      <c r="P1586">
        <v>8</v>
      </c>
      <c r="Q1586">
        <v>3</v>
      </c>
      <c r="R1586" s="1">
        <v>44197</v>
      </c>
      <c r="S1586">
        <v>0</v>
      </c>
      <c r="T1586" s="1"/>
    </row>
    <row r="1587" spans="1:20" x14ac:dyDescent="0.25">
      <c r="A1587">
        <v>100072</v>
      </c>
      <c r="B1587" t="s">
        <v>3</v>
      </c>
      <c r="C1587" cm="1">
        <f t="array" ref="C1587">_xlfn.SWITCH(Sales[[#This Row],[Subscription Type]],"Basic",4,"Premium",3,"Business",2,"Enterprise",1,FALSE)</f>
        <v>4</v>
      </c>
      <c r="G1587">
        <v>0</v>
      </c>
      <c r="H1587">
        <f>MAX(0,Sales[[#This Row],[Number of Users]]-Sales[[#This Row],[Licenses Bought]])</f>
        <v>3</v>
      </c>
      <c r="I1587" s="5">
        <v>10</v>
      </c>
      <c r="J1587" s="5">
        <f>IF(Sales[[#This Row],[Sales Month]]=MAX(R1587:R3806),Sales[[#This Row],[Upsell $ Non Paying Users]]*Sales[[#This Row],[Non Paying Users]],0)</f>
        <v>0</v>
      </c>
      <c r="K1587" s="5" t="str" cm="1">
        <f t="array" ref="K1587">_xlfn.IFS(Sales[[#This Row],[Current Upsell $]]=0,"",Sales[[#This Row],[Current Upsell $]]&gt;=400,"High",Sales[[#This Row],[Current Upsell $]]&gt;=100,"Medium",Sales[[#This Row],[Current Upsell $]]&lt;100,"Low")</f>
        <v/>
      </c>
      <c r="L1587" s="5" t="str">
        <f>IF(Sales[[#This Row],[Current Upsell $]]&gt;0,_xlfn.CONCAT(Sales[[#This Row],[Subscription Type]]," ",Sales[[#This Row],[Upsell Priority]]," ",TEXT(Sales[[#This Row],[Current Upsell $]],"$#")),"")</f>
        <v/>
      </c>
      <c r="M1587">
        <v>3</v>
      </c>
      <c r="N1587" s="1">
        <v>44013</v>
      </c>
      <c r="O1587" s="1">
        <v>44256</v>
      </c>
      <c r="P1587">
        <v>8</v>
      </c>
      <c r="Q1587">
        <v>3</v>
      </c>
      <c r="R1587" s="1">
        <v>44228</v>
      </c>
      <c r="S1587">
        <v>0</v>
      </c>
      <c r="T1587" s="1"/>
    </row>
    <row r="1588" spans="1:20" x14ac:dyDescent="0.25">
      <c r="A1588">
        <v>100072</v>
      </c>
      <c r="B1588" t="s">
        <v>3</v>
      </c>
      <c r="C1588" cm="1">
        <f t="array" ref="C1588">_xlfn.SWITCH(Sales[[#This Row],[Subscription Type]],"Basic",4,"Premium",3,"Business",2,"Enterprise",1,FALSE)</f>
        <v>4</v>
      </c>
      <c r="G1588">
        <v>0</v>
      </c>
      <c r="H1588">
        <f>MAX(0,Sales[[#This Row],[Number of Users]]-Sales[[#This Row],[Licenses Bought]])</f>
        <v>3</v>
      </c>
      <c r="I1588" s="5">
        <v>10</v>
      </c>
      <c r="J1588" s="5">
        <f>IF(Sales[[#This Row],[Sales Month]]=MAX(R1588:R3807),Sales[[#This Row],[Upsell $ Non Paying Users]]*Sales[[#This Row],[Non Paying Users]],0)</f>
        <v>0</v>
      </c>
      <c r="K1588" s="5" t="str" cm="1">
        <f t="array" ref="K1588">_xlfn.IFS(Sales[[#This Row],[Current Upsell $]]=0,"",Sales[[#This Row],[Current Upsell $]]&gt;=400,"High",Sales[[#This Row],[Current Upsell $]]&gt;=100,"Medium",Sales[[#This Row],[Current Upsell $]]&lt;100,"Low")</f>
        <v/>
      </c>
      <c r="L1588" s="5" t="str">
        <f>IF(Sales[[#This Row],[Current Upsell $]]&gt;0,_xlfn.CONCAT(Sales[[#This Row],[Subscription Type]]," ",Sales[[#This Row],[Upsell Priority]]," ",TEXT(Sales[[#This Row],[Current Upsell $]],"$#")),"")</f>
        <v/>
      </c>
      <c r="M1588">
        <v>3</v>
      </c>
      <c r="N1588" s="1">
        <v>44013</v>
      </c>
      <c r="O1588" s="1">
        <v>44256</v>
      </c>
      <c r="P1588">
        <v>8</v>
      </c>
      <c r="Q1588">
        <v>3</v>
      </c>
      <c r="R1588" s="1">
        <v>44256</v>
      </c>
      <c r="S1588">
        <v>0</v>
      </c>
      <c r="T1588" s="1"/>
    </row>
    <row r="1589" spans="1:20" x14ac:dyDescent="0.25">
      <c r="A1589">
        <v>100073</v>
      </c>
      <c r="B1589" t="s">
        <v>3</v>
      </c>
      <c r="C1589" cm="1">
        <f t="array" ref="C1589">_xlfn.SWITCH(Sales[[#This Row],[Subscription Type]],"Basic",4,"Premium",3,"Business",2,"Enterprise",1,FALSE)</f>
        <v>4</v>
      </c>
      <c r="G1589">
        <v>0</v>
      </c>
      <c r="H1589">
        <f>MAX(0,Sales[[#This Row],[Number of Users]]-Sales[[#This Row],[Licenses Bought]])</f>
        <v>3</v>
      </c>
      <c r="I1589" s="5">
        <v>10</v>
      </c>
      <c r="J1589" s="5">
        <f>IF(Sales[[#This Row],[Sales Month]]=MAX(R1589:R3808),Sales[[#This Row],[Upsell $ Non Paying Users]]*Sales[[#This Row],[Non Paying Users]],0)</f>
        <v>0</v>
      </c>
      <c r="K1589" s="5" t="str" cm="1">
        <f t="array" ref="K1589">_xlfn.IFS(Sales[[#This Row],[Current Upsell $]]=0,"",Sales[[#This Row],[Current Upsell $]]&gt;=400,"High",Sales[[#This Row],[Current Upsell $]]&gt;=100,"Medium",Sales[[#This Row],[Current Upsell $]]&lt;100,"Low")</f>
        <v/>
      </c>
      <c r="L1589" s="5" t="str">
        <f>IF(Sales[[#This Row],[Current Upsell $]]&gt;0,_xlfn.CONCAT(Sales[[#This Row],[Subscription Type]]," ",Sales[[#This Row],[Upsell Priority]]," ",TEXT(Sales[[#This Row],[Current Upsell $]],"$#")),"")</f>
        <v/>
      </c>
      <c r="M1589">
        <v>3</v>
      </c>
      <c r="N1589" s="1">
        <v>44013</v>
      </c>
      <c r="O1589" s="1">
        <v>44378</v>
      </c>
      <c r="P1589">
        <v>12</v>
      </c>
      <c r="Q1589">
        <v>0</v>
      </c>
      <c r="R1589" s="1">
        <v>44013</v>
      </c>
      <c r="S1589">
        <v>0</v>
      </c>
      <c r="T1589" s="1"/>
    </row>
    <row r="1590" spans="1:20" x14ac:dyDescent="0.25">
      <c r="A1590">
        <v>100073</v>
      </c>
      <c r="B1590" t="s">
        <v>3</v>
      </c>
      <c r="C1590" cm="1">
        <f t="array" ref="C1590">_xlfn.SWITCH(Sales[[#This Row],[Subscription Type]],"Basic",4,"Premium",3,"Business",2,"Enterprise",1,FALSE)</f>
        <v>4</v>
      </c>
      <c r="G1590">
        <v>0</v>
      </c>
      <c r="H1590">
        <f>MAX(0,Sales[[#This Row],[Number of Users]]-Sales[[#This Row],[Licenses Bought]])</f>
        <v>3</v>
      </c>
      <c r="I1590" s="5">
        <v>10</v>
      </c>
      <c r="J1590" s="5">
        <f>IF(Sales[[#This Row],[Sales Month]]=MAX(R1590:R3809),Sales[[#This Row],[Upsell $ Non Paying Users]]*Sales[[#This Row],[Non Paying Users]],0)</f>
        <v>0</v>
      </c>
      <c r="K1590" s="5" t="str" cm="1">
        <f t="array" ref="K1590">_xlfn.IFS(Sales[[#This Row],[Current Upsell $]]=0,"",Sales[[#This Row],[Current Upsell $]]&gt;=400,"High",Sales[[#This Row],[Current Upsell $]]&gt;=100,"Medium",Sales[[#This Row],[Current Upsell $]]&lt;100,"Low")</f>
        <v/>
      </c>
      <c r="L1590" s="5" t="str">
        <f>IF(Sales[[#This Row],[Current Upsell $]]&gt;0,_xlfn.CONCAT(Sales[[#This Row],[Subscription Type]]," ",Sales[[#This Row],[Upsell Priority]]," ",TEXT(Sales[[#This Row],[Current Upsell $]],"$#")),"")</f>
        <v/>
      </c>
      <c r="M1590">
        <v>3</v>
      </c>
      <c r="N1590" s="1">
        <v>44013</v>
      </c>
      <c r="O1590" s="1">
        <v>44378</v>
      </c>
      <c r="P1590">
        <v>12</v>
      </c>
      <c r="Q1590">
        <v>0</v>
      </c>
      <c r="R1590" s="1">
        <v>44044</v>
      </c>
      <c r="S1590">
        <v>0</v>
      </c>
      <c r="T1590" s="1"/>
    </row>
    <row r="1591" spans="1:20" x14ac:dyDescent="0.25">
      <c r="A1591">
        <v>100073</v>
      </c>
      <c r="B1591" t="s">
        <v>3</v>
      </c>
      <c r="C1591" cm="1">
        <f t="array" ref="C1591">_xlfn.SWITCH(Sales[[#This Row],[Subscription Type]],"Basic",4,"Premium",3,"Business",2,"Enterprise",1,FALSE)</f>
        <v>4</v>
      </c>
      <c r="G1591">
        <v>0</v>
      </c>
      <c r="H1591">
        <f>MAX(0,Sales[[#This Row],[Number of Users]]-Sales[[#This Row],[Licenses Bought]])</f>
        <v>3</v>
      </c>
      <c r="I1591" s="5">
        <v>10</v>
      </c>
      <c r="J1591" s="5">
        <f>IF(Sales[[#This Row],[Sales Month]]=MAX(R1591:R3810),Sales[[#This Row],[Upsell $ Non Paying Users]]*Sales[[#This Row],[Non Paying Users]],0)</f>
        <v>0</v>
      </c>
      <c r="K1591" s="5" t="str" cm="1">
        <f t="array" ref="K1591">_xlfn.IFS(Sales[[#This Row],[Current Upsell $]]=0,"",Sales[[#This Row],[Current Upsell $]]&gt;=400,"High",Sales[[#This Row],[Current Upsell $]]&gt;=100,"Medium",Sales[[#This Row],[Current Upsell $]]&lt;100,"Low")</f>
        <v/>
      </c>
      <c r="L1591" s="5" t="str">
        <f>IF(Sales[[#This Row],[Current Upsell $]]&gt;0,_xlfn.CONCAT(Sales[[#This Row],[Subscription Type]]," ",Sales[[#This Row],[Upsell Priority]]," ",TEXT(Sales[[#This Row],[Current Upsell $]],"$#")),"")</f>
        <v/>
      </c>
      <c r="M1591">
        <v>3</v>
      </c>
      <c r="N1591" s="1">
        <v>44013</v>
      </c>
      <c r="O1591" s="1">
        <v>44378</v>
      </c>
      <c r="P1591">
        <v>12</v>
      </c>
      <c r="Q1591">
        <v>0</v>
      </c>
      <c r="R1591" s="1">
        <v>44075</v>
      </c>
      <c r="S1591">
        <v>0</v>
      </c>
      <c r="T1591" s="1"/>
    </row>
    <row r="1592" spans="1:20" x14ac:dyDescent="0.25">
      <c r="A1592">
        <v>100073</v>
      </c>
      <c r="B1592" t="s">
        <v>3</v>
      </c>
      <c r="C1592" cm="1">
        <f t="array" ref="C1592">_xlfn.SWITCH(Sales[[#This Row],[Subscription Type]],"Basic",4,"Premium",3,"Business",2,"Enterprise",1,FALSE)</f>
        <v>4</v>
      </c>
      <c r="G1592">
        <v>0</v>
      </c>
      <c r="H1592">
        <f>MAX(0,Sales[[#This Row],[Number of Users]]-Sales[[#This Row],[Licenses Bought]])</f>
        <v>3</v>
      </c>
      <c r="I1592" s="5">
        <v>10</v>
      </c>
      <c r="J1592" s="5">
        <f>IF(Sales[[#This Row],[Sales Month]]=MAX(R1592:R3811),Sales[[#This Row],[Upsell $ Non Paying Users]]*Sales[[#This Row],[Non Paying Users]],0)</f>
        <v>0</v>
      </c>
      <c r="K1592" s="5" t="str" cm="1">
        <f t="array" ref="K1592">_xlfn.IFS(Sales[[#This Row],[Current Upsell $]]=0,"",Sales[[#This Row],[Current Upsell $]]&gt;=400,"High",Sales[[#This Row],[Current Upsell $]]&gt;=100,"Medium",Sales[[#This Row],[Current Upsell $]]&lt;100,"Low")</f>
        <v/>
      </c>
      <c r="L1592" s="5" t="str">
        <f>IF(Sales[[#This Row],[Current Upsell $]]&gt;0,_xlfn.CONCAT(Sales[[#This Row],[Subscription Type]]," ",Sales[[#This Row],[Upsell Priority]]," ",TEXT(Sales[[#This Row],[Current Upsell $]],"$#")),"")</f>
        <v/>
      </c>
      <c r="M1592">
        <v>3</v>
      </c>
      <c r="N1592" s="1">
        <v>44013</v>
      </c>
      <c r="O1592" s="1">
        <v>44378</v>
      </c>
      <c r="P1592">
        <v>12</v>
      </c>
      <c r="Q1592">
        <v>0</v>
      </c>
      <c r="R1592" s="1">
        <v>44105</v>
      </c>
      <c r="S1592">
        <v>0</v>
      </c>
      <c r="T1592" s="1"/>
    </row>
    <row r="1593" spans="1:20" x14ac:dyDescent="0.25">
      <c r="A1593">
        <v>100073</v>
      </c>
      <c r="B1593" t="s">
        <v>3</v>
      </c>
      <c r="C1593" cm="1">
        <f t="array" ref="C1593">_xlfn.SWITCH(Sales[[#This Row],[Subscription Type]],"Basic",4,"Premium",3,"Business",2,"Enterprise",1,FALSE)</f>
        <v>4</v>
      </c>
      <c r="G1593">
        <v>0</v>
      </c>
      <c r="H1593">
        <f>MAX(0,Sales[[#This Row],[Number of Users]]-Sales[[#This Row],[Licenses Bought]])</f>
        <v>3</v>
      </c>
      <c r="I1593" s="5">
        <v>10</v>
      </c>
      <c r="J1593" s="5">
        <f>IF(Sales[[#This Row],[Sales Month]]=MAX(R1593:R3812),Sales[[#This Row],[Upsell $ Non Paying Users]]*Sales[[#This Row],[Non Paying Users]],0)</f>
        <v>0</v>
      </c>
      <c r="K1593" s="5" t="str" cm="1">
        <f t="array" ref="K1593">_xlfn.IFS(Sales[[#This Row],[Current Upsell $]]=0,"",Sales[[#This Row],[Current Upsell $]]&gt;=400,"High",Sales[[#This Row],[Current Upsell $]]&gt;=100,"Medium",Sales[[#This Row],[Current Upsell $]]&lt;100,"Low")</f>
        <v/>
      </c>
      <c r="L1593" s="5" t="str">
        <f>IF(Sales[[#This Row],[Current Upsell $]]&gt;0,_xlfn.CONCAT(Sales[[#This Row],[Subscription Type]]," ",Sales[[#This Row],[Upsell Priority]]," ",TEXT(Sales[[#This Row],[Current Upsell $]],"$#")),"")</f>
        <v/>
      </c>
      <c r="M1593">
        <v>3</v>
      </c>
      <c r="N1593" s="1">
        <v>44013</v>
      </c>
      <c r="O1593" s="1">
        <v>44378</v>
      </c>
      <c r="P1593">
        <v>12</v>
      </c>
      <c r="Q1593">
        <v>0</v>
      </c>
      <c r="R1593" s="1">
        <v>44136</v>
      </c>
      <c r="S1593">
        <v>0</v>
      </c>
      <c r="T1593" s="1"/>
    </row>
    <row r="1594" spans="1:20" x14ac:dyDescent="0.25">
      <c r="A1594">
        <v>100073</v>
      </c>
      <c r="B1594" t="s">
        <v>3</v>
      </c>
      <c r="C1594" cm="1">
        <f t="array" ref="C1594">_xlfn.SWITCH(Sales[[#This Row],[Subscription Type]],"Basic",4,"Premium",3,"Business",2,"Enterprise",1,FALSE)</f>
        <v>4</v>
      </c>
      <c r="G1594">
        <v>0</v>
      </c>
      <c r="H1594">
        <f>MAX(0,Sales[[#This Row],[Number of Users]]-Sales[[#This Row],[Licenses Bought]])</f>
        <v>3</v>
      </c>
      <c r="I1594" s="5">
        <v>10</v>
      </c>
      <c r="J1594" s="5">
        <f>IF(Sales[[#This Row],[Sales Month]]=MAX(R1594:R3813),Sales[[#This Row],[Upsell $ Non Paying Users]]*Sales[[#This Row],[Non Paying Users]],0)</f>
        <v>0</v>
      </c>
      <c r="K1594" s="5" t="str" cm="1">
        <f t="array" ref="K1594">_xlfn.IFS(Sales[[#This Row],[Current Upsell $]]=0,"",Sales[[#This Row],[Current Upsell $]]&gt;=400,"High",Sales[[#This Row],[Current Upsell $]]&gt;=100,"Medium",Sales[[#This Row],[Current Upsell $]]&lt;100,"Low")</f>
        <v/>
      </c>
      <c r="L1594" s="5" t="str">
        <f>IF(Sales[[#This Row],[Current Upsell $]]&gt;0,_xlfn.CONCAT(Sales[[#This Row],[Subscription Type]]," ",Sales[[#This Row],[Upsell Priority]]," ",TEXT(Sales[[#This Row],[Current Upsell $]],"$#")),"")</f>
        <v/>
      </c>
      <c r="M1594">
        <v>3</v>
      </c>
      <c r="N1594" s="1">
        <v>44013</v>
      </c>
      <c r="O1594" s="1">
        <v>44378</v>
      </c>
      <c r="P1594">
        <v>12</v>
      </c>
      <c r="Q1594">
        <v>0</v>
      </c>
      <c r="R1594" s="1">
        <v>44166</v>
      </c>
      <c r="S1594">
        <v>0</v>
      </c>
      <c r="T1594" s="1"/>
    </row>
    <row r="1595" spans="1:20" x14ac:dyDescent="0.25">
      <c r="A1595">
        <v>100073</v>
      </c>
      <c r="B1595" t="s">
        <v>3</v>
      </c>
      <c r="C1595" cm="1">
        <f t="array" ref="C1595">_xlfn.SWITCH(Sales[[#This Row],[Subscription Type]],"Basic",4,"Premium",3,"Business",2,"Enterprise",1,FALSE)</f>
        <v>4</v>
      </c>
      <c r="G1595">
        <v>0</v>
      </c>
      <c r="H1595">
        <f>MAX(0,Sales[[#This Row],[Number of Users]]-Sales[[#This Row],[Licenses Bought]])</f>
        <v>3</v>
      </c>
      <c r="I1595" s="5">
        <v>10</v>
      </c>
      <c r="J1595" s="5">
        <f>IF(Sales[[#This Row],[Sales Month]]=MAX(R1595:R3814),Sales[[#This Row],[Upsell $ Non Paying Users]]*Sales[[#This Row],[Non Paying Users]],0)</f>
        <v>0</v>
      </c>
      <c r="K1595" s="5" t="str" cm="1">
        <f t="array" ref="K1595">_xlfn.IFS(Sales[[#This Row],[Current Upsell $]]=0,"",Sales[[#This Row],[Current Upsell $]]&gt;=400,"High",Sales[[#This Row],[Current Upsell $]]&gt;=100,"Medium",Sales[[#This Row],[Current Upsell $]]&lt;100,"Low")</f>
        <v/>
      </c>
      <c r="L1595" s="5" t="str">
        <f>IF(Sales[[#This Row],[Current Upsell $]]&gt;0,_xlfn.CONCAT(Sales[[#This Row],[Subscription Type]]," ",Sales[[#This Row],[Upsell Priority]]," ",TEXT(Sales[[#This Row],[Current Upsell $]],"$#")),"")</f>
        <v/>
      </c>
      <c r="M1595">
        <v>3</v>
      </c>
      <c r="N1595" s="1">
        <v>44013</v>
      </c>
      <c r="O1595" s="1">
        <v>44378</v>
      </c>
      <c r="P1595">
        <v>12</v>
      </c>
      <c r="Q1595">
        <v>0</v>
      </c>
      <c r="R1595" s="1">
        <v>44197</v>
      </c>
      <c r="S1595">
        <v>0</v>
      </c>
      <c r="T1595" s="1"/>
    </row>
    <row r="1596" spans="1:20" x14ac:dyDescent="0.25">
      <c r="A1596">
        <v>100073</v>
      </c>
      <c r="B1596" t="s">
        <v>3</v>
      </c>
      <c r="C1596" cm="1">
        <f t="array" ref="C1596">_xlfn.SWITCH(Sales[[#This Row],[Subscription Type]],"Basic",4,"Premium",3,"Business",2,"Enterprise",1,FALSE)</f>
        <v>4</v>
      </c>
      <c r="G1596">
        <v>0</v>
      </c>
      <c r="H1596">
        <f>MAX(0,Sales[[#This Row],[Number of Users]]-Sales[[#This Row],[Licenses Bought]])</f>
        <v>3</v>
      </c>
      <c r="I1596" s="5">
        <v>10</v>
      </c>
      <c r="J1596" s="5">
        <f>IF(Sales[[#This Row],[Sales Month]]=MAX(R1596:R3815),Sales[[#This Row],[Upsell $ Non Paying Users]]*Sales[[#This Row],[Non Paying Users]],0)</f>
        <v>0</v>
      </c>
      <c r="K1596" s="5" t="str" cm="1">
        <f t="array" ref="K1596">_xlfn.IFS(Sales[[#This Row],[Current Upsell $]]=0,"",Sales[[#This Row],[Current Upsell $]]&gt;=400,"High",Sales[[#This Row],[Current Upsell $]]&gt;=100,"Medium",Sales[[#This Row],[Current Upsell $]]&lt;100,"Low")</f>
        <v/>
      </c>
      <c r="L1596" s="5" t="str">
        <f>IF(Sales[[#This Row],[Current Upsell $]]&gt;0,_xlfn.CONCAT(Sales[[#This Row],[Subscription Type]]," ",Sales[[#This Row],[Upsell Priority]]," ",TEXT(Sales[[#This Row],[Current Upsell $]],"$#")),"")</f>
        <v/>
      </c>
      <c r="M1596">
        <v>3</v>
      </c>
      <c r="N1596" s="1">
        <v>44013</v>
      </c>
      <c r="O1596" s="1">
        <v>44378</v>
      </c>
      <c r="P1596">
        <v>12</v>
      </c>
      <c r="Q1596">
        <v>0</v>
      </c>
      <c r="R1596" s="1">
        <v>44228</v>
      </c>
      <c r="S1596">
        <v>0</v>
      </c>
      <c r="T1596" s="1"/>
    </row>
    <row r="1597" spans="1:20" x14ac:dyDescent="0.25">
      <c r="A1597">
        <v>100073</v>
      </c>
      <c r="B1597" t="s">
        <v>3</v>
      </c>
      <c r="C1597" cm="1">
        <f t="array" ref="C1597">_xlfn.SWITCH(Sales[[#This Row],[Subscription Type]],"Basic",4,"Premium",3,"Business",2,"Enterprise",1,FALSE)</f>
        <v>4</v>
      </c>
      <c r="G1597">
        <v>0</v>
      </c>
      <c r="H1597">
        <f>MAX(0,Sales[[#This Row],[Number of Users]]-Sales[[#This Row],[Licenses Bought]])</f>
        <v>3</v>
      </c>
      <c r="I1597" s="5">
        <v>10</v>
      </c>
      <c r="J1597" s="5">
        <f>IF(Sales[[#This Row],[Sales Month]]=MAX(R1597:R3816),Sales[[#This Row],[Upsell $ Non Paying Users]]*Sales[[#This Row],[Non Paying Users]],0)</f>
        <v>0</v>
      </c>
      <c r="K1597" s="5" t="str" cm="1">
        <f t="array" ref="K1597">_xlfn.IFS(Sales[[#This Row],[Current Upsell $]]=0,"",Sales[[#This Row],[Current Upsell $]]&gt;=400,"High",Sales[[#This Row],[Current Upsell $]]&gt;=100,"Medium",Sales[[#This Row],[Current Upsell $]]&lt;100,"Low")</f>
        <v/>
      </c>
      <c r="L1597" s="5" t="str">
        <f>IF(Sales[[#This Row],[Current Upsell $]]&gt;0,_xlfn.CONCAT(Sales[[#This Row],[Subscription Type]]," ",Sales[[#This Row],[Upsell Priority]]," ",TEXT(Sales[[#This Row],[Current Upsell $]],"$#")),"")</f>
        <v/>
      </c>
      <c r="M1597">
        <v>3</v>
      </c>
      <c r="N1597" s="1">
        <v>44013</v>
      </c>
      <c r="O1597" s="1">
        <v>44378</v>
      </c>
      <c r="P1597">
        <v>12</v>
      </c>
      <c r="Q1597">
        <v>0</v>
      </c>
      <c r="R1597" s="1">
        <v>44256</v>
      </c>
      <c r="S1597">
        <v>0</v>
      </c>
      <c r="T1597" s="1"/>
    </row>
    <row r="1598" spans="1:20" x14ac:dyDescent="0.25">
      <c r="A1598">
        <v>100073</v>
      </c>
      <c r="B1598" t="s">
        <v>3</v>
      </c>
      <c r="C1598" cm="1">
        <f t="array" ref="C1598">_xlfn.SWITCH(Sales[[#This Row],[Subscription Type]],"Basic",4,"Premium",3,"Business",2,"Enterprise",1,FALSE)</f>
        <v>4</v>
      </c>
      <c r="G1598">
        <v>0</v>
      </c>
      <c r="H1598">
        <f>MAX(0,Sales[[#This Row],[Number of Users]]-Sales[[#This Row],[Licenses Bought]])</f>
        <v>3</v>
      </c>
      <c r="I1598" s="5">
        <v>10</v>
      </c>
      <c r="J1598" s="5">
        <f>IF(Sales[[#This Row],[Sales Month]]=MAX(R1598:R3817),Sales[[#This Row],[Upsell $ Non Paying Users]]*Sales[[#This Row],[Non Paying Users]],0)</f>
        <v>0</v>
      </c>
      <c r="K1598" s="5" t="str" cm="1">
        <f t="array" ref="K1598">_xlfn.IFS(Sales[[#This Row],[Current Upsell $]]=0,"",Sales[[#This Row],[Current Upsell $]]&gt;=400,"High",Sales[[#This Row],[Current Upsell $]]&gt;=100,"Medium",Sales[[#This Row],[Current Upsell $]]&lt;100,"Low")</f>
        <v/>
      </c>
      <c r="L1598" s="5" t="str">
        <f>IF(Sales[[#This Row],[Current Upsell $]]&gt;0,_xlfn.CONCAT(Sales[[#This Row],[Subscription Type]]," ",Sales[[#This Row],[Upsell Priority]]," ",TEXT(Sales[[#This Row],[Current Upsell $]],"$#")),"")</f>
        <v/>
      </c>
      <c r="M1598">
        <v>3</v>
      </c>
      <c r="N1598" s="1">
        <v>44013</v>
      </c>
      <c r="O1598" s="1">
        <v>44378</v>
      </c>
      <c r="P1598">
        <v>12</v>
      </c>
      <c r="Q1598">
        <v>0</v>
      </c>
      <c r="R1598" s="1">
        <v>44287</v>
      </c>
      <c r="S1598">
        <v>0</v>
      </c>
      <c r="T1598" s="1"/>
    </row>
    <row r="1599" spans="1:20" x14ac:dyDescent="0.25">
      <c r="A1599">
        <v>100073</v>
      </c>
      <c r="B1599" t="s">
        <v>3</v>
      </c>
      <c r="C1599" cm="1">
        <f t="array" ref="C1599">_xlfn.SWITCH(Sales[[#This Row],[Subscription Type]],"Basic",4,"Premium",3,"Business",2,"Enterprise",1,FALSE)</f>
        <v>4</v>
      </c>
      <c r="G1599">
        <v>0</v>
      </c>
      <c r="H1599">
        <f>MAX(0,Sales[[#This Row],[Number of Users]]-Sales[[#This Row],[Licenses Bought]])</f>
        <v>3</v>
      </c>
      <c r="I1599" s="5">
        <v>10</v>
      </c>
      <c r="J1599" s="5">
        <f>IF(Sales[[#This Row],[Sales Month]]=MAX(R1599:R3818),Sales[[#This Row],[Upsell $ Non Paying Users]]*Sales[[#This Row],[Non Paying Users]],0)</f>
        <v>0</v>
      </c>
      <c r="K1599" s="5" t="str" cm="1">
        <f t="array" ref="K1599">_xlfn.IFS(Sales[[#This Row],[Current Upsell $]]=0,"",Sales[[#This Row],[Current Upsell $]]&gt;=400,"High",Sales[[#This Row],[Current Upsell $]]&gt;=100,"Medium",Sales[[#This Row],[Current Upsell $]]&lt;100,"Low")</f>
        <v/>
      </c>
      <c r="L1599" s="5" t="str">
        <f>IF(Sales[[#This Row],[Current Upsell $]]&gt;0,_xlfn.CONCAT(Sales[[#This Row],[Subscription Type]]," ",Sales[[#This Row],[Upsell Priority]]," ",TEXT(Sales[[#This Row],[Current Upsell $]],"$#")),"")</f>
        <v/>
      </c>
      <c r="M1599">
        <v>3</v>
      </c>
      <c r="N1599" s="1">
        <v>44013</v>
      </c>
      <c r="O1599" s="1">
        <v>44378</v>
      </c>
      <c r="P1599">
        <v>12</v>
      </c>
      <c r="Q1599">
        <v>0</v>
      </c>
      <c r="R1599" s="1">
        <v>44317</v>
      </c>
      <c r="S1599">
        <v>0</v>
      </c>
      <c r="T1599" s="1"/>
    </row>
    <row r="1600" spans="1:20" x14ac:dyDescent="0.25">
      <c r="A1600">
        <v>100073</v>
      </c>
      <c r="B1600" t="s">
        <v>3</v>
      </c>
      <c r="C1600" cm="1">
        <f t="array" ref="C1600">_xlfn.SWITCH(Sales[[#This Row],[Subscription Type]],"Basic",4,"Premium",3,"Business",2,"Enterprise",1,FALSE)</f>
        <v>4</v>
      </c>
      <c r="G1600">
        <v>0</v>
      </c>
      <c r="H1600">
        <f>MAX(0,Sales[[#This Row],[Number of Users]]-Sales[[#This Row],[Licenses Bought]])</f>
        <v>3</v>
      </c>
      <c r="I1600" s="5">
        <v>10</v>
      </c>
      <c r="J1600" s="5">
        <f>IF(Sales[[#This Row],[Sales Month]]=MAX(R1600:R3819),Sales[[#This Row],[Upsell $ Non Paying Users]]*Sales[[#This Row],[Non Paying Users]],0)</f>
        <v>30</v>
      </c>
      <c r="K1600" s="5" t="str" cm="1">
        <f t="array" ref="K1600">_xlfn.IFS(Sales[[#This Row],[Current Upsell $]]=0,"",Sales[[#This Row],[Current Upsell $]]&gt;=400,"High",Sales[[#This Row],[Current Upsell $]]&gt;=100,"Medium",Sales[[#This Row],[Current Upsell $]]&lt;100,"Low")</f>
        <v>Low</v>
      </c>
      <c r="L1600" s="5" t="str">
        <f>IF(Sales[[#This Row],[Current Upsell $]]&gt;0,_xlfn.CONCAT(Sales[[#This Row],[Subscription Type]]," ",Sales[[#This Row],[Upsell Priority]]," ",TEXT(Sales[[#This Row],[Current Upsell $]],"$#")),"")</f>
        <v>Basic Low $30</v>
      </c>
      <c r="M1600">
        <v>3</v>
      </c>
      <c r="N1600" s="1">
        <v>44013</v>
      </c>
      <c r="O1600" s="1">
        <v>44378</v>
      </c>
      <c r="P1600">
        <v>12</v>
      </c>
      <c r="Q1600">
        <v>0</v>
      </c>
      <c r="R1600" s="1">
        <v>44348</v>
      </c>
      <c r="S1600">
        <v>0</v>
      </c>
      <c r="T1600" s="1"/>
    </row>
    <row r="1601" spans="1:20" x14ac:dyDescent="0.25">
      <c r="A1601">
        <v>100074</v>
      </c>
      <c r="B1601" t="s">
        <v>3</v>
      </c>
      <c r="C1601" cm="1">
        <f t="array" ref="C1601">_xlfn.SWITCH(Sales[[#This Row],[Subscription Type]],"Basic",4,"Premium",3,"Business",2,"Enterprise",1,FALSE)</f>
        <v>4</v>
      </c>
      <c r="E1601" s="1"/>
      <c r="F1601" s="1"/>
      <c r="G1601">
        <v>0</v>
      </c>
      <c r="H1601">
        <f>MAX(0,Sales[[#This Row],[Number of Users]]-Sales[[#This Row],[Licenses Bought]])</f>
        <v>3</v>
      </c>
      <c r="I1601" s="5">
        <v>10</v>
      </c>
      <c r="J1601" s="5">
        <f>IF(Sales[[#This Row],[Sales Month]]=MAX(R1601:R3820),Sales[[#This Row],[Upsell $ Non Paying Users]]*Sales[[#This Row],[Non Paying Users]],0)</f>
        <v>0</v>
      </c>
      <c r="K1601" s="5" t="str" cm="1">
        <f t="array" ref="K1601">_xlfn.IFS(Sales[[#This Row],[Current Upsell $]]=0,"",Sales[[#This Row],[Current Upsell $]]&gt;=400,"High",Sales[[#This Row],[Current Upsell $]]&gt;=100,"Medium",Sales[[#This Row],[Current Upsell $]]&lt;100,"Low")</f>
        <v/>
      </c>
      <c r="L1601" s="5" t="str">
        <f>IF(Sales[[#This Row],[Current Upsell $]]&gt;0,_xlfn.CONCAT(Sales[[#This Row],[Subscription Type]]," ",Sales[[#This Row],[Upsell Priority]]," ",TEXT(Sales[[#This Row],[Current Upsell $]],"$#")),"")</f>
        <v/>
      </c>
      <c r="M1601">
        <v>3</v>
      </c>
      <c r="N1601" s="1">
        <v>44013</v>
      </c>
      <c r="O1601" s="1">
        <v>44378</v>
      </c>
      <c r="P1601">
        <v>12</v>
      </c>
      <c r="Q1601">
        <v>0</v>
      </c>
      <c r="R1601" s="1">
        <v>44013</v>
      </c>
      <c r="S1601">
        <v>0</v>
      </c>
      <c r="T1601" s="1"/>
    </row>
    <row r="1602" spans="1:20" x14ac:dyDescent="0.25">
      <c r="A1602">
        <v>100097</v>
      </c>
      <c r="B1602" t="s">
        <v>3</v>
      </c>
      <c r="C1602" cm="1">
        <f t="array" ref="C1602">_xlfn.SWITCH(Sales[[#This Row],[Subscription Type]],"Basic",4,"Premium",3,"Business",2,"Enterprise",1,FALSE)</f>
        <v>4</v>
      </c>
      <c r="G1602">
        <v>0</v>
      </c>
      <c r="H1602">
        <f>MAX(0,Sales[[#This Row],[Number of Users]]-Sales[[#This Row],[Licenses Bought]])</f>
        <v>3</v>
      </c>
      <c r="I1602" s="5">
        <v>10</v>
      </c>
      <c r="J1602" s="5">
        <f>IF(Sales[[#This Row],[Sales Month]]=MAX(R1602:R3821),Sales[[#This Row],[Upsell $ Non Paying Users]]*Sales[[#This Row],[Non Paying Users]],0)</f>
        <v>0</v>
      </c>
      <c r="K1602" s="5" t="str" cm="1">
        <f t="array" ref="K1602">_xlfn.IFS(Sales[[#This Row],[Current Upsell $]]=0,"",Sales[[#This Row],[Current Upsell $]]&gt;=400,"High",Sales[[#This Row],[Current Upsell $]]&gt;=100,"Medium",Sales[[#This Row],[Current Upsell $]]&lt;100,"Low")</f>
        <v/>
      </c>
      <c r="L1602" s="5" t="str">
        <f>IF(Sales[[#This Row],[Current Upsell $]]&gt;0,_xlfn.CONCAT(Sales[[#This Row],[Subscription Type]]," ",Sales[[#This Row],[Upsell Priority]]," ",TEXT(Sales[[#This Row],[Current Upsell $]],"$#")),"")</f>
        <v/>
      </c>
      <c r="M1602">
        <v>3</v>
      </c>
      <c r="N1602" s="1">
        <v>44044</v>
      </c>
      <c r="O1602" s="1">
        <v>44136</v>
      </c>
      <c r="P1602">
        <v>3</v>
      </c>
      <c r="Q1602">
        <v>7</v>
      </c>
      <c r="R1602" s="1">
        <v>44105</v>
      </c>
      <c r="S1602">
        <v>0</v>
      </c>
      <c r="T1602" s="1"/>
    </row>
    <row r="1603" spans="1:20" x14ac:dyDescent="0.25">
      <c r="A1603">
        <v>100098</v>
      </c>
      <c r="B1603" t="s">
        <v>3</v>
      </c>
      <c r="C1603" cm="1">
        <f t="array" ref="C1603">_xlfn.SWITCH(Sales[[#This Row],[Subscription Type]],"Basic",4,"Premium",3,"Business",2,"Enterprise",1,FALSE)</f>
        <v>4</v>
      </c>
      <c r="G1603">
        <v>0</v>
      </c>
      <c r="H1603">
        <f>MAX(0,Sales[[#This Row],[Number of Users]]-Sales[[#This Row],[Licenses Bought]])</f>
        <v>3</v>
      </c>
      <c r="I1603" s="5">
        <v>10</v>
      </c>
      <c r="J1603" s="5">
        <f>IF(Sales[[#This Row],[Sales Month]]=MAX(R1603:R3822),Sales[[#This Row],[Upsell $ Non Paying Users]]*Sales[[#This Row],[Non Paying Users]],0)</f>
        <v>0</v>
      </c>
      <c r="K1603" s="5" t="str" cm="1">
        <f t="array" ref="K1603">_xlfn.IFS(Sales[[#This Row],[Current Upsell $]]=0,"",Sales[[#This Row],[Current Upsell $]]&gt;=400,"High",Sales[[#This Row],[Current Upsell $]]&gt;=100,"Medium",Sales[[#This Row],[Current Upsell $]]&lt;100,"Low")</f>
        <v/>
      </c>
      <c r="L1603" s="5" t="str">
        <f>IF(Sales[[#This Row],[Current Upsell $]]&gt;0,_xlfn.CONCAT(Sales[[#This Row],[Subscription Type]]," ",Sales[[#This Row],[Upsell Priority]]," ",TEXT(Sales[[#This Row],[Current Upsell $]],"$#")),"")</f>
        <v/>
      </c>
      <c r="M1603">
        <v>3</v>
      </c>
      <c r="N1603" s="1">
        <v>44044</v>
      </c>
      <c r="O1603" s="1">
        <v>44197</v>
      </c>
      <c r="P1603">
        <v>5</v>
      </c>
      <c r="Q1603">
        <v>5</v>
      </c>
      <c r="R1603" s="1">
        <v>44044</v>
      </c>
      <c r="S1603">
        <v>0</v>
      </c>
      <c r="T1603" s="1"/>
    </row>
    <row r="1604" spans="1:20" x14ac:dyDescent="0.25">
      <c r="A1604">
        <v>100098</v>
      </c>
      <c r="B1604" t="s">
        <v>3</v>
      </c>
      <c r="C1604" cm="1">
        <f t="array" ref="C1604">_xlfn.SWITCH(Sales[[#This Row],[Subscription Type]],"Basic",4,"Premium",3,"Business",2,"Enterprise",1,FALSE)</f>
        <v>4</v>
      </c>
      <c r="G1604">
        <v>0</v>
      </c>
      <c r="H1604">
        <f>MAX(0,Sales[[#This Row],[Number of Users]]-Sales[[#This Row],[Licenses Bought]])</f>
        <v>3</v>
      </c>
      <c r="I1604" s="5">
        <v>10</v>
      </c>
      <c r="J1604" s="5">
        <f>IF(Sales[[#This Row],[Sales Month]]=MAX(R1604:R3823),Sales[[#This Row],[Upsell $ Non Paying Users]]*Sales[[#This Row],[Non Paying Users]],0)</f>
        <v>0</v>
      </c>
      <c r="K1604" s="5" t="str" cm="1">
        <f t="array" ref="K1604">_xlfn.IFS(Sales[[#This Row],[Current Upsell $]]=0,"",Sales[[#This Row],[Current Upsell $]]&gt;=400,"High",Sales[[#This Row],[Current Upsell $]]&gt;=100,"Medium",Sales[[#This Row],[Current Upsell $]]&lt;100,"Low")</f>
        <v/>
      </c>
      <c r="L1604" s="5" t="str">
        <f>IF(Sales[[#This Row],[Current Upsell $]]&gt;0,_xlfn.CONCAT(Sales[[#This Row],[Subscription Type]]," ",Sales[[#This Row],[Upsell Priority]]," ",TEXT(Sales[[#This Row],[Current Upsell $]],"$#")),"")</f>
        <v/>
      </c>
      <c r="M1604">
        <v>3</v>
      </c>
      <c r="N1604" s="1">
        <v>44044</v>
      </c>
      <c r="O1604" s="1">
        <v>44197</v>
      </c>
      <c r="P1604">
        <v>5</v>
      </c>
      <c r="Q1604">
        <v>5</v>
      </c>
      <c r="R1604" s="1">
        <v>44075</v>
      </c>
      <c r="S1604">
        <v>0</v>
      </c>
      <c r="T1604" s="1"/>
    </row>
    <row r="1605" spans="1:20" x14ac:dyDescent="0.25">
      <c r="A1605">
        <v>100098</v>
      </c>
      <c r="B1605" t="s">
        <v>3</v>
      </c>
      <c r="C1605" cm="1">
        <f t="array" ref="C1605">_xlfn.SWITCH(Sales[[#This Row],[Subscription Type]],"Basic",4,"Premium",3,"Business",2,"Enterprise",1,FALSE)</f>
        <v>4</v>
      </c>
      <c r="G1605">
        <v>0</v>
      </c>
      <c r="H1605">
        <f>MAX(0,Sales[[#This Row],[Number of Users]]-Sales[[#This Row],[Licenses Bought]])</f>
        <v>3</v>
      </c>
      <c r="I1605" s="5">
        <v>10</v>
      </c>
      <c r="J1605" s="5">
        <f>IF(Sales[[#This Row],[Sales Month]]=MAX(R1605:R3824),Sales[[#This Row],[Upsell $ Non Paying Users]]*Sales[[#This Row],[Non Paying Users]],0)</f>
        <v>0</v>
      </c>
      <c r="K1605" s="5" t="str" cm="1">
        <f t="array" ref="K1605">_xlfn.IFS(Sales[[#This Row],[Current Upsell $]]=0,"",Sales[[#This Row],[Current Upsell $]]&gt;=400,"High",Sales[[#This Row],[Current Upsell $]]&gt;=100,"Medium",Sales[[#This Row],[Current Upsell $]]&lt;100,"Low")</f>
        <v/>
      </c>
      <c r="L1605" s="5" t="str">
        <f>IF(Sales[[#This Row],[Current Upsell $]]&gt;0,_xlfn.CONCAT(Sales[[#This Row],[Subscription Type]]," ",Sales[[#This Row],[Upsell Priority]]," ",TEXT(Sales[[#This Row],[Current Upsell $]],"$#")),"")</f>
        <v/>
      </c>
      <c r="M1605">
        <v>3</v>
      </c>
      <c r="N1605" s="1">
        <v>44044</v>
      </c>
      <c r="O1605" s="1">
        <v>44197</v>
      </c>
      <c r="P1605">
        <v>5</v>
      </c>
      <c r="Q1605">
        <v>5</v>
      </c>
      <c r="R1605" s="1">
        <v>44105</v>
      </c>
      <c r="S1605">
        <v>0</v>
      </c>
      <c r="T1605" s="1"/>
    </row>
    <row r="1606" spans="1:20" x14ac:dyDescent="0.25">
      <c r="A1606">
        <v>100098</v>
      </c>
      <c r="B1606" t="s">
        <v>3</v>
      </c>
      <c r="C1606" cm="1">
        <f t="array" ref="C1606">_xlfn.SWITCH(Sales[[#This Row],[Subscription Type]],"Basic",4,"Premium",3,"Business",2,"Enterprise",1,FALSE)</f>
        <v>4</v>
      </c>
      <c r="G1606">
        <v>0</v>
      </c>
      <c r="H1606">
        <f>MAX(0,Sales[[#This Row],[Number of Users]]-Sales[[#This Row],[Licenses Bought]])</f>
        <v>3</v>
      </c>
      <c r="I1606" s="5">
        <v>10</v>
      </c>
      <c r="J1606" s="5">
        <f>IF(Sales[[#This Row],[Sales Month]]=MAX(R1606:R3825),Sales[[#This Row],[Upsell $ Non Paying Users]]*Sales[[#This Row],[Non Paying Users]],0)</f>
        <v>0</v>
      </c>
      <c r="K1606" s="5" t="str" cm="1">
        <f t="array" ref="K1606">_xlfn.IFS(Sales[[#This Row],[Current Upsell $]]=0,"",Sales[[#This Row],[Current Upsell $]]&gt;=400,"High",Sales[[#This Row],[Current Upsell $]]&gt;=100,"Medium",Sales[[#This Row],[Current Upsell $]]&lt;100,"Low")</f>
        <v/>
      </c>
      <c r="L1606" s="5" t="str">
        <f>IF(Sales[[#This Row],[Current Upsell $]]&gt;0,_xlfn.CONCAT(Sales[[#This Row],[Subscription Type]]," ",Sales[[#This Row],[Upsell Priority]]," ",TEXT(Sales[[#This Row],[Current Upsell $]],"$#")),"")</f>
        <v/>
      </c>
      <c r="M1606">
        <v>3</v>
      </c>
      <c r="N1606" s="1">
        <v>44044</v>
      </c>
      <c r="O1606" s="1">
        <v>44197</v>
      </c>
      <c r="P1606">
        <v>5</v>
      </c>
      <c r="Q1606">
        <v>5</v>
      </c>
      <c r="R1606" s="1">
        <v>44136</v>
      </c>
      <c r="S1606">
        <v>0</v>
      </c>
      <c r="T1606" s="1"/>
    </row>
    <row r="1607" spans="1:20" x14ac:dyDescent="0.25">
      <c r="A1607">
        <v>100098</v>
      </c>
      <c r="B1607" t="s">
        <v>3</v>
      </c>
      <c r="C1607" cm="1">
        <f t="array" ref="C1607">_xlfn.SWITCH(Sales[[#This Row],[Subscription Type]],"Basic",4,"Premium",3,"Business",2,"Enterprise",1,FALSE)</f>
        <v>4</v>
      </c>
      <c r="G1607">
        <v>0</v>
      </c>
      <c r="H1607">
        <f>MAX(0,Sales[[#This Row],[Number of Users]]-Sales[[#This Row],[Licenses Bought]])</f>
        <v>3</v>
      </c>
      <c r="I1607" s="5">
        <v>10</v>
      </c>
      <c r="J1607" s="5">
        <f>IF(Sales[[#This Row],[Sales Month]]=MAX(R1607:R3826),Sales[[#This Row],[Upsell $ Non Paying Users]]*Sales[[#This Row],[Non Paying Users]],0)</f>
        <v>0</v>
      </c>
      <c r="K1607" s="5" t="str" cm="1">
        <f t="array" ref="K1607">_xlfn.IFS(Sales[[#This Row],[Current Upsell $]]=0,"",Sales[[#This Row],[Current Upsell $]]&gt;=400,"High",Sales[[#This Row],[Current Upsell $]]&gt;=100,"Medium",Sales[[#This Row],[Current Upsell $]]&lt;100,"Low")</f>
        <v/>
      </c>
      <c r="L1607" s="5" t="str">
        <f>IF(Sales[[#This Row],[Current Upsell $]]&gt;0,_xlfn.CONCAT(Sales[[#This Row],[Subscription Type]]," ",Sales[[#This Row],[Upsell Priority]]," ",TEXT(Sales[[#This Row],[Current Upsell $]],"$#")),"")</f>
        <v/>
      </c>
      <c r="M1607">
        <v>3</v>
      </c>
      <c r="N1607" s="1">
        <v>44044</v>
      </c>
      <c r="O1607" s="1">
        <v>44197</v>
      </c>
      <c r="P1607">
        <v>5</v>
      </c>
      <c r="Q1607">
        <v>5</v>
      </c>
      <c r="R1607" s="1">
        <v>44166</v>
      </c>
      <c r="S1607">
        <v>0</v>
      </c>
      <c r="T1607" s="1"/>
    </row>
    <row r="1608" spans="1:20" x14ac:dyDescent="0.25">
      <c r="A1608">
        <v>100098</v>
      </c>
      <c r="B1608" t="s">
        <v>3</v>
      </c>
      <c r="C1608" cm="1">
        <f t="array" ref="C1608">_xlfn.SWITCH(Sales[[#This Row],[Subscription Type]],"Basic",4,"Premium",3,"Business",2,"Enterprise",1,FALSE)</f>
        <v>4</v>
      </c>
      <c r="G1608">
        <v>0</v>
      </c>
      <c r="H1608">
        <f>MAX(0,Sales[[#This Row],[Number of Users]]-Sales[[#This Row],[Licenses Bought]])</f>
        <v>3</v>
      </c>
      <c r="I1608" s="5">
        <v>10</v>
      </c>
      <c r="J1608" s="5">
        <f>IF(Sales[[#This Row],[Sales Month]]=MAX(R1608:R3827),Sales[[#This Row],[Upsell $ Non Paying Users]]*Sales[[#This Row],[Non Paying Users]],0)</f>
        <v>0</v>
      </c>
      <c r="K1608" s="5" t="str" cm="1">
        <f t="array" ref="K1608">_xlfn.IFS(Sales[[#This Row],[Current Upsell $]]=0,"",Sales[[#This Row],[Current Upsell $]]&gt;=400,"High",Sales[[#This Row],[Current Upsell $]]&gt;=100,"Medium",Sales[[#This Row],[Current Upsell $]]&lt;100,"Low")</f>
        <v/>
      </c>
      <c r="L1608" s="5" t="str">
        <f>IF(Sales[[#This Row],[Current Upsell $]]&gt;0,_xlfn.CONCAT(Sales[[#This Row],[Subscription Type]]," ",Sales[[#This Row],[Upsell Priority]]," ",TEXT(Sales[[#This Row],[Current Upsell $]],"$#")),"")</f>
        <v/>
      </c>
      <c r="M1608">
        <v>3</v>
      </c>
      <c r="N1608" s="1">
        <v>44044</v>
      </c>
      <c r="O1608" s="1">
        <v>44197</v>
      </c>
      <c r="P1608">
        <v>5</v>
      </c>
      <c r="Q1608">
        <v>5</v>
      </c>
      <c r="R1608" s="1">
        <v>44197</v>
      </c>
      <c r="S1608">
        <v>0</v>
      </c>
      <c r="T1608" s="1"/>
    </row>
    <row r="1609" spans="1:20" x14ac:dyDescent="0.25">
      <c r="A1609">
        <v>100099</v>
      </c>
      <c r="B1609" t="s">
        <v>3</v>
      </c>
      <c r="C1609" cm="1">
        <f t="array" ref="C1609">_xlfn.SWITCH(Sales[[#This Row],[Subscription Type]],"Basic",4,"Premium",3,"Business",2,"Enterprise",1,FALSE)</f>
        <v>4</v>
      </c>
      <c r="G1609">
        <v>0</v>
      </c>
      <c r="H1609">
        <f>MAX(0,Sales[[#This Row],[Number of Users]]-Sales[[#This Row],[Licenses Bought]])</f>
        <v>3</v>
      </c>
      <c r="I1609" s="5">
        <v>10</v>
      </c>
      <c r="J1609" s="5">
        <f>IF(Sales[[#This Row],[Sales Month]]=MAX(R1609:R3828),Sales[[#This Row],[Upsell $ Non Paying Users]]*Sales[[#This Row],[Non Paying Users]],0)</f>
        <v>0</v>
      </c>
      <c r="K1609" s="5" t="str" cm="1">
        <f t="array" ref="K1609">_xlfn.IFS(Sales[[#This Row],[Current Upsell $]]=0,"",Sales[[#This Row],[Current Upsell $]]&gt;=400,"High",Sales[[#This Row],[Current Upsell $]]&gt;=100,"Medium",Sales[[#This Row],[Current Upsell $]]&lt;100,"Low")</f>
        <v/>
      </c>
      <c r="L1609" s="5" t="str">
        <f>IF(Sales[[#This Row],[Current Upsell $]]&gt;0,_xlfn.CONCAT(Sales[[#This Row],[Subscription Type]]," ",Sales[[#This Row],[Upsell Priority]]," ",TEXT(Sales[[#This Row],[Current Upsell $]],"$#")),"")</f>
        <v/>
      </c>
      <c r="M1609">
        <v>3</v>
      </c>
      <c r="N1609" s="1">
        <v>44044</v>
      </c>
      <c r="O1609" s="1">
        <v>44105</v>
      </c>
      <c r="P1609">
        <v>2</v>
      </c>
      <c r="Q1609">
        <v>8</v>
      </c>
      <c r="R1609" s="1">
        <v>44044</v>
      </c>
      <c r="S1609">
        <v>0</v>
      </c>
      <c r="T1609" s="1"/>
    </row>
    <row r="1610" spans="1:20" x14ac:dyDescent="0.25">
      <c r="A1610">
        <v>100099</v>
      </c>
      <c r="B1610" t="s">
        <v>3</v>
      </c>
      <c r="C1610" cm="1">
        <f t="array" ref="C1610">_xlfn.SWITCH(Sales[[#This Row],[Subscription Type]],"Basic",4,"Premium",3,"Business",2,"Enterprise",1,FALSE)</f>
        <v>4</v>
      </c>
      <c r="G1610">
        <v>0</v>
      </c>
      <c r="H1610">
        <f>MAX(0,Sales[[#This Row],[Number of Users]]-Sales[[#This Row],[Licenses Bought]])</f>
        <v>3</v>
      </c>
      <c r="I1610" s="5">
        <v>10</v>
      </c>
      <c r="J1610" s="5">
        <f>IF(Sales[[#This Row],[Sales Month]]=MAX(R1610:R3829),Sales[[#This Row],[Upsell $ Non Paying Users]]*Sales[[#This Row],[Non Paying Users]],0)</f>
        <v>0</v>
      </c>
      <c r="K1610" s="5" t="str" cm="1">
        <f t="array" ref="K1610">_xlfn.IFS(Sales[[#This Row],[Current Upsell $]]=0,"",Sales[[#This Row],[Current Upsell $]]&gt;=400,"High",Sales[[#This Row],[Current Upsell $]]&gt;=100,"Medium",Sales[[#This Row],[Current Upsell $]]&lt;100,"Low")</f>
        <v/>
      </c>
      <c r="L1610" s="5" t="str">
        <f>IF(Sales[[#This Row],[Current Upsell $]]&gt;0,_xlfn.CONCAT(Sales[[#This Row],[Subscription Type]]," ",Sales[[#This Row],[Upsell Priority]]," ",TEXT(Sales[[#This Row],[Current Upsell $]],"$#")),"")</f>
        <v/>
      </c>
      <c r="M1610">
        <v>3</v>
      </c>
      <c r="N1610" s="1">
        <v>44044</v>
      </c>
      <c r="O1610" s="1">
        <v>44105</v>
      </c>
      <c r="P1610">
        <v>2</v>
      </c>
      <c r="Q1610">
        <v>8</v>
      </c>
      <c r="R1610" s="1">
        <v>44105</v>
      </c>
      <c r="S1610">
        <v>0</v>
      </c>
      <c r="T1610" s="1"/>
    </row>
    <row r="1611" spans="1:20" x14ac:dyDescent="0.25">
      <c r="A1611">
        <v>100100</v>
      </c>
      <c r="B1611" t="s">
        <v>3</v>
      </c>
      <c r="C1611" cm="1">
        <f t="array" ref="C1611">_xlfn.SWITCH(Sales[[#This Row],[Subscription Type]],"Basic",4,"Premium",3,"Business",2,"Enterprise",1,FALSE)</f>
        <v>4</v>
      </c>
      <c r="G1611">
        <v>0</v>
      </c>
      <c r="H1611">
        <f>MAX(0,Sales[[#This Row],[Number of Users]]-Sales[[#This Row],[Licenses Bought]])</f>
        <v>3</v>
      </c>
      <c r="I1611" s="5">
        <v>10</v>
      </c>
      <c r="J1611" s="5">
        <f>IF(Sales[[#This Row],[Sales Month]]=MAX(R1611:R3830),Sales[[#This Row],[Upsell $ Non Paying Users]]*Sales[[#This Row],[Non Paying Users]],0)</f>
        <v>0</v>
      </c>
      <c r="K1611" s="5" t="str" cm="1">
        <f t="array" ref="K1611">_xlfn.IFS(Sales[[#This Row],[Current Upsell $]]=0,"",Sales[[#This Row],[Current Upsell $]]&gt;=400,"High",Sales[[#This Row],[Current Upsell $]]&gt;=100,"Medium",Sales[[#This Row],[Current Upsell $]]&lt;100,"Low")</f>
        <v/>
      </c>
      <c r="L1611" s="5" t="str">
        <f>IF(Sales[[#This Row],[Current Upsell $]]&gt;0,_xlfn.CONCAT(Sales[[#This Row],[Subscription Type]]," ",Sales[[#This Row],[Upsell Priority]]," ",TEXT(Sales[[#This Row],[Current Upsell $]],"$#")),"")</f>
        <v/>
      </c>
      <c r="M1611">
        <v>3</v>
      </c>
      <c r="N1611" s="1">
        <v>44044</v>
      </c>
      <c r="O1611" s="1">
        <v>44256</v>
      </c>
      <c r="P1611">
        <v>7</v>
      </c>
      <c r="Q1611">
        <v>3</v>
      </c>
      <c r="R1611" s="1">
        <v>44044</v>
      </c>
      <c r="S1611">
        <v>0</v>
      </c>
      <c r="T1611" s="1"/>
    </row>
    <row r="1612" spans="1:20" x14ac:dyDescent="0.25">
      <c r="A1612">
        <v>100100</v>
      </c>
      <c r="B1612" t="s">
        <v>3</v>
      </c>
      <c r="C1612" cm="1">
        <f t="array" ref="C1612">_xlfn.SWITCH(Sales[[#This Row],[Subscription Type]],"Basic",4,"Premium",3,"Business",2,"Enterprise",1,FALSE)</f>
        <v>4</v>
      </c>
      <c r="G1612">
        <v>0</v>
      </c>
      <c r="H1612">
        <f>MAX(0,Sales[[#This Row],[Number of Users]]-Sales[[#This Row],[Licenses Bought]])</f>
        <v>3</v>
      </c>
      <c r="I1612" s="5">
        <v>10</v>
      </c>
      <c r="J1612" s="5">
        <f>IF(Sales[[#This Row],[Sales Month]]=MAX(R1612:R3831),Sales[[#This Row],[Upsell $ Non Paying Users]]*Sales[[#This Row],[Non Paying Users]],0)</f>
        <v>0</v>
      </c>
      <c r="K1612" s="5" t="str" cm="1">
        <f t="array" ref="K1612">_xlfn.IFS(Sales[[#This Row],[Current Upsell $]]=0,"",Sales[[#This Row],[Current Upsell $]]&gt;=400,"High",Sales[[#This Row],[Current Upsell $]]&gt;=100,"Medium",Sales[[#This Row],[Current Upsell $]]&lt;100,"Low")</f>
        <v/>
      </c>
      <c r="L1612" s="5" t="str">
        <f>IF(Sales[[#This Row],[Current Upsell $]]&gt;0,_xlfn.CONCAT(Sales[[#This Row],[Subscription Type]]," ",Sales[[#This Row],[Upsell Priority]]," ",TEXT(Sales[[#This Row],[Current Upsell $]],"$#")),"")</f>
        <v/>
      </c>
      <c r="M1612">
        <v>3</v>
      </c>
      <c r="N1612" s="1">
        <v>44044</v>
      </c>
      <c r="O1612" s="1">
        <v>44256</v>
      </c>
      <c r="P1612">
        <v>7</v>
      </c>
      <c r="Q1612">
        <v>3</v>
      </c>
      <c r="R1612" s="1">
        <v>44075</v>
      </c>
      <c r="S1612">
        <v>0</v>
      </c>
      <c r="T1612" s="1"/>
    </row>
    <row r="1613" spans="1:20" x14ac:dyDescent="0.25">
      <c r="A1613">
        <v>100100</v>
      </c>
      <c r="B1613" t="s">
        <v>3</v>
      </c>
      <c r="C1613" cm="1">
        <f t="array" ref="C1613">_xlfn.SWITCH(Sales[[#This Row],[Subscription Type]],"Basic",4,"Premium",3,"Business",2,"Enterprise",1,FALSE)</f>
        <v>4</v>
      </c>
      <c r="G1613">
        <v>0</v>
      </c>
      <c r="H1613">
        <f>MAX(0,Sales[[#This Row],[Number of Users]]-Sales[[#This Row],[Licenses Bought]])</f>
        <v>3</v>
      </c>
      <c r="I1613" s="5">
        <v>10</v>
      </c>
      <c r="J1613" s="5">
        <f>IF(Sales[[#This Row],[Sales Month]]=MAX(R1613:R3832),Sales[[#This Row],[Upsell $ Non Paying Users]]*Sales[[#This Row],[Non Paying Users]],0)</f>
        <v>0</v>
      </c>
      <c r="K1613" s="5" t="str" cm="1">
        <f t="array" ref="K1613">_xlfn.IFS(Sales[[#This Row],[Current Upsell $]]=0,"",Sales[[#This Row],[Current Upsell $]]&gt;=400,"High",Sales[[#This Row],[Current Upsell $]]&gt;=100,"Medium",Sales[[#This Row],[Current Upsell $]]&lt;100,"Low")</f>
        <v/>
      </c>
      <c r="L1613" s="5" t="str">
        <f>IF(Sales[[#This Row],[Current Upsell $]]&gt;0,_xlfn.CONCAT(Sales[[#This Row],[Subscription Type]]," ",Sales[[#This Row],[Upsell Priority]]," ",TEXT(Sales[[#This Row],[Current Upsell $]],"$#")),"")</f>
        <v/>
      </c>
      <c r="M1613">
        <v>3</v>
      </c>
      <c r="N1613" s="1">
        <v>44044</v>
      </c>
      <c r="O1613" s="1">
        <v>44256</v>
      </c>
      <c r="P1613">
        <v>7</v>
      </c>
      <c r="Q1613">
        <v>3</v>
      </c>
      <c r="R1613" s="1">
        <v>44105</v>
      </c>
      <c r="S1613">
        <v>0</v>
      </c>
      <c r="T1613" s="1"/>
    </row>
    <row r="1614" spans="1:20" x14ac:dyDescent="0.25">
      <c r="A1614">
        <v>100100</v>
      </c>
      <c r="B1614" t="s">
        <v>3</v>
      </c>
      <c r="C1614" cm="1">
        <f t="array" ref="C1614">_xlfn.SWITCH(Sales[[#This Row],[Subscription Type]],"Basic",4,"Premium",3,"Business",2,"Enterprise",1,FALSE)</f>
        <v>4</v>
      </c>
      <c r="G1614">
        <v>0</v>
      </c>
      <c r="H1614">
        <f>MAX(0,Sales[[#This Row],[Number of Users]]-Sales[[#This Row],[Licenses Bought]])</f>
        <v>3</v>
      </c>
      <c r="I1614" s="5">
        <v>10</v>
      </c>
      <c r="J1614" s="5">
        <f>IF(Sales[[#This Row],[Sales Month]]=MAX(R1614:R3833),Sales[[#This Row],[Upsell $ Non Paying Users]]*Sales[[#This Row],[Non Paying Users]],0)</f>
        <v>0</v>
      </c>
      <c r="K1614" s="5" t="str" cm="1">
        <f t="array" ref="K1614">_xlfn.IFS(Sales[[#This Row],[Current Upsell $]]=0,"",Sales[[#This Row],[Current Upsell $]]&gt;=400,"High",Sales[[#This Row],[Current Upsell $]]&gt;=100,"Medium",Sales[[#This Row],[Current Upsell $]]&lt;100,"Low")</f>
        <v/>
      </c>
      <c r="L1614" s="5" t="str">
        <f>IF(Sales[[#This Row],[Current Upsell $]]&gt;0,_xlfn.CONCAT(Sales[[#This Row],[Subscription Type]]," ",Sales[[#This Row],[Upsell Priority]]," ",TEXT(Sales[[#This Row],[Current Upsell $]],"$#")),"")</f>
        <v/>
      </c>
      <c r="M1614">
        <v>3</v>
      </c>
      <c r="N1614" s="1">
        <v>44044</v>
      </c>
      <c r="O1614" s="1">
        <v>44256</v>
      </c>
      <c r="P1614">
        <v>7</v>
      </c>
      <c r="Q1614">
        <v>3</v>
      </c>
      <c r="R1614" s="1">
        <v>44136</v>
      </c>
      <c r="S1614">
        <v>0</v>
      </c>
      <c r="T1614" s="1"/>
    </row>
    <row r="1615" spans="1:20" x14ac:dyDescent="0.25">
      <c r="A1615">
        <v>100100</v>
      </c>
      <c r="B1615" t="s">
        <v>3</v>
      </c>
      <c r="C1615" cm="1">
        <f t="array" ref="C1615">_xlfn.SWITCH(Sales[[#This Row],[Subscription Type]],"Basic",4,"Premium",3,"Business",2,"Enterprise",1,FALSE)</f>
        <v>4</v>
      </c>
      <c r="G1615">
        <v>0</v>
      </c>
      <c r="H1615">
        <f>MAX(0,Sales[[#This Row],[Number of Users]]-Sales[[#This Row],[Licenses Bought]])</f>
        <v>3</v>
      </c>
      <c r="I1615" s="5">
        <v>10</v>
      </c>
      <c r="J1615" s="5">
        <f>IF(Sales[[#This Row],[Sales Month]]=MAX(R1615:R3834),Sales[[#This Row],[Upsell $ Non Paying Users]]*Sales[[#This Row],[Non Paying Users]],0)</f>
        <v>0</v>
      </c>
      <c r="K1615" s="5" t="str" cm="1">
        <f t="array" ref="K1615">_xlfn.IFS(Sales[[#This Row],[Current Upsell $]]=0,"",Sales[[#This Row],[Current Upsell $]]&gt;=400,"High",Sales[[#This Row],[Current Upsell $]]&gt;=100,"Medium",Sales[[#This Row],[Current Upsell $]]&lt;100,"Low")</f>
        <v/>
      </c>
      <c r="L1615" s="5" t="str">
        <f>IF(Sales[[#This Row],[Current Upsell $]]&gt;0,_xlfn.CONCAT(Sales[[#This Row],[Subscription Type]]," ",Sales[[#This Row],[Upsell Priority]]," ",TEXT(Sales[[#This Row],[Current Upsell $]],"$#")),"")</f>
        <v/>
      </c>
      <c r="M1615">
        <v>3</v>
      </c>
      <c r="N1615" s="1">
        <v>44044</v>
      </c>
      <c r="O1615" s="1">
        <v>44256</v>
      </c>
      <c r="P1615">
        <v>7</v>
      </c>
      <c r="Q1615">
        <v>3</v>
      </c>
      <c r="R1615" s="1">
        <v>44166</v>
      </c>
      <c r="S1615">
        <v>0</v>
      </c>
      <c r="T1615" s="1"/>
    </row>
    <row r="1616" spans="1:20" x14ac:dyDescent="0.25">
      <c r="A1616">
        <v>100100</v>
      </c>
      <c r="B1616" t="s">
        <v>3</v>
      </c>
      <c r="C1616" cm="1">
        <f t="array" ref="C1616">_xlfn.SWITCH(Sales[[#This Row],[Subscription Type]],"Basic",4,"Premium",3,"Business",2,"Enterprise",1,FALSE)</f>
        <v>4</v>
      </c>
      <c r="G1616">
        <v>0</v>
      </c>
      <c r="H1616">
        <f>MAX(0,Sales[[#This Row],[Number of Users]]-Sales[[#This Row],[Licenses Bought]])</f>
        <v>3</v>
      </c>
      <c r="I1616" s="5">
        <v>10</v>
      </c>
      <c r="J1616" s="5">
        <f>IF(Sales[[#This Row],[Sales Month]]=MAX(R1616:R3835),Sales[[#This Row],[Upsell $ Non Paying Users]]*Sales[[#This Row],[Non Paying Users]],0)</f>
        <v>0</v>
      </c>
      <c r="K1616" s="5" t="str" cm="1">
        <f t="array" ref="K1616">_xlfn.IFS(Sales[[#This Row],[Current Upsell $]]=0,"",Sales[[#This Row],[Current Upsell $]]&gt;=400,"High",Sales[[#This Row],[Current Upsell $]]&gt;=100,"Medium",Sales[[#This Row],[Current Upsell $]]&lt;100,"Low")</f>
        <v/>
      </c>
      <c r="L1616" s="5" t="str">
        <f>IF(Sales[[#This Row],[Current Upsell $]]&gt;0,_xlfn.CONCAT(Sales[[#This Row],[Subscription Type]]," ",Sales[[#This Row],[Upsell Priority]]," ",TEXT(Sales[[#This Row],[Current Upsell $]],"$#")),"")</f>
        <v/>
      </c>
      <c r="M1616">
        <v>3</v>
      </c>
      <c r="N1616" s="1">
        <v>44044</v>
      </c>
      <c r="O1616" s="1">
        <v>44256</v>
      </c>
      <c r="P1616">
        <v>7</v>
      </c>
      <c r="Q1616">
        <v>3</v>
      </c>
      <c r="R1616" s="1">
        <v>44197</v>
      </c>
      <c r="S1616">
        <v>0</v>
      </c>
      <c r="T1616" s="1"/>
    </row>
    <row r="1617" spans="1:20" x14ac:dyDescent="0.25">
      <c r="A1617">
        <v>100100</v>
      </c>
      <c r="B1617" t="s">
        <v>3</v>
      </c>
      <c r="C1617" cm="1">
        <f t="array" ref="C1617">_xlfn.SWITCH(Sales[[#This Row],[Subscription Type]],"Basic",4,"Premium",3,"Business",2,"Enterprise",1,FALSE)</f>
        <v>4</v>
      </c>
      <c r="G1617">
        <v>0</v>
      </c>
      <c r="H1617">
        <f>MAX(0,Sales[[#This Row],[Number of Users]]-Sales[[#This Row],[Licenses Bought]])</f>
        <v>3</v>
      </c>
      <c r="I1617" s="5">
        <v>10</v>
      </c>
      <c r="J1617" s="5">
        <f>IF(Sales[[#This Row],[Sales Month]]=MAX(R1617:R3836),Sales[[#This Row],[Upsell $ Non Paying Users]]*Sales[[#This Row],[Non Paying Users]],0)</f>
        <v>0</v>
      </c>
      <c r="K1617" s="5" t="str" cm="1">
        <f t="array" ref="K1617">_xlfn.IFS(Sales[[#This Row],[Current Upsell $]]=0,"",Sales[[#This Row],[Current Upsell $]]&gt;=400,"High",Sales[[#This Row],[Current Upsell $]]&gt;=100,"Medium",Sales[[#This Row],[Current Upsell $]]&lt;100,"Low")</f>
        <v/>
      </c>
      <c r="L1617" s="5" t="str">
        <f>IF(Sales[[#This Row],[Current Upsell $]]&gt;0,_xlfn.CONCAT(Sales[[#This Row],[Subscription Type]]," ",Sales[[#This Row],[Upsell Priority]]," ",TEXT(Sales[[#This Row],[Current Upsell $]],"$#")),"")</f>
        <v/>
      </c>
      <c r="M1617">
        <v>3</v>
      </c>
      <c r="N1617" s="1">
        <v>44044</v>
      </c>
      <c r="O1617" s="1">
        <v>44256</v>
      </c>
      <c r="P1617">
        <v>7</v>
      </c>
      <c r="Q1617">
        <v>3</v>
      </c>
      <c r="R1617" s="1">
        <v>44228</v>
      </c>
      <c r="S1617">
        <v>0</v>
      </c>
      <c r="T1617" s="1"/>
    </row>
    <row r="1618" spans="1:20" x14ac:dyDescent="0.25">
      <c r="A1618">
        <v>100100</v>
      </c>
      <c r="B1618" t="s">
        <v>3</v>
      </c>
      <c r="C1618" cm="1">
        <f t="array" ref="C1618">_xlfn.SWITCH(Sales[[#This Row],[Subscription Type]],"Basic",4,"Premium",3,"Business",2,"Enterprise",1,FALSE)</f>
        <v>4</v>
      </c>
      <c r="G1618">
        <v>0</v>
      </c>
      <c r="H1618">
        <f>MAX(0,Sales[[#This Row],[Number of Users]]-Sales[[#This Row],[Licenses Bought]])</f>
        <v>3</v>
      </c>
      <c r="I1618" s="5">
        <v>10</v>
      </c>
      <c r="J1618" s="5">
        <f>IF(Sales[[#This Row],[Sales Month]]=MAX(R1618:R3837),Sales[[#This Row],[Upsell $ Non Paying Users]]*Sales[[#This Row],[Non Paying Users]],0)</f>
        <v>0</v>
      </c>
      <c r="K1618" s="5" t="str" cm="1">
        <f t="array" ref="K1618">_xlfn.IFS(Sales[[#This Row],[Current Upsell $]]=0,"",Sales[[#This Row],[Current Upsell $]]&gt;=400,"High",Sales[[#This Row],[Current Upsell $]]&gt;=100,"Medium",Sales[[#This Row],[Current Upsell $]]&lt;100,"Low")</f>
        <v/>
      </c>
      <c r="L1618" s="5" t="str">
        <f>IF(Sales[[#This Row],[Current Upsell $]]&gt;0,_xlfn.CONCAT(Sales[[#This Row],[Subscription Type]]," ",Sales[[#This Row],[Upsell Priority]]," ",TEXT(Sales[[#This Row],[Current Upsell $]],"$#")),"")</f>
        <v/>
      </c>
      <c r="M1618">
        <v>3</v>
      </c>
      <c r="N1618" s="1">
        <v>44044</v>
      </c>
      <c r="O1618" s="1">
        <v>44256</v>
      </c>
      <c r="P1618">
        <v>7</v>
      </c>
      <c r="Q1618">
        <v>3</v>
      </c>
      <c r="R1618" s="1">
        <v>44256</v>
      </c>
      <c r="S1618">
        <v>0</v>
      </c>
      <c r="T1618" s="1"/>
    </row>
    <row r="1619" spans="1:20" x14ac:dyDescent="0.25">
      <c r="A1619">
        <v>100132</v>
      </c>
      <c r="B1619" t="s">
        <v>3</v>
      </c>
      <c r="C1619" cm="1">
        <f t="array" ref="C1619">_xlfn.SWITCH(Sales[[#This Row],[Subscription Type]],"Basic",4,"Premium",3,"Business",2,"Enterprise",1,FALSE)</f>
        <v>4</v>
      </c>
      <c r="G1619">
        <v>0</v>
      </c>
      <c r="H1619">
        <f>MAX(0,Sales[[#This Row],[Number of Users]]-Sales[[#This Row],[Licenses Bought]])</f>
        <v>3</v>
      </c>
      <c r="I1619" s="5">
        <v>10</v>
      </c>
      <c r="J1619" s="5">
        <f>IF(Sales[[#This Row],[Sales Month]]=MAX(R1619:R3838),Sales[[#This Row],[Upsell $ Non Paying Users]]*Sales[[#This Row],[Non Paying Users]],0)</f>
        <v>0</v>
      </c>
      <c r="K1619" s="5" t="str" cm="1">
        <f t="array" ref="K1619">_xlfn.IFS(Sales[[#This Row],[Current Upsell $]]=0,"",Sales[[#This Row],[Current Upsell $]]&gt;=400,"High",Sales[[#This Row],[Current Upsell $]]&gt;=100,"Medium",Sales[[#This Row],[Current Upsell $]]&lt;100,"Low")</f>
        <v/>
      </c>
      <c r="L1619" s="5" t="str">
        <f>IF(Sales[[#This Row],[Current Upsell $]]&gt;0,_xlfn.CONCAT(Sales[[#This Row],[Subscription Type]]," ",Sales[[#This Row],[Upsell Priority]]," ",TEXT(Sales[[#This Row],[Current Upsell $]],"$#")),"")</f>
        <v/>
      </c>
      <c r="M1619">
        <v>3</v>
      </c>
      <c r="N1619" s="1">
        <v>44075</v>
      </c>
      <c r="O1619" s="1">
        <v>44256</v>
      </c>
      <c r="P1619">
        <v>6</v>
      </c>
      <c r="Q1619">
        <v>3</v>
      </c>
      <c r="R1619" s="1">
        <v>44075</v>
      </c>
      <c r="S1619">
        <v>0</v>
      </c>
      <c r="T1619" s="1"/>
    </row>
    <row r="1620" spans="1:20" x14ac:dyDescent="0.25">
      <c r="A1620">
        <v>100132</v>
      </c>
      <c r="B1620" t="s">
        <v>3</v>
      </c>
      <c r="C1620" cm="1">
        <f t="array" ref="C1620">_xlfn.SWITCH(Sales[[#This Row],[Subscription Type]],"Basic",4,"Premium",3,"Business",2,"Enterprise",1,FALSE)</f>
        <v>4</v>
      </c>
      <c r="G1620">
        <v>0</v>
      </c>
      <c r="H1620">
        <f>MAX(0,Sales[[#This Row],[Number of Users]]-Sales[[#This Row],[Licenses Bought]])</f>
        <v>3</v>
      </c>
      <c r="I1620" s="5">
        <v>10</v>
      </c>
      <c r="J1620" s="5">
        <f>IF(Sales[[#This Row],[Sales Month]]=MAX(R1620:R3839),Sales[[#This Row],[Upsell $ Non Paying Users]]*Sales[[#This Row],[Non Paying Users]],0)</f>
        <v>0</v>
      </c>
      <c r="K1620" s="5" t="str" cm="1">
        <f t="array" ref="K1620">_xlfn.IFS(Sales[[#This Row],[Current Upsell $]]=0,"",Sales[[#This Row],[Current Upsell $]]&gt;=400,"High",Sales[[#This Row],[Current Upsell $]]&gt;=100,"Medium",Sales[[#This Row],[Current Upsell $]]&lt;100,"Low")</f>
        <v/>
      </c>
      <c r="L1620" s="5" t="str">
        <f>IF(Sales[[#This Row],[Current Upsell $]]&gt;0,_xlfn.CONCAT(Sales[[#This Row],[Subscription Type]]," ",Sales[[#This Row],[Upsell Priority]]," ",TEXT(Sales[[#This Row],[Current Upsell $]],"$#")),"")</f>
        <v/>
      </c>
      <c r="M1620">
        <v>3</v>
      </c>
      <c r="N1620" s="1">
        <v>44075</v>
      </c>
      <c r="O1620" s="1">
        <v>44256</v>
      </c>
      <c r="P1620">
        <v>6</v>
      </c>
      <c r="Q1620">
        <v>3</v>
      </c>
      <c r="R1620" s="1">
        <v>44136</v>
      </c>
      <c r="S1620">
        <v>0</v>
      </c>
      <c r="T1620" s="1"/>
    </row>
    <row r="1621" spans="1:20" x14ac:dyDescent="0.25">
      <c r="A1621">
        <v>100132</v>
      </c>
      <c r="B1621" t="s">
        <v>3</v>
      </c>
      <c r="C1621" cm="1">
        <f t="array" ref="C1621">_xlfn.SWITCH(Sales[[#This Row],[Subscription Type]],"Basic",4,"Premium",3,"Business",2,"Enterprise",1,FALSE)</f>
        <v>4</v>
      </c>
      <c r="G1621">
        <v>0</v>
      </c>
      <c r="H1621">
        <f>MAX(0,Sales[[#This Row],[Number of Users]]-Sales[[#This Row],[Licenses Bought]])</f>
        <v>3</v>
      </c>
      <c r="I1621" s="5">
        <v>10</v>
      </c>
      <c r="J1621" s="5">
        <f>IF(Sales[[#This Row],[Sales Month]]=MAX(R1621:R3840),Sales[[#This Row],[Upsell $ Non Paying Users]]*Sales[[#This Row],[Non Paying Users]],0)</f>
        <v>0</v>
      </c>
      <c r="K1621" s="5" t="str" cm="1">
        <f t="array" ref="K1621">_xlfn.IFS(Sales[[#This Row],[Current Upsell $]]=0,"",Sales[[#This Row],[Current Upsell $]]&gt;=400,"High",Sales[[#This Row],[Current Upsell $]]&gt;=100,"Medium",Sales[[#This Row],[Current Upsell $]]&lt;100,"Low")</f>
        <v/>
      </c>
      <c r="L1621" s="5" t="str">
        <f>IF(Sales[[#This Row],[Current Upsell $]]&gt;0,_xlfn.CONCAT(Sales[[#This Row],[Subscription Type]]," ",Sales[[#This Row],[Upsell Priority]]," ",TEXT(Sales[[#This Row],[Current Upsell $]],"$#")),"")</f>
        <v/>
      </c>
      <c r="M1621">
        <v>3</v>
      </c>
      <c r="N1621" s="1">
        <v>44075</v>
      </c>
      <c r="O1621" s="1">
        <v>44256</v>
      </c>
      <c r="P1621">
        <v>6</v>
      </c>
      <c r="Q1621">
        <v>3</v>
      </c>
      <c r="R1621" s="1">
        <v>44166</v>
      </c>
      <c r="S1621">
        <v>0</v>
      </c>
      <c r="T1621" s="1"/>
    </row>
    <row r="1622" spans="1:20" x14ac:dyDescent="0.25">
      <c r="A1622">
        <v>100132</v>
      </c>
      <c r="B1622" t="s">
        <v>3</v>
      </c>
      <c r="C1622" cm="1">
        <f t="array" ref="C1622">_xlfn.SWITCH(Sales[[#This Row],[Subscription Type]],"Basic",4,"Premium",3,"Business",2,"Enterprise",1,FALSE)</f>
        <v>4</v>
      </c>
      <c r="G1622">
        <v>0</v>
      </c>
      <c r="H1622">
        <f>MAX(0,Sales[[#This Row],[Number of Users]]-Sales[[#This Row],[Licenses Bought]])</f>
        <v>3</v>
      </c>
      <c r="I1622" s="5">
        <v>10</v>
      </c>
      <c r="J1622" s="5">
        <f>IF(Sales[[#This Row],[Sales Month]]=MAX(R1622:R3841),Sales[[#This Row],[Upsell $ Non Paying Users]]*Sales[[#This Row],[Non Paying Users]],0)</f>
        <v>0</v>
      </c>
      <c r="K1622" s="5" t="str" cm="1">
        <f t="array" ref="K1622">_xlfn.IFS(Sales[[#This Row],[Current Upsell $]]=0,"",Sales[[#This Row],[Current Upsell $]]&gt;=400,"High",Sales[[#This Row],[Current Upsell $]]&gt;=100,"Medium",Sales[[#This Row],[Current Upsell $]]&lt;100,"Low")</f>
        <v/>
      </c>
      <c r="L1622" s="5" t="str">
        <f>IF(Sales[[#This Row],[Current Upsell $]]&gt;0,_xlfn.CONCAT(Sales[[#This Row],[Subscription Type]]," ",Sales[[#This Row],[Upsell Priority]]," ",TEXT(Sales[[#This Row],[Current Upsell $]],"$#")),"")</f>
        <v/>
      </c>
      <c r="M1622">
        <v>3</v>
      </c>
      <c r="N1622" s="1">
        <v>44075</v>
      </c>
      <c r="O1622" s="1">
        <v>44256</v>
      </c>
      <c r="P1622">
        <v>6</v>
      </c>
      <c r="Q1622">
        <v>3</v>
      </c>
      <c r="R1622" s="1">
        <v>44197</v>
      </c>
      <c r="S1622">
        <v>0</v>
      </c>
      <c r="T1622" s="1"/>
    </row>
    <row r="1623" spans="1:20" x14ac:dyDescent="0.25">
      <c r="A1623">
        <v>100132</v>
      </c>
      <c r="B1623" t="s">
        <v>3</v>
      </c>
      <c r="C1623" cm="1">
        <f t="array" ref="C1623">_xlfn.SWITCH(Sales[[#This Row],[Subscription Type]],"Basic",4,"Premium",3,"Business",2,"Enterprise",1,FALSE)</f>
        <v>4</v>
      </c>
      <c r="G1623">
        <v>0</v>
      </c>
      <c r="H1623">
        <f>MAX(0,Sales[[#This Row],[Number of Users]]-Sales[[#This Row],[Licenses Bought]])</f>
        <v>3</v>
      </c>
      <c r="I1623" s="5">
        <v>10</v>
      </c>
      <c r="J1623" s="5">
        <f>IF(Sales[[#This Row],[Sales Month]]=MAX(R1623:R3842),Sales[[#This Row],[Upsell $ Non Paying Users]]*Sales[[#This Row],[Non Paying Users]],0)</f>
        <v>0</v>
      </c>
      <c r="K1623" s="5" t="str" cm="1">
        <f t="array" ref="K1623">_xlfn.IFS(Sales[[#This Row],[Current Upsell $]]=0,"",Sales[[#This Row],[Current Upsell $]]&gt;=400,"High",Sales[[#This Row],[Current Upsell $]]&gt;=100,"Medium",Sales[[#This Row],[Current Upsell $]]&lt;100,"Low")</f>
        <v/>
      </c>
      <c r="L1623" s="5" t="str">
        <f>IF(Sales[[#This Row],[Current Upsell $]]&gt;0,_xlfn.CONCAT(Sales[[#This Row],[Subscription Type]]," ",Sales[[#This Row],[Upsell Priority]]," ",TEXT(Sales[[#This Row],[Current Upsell $]],"$#")),"")</f>
        <v/>
      </c>
      <c r="M1623">
        <v>3</v>
      </c>
      <c r="N1623" s="1">
        <v>44075</v>
      </c>
      <c r="O1623" s="1">
        <v>44256</v>
      </c>
      <c r="P1623">
        <v>6</v>
      </c>
      <c r="Q1623">
        <v>3</v>
      </c>
      <c r="R1623" s="1">
        <v>44228</v>
      </c>
      <c r="S1623">
        <v>0</v>
      </c>
      <c r="T1623" s="1"/>
    </row>
    <row r="1624" spans="1:20" x14ac:dyDescent="0.25">
      <c r="A1624">
        <v>100132</v>
      </c>
      <c r="B1624" t="s">
        <v>3</v>
      </c>
      <c r="C1624" cm="1">
        <f t="array" ref="C1624">_xlfn.SWITCH(Sales[[#This Row],[Subscription Type]],"Basic",4,"Premium",3,"Business",2,"Enterprise",1,FALSE)</f>
        <v>4</v>
      </c>
      <c r="G1624">
        <v>0</v>
      </c>
      <c r="H1624">
        <f>MAX(0,Sales[[#This Row],[Number of Users]]-Sales[[#This Row],[Licenses Bought]])</f>
        <v>3</v>
      </c>
      <c r="I1624" s="5">
        <v>10</v>
      </c>
      <c r="J1624" s="5">
        <f>IF(Sales[[#This Row],[Sales Month]]=MAX(R1624:R3843),Sales[[#This Row],[Upsell $ Non Paying Users]]*Sales[[#This Row],[Non Paying Users]],0)</f>
        <v>0</v>
      </c>
      <c r="K1624" s="5" t="str" cm="1">
        <f t="array" ref="K1624">_xlfn.IFS(Sales[[#This Row],[Current Upsell $]]=0,"",Sales[[#This Row],[Current Upsell $]]&gt;=400,"High",Sales[[#This Row],[Current Upsell $]]&gt;=100,"Medium",Sales[[#This Row],[Current Upsell $]]&lt;100,"Low")</f>
        <v/>
      </c>
      <c r="L1624" s="5" t="str">
        <f>IF(Sales[[#This Row],[Current Upsell $]]&gt;0,_xlfn.CONCAT(Sales[[#This Row],[Subscription Type]]," ",Sales[[#This Row],[Upsell Priority]]," ",TEXT(Sales[[#This Row],[Current Upsell $]],"$#")),"")</f>
        <v/>
      </c>
      <c r="M1624">
        <v>3</v>
      </c>
      <c r="N1624" s="1">
        <v>44075</v>
      </c>
      <c r="O1624" s="1">
        <v>44256</v>
      </c>
      <c r="P1624">
        <v>6</v>
      </c>
      <c r="Q1624">
        <v>3</v>
      </c>
      <c r="R1624" s="1">
        <v>44256</v>
      </c>
      <c r="S1624">
        <v>0</v>
      </c>
      <c r="T1624" s="1"/>
    </row>
    <row r="1625" spans="1:20" x14ac:dyDescent="0.25">
      <c r="A1625">
        <v>100133</v>
      </c>
      <c r="B1625" t="s">
        <v>3</v>
      </c>
      <c r="C1625" cm="1">
        <f t="array" ref="C1625">_xlfn.SWITCH(Sales[[#This Row],[Subscription Type]],"Basic",4,"Premium",3,"Business",2,"Enterprise",1,FALSE)</f>
        <v>4</v>
      </c>
      <c r="G1625">
        <v>0</v>
      </c>
      <c r="H1625">
        <f>MAX(0,Sales[[#This Row],[Number of Users]]-Sales[[#This Row],[Licenses Bought]])</f>
        <v>3</v>
      </c>
      <c r="I1625" s="5">
        <v>10</v>
      </c>
      <c r="J1625" s="5">
        <f>IF(Sales[[#This Row],[Sales Month]]=MAX(R1625:R3844),Sales[[#This Row],[Upsell $ Non Paying Users]]*Sales[[#This Row],[Non Paying Users]],0)</f>
        <v>0</v>
      </c>
      <c r="K1625" s="5" t="str" cm="1">
        <f t="array" ref="K1625">_xlfn.IFS(Sales[[#This Row],[Current Upsell $]]=0,"",Sales[[#This Row],[Current Upsell $]]&gt;=400,"High",Sales[[#This Row],[Current Upsell $]]&gt;=100,"Medium",Sales[[#This Row],[Current Upsell $]]&lt;100,"Low")</f>
        <v/>
      </c>
      <c r="L1625" s="5" t="str">
        <f>IF(Sales[[#This Row],[Current Upsell $]]&gt;0,_xlfn.CONCAT(Sales[[#This Row],[Subscription Type]]," ",Sales[[#This Row],[Upsell Priority]]," ",TEXT(Sales[[#This Row],[Current Upsell $]],"$#")),"")</f>
        <v/>
      </c>
      <c r="M1625">
        <v>3</v>
      </c>
      <c r="N1625" s="1">
        <v>44075</v>
      </c>
      <c r="O1625" s="1">
        <v>44378</v>
      </c>
      <c r="P1625">
        <v>10</v>
      </c>
      <c r="Q1625">
        <v>0</v>
      </c>
      <c r="R1625" s="1">
        <v>44075</v>
      </c>
      <c r="S1625">
        <v>0</v>
      </c>
      <c r="T1625" s="1"/>
    </row>
    <row r="1626" spans="1:20" x14ac:dyDescent="0.25">
      <c r="A1626">
        <v>100133</v>
      </c>
      <c r="B1626" t="s">
        <v>3</v>
      </c>
      <c r="C1626" cm="1">
        <f t="array" ref="C1626">_xlfn.SWITCH(Sales[[#This Row],[Subscription Type]],"Basic",4,"Premium",3,"Business",2,"Enterprise",1,FALSE)</f>
        <v>4</v>
      </c>
      <c r="G1626">
        <v>0</v>
      </c>
      <c r="H1626">
        <f>MAX(0,Sales[[#This Row],[Number of Users]]-Sales[[#This Row],[Licenses Bought]])</f>
        <v>3</v>
      </c>
      <c r="I1626" s="5">
        <v>10</v>
      </c>
      <c r="J1626" s="5">
        <f>IF(Sales[[#This Row],[Sales Month]]=MAX(R1626:R3845),Sales[[#This Row],[Upsell $ Non Paying Users]]*Sales[[#This Row],[Non Paying Users]],0)</f>
        <v>0</v>
      </c>
      <c r="K1626" s="5" t="str" cm="1">
        <f t="array" ref="K1626">_xlfn.IFS(Sales[[#This Row],[Current Upsell $]]=0,"",Sales[[#This Row],[Current Upsell $]]&gt;=400,"High",Sales[[#This Row],[Current Upsell $]]&gt;=100,"Medium",Sales[[#This Row],[Current Upsell $]]&lt;100,"Low")</f>
        <v/>
      </c>
      <c r="L1626" s="5" t="str">
        <f>IF(Sales[[#This Row],[Current Upsell $]]&gt;0,_xlfn.CONCAT(Sales[[#This Row],[Subscription Type]]," ",Sales[[#This Row],[Upsell Priority]]," ",TEXT(Sales[[#This Row],[Current Upsell $]],"$#")),"")</f>
        <v/>
      </c>
      <c r="M1626">
        <v>3</v>
      </c>
      <c r="N1626" s="1">
        <v>44075</v>
      </c>
      <c r="O1626" s="1">
        <v>44378</v>
      </c>
      <c r="P1626">
        <v>10</v>
      </c>
      <c r="Q1626">
        <v>0</v>
      </c>
      <c r="R1626" s="1">
        <v>44105</v>
      </c>
      <c r="S1626">
        <v>0</v>
      </c>
      <c r="T1626" s="1"/>
    </row>
    <row r="1627" spans="1:20" x14ac:dyDescent="0.25">
      <c r="A1627">
        <v>100133</v>
      </c>
      <c r="B1627" t="s">
        <v>3</v>
      </c>
      <c r="C1627" cm="1">
        <f t="array" ref="C1627">_xlfn.SWITCH(Sales[[#This Row],[Subscription Type]],"Basic",4,"Premium",3,"Business",2,"Enterprise",1,FALSE)</f>
        <v>4</v>
      </c>
      <c r="G1627">
        <v>0</v>
      </c>
      <c r="H1627">
        <f>MAX(0,Sales[[#This Row],[Number of Users]]-Sales[[#This Row],[Licenses Bought]])</f>
        <v>3</v>
      </c>
      <c r="I1627" s="5">
        <v>10</v>
      </c>
      <c r="J1627" s="5">
        <f>IF(Sales[[#This Row],[Sales Month]]=MAX(R1627:R3846),Sales[[#This Row],[Upsell $ Non Paying Users]]*Sales[[#This Row],[Non Paying Users]],0)</f>
        <v>0</v>
      </c>
      <c r="K1627" s="5" t="str" cm="1">
        <f t="array" ref="K1627">_xlfn.IFS(Sales[[#This Row],[Current Upsell $]]=0,"",Sales[[#This Row],[Current Upsell $]]&gt;=400,"High",Sales[[#This Row],[Current Upsell $]]&gt;=100,"Medium",Sales[[#This Row],[Current Upsell $]]&lt;100,"Low")</f>
        <v/>
      </c>
      <c r="L1627" s="5" t="str">
        <f>IF(Sales[[#This Row],[Current Upsell $]]&gt;0,_xlfn.CONCAT(Sales[[#This Row],[Subscription Type]]," ",Sales[[#This Row],[Upsell Priority]]," ",TEXT(Sales[[#This Row],[Current Upsell $]],"$#")),"")</f>
        <v/>
      </c>
      <c r="M1627">
        <v>3</v>
      </c>
      <c r="N1627" s="1">
        <v>44075</v>
      </c>
      <c r="O1627" s="1">
        <v>44378</v>
      </c>
      <c r="P1627">
        <v>10</v>
      </c>
      <c r="Q1627">
        <v>0</v>
      </c>
      <c r="R1627" s="1">
        <v>44136</v>
      </c>
      <c r="S1627">
        <v>0</v>
      </c>
      <c r="T1627" s="1"/>
    </row>
    <row r="1628" spans="1:20" x14ac:dyDescent="0.25">
      <c r="A1628">
        <v>100133</v>
      </c>
      <c r="B1628" t="s">
        <v>3</v>
      </c>
      <c r="C1628" cm="1">
        <f t="array" ref="C1628">_xlfn.SWITCH(Sales[[#This Row],[Subscription Type]],"Basic",4,"Premium",3,"Business",2,"Enterprise",1,FALSE)</f>
        <v>4</v>
      </c>
      <c r="G1628">
        <v>0</v>
      </c>
      <c r="H1628">
        <f>MAX(0,Sales[[#This Row],[Number of Users]]-Sales[[#This Row],[Licenses Bought]])</f>
        <v>3</v>
      </c>
      <c r="I1628" s="5">
        <v>10</v>
      </c>
      <c r="J1628" s="5">
        <f>IF(Sales[[#This Row],[Sales Month]]=MAX(R1628:R3847),Sales[[#This Row],[Upsell $ Non Paying Users]]*Sales[[#This Row],[Non Paying Users]],0)</f>
        <v>0</v>
      </c>
      <c r="K1628" s="5" t="str" cm="1">
        <f t="array" ref="K1628">_xlfn.IFS(Sales[[#This Row],[Current Upsell $]]=0,"",Sales[[#This Row],[Current Upsell $]]&gt;=400,"High",Sales[[#This Row],[Current Upsell $]]&gt;=100,"Medium",Sales[[#This Row],[Current Upsell $]]&lt;100,"Low")</f>
        <v/>
      </c>
      <c r="L1628" s="5" t="str">
        <f>IF(Sales[[#This Row],[Current Upsell $]]&gt;0,_xlfn.CONCAT(Sales[[#This Row],[Subscription Type]]," ",Sales[[#This Row],[Upsell Priority]]," ",TEXT(Sales[[#This Row],[Current Upsell $]],"$#")),"")</f>
        <v/>
      </c>
      <c r="M1628">
        <v>3</v>
      </c>
      <c r="N1628" s="1">
        <v>44075</v>
      </c>
      <c r="O1628" s="1">
        <v>44378</v>
      </c>
      <c r="P1628">
        <v>10</v>
      </c>
      <c r="Q1628">
        <v>0</v>
      </c>
      <c r="R1628" s="1">
        <v>44166</v>
      </c>
      <c r="S1628">
        <v>0</v>
      </c>
      <c r="T1628" s="1"/>
    </row>
    <row r="1629" spans="1:20" x14ac:dyDescent="0.25">
      <c r="A1629">
        <v>100133</v>
      </c>
      <c r="B1629" t="s">
        <v>3</v>
      </c>
      <c r="C1629" cm="1">
        <f t="array" ref="C1629">_xlfn.SWITCH(Sales[[#This Row],[Subscription Type]],"Basic",4,"Premium",3,"Business",2,"Enterprise",1,FALSE)</f>
        <v>4</v>
      </c>
      <c r="G1629">
        <v>0</v>
      </c>
      <c r="H1629">
        <f>MAX(0,Sales[[#This Row],[Number of Users]]-Sales[[#This Row],[Licenses Bought]])</f>
        <v>3</v>
      </c>
      <c r="I1629" s="5">
        <v>10</v>
      </c>
      <c r="J1629" s="5">
        <f>IF(Sales[[#This Row],[Sales Month]]=MAX(R1629:R3848),Sales[[#This Row],[Upsell $ Non Paying Users]]*Sales[[#This Row],[Non Paying Users]],0)</f>
        <v>0</v>
      </c>
      <c r="K1629" s="5" t="str" cm="1">
        <f t="array" ref="K1629">_xlfn.IFS(Sales[[#This Row],[Current Upsell $]]=0,"",Sales[[#This Row],[Current Upsell $]]&gt;=400,"High",Sales[[#This Row],[Current Upsell $]]&gt;=100,"Medium",Sales[[#This Row],[Current Upsell $]]&lt;100,"Low")</f>
        <v/>
      </c>
      <c r="L1629" s="5" t="str">
        <f>IF(Sales[[#This Row],[Current Upsell $]]&gt;0,_xlfn.CONCAT(Sales[[#This Row],[Subscription Type]]," ",Sales[[#This Row],[Upsell Priority]]," ",TEXT(Sales[[#This Row],[Current Upsell $]],"$#")),"")</f>
        <v/>
      </c>
      <c r="M1629">
        <v>3</v>
      </c>
      <c r="N1629" s="1">
        <v>44075</v>
      </c>
      <c r="O1629" s="1">
        <v>44378</v>
      </c>
      <c r="P1629">
        <v>10</v>
      </c>
      <c r="Q1629">
        <v>0</v>
      </c>
      <c r="R1629" s="1">
        <v>44228</v>
      </c>
      <c r="S1629">
        <v>0</v>
      </c>
      <c r="T1629" s="1"/>
    </row>
    <row r="1630" spans="1:20" x14ac:dyDescent="0.25">
      <c r="A1630">
        <v>100133</v>
      </c>
      <c r="B1630" t="s">
        <v>3</v>
      </c>
      <c r="C1630" cm="1">
        <f t="array" ref="C1630">_xlfn.SWITCH(Sales[[#This Row],[Subscription Type]],"Basic",4,"Premium",3,"Business",2,"Enterprise",1,FALSE)</f>
        <v>4</v>
      </c>
      <c r="G1630">
        <v>0</v>
      </c>
      <c r="H1630">
        <f>MAX(0,Sales[[#This Row],[Number of Users]]-Sales[[#This Row],[Licenses Bought]])</f>
        <v>3</v>
      </c>
      <c r="I1630" s="5">
        <v>10</v>
      </c>
      <c r="J1630" s="5">
        <f>IF(Sales[[#This Row],[Sales Month]]=MAX(R1630:R3849),Sales[[#This Row],[Upsell $ Non Paying Users]]*Sales[[#This Row],[Non Paying Users]],0)</f>
        <v>0</v>
      </c>
      <c r="K1630" s="5" t="str" cm="1">
        <f t="array" ref="K1630">_xlfn.IFS(Sales[[#This Row],[Current Upsell $]]=0,"",Sales[[#This Row],[Current Upsell $]]&gt;=400,"High",Sales[[#This Row],[Current Upsell $]]&gt;=100,"Medium",Sales[[#This Row],[Current Upsell $]]&lt;100,"Low")</f>
        <v/>
      </c>
      <c r="L1630" s="5" t="str">
        <f>IF(Sales[[#This Row],[Current Upsell $]]&gt;0,_xlfn.CONCAT(Sales[[#This Row],[Subscription Type]]," ",Sales[[#This Row],[Upsell Priority]]," ",TEXT(Sales[[#This Row],[Current Upsell $]],"$#")),"")</f>
        <v/>
      </c>
      <c r="M1630">
        <v>3</v>
      </c>
      <c r="N1630" s="1">
        <v>44075</v>
      </c>
      <c r="O1630" s="1">
        <v>44378</v>
      </c>
      <c r="P1630">
        <v>10</v>
      </c>
      <c r="Q1630">
        <v>0</v>
      </c>
      <c r="R1630" s="1">
        <v>44256</v>
      </c>
      <c r="S1630">
        <v>0</v>
      </c>
      <c r="T1630" s="1"/>
    </row>
    <row r="1631" spans="1:20" x14ac:dyDescent="0.25">
      <c r="A1631">
        <v>100133</v>
      </c>
      <c r="B1631" t="s">
        <v>3</v>
      </c>
      <c r="C1631" cm="1">
        <f t="array" ref="C1631">_xlfn.SWITCH(Sales[[#This Row],[Subscription Type]],"Basic",4,"Premium",3,"Business",2,"Enterprise",1,FALSE)</f>
        <v>4</v>
      </c>
      <c r="G1631">
        <v>0</v>
      </c>
      <c r="H1631">
        <f>MAX(0,Sales[[#This Row],[Number of Users]]-Sales[[#This Row],[Licenses Bought]])</f>
        <v>3</v>
      </c>
      <c r="I1631" s="5">
        <v>10</v>
      </c>
      <c r="J1631" s="5">
        <f>IF(Sales[[#This Row],[Sales Month]]=MAX(R1631:R3850),Sales[[#This Row],[Upsell $ Non Paying Users]]*Sales[[#This Row],[Non Paying Users]],0)</f>
        <v>0</v>
      </c>
      <c r="K1631" s="5" t="str" cm="1">
        <f t="array" ref="K1631">_xlfn.IFS(Sales[[#This Row],[Current Upsell $]]=0,"",Sales[[#This Row],[Current Upsell $]]&gt;=400,"High",Sales[[#This Row],[Current Upsell $]]&gt;=100,"Medium",Sales[[#This Row],[Current Upsell $]]&lt;100,"Low")</f>
        <v/>
      </c>
      <c r="L1631" s="5" t="str">
        <f>IF(Sales[[#This Row],[Current Upsell $]]&gt;0,_xlfn.CONCAT(Sales[[#This Row],[Subscription Type]]," ",Sales[[#This Row],[Upsell Priority]]," ",TEXT(Sales[[#This Row],[Current Upsell $]],"$#")),"")</f>
        <v/>
      </c>
      <c r="M1631">
        <v>3</v>
      </c>
      <c r="N1631" s="1">
        <v>44075</v>
      </c>
      <c r="O1631" s="1">
        <v>44378</v>
      </c>
      <c r="P1631">
        <v>10</v>
      </c>
      <c r="Q1631">
        <v>0</v>
      </c>
      <c r="R1631" s="1">
        <v>44287</v>
      </c>
      <c r="S1631">
        <v>0</v>
      </c>
      <c r="T1631" s="1"/>
    </row>
    <row r="1632" spans="1:20" x14ac:dyDescent="0.25">
      <c r="A1632">
        <v>100133</v>
      </c>
      <c r="B1632" t="s">
        <v>3</v>
      </c>
      <c r="C1632" cm="1">
        <f t="array" ref="C1632">_xlfn.SWITCH(Sales[[#This Row],[Subscription Type]],"Basic",4,"Premium",3,"Business",2,"Enterprise",1,FALSE)</f>
        <v>4</v>
      </c>
      <c r="G1632">
        <v>0</v>
      </c>
      <c r="H1632">
        <f>MAX(0,Sales[[#This Row],[Number of Users]]-Sales[[#This Row],[Licenses Bought]])</f>
        <v>3</v>
      </c>
      <c r="I1632" s="5">
        <v>10</v>
      </c>
      <c r="J1632" s="5">
        <f>IF(Sales[[#This Row],[Sales Month]]=MAX(R1632:R3851),Sales[[#This Row],[Upsell $ Non Paying Users]]*Sales[[#This Row],[Non Paying Users]],0)</f>
        <v>30</v>
      </c>
      <c r="K1632" s="5" t="str" cm="1">
        <f t="array" ref="K1632">_xlfn.IFS(Sales[[#This Row],[Current Upsell $]]=0,"",Sales[[#This Row],[Current Upsell $]]&gt;=400,"High",Sales[[#This Row],[Current Upsell $]]&gt;=100,"Medium",Sales[[#This Row],[Current Upsell $]]&lt;100,"Low")</f>
        <v>Low</v>
      </c>
      <c r="L1632" s="5" t="str">
        <f>IF(Sales[[#This Row],[Current Upsell $]]&gt;0,_xlfn.CONCAT(Sales[[#This Row],[Subscription Type]]," ",Sales[[#This Row],[Upsell Priority]]," ",TEXT(Sales[[#This Row],[Current Upsell $]],"$#")),"")</f>
        <v>Basic Low $30</v>
      </c>
      <c r="M1632">
        <v>3</v>
      </c>
      <c r="N1632" s="1">
        <v>44075</v>
      </c>
      <c r="O1632" s="1">
        <v>44378</v>
      </c>
      <c r="P1632">
        <v>10</v>
      </c>
      <c r="Q1632">
        <v>0</v>
      </c>
      <c r="R1632" s="1">
        <v>44348</v>
      </c>
      <c r="S1632">
        <v>0</v>
      </c>
      <c r="T1632" s="1"/>
    </row>
    <row r="1633" spans="1:20" x14ac:dyDescent="0.25">
      <c r="A1633">
        <v>100179</v>
      </c>
      <c r="B1633" t="s">
        <v>3</v>
      </c>
      <c r="C1633" cm="1">
        <f t="array" ref="C1633">_xlfn.SWITCH(Sales[[#This Row],[Subscription Type]],"Basic",4,"Premium",3,"Business",2,"Enterprise",1,FALSE)</f>
        <v>4</v>
      </c>
      <c r="G1633">
        <v>0</v>
      </c>
      <c r="H1633">
        <f>MAX(0,Sales[[#This Row],[Number of Users]]-Sales[[#This Row],[Licenses Bought]])</f>
        <v>3</v>
      </c>
      <c r="I1633" s="5">
        <v>10</v>
      </c>
      <c r="J1633" s="5">
        <f>IF(Sales[[#This Row],[Sales Month]]=MAX(R1633:R3852),Sales[[#This Row],[Upsell $ Non Paying Users]]*Sales[[#This Row],[Non Paying Users]],0)</f>
        <v>0</v>
      </c>
      <c r="K1633" s="5" t="str" cm="1">
        <f t="array" ref="K1633">_xlfn.IFS(Sales[[#This Row],[Current Upsell $]]=0,"",Sales[[#This Row],[Current Upsell $]]&gt;=400,"High",Sales[[#This Row],[Current Upsell $]]&gt;=100,"Medium",Sales[[#This Row],[Current Upsell $]]&lt;100,"Low")</f>
        <v/>
      </c>
      <c r="L1633" s="5" t="str">
        <f>IF(Sales[[#This Row],[Current Upsell $]]&gt;0,_xlfn.CONCAT(Sales[[#This Row],[Subscription Type]]," ",Sales[[#This Row],[Upsell Priority]]," ",TEXT(Sales[[#This Row],[Current Upsell $]],"$#")),"")</f>
        <v/>
      </c>
      <c r="M1633">
        <v>3</v>
      </c>
      <c r="N1633" s="1">
        <v>44166</v>
      </c>
      <c r="O1633" s="1">
        <v>44287</v>
      </c>
      <c r="P1633">
        <v>4</v>
      </c>
      <c r="Q1633">
        <v>2</v>
      </c>
      <c r="R1633" s="1">
        <v>44166</v>
      </c>
      <c r="S1633">
        <v>0</v>
      </c>
      <c r="T1633" s="1"/>
    </row>
    <row r="1634" spans="1:20" x14ac:dyDescent="0.25">
      <c r="A1634">
        <v>100179</v>
      </c>
      <c r="B1634" t="s">
        <v>3</v>
      </c>
      <c r="C1634" cm="1">
        <f t="array" ref="C1634">_xlfn.SWITCH(Sales[[#This Row],[Subscription Type]],"Basic",4,"Premium",3,"Business",2,"Enterprise",1,FALSE)</f>
        <v>4</v>
      </c>
      <c r="G1634">
        <v>0</v>
      </c>
      <c r="H1634">
        <f>MAX(0,Sales[[#This Row],[Number of Users]]-Sales[[#This Row],[Licenses Bought]])</f>
        <v>3</v>
      </c>
      <c r="I1634" s="5">
        <v>10</v>
      </c>
      <c r="J1634" s="5">
        <f>IF(Sales[[#This Row],[Sales Month]]=MAX(R1634:R3853),Sales[[#This Row],[Upsell $ Non Paying Users]]*Sales[[#This Row],[Non Paying Users]],0)</f>
        <v>0</v>
      </c>
      <c r="K1634" s="5" t="str" cm="1">
        <f t="array" ref="K1634">_xlfn.IFS(Sales[[#This Row],[Current Upsell $]]=0,"",Sales[[#This Row],[Current Upsell $]]&gt;=400,"High",Sales[[#This Row],[Current Upsell $]]&gt;=100,"Medium",Sales[[#This Row],[Current Upsell $]]&lt;100,"Low")</f>
        <v/>
      </c>
      <c r="L1634" s="5" t="str">
        <f>IF(Sales[[#This Row],[Current Upsell $]]&gt;0,_xlfn.CONCAT(Sales[[#This Row],[Subscription Type]]," ",Sales[[#This Row],[Upsell Priority]]," ",TEXT(Sales[[#This Row],[Current Upsell $]],"$#")),"")</f>
        <v/>
      </c>
      <c r="M1634">
        <v>3</v>
      </c>
      <c r="N1634" s="1">
        <v>44166</v>
      </c>
      <c r="O1634" s="1">
        <v>44287</v>
      </c>
      <c r="P1634">
        <v>4</v>
      </c>
      <c r="Q1634">
        <v>2</v>
      </c>
      <c r="R1634" s="1">
        <v>44197</v>
      </c>
      <c r="S1634">
        <v>0</v>
      </c>
      <c r="T1634" s="1"/>
    </row>
    <row r="1635" spans="1:20" x14ac:dyDescent="0.25">
      <c r="A1635">
        <v>100179</v>
      </c>
      <c r="B1635" t="s">
        <v>3</v>
      </c>
      <c r="C1635" cm="1">
        <f t="array" ref="C1635">_xlfn.SWITCH(Sales[[#This Row],[Subscription Type]],"Basic",4,"Premium",3,"Business",2,"Enterprise",1,FALSE)</f>
        <v>4</v>
      </c>
      <c r="G1635">
        <v>0</v>
      </c>
      <c r="H1635">
        <f>MAX(0,Sales[[#This Row],[Number of Users]]-Sales[[#This Row],[Licenses Bought]])</f>
        <v>3</v>
      </c>
      <c r="I1635" s="5">
        <v>10</v>
      </c>
      <c r="J1635" s="5">
        <f>IF(Sales[[#This Row],[Sales Month]]=MAX(R1635:R3854),Sales[[#This Row],[Upsell $ Non Paying Users]]*Sales[[#This Row],[Non Paying Users]],0)</f>
        <v>0</v>
      </c>
      <c r="K1635" s="5" t="str" cm="1">
        <f t="array" ref="K1635">_xlfn.IFS(Sales[[#This Row],[Current Upsell $]]=0,"",Sales[[#This Row],[Current Upsell $]]&gt;=400,"High",Sales[[#This Row],[Current Upsell $]]&gt;=100,"Medium",Sales[[#This Row],[Current Upsell $]]&lt;100,"Low")</f>
        <v/>
      </c>
      <c r="L1635" s="5" t="str">
        <f>IF(Sales[[#This Row],[Current Upsell $]]&gt;0,_xlfn.CONCAT(Sales[[#This Row],[Subscription Type]]," ",Sales[[#This Row],[Upsell Priority]]," ",TEXT(Sales[[#This Row],[Current Upsell $]],"$#")),"")</f>
        <v/>
      </c>
      <c r="M1635">
        <v>3</v>
      </c>
      <c r="N1635" s="1">
        <v>44166</v>
      </c>
      <c r="O1635" s="1">
        <v>44287</v>
      </c>
      <c r="P1635">
        <v>4</v>
      </c>
      <c r="Q1635">
        <v>2</v>
      </c>
      <c r="R1635" s="1">
        <v>44228</v>
      </c>
      <c r="S1635">
        <v>0</v>
      </c>
      <c r="T1635" s="1"/>
    </row>
    <row r="1636" spans="1:20" x14ac:dyDescent="0.25">
      <c r="A1636">
        <v>100179</v>
      </c>
      <c r="B1636" t="s">
        <v>3</v>
      </c>
      <c r="C1636" cm="1">
        <f t="array" ref="C1636">_xlfn.SWITCH(Sales[[#This Row],[Subscription Type]],"Basic",4,"Premium",3,"Business",2,"Enterprise",1,FALSE)</f>
        <v>4</v>
      </c>
      <c r="G1636">
        <v>0</v>
      </c>
      <c r="H1636">
        <f>MAX(0,Sales[[#This Row],[Number of Users]]-Sales[[#This Row],[Licenses Bought]])</f>
        <v>3</v>
      </c>
      <c r="I1636" s="5">
        <v>10</v>
      </c>
      <c r="J1636" s="5">
        <f>IF(Sales[[#This Row],[Sales Month]]=MAX(R1636:R3855),Sales[[#This Row],[Upsell $ Non Paying Users]]*Sales[[#This Row],[Non Paying Users]],0)</f>
        <v>0</v>
      </c>
      <c r="K1636" s="5" t="str" cm="1">
        <f t="array" ref="K1636">_xlfn.IFS(Sales[[#This Row],[Current Upsell $]]=0,"",Sales[[#This Row],[Current Upsell $]]&gt;=400,"High",Sales[[#This Row],[Current Upsell $]]&gt;=100,"Medium",Sales[[#This Row],[Current Upsell $]]&lt;100,"Low")</f>
        <v/>
      </c>
      <c r="L1636" s="5" t="str">
        <f>IF(Sales[[#This Row],[Current Upsell $]]&gt;0,_xlfn.CONCAT(Sales[[#This Row],[Subscription Type]]," ",Sales[[#This Row],[Upsell Priority]]," ",TEXT(Sales[[#This Row],[Current Upsell $]],"$#")),"")</f>
        <v/>
      </c>
      <c r="M1636">
        <v>3</v>
      </c>
      <c r="N1636" s="1">
        <v>44166</v>
      </c>
      <c r="O1636" s="1">
        <v>44287</v>
      </c>
      <c r="P1636">
        <v>4</v>
      </c>
      <c r="Q1636">
        <v>2</v>
      </c>
      <c r="R1636" s="1">
        <v>44256</v>
      </c>
      <c r="S1636">
        <v>0</v>
      </c>
      <c r="T1636" s="1"/>
    </row>
    <row r="1637" spans="1:20" x14ac:dyDescent="0.25">
      <c r="A1637">
        <v>100179</v>
      </c>
      <c r="B1637" t="s">
        <v>3</v>
      </c>
      <c r="C1637" cm="1">
        <f t="array" ref="C1637">_xlfn.SWITCH(Sales[[#This Row],[Subscription Type]],"Basic",4,"Premium",3,"Business",2,"Enterprise",1,FALSE)</f>
        <v>4</v>
      </c>
      <c r="G1637">
        <v>0</v>
      </c>
      <c r="H1637">
        <f>MAX(0,Sales[[#This Row],[Number of Users]]-Sales[[#This Row],[Licenses Bought]])</f>
        <v>3</v>
      </c>
      <c r="I1637" s="5">
        <v>10</v>
      </c>
      <c r="J1637" s="5">
        <f>IF(Sales[[#This Row],[Sales Month]]=MAX(R1637:R3856),Sales[[#This Row],[Upsell $ Non Paying Users]]*Sales[[#This Row],[Non Paying Users]],0)</f>
        <v>0</v>
      </c>
      <c r="K1637" s="5" t="str" cm="1">
        <f t="array" ref="K1637">_xlfn.IFS(Sales[[#This Row],[Current Upsell $]]=0,"",Sales[[#This Row],[Current Upsell $]]&gt;=400,"High",Sales[[#This Row],[Current Upsell $]]&gt;=100,"Medium",Sales[[#This Row],[Current Upsell $]]&lt;100,"Low")</f>
        <v/>
      </c>
      <c r="L1637" s="5" t="str">
        <f>IF(Sales[[#This Row],[Current Upsell $]]&gt;0,_xlfn.CONCAT(Sales[[#This Row],[Subscription Type]]," ",Sales[[#This Row],[Upsell Priority]]," ",TEXT(Sales[[#This Row],[Current Upsell $]],"$#")),"")</f>
        <v/>
      </c>
      <c r="M1637">
        <v>3</v>
      </c>
      <c r="N1637" s="1">
        <v>44166</v>
      </c>
      <c r="O1637" s="1">
        <v>44287</v>
      </c>
      <c r="P1637">
        <v>4</v>
      </c>
      <c r="Q1637">
        <v>2</v>
      </c>
      <c r="R1637" s="1">
        <v>44287</v>
      </c>
      <c r="S1637">
        <v>0</v>
      </c>
      <c r="T1637" s="1"/>
    </row>
    <row r="1638" spans="1:20" x14ac:dyDescent="0.25">
      <c r="A1638">
        <v>100187</v>
      </c>
      <c r="B1638" t="s">
        <v>3</v>
      </c>
      <c r="C1638" cm="1">
        <f t="array" ref="C1638">_xlfn.SWITCH(Sales[[#This Row],[Subscription Type]],"Basic",4,"Premium",3,"Business",2,"Enterprise",1,FALSE)</f>
        <v>4</v>
      </c>
      <c r="G1638">
        <v>0</v>
      </c>
      <c r="H1638">
        <f>MAX(0,Sales[[#This Row],[Number of Users]]-Sales[[#This Row],[Licenses Bought]])</f>
        <v>3</v>
      </c>
      <c r="I1638" s="5">
        <v>10</v>
      </c>
      <c r="J1638" s="5">
        <f>IF(Sales[[#This Row],[Sales Month]]=MAX(R1638:R3857),Sales[[#This Row],[Upsell $ Non Paying Users]]*Sales[[#This Row],[Non Paying Users]],0)</f>
        <v>0</v>
      </c>
      <c r="K1638" s="5" t="str" cm="1">
        <f t="array" ref="K1638">_xlfn.IFS(Sales[[#This Row],[Current Upsell $]]=0,"",Sales[[#This Row],[Current Upsell $]]&gt;=400,"High",Sales[[#This Row],[Current Upsell $]]&gt;=100,"Medium",Sales[[#This Row],[Current Upsell $]]&lt;100,"Low")</f>
        <v/>
      </c>
      <c r="L1638" s="5" t="str">
        <f>IF(Sales[[#This Row],[Current Upsell $]]&gt;0,_xlfn.CONCAT(Sales[[#This Row],[Subscription Type]]," ",Sales[[#This Row],[Upsell Priority]]," ",TEXT(Sales[[#This Row],[Current Upsell $]],"$#")),"")</f>
        <v/>
      </c>
      <c r="M1638">
        <v>3</v>
      </c>
      <c r="N1638" s="1">
        <v>44197</v>
      </c>
      <c r="O1638" s="1">
        <v>44378</v>
      </c>
      <c r="P1638">
        <v>6</v>
      </c>
      <c r="Q1638">
        <v>0</v>
      </c>
      <c r="R1638" s="1">
        <v>44197</v>
      </c>
      <c r="S1638">
        <v>0</v>
      </c>
      <c r="T1638" s="1"/>
    </row>
    <row r="1639" spans="1:20" x14ac:dyDescent="0.25">
      <c r="A1639">
        <v>100187</v>
      </c>
      <c r="B1639" t="s">
        <v>3</v>
      </c>
      <c r="C1639" cm="1">
        <f t="array" ref="C1639">_xlfn.SWITCH(Sales[[#This Row],[Subscription Type]],"Basic",4,"Premium",3,"Business",2,"Enterprise",1,FALSE)</f>
        <v>4</v>
      </c>
      <c r="G1639">
        <v>0</v>
      </c>
      <c r="H1639">
        <f>MAX(0,Sales[[#This Row],[Number of Users]]-Sales[[#This Row],[Licenses Bought]])</f>
        <v>3</v>
      </c>
      <c r="I1639" s="5">
        <v>10</v>
      </c>
      <c r="J1639" s="5">
        <f>IF(Sales[[#This Row],[Sales Month]]=MAX(R1639:R3858),Sales[[#This Row],[Upsell $ Non Paying Users]]*Sales[[#This Row],[Non Paying Users]],0)</f>
        <v>0</v>
      </c>
      <c r="K1639" s="5" t="str" cm="1">
        <f t="array" ref="K1639">_xlfn.IFS(Sales[[#This Row],[Current Upsell $]]=0,"",Sales[[#This Row],[Current Upsell $]]&gt;=400,"High",Sales[[#This Row],[Current Upsell $]]&gt;=100,"Medium",Sales[[#This Row],[Current Upsell $]]&lt;100,"Low")</f>
        <v/>
      </c>
      <c r="L1639" s="5" t="str">
        <f>IF(Sales[[#This Row],[Current Upsell $]]&gt;0,_xlfn.CONCAT(Sales[[#This Row],[Subscription Type]]," ",Sales[[#This Row],[Upsell Priority]]," ",TEXT(Sales[[#This Row],[Current Upsell $]],"$#")),"")</f>
        <v/>
      </c>
      <c r="M1639">
        <v>3</v>
      </c>
      <c r="N1639" s="1">
        <v>44197</v>
      </c>
      <c r="O1639" s="1">
        <v>44378</v>
      </c>
      <c r="P1639">
        <v>6</v>
      </c>
      <c r="Q1639">
        <v>0</v>
      </c>
      <c r="R1639" s="1">
        <v>44228</v>
      </c>
      <c r="S1639">
        <v>0</v>
      </c>
      <c r="T1639" s="1"/>
    </row>
    <row r="1640" spans="1:20" x14ac:dyDescent="0.25">
      <c r="A1640">
        <v>100212</v>
      </c>
      <c r="B1640" t="s">
        <v>3</v>
      </c>
      <c r="C1640" cm="1">
        <f t="array" ref="C1640">_xlfn.SWITCH(Sales[[#This Row],[Subscription Type]],"Basic",4,"Premium",3,"Business",2,"Enterprise",1,FALSE)</f>
        <v>4</v>
      </c>
      <c r="G1640">
        <v>0</v>
      </c>
      <c r="H1640">
        <f>MAX(0,Sales[[#This Row],[Number of Users]]-Sales[[#This Row],[Licenses Bought]])</f>
        <v>3</v>
      </c>
      <c r="I1640" s="5">
        <v>10</v>
      </c>
      <c r="J1640" s="5">
        <f>IF(Sales[[#This Row],[Sales Month]]=MAX(R1640:R3859),Sales[[#This Row],[Upsell $ Non Paying Users]]*Sales[[#This Row],[Non Paying Users]],0)</f>
        <v>0</v>
      </c>
      <c r="K1640" s="5" t="str" cm="1">
        <f t="array" ref="K1640">_xlfn.IFS(Sales[[#This Row],[Current Upsell $]]=0,"",Sales[[#This Row],[Current Upsell $]]&gt;=400,"High",Sales[[#This Row],[Current Upsell $]]&gt;=100,"Medium",Sales[[#This Row],[Current Upsell $]]&lt;100,"Low")</f>
        <v/>
      </c>
      <c r="L1640" s="5" t="str">
        <f>IF(Sales[[#This Row],[Current Upsell $]]&gt;0,_xlfn.CONCAT(Sales[[#This Row],[Subscription Type]]," ",Sales[[#This Row],[Upsell Priority]]," ",TEXT(Sales[[#This Row],[Current Upsell $]],"$#")),"")</f>
        <v/>
      </c>
      <c r="M1640">
        <v>3</v>
      </c>
      <c r="N1640" s="1">
        <v>44228</v>
      </c>
      <c r="O1640" s="1">
        <v>44378</v>
      </c>
      <c r="P1640">
        <v>5</v>
      </c>
      <c r="Q1640">
        <v>0</v>
      </c>
      <c r="R1640" s="1">
        <v>44228</v>
      </c>
      <c r="S1640">
        <v>0</v>
      </c>
      <c r="T1640" s="1"/>
    </row>
    <row r="1641" spans="1:20" x14ac:dyDescent="0.25">
      <c r="A1641">
        <v>100212</v>
      </c>
      <c r="B1641" t="s">
        <v>3</v>
      </c>
      <c r="C1641" cm="1">
        <f t="array" ref="C1641">_xlfn.SWITCH(Sales[[#This Row],[Subscription Type]],"Basic",4,"Premium",3,"Business",2,"Enterprise",1,FALSE)</f>
        <v>4</v>
      </c>
      <c r="G1641">
        <v>0</v>
      </c>
      <c r="H1641">
        <f>MAX(0,Sales[[#This Row],[Number of Users]]-Sales[[#This Row],[Licenses Bought]])</f>
        <v>3</v>
      </c>
      <c r="I1641" s="5">
        <v>10</v>
      </c>
      <c r="J1641" s="5">
        <f>IF(Sales[[#This Row],[Sales Month]]=MAX(R1641:R3860),Sales[[#This Row],[Upsell $ Non Paying Users]]*Sales[[#This Row],[Non Paying Users]],0)</f>
        <v>0</v>
      </c>
      <c r="K1641" s="5" t="str" cm="1">
        <f t="array" ref="K1641">_xlfn.IFS(Sales[[#This Row],[Current Upsell $]]=0,"",Sales[[#This Row],[Current Upsell $]]&gt;=400,"High",Sales[[#This Row],[Current Upsell $]]&gt;=100,"Medium",Sales[[#This Row],[Current Upsell $]]&lt;100,"Low")</f>
        <v/>
      </c>
      <c r="L1641" s="5" t="str">
        <f>IF(Sales[[#This Row],[Current Upsell $]]&gt;0,_xlfn.CONCAT(Sales[[#This Row],[Subscription Type]]," ",Sales[[#This Row],[Upsell Priority]]," ",TEXT(Sales[[#This Row],[Current Upsell $]],"$#")),"")</f>
        <v/>
      </c>
      <c r="M1641">
        <v>3</v>
      </c>
      <c r="N1641" s="1">
        <v>44228</v>
      </c>
      <c r="O1641" s="1">
        <v>44378</v>
      </c>
      <c r="P1641">
        <v>5</v>
      </c>
      <c r="Q1641">
        <v>0</v>
      </c>
      <c r="R1641" s="1">
        <v>44256</v>
      </c>
      <c r="S1641">
        <v>0</v>
      </c>
      <c r="T1641" s="1"/>
    </row>
    <row r="1642" spans="1:20" x14ac:dyDescent="0.25">
      <c r="A1642">
        <v>100212</v>
      </c>
      <c r="B1642" t="s">
        <v>3</v>
      </c>
      <c r="C1642" cm="1">
        <f t="array" ref="C1642">_xlfn.SWITCH(Sales[[#This Row],[Subscription Type]],"Basic",4,"Premium",3,"Business",2,"Enterprise",1,FALSE)</f>
        <v>4</v>
      </c>
      <c r="G1642">
        <v>0</v>
      </c>
      <c r="H1642">
        <f>MAX(0,Sales[[#This Row],[Number of Users]]-Sales[[#This Row],[Licenses Bought]])</f>
        <v>3</v>
      </c>
      <c r="I1642" s="5">
        <v>10</v>
      </c>
      <c r="J1642" s="5">
        <f>IF(Sales[[#This Row],[Sales Month]]=MAX(R1642:R3861),Sales[[#This Row],[Upsell $ Non Paying Users]]*Sales[[#This Row],[Non Paying Users]],0)</f>
        <v>0</v>
      </c>
      <c r="K1642" s="5" t="str" cm="1">
        <f t="array" ref="K1642">_xlfn.IFS(Sales[[#This Row],[Current Upsell $]]=0,"",Sales[[#This Row],[Current Upsell $]]&gt;=400,"High",Sales[[#This Row],[Current Upsell $]]&gt;=100,"Medium",Sales[[#This Row],[Current Upsell $]]&lt;100,"Low")</f>
        <v/>
      </c>
      <c r="L1642" s="5" t="str">
        <f>IF(Sales[[#This Row],[Current Upsell $]]&gt;0,_xlfn.CONCAT(Sales[[#This Row],[Subscription Type]]," ",Sales[[#This Row],[Upsell Priority]]," ",TEXT(Sales[[#This Row],[Current Upsell $]],"$#")),"")</f>
        <v/>
      </c>
      <c r="M1642">
        <v>3</v>
      </c>
      <c r="N1642" s="1">
        <v>44228</v>
      </c>
      <c r="O1642" s="1">
        <v>44378</v>
      </c>
      <c r="P1642">
        <v>5</v>
      </c>
      <c r="Q1642">
        <v>0</v>
      </c>
      <c r="R1642" s="1">
        <v>44287</v>
      </c>
      <c r="S1642">
        <v>0</v>
      </c>
      <c r="T1642" s="1"/>
    </row>
    <row r="1643" spans="1:20" x14ac:dyDescent="0.25">
      <c r="A1643">
        <v>100212</v>
      </c>
      <c r="B1643" t="s">
        <v>3</v>
      </c>
      <c r="C1643" cm="1">
        <f t="array" ref="C1643">_xlfn.SWITCH(Sales[[#This Row],[Subscription Type]],"Basic",4,"Premium",3,"Business",2,"Enterprise",1,FALSE)</f>
        <v>4</v>
      </c>
      <c r="G1643">
        <v>0</v>
      </c>
      <c r="H1643">
        <f>MAX(0,Sales[[#This Row],[Number of Users]]-Sales[[#This Row],[Licenses Bought]])</f>
        <v>3</v>
      </c>
      <c r="I1643" s="5">
        <v>10</v>
      </c>
      <c r="J1643" s="5">
        <f>IF(Sales[[#This Row],[Sales Month]]=MAX(R1643:R3862),Sales[[#This Row],[Upsell $ Non Paying Users]]*Sales[[#This Row],[Non Paying Users]],0)</f>
        <v>0</v>
      </c>
      <c r="K1643" s="5" t="str" cm="1">
        <f t="array" ref="K1643">_xlfn.IFS(Sales[[#This Row],[Current Upsell $]]=0,"",Sales[[#This Row],[Current Upsell $]]&gt;=400,"High",Sales[[#This Row],[Current Upsell $]]&gt;=100,"Medium",Sales[[#This Row],[Current Upsell $]]&lt;100,"Low")</f>
        <v/>
      </c>
      <c r="L1643" s="5" t="str">
        <f>IF(Sales[[#This Row],[Current Upsell $]]&gt;0,_xlfn.CONCAT(Sales[[#This Row],[Subscription Type]]," ",Sales[[#This Row],[Upsell Priority]]," ",TEXT(Sales[[#This Row],[Current Upsell $]],"$#")),"")</f>
        <v/>
      </c>
      <c r="M1643">
        <v>3</v>
      </c>
      <c r="N1643" s="1">
        <v>44228</v>
      </c>
      <c r="O1643" s="1">
        <v>44378</v>
      </c>
      <c r="P1643">
        <v>5</v>
      </c>
      <c r="Q1643">
        <v>0</v>
      </c>
      <c r="R1643" s="1">
        <v>44317</v>
      </c>
      <c r="S1643">
        <v>0</v>
      </c>
      <c r="T1643" s="1"/>
    </row>
    <row r="1644" spans="1:20" x14ac:dyDescent="0.25">
      <c r="A1644">
        <v>100212</v>
      </c>
      <c r="B1644" t="s">
        <v>3</v>
      </c>
      <c r="C1644" cm="1">
        <f t="array" ref="C1644">_xlfn.SWITCH(Sales[[#This Row],[Subscription Type]],"Basic",4,"Premium",3,"Business",2,"Enterprise",1,FALSE)</f>
        <v>4</v>
      </c>
      <c r="G1644">
        <v>0</v>
      </c>
      <c r="H1644">
        <f>MAX(0,Sales[[#This Row],[Number of Users]]-Sales[[#This Row],[Licenses Bought]])</f>
        <v>3</v>
      </c>
      <c r="I1644" s="5">
        <v>10</v>
      </c>
      <c r="J1644" s="5">
        <f>IF(Sales[[#This Row],[Sales Month]]=MAX(R1644:R3863),Sales[[#This Row],[Upsell $ Non Paying Users]]*Sales[[#This Row],[Non Paying Users]],0)</f>
        <v>30</v>
      </c>
      <c r="K1644" s="5" t="str" cm="1">
        <f t="array" ref="K1644">_xlfn.IFS(Sales[[#This Row],[Current Upsell $]]=0,"",Sales[[#This Row],[Current Upsell $]]&gt;=400,"High",Sales[[#This Row],[Current Upsell $]]&gt;=100,"Medium",Sales[[#This Row],[Current Upsell $]]&lt;100,"Low")</f>
        <v>Low</v>
      </c>
      <c r="L1644" s="5" t="str">
        <f>IF(Sales[[#This Row],[Current Upsell $]]&gt;0,_xlfn.CONCAT(Sales[[#This Row],[Subscription Type]]," ",Sales[[#This Row],[Upsell Priority]]," ",TEXT(Sales[[#This Row],[Current Upsell $]],"$#")),"")</f>
        <v>Basic Low $30</v>
      </c>
      <c r="M1644">
        <v>3</v>
      </c>
      <c r="N1644" s="1">
        <v>44228</v>
      </c>
      <c r="O1644" s="1">
        <v>44378</v>
      </c>
      <c r="P1644">
        <v>5</v>
      </c>
      <c r="Q1644">
        <v>0</v>
      </c>
      <c r="R1644" s="1">
        <v>44348</v>
      </c>
      <c r="S1644">
        <v>0</v>
      </c>
      <c r="T1644" s="1"/>
    </row>
    <row r="1645" spans="1:20" x14ac:dyDescent="0.25">
      <c r="A1645">
        <v>100213</v>
      </c>
      <c r="B1645" t="s">
        <v>3</v>
      </c>
      <c r="C1645" cm="1">
        <f t="array" ref="C1645">_xlfn.SWITCH(Sales[[#This Row],[Subscription Type]],"Basic",4,"Premium",3,"Business",2,"Enterprise",1,FALSE)</f>
        <v>4</v>
      </c>
      <c r="G1645">
        <v>0</v>
      </c>
      <c r="H1645">
        <f>MAX(0,Sales[[#This Row],[Number of Users]]-Sales[[#This Row],[Licenses Bought]])</f>
        <v>3</v>
      </c>
      <c r="I1645" s="5">
        <v>10</v>
      </c>
      <c r="J1645" s="5">
        <f>IF(Sales[[#This Row],[Sales Month]]=MAX(R1645:R3864),Sales[[#This Row],[Upsell $ Non Paying Users]]*Sales[[#This Row],[Non Paying Users]],0)</f>
        <v>0</v>
      </c>
      <c r="K1645" s="5" t="str" cm="1">
        <f t="array" ref="K1645">_xlfn.IFS(Sales[[#This Row],[Current Upsell $]]=0,"",Sales[[#This Row],[Current Upsell $]]&gt;=400,"High",Sales[[#This Row],[Current Upsell $]]&gt;=100,"Medium",Sales[[#This Row],[Current Upsell $]]&lt;100,"Low")</f>
        <v/>
      </c>
      <c r="L1645" s="5" t="str">
        <f>IF(Sales[[#This Row],[Current Upsell $]]&gt;0,_xlfn.CONCAT(Sales[[#This Row],[Subscription Type]]," ",Sales[[#This Row],[Upsell Priority]]," ",TEXT(Sales[[#This Row],[Current Upsell $]],"$#")),"")</f>
        <v/>
      </c>
      <c r="M1645">
        <v>3</v>
      </c>
      <c r="N1645" s="1">
        <v>44228</v>
      </c>
      <c r="O1645" s="1">
        <v>44378</v>
      </c>
      <c r="P1645">
        <v>5</v>
      </c>
      <c r="Q1645">
        <v>0</v>
      </c>
      <c r="R1645" s="1">
        <v>44228</v>
      </c>
      <c r="S1645">
        <v>0</v>
      </c>
      <c r="T1645" s="1"/>
    </row>
    <row r="1646" spans="1:20" x14ac:dyDescent="0.25">
      <c r="A1646">
        <v>100213</v>
      </c>
      <c r="B1646" t="s">
        <v>3</v>
      </c>
      <c r="C1646" cm="1">
        <f t="array" ref="C1646">_xlfn.SWITCH(Sales[[#This Row],[Subscription Type]],"Basic",4,"Premium",3,"Business",2,"Enterprise",1,FALSE)</f>
        <v>4</v>
      </c>
      <c r="G1646">
        <v>0</v>
      </c>
      <c r="H1646">
        <f>MAX(0,Sales[[#This Row],[Number of Users]]-Sales[[#This Row],[Licenses Bought]])</f>
        <v>3</v>
      </c>
      <c r="I1646" s="5">
        <v>10</v>
      </c>
      <c r="J1646" s="5">
        <f>IF(Sales[[#This Row],[Sales Month]]=MAX(R1646:R3865),Sales[[#This Row],[Upsell $ Non Paying Users]]*Sales[[#This Row],[Non Paying Users]],0)</f>
        <v>0</v>
      </c>
      <c r="K1646" s="5" t="str" cm="1">
        <f t="array" ref="K1646">_xlfn.IFS(Sales[[#This Row],[Current Upsell $]]=0,"",Sales[[#This Row],[Current Upsell $]]&gt;=400,"High",Sales[[#This Row],[Current Upsell $]]&gt;=100,"Medium",Sales[[#This Row],[Current Upsell $]]&lt;100,"Low")</f>
        <v/>
      </c>
      <c r="L1646" s="5" t="str">
        <f>IF(Sales[[#This Row],[Current Upsell $]]&gt;0,_xlfn.CONCAT(Sales[[#This Row],[Subscription Type]]," ",Sales[[#This Row],[Upsell Priority]]," ",TEXT(Sales[[#This Row],[Current Upsell $]],"$#")),"")</f>
        <v/>
      </c>
      <c r="M1646">
        <v>3</v>
      </c>
      <c r="N1646" s="1">
        <v>44228</v>
      </c>
      <c r="O1646" s="1">
        <v>44378</v>
      </c>
      <c r="P1646">
        <v>5</v>
      </c>
      <c r="Q1646">
        <v>0</v>
      </c>
      <c r="R1646" s="1">
        <v>44256</v>
      </c>
      <c r="S1646">
        <v>0</v>
      </c>
      <c r="T1646" s="1"/>
    </row>
    <row r="1647" spans="1:20" x14ac:dyDescent="0.25">
      <c r="A1647">
        <v>100213</v>
      </c>
      <c r="B1647" t="s">
        <v>3</v>
      </c>
      <c r="C1647" cm="1">
        <f t="array" ref="C1647">_xlfn.SWITCH(Sales[[#This Row],[Subscription Type]],"Basic",4,"Premium",3,"Business",2,"Enterprise",1,FALSE)</f>
        <v>4</v>
      </c>
      <c r="G1647">
        <v>0</v>
      </c>
      <c r="H1647">
        <f>MAX(0,Sales[[#This Row],[Number of Users]]-Sales[[#This Row],[Licenses Bought]])</f>
        <v>3</v>
      </c>
      <c r="I1647" s="5">
        <v>10</v>
      </c>
      <c r="J1647" s="5">
        <f>IF(Sales[[#This Row],[Sales Month]]=MAX(R1647:R3866),Sales[[#This Row],[Upsell $ Non Paying Users]]*Sales[[#This Row],[Non Paying Users]],0)</f>
        <v>0</v>
      </c>
      <c r="K1647" s="5" t="str" cm="1">
        <f t="array" ref="K1647">_xlfn.IFS(Sales[[#This Row],[Current Upsell $]]=0,"",Sales[[#This Row],[Current Upsell $]]&gt;=400,"High",Sales[[#This Row],[Current Upsell $]]&gt;=100,"Medium",Sales[[#This Row],[Current Upsell $]]&lt;100,"Low")</f>
        <v/>
      </c>
      <c r="L1647" s="5" t="str">
        <f>IF(Sales[[#This Row],[Current Upsell $]]&gt;0,_xlfn.CONCAT(Sales[[#This Row],[Subscription Type]]," ",Sales[[#This Row],[Upsell Priority]]," ",TEXT(Sales[[#This Row],[Current Upsell $]],"$#")),"")</f>
        <v/>
      </c>
      <c r="M1647">
        <v>3</v>
      </c>
      <c r="N1647" s="1">
        <v>44228</v>
      </c>
      <c r="O1647" s="1">
        <v>44378</v>
      </c>
      <c r="P1647">
        <v>5</v>
      </c>
      <c r="Q1647">
        <v>0</v>
      </c>
      <c r="R1647" s="1">
        <v>44287</v>
      </c>
      <c r="S1647">
        <v>0</v>
      </c>
      <c r="T1647" s="1"/>
    </row>
    <row r="1648" spans="1:20" x14ac:dyDescent="0.25">
      <c r="A1648">
        <v>100213</v>
      </c>
      <c r="B1648" t="s">
        <v>3</v>
      </c>
      <c r="C1648" cm="1">
        <f t="array" ref="C1648">_xlfn.SWITCH(Sales[[#This Row],[Subscription Type]],"Basic",4,"Premium",3,"Business",2,"Enterprise",1,FALSE)</f>
        <v>4</v>
      </c>
      <c r="G1648">
        <v>0</v>
      </c>
      <c r="H1648">
        <f>MAX(0,Sales[[#This Row],[Number of Users]]-Sales[[#This Row],[Licenses Bought]])</f>
        <v>3</v>
      </c>
      <c r="I1648" s="5">
        <v>10</v>
      </c>
      <c r="J1648" s="5">
        <f>IF(Sales[[#This Row],[Sales Month]]=MAX(R1648:R3867),Sales[[#This Row],[Upsell $ Non Paying Users]]*Sales[[#This Row],[Non Paying Users]],0)</f>
        <v>30</v>
      </c>
      <c r="K1648" s="5" t="str" cm="1">
        <f t="array" ref="K1648">_xlfn.IFS(Sales[[#This Row],[Current Upsell $]]=0,"",Sales[[#This Row],[Current Upsell $]]&gt;=400,"High",Sales[[#This Row],[Current Upsell $]]&gt;=100,"Medium",Sales[[#This Row],[Current Upsell $]]&lt;100,"Low")</f>
        <v>Low</v>
      </c>
      <c r="L1648" s="5" t="str">
        <f>IF(Sales[[#This Row],[Current Upsell $]]&gt;0,_xlfn.CONCAT(Sales[[#This Row],[Subscription Type]]," ",Sales[[#This Row],[Upsell Priority]]," ",TEXT(Sales[[#This Row],[Current Upsell $]],"$#")),"")</f>
        <v>Basic Low $30</v>
      </c>
      <c r="M1648">
        <v>3</v>
      </c>
      <c r="N1648" s="1">
        <v>44228</v>
      </c>
      <c r="O1648" s="1">
        <v>44378</v>
      </c>
      <c r="P1648">
        <v>5</v>
      </c>
      <c r="Q1648">
        <v>0</v>
      </c>
      <c r="R1648" s="1">
        <v>44348</v>
      </c>
      <c r="S1648">
        <v>0</v>
      </c>
      <c r="T1648" s="1"/>
    </row>
    <row r="1649" spans="1:20" x14ac:dyDescent="0.25">
      <c r="A1649">
        <v>100214</v>
      </c>
      <c r="B1649" t="s">
        <v>3</v>
      </c>
      <c r="C1649" cm="1">
        <f t="array" ref="C1649">_xlfn.SWITCH(Sales[[#This Row],[Subscription Type]],"Basic",4,"Premium",3,"Business",2,"Enterprise",1,FALSE)</f>
        <v>4</v>
      </c>
      <c r="E1649" s="1"/>
      <c r="F1649" s="1"/>
      <c r="G1649">
        <v>0</v>
      </c>
      <c r="H1649">
        <f>MAX(0,Sales[[#This Row],[Number of Users]]-Sales[[#This Row],[Licenses Bought]])</f>
        <v>3</v>
      </c>
      <c r="I1649" s="5">
        <v>10</v>
      </c>
      <c r="J1649" s="5">
        <f>IF(Sales[[#This Row],[Sales Month]]=MAX(R1649:R3868),Sales[[#This Row],[Upsell $ Non Paying Users]]*Sales[[#This Row],[Non Paying Users]],0)</f>
        <v>0</v>
      </c>
      <c r="K1649" s="5" t="str" cm="1">
        <f t="array" ref="K1649">_xlfn.IFS(Sales[[#This Row],[Current Upsell $]]=0,"",Sales[[#This Row],[Current Upsell $]]&gt;=400,"High",Sales[[#This Row],[Current Upsell $]]&gt;=100,"Medium",Sales[[#This Row],[Current Upsell $]]&lt;100,"Low")</f>
        <v/>
      </c>
      <c r="L1649" s="5" t="str">
        <f>IF(Sales[[#This Row],[Current Upsell $]]&gt;0,_xlfn.CONCAT(Sales[[#This Row],[Subscription Type]]," ",Sales[[#This Row],[Upsell Priority]]," ",TEXT(Sales[[#This Row],[Current Upsell $]],"$#")),"")</f>
        <v/>
      </c>
      <c r="M1649">
        <v>3</v>
      </c>
      <c r="N1649" s="1">
        <v>44228</v>
      </c>
      <c r="O1649" s="1">
        <v>44378</v>
      </c>
      <c r="P1649">
        <v>5</v>
      </c>
      <c r="Q1649">
        <v>0</v>
      </c>
      <c r="R1649" s="1">
        <v>44228</v>
      </c>
      <c r="S1649">
        <v>0</v>
      </c>
      <c r="T1649" s="1"/>
    </row>
    <row r="1650" spans="1:20" x14ac:dyDescent="0.25">
      <c r="A1650">
        <v>100262</v>
      </c>
      <c r="B1650" t="s">
        <v>3</v>
      </c>
      <c r="C1650" cm="1">
        <f t="array" ref="C1650">_xlfn.SWITCH(Sales[[#This Row],[Subscription Type]],"Basic",4,"Premium",3,"Business",2,"Enterprise",1,FALSE)</f>
        <v>4</v>
      </c>
      <c r="G1650">
        <v>0</v>
      </c>
      <c r="H1650">
        <f>MAX(0,Sales[[#This Row],[Number of Users]]-Sales[[#This Row],[Licenses Bought]])</f>
        <v>3</v>
      </c>
      <c r="I1650" s="5">
        <v>10</v>
      </c>
      <c r="J1650" s="5">
        <f>IF(Sales[[#This Row],[Sales Month]]=MAX(R1650:R3869),Sales[[#This Row],[Upsell $ Non Paying Users]]*Sales[[#This Row],[Non Paying Users]],0)</f>
        <v>0</v>
      </c>
      <c r="K1650" s="5" t="str" cm="1">
        <f t="array" ref="K1650">_xlfn.IFS(Sales[[#This Row],[Current Upsell $]]=0,"",Sales[[#This Row],[Current Upsell $]]&gt;=400,"High",Sales[[#This Row],[Current Upsell $]]&gt;=100,"Medium",Sales[[#This Row],[Current Upsell $]]&lt;100,"Low")</f>
        <v/>
      </c>
      <c r="L1650" s="5" t="str">
        <f>IF(Sales[[#This Row],[Current Upsell $]]&gt;0,_xlfn.CONCAT(Sales[[#This Row],[Subscription Type]]," ",Sales[[#This Row],[Upsell Priority]]," ",TEXT(Sales[[#This Row],[Current Upsell $]],"$#")),"")</f>
        <v/>
      </c>
      <c r="M1650">
        <v>3</v>
      </c>
      <c r="N1650" s="1">
        <v>44287</v>
      </c>
      <c r="O1650" s="1">
        <v>44378</v>
      </c>
      <c r="P1650">
        <v>3</v>
      </c>
      <c r="Q1650">
        <v>0</v>
      </c>
      <c r="R1650" s="1">
        <v>44287</v>
      </c>
      <c r="S1650">
        <v>0</v>
      </c>
      <c r="T1650" s="1"/>
    </row>
    <row r="1651" spans="1:20" x14ac:dyDescent="0.25">
      <c r="A1651">
        <v>100263</v>
      </c>
      <c r="B1651" t="s">
        <v>3</v>
      </c>
      <c r="C1651" cm="1">
        <f t="array" ref="C1651">_xlfn.SWITCH(Sales[[#This Row],[Subscription Type]],"Basic",4,"Premium",3,"Business",2,"Enterprise",1,FALSE)</f>
        <v>4</v>
      </c>
      <c r="G1651">
        <v>0</v>
      </c>
      <c r="H1651">
        <f>MAX(0,Sales[[#This Row],[Number of Users]]-Sales[[#This Row],[Licenses Bought]])</f>
        <v>3</v>
      </c>
      <c r="I1651" s="5">
        <v>10</v>
      </c>
      <c r="J1651" s="5">
        <f>IF(Sales[[#This Row],[Sales Month]]=MAX(R1651:R3870),Sales[[#This Row],[Upsell $ Non Paying Users]]*Sales[[#This Row],[Non Paying Users]],0)</f>
        <v>0</v>
      </c>
      <c r="K1651" s="5" t="str" cm="1">
        <f t="array" ref="K1651">_xlfn.IFS(Sales[[#This Row],[Current Upsell $]]=0,"",Sales[[#This Row],[Current Upsell $]]&gt;=400,"High",Sales[[#This Row],[Current Upsell $]]&gt;=100,"Medium",Sales[[#This Row],[Current Upsell $]]&lt;100,"Low")</f>
        <v/>
      </c>
      <c r="L1651" s="5" t="str">
        <f>IF(Sales[[#This Row],[Current Upsell $]]&gt;0,_xlfn.CONCAT(Sales[[#This Row],[Subscription Type]]," ",Sales[[#This Row],[Upsell Priority]]," ",TEXT(Sales[[#This Row],[Current Upsell $]],"$#")),"")</f>
        <v/>
      </c>
      <c r="M1651">
        <v>3</v>
      </c>
      <c r="N1651" s="1">
        <v>44287</v>
      </c>
      <c r="O1651" s="1">
        <v>44378</v>
      </c>
      <c r="P1651">
        <v>3</v>
      </c>
      <c r="Q1651">
        <v>0</v>
      </c>
      <c r="R1651" s="1">
        <v>44287</v>
      </c>
      <c r="S1651">
        <v>0</v>
      </c>
      <c r="T1651" s="1"/>
    </row>
    <row r="1652" spans="1:20" x14ac:dyDescent="0.25">
      <c r="A1652">
        <v>100263</v>
      </c>
      <c r="B1652" t="s">
        <v>3</v>
      </c>
      <c r="C1652" cm="1">
        <f t="array" ref="C1652">_xlfn.SWITCH(Sales[[#This Row],[Subscription Type]],"Basic",4,"Premium",3,"Business",2,"Enterprise",1,FALSE)</f>
        <v>4</v>
      </c>
      <c r="G1652">
        <v>0</v>
      </c>
      <c r="H1652">
        <f>MAX(0,Sales[[#This Row],[Number of Users]]-Sales[[#This Row],[Licenses Bought]])</f>
        <v>3</v>
      </c>
      <c r="I1652" s="5">
        <v>10</v>
      </c>
      <c r="J1652" s="5">
        <f>IF(Sales[[#This Row],[Sales Month]]=MAX(R1652:R3871),Sales[[#This Row],[Upsell $ Non Paying Users]]*Sales[[#This Row],[Non Paying Users]],0)</f>
        <v>30</v>
      </c>
      <c r="K1652" s="5" t="str" cm="1">
        <f t="array" ref="K1652">_xlfn.IFS(Sales[[#This Row],[Current Upsell $]]=0,"",Sales[[#This Row],[Current Upsell $]]&gt;=400,"High",Sales[[#This Row],[Current Upsell $]]&gt;=100,"Medium",Sales[[#This Row],[Current Upsell $]]&lt;100,"Low")</f>
        <v>Low</v>
      </c>
      <c r="L1652" s="5" t="str">
        <f>IF(Sales[[#This Row],[Current Upsell $]]&gt;0,_xlfn.CONCAT(Sales[[#This Row],[Subscription Type]]," ",Sales[[#This Row],[Upsell Priority]]," ",TEXT(Sales[[#This Row],[Current Upsell $]],"$#")),"")</f>
        <v>Basic Low $30</v>
      </c>
      <c r="M1652">
        <v>3</v>
      </c>
      <c r="N1652" s="1">
        <v>44287</v>
      </c>
      <c r="O1652" s="1">
        <v>44378</v>
      </c>
      <c r="P1652">
        <v>3</v>
      </c>
      <c r="Q1652">
        <v>0</v>
      </c>
      <c r="R1652" s="1">
        <v>44348</v>
      </c>
      <c r="S1652">
        <v>0</v>
      </c>
      <c r="T1652" s="1"/>
    </row>
    <row r="1653" spans="1:20" x14ac:dyDescent="0.25">
      <c r="A1653">
        <v>100304</v>
      </c>
      <c r="B1653" t="s">
        <v>3</v>
      </c>
      <c r="C1653" cm="1">
        <f t="array" ref="C1653">_xlfn.SWITCH(Sales[[#This Row],[Subscription Type]],"Basic",4,"Premium",3,"Business",2,"Enterprise",1,FALSE)</f>
        <v>4</v>
      </c>
      <c r="E1653" s="1"/>
      <c r="F1653" s="1"/>
      <c r="G1653">
        <v>0</v>
      </c>
      <c r="H1653">
        <f>MAX(0,Sales[[#This Row],[Number of Users]]-Sales[[#This Row],[Licenses Bought]])</f>
        <v>3</v>
      </c>
      <c r="I1653" s="5">
        <v>10</v>
      </c>
      <c r="J1653" s="5">
        <f>IF(Sales[[#This Row],[Sales Month]]=MAX(R1653:R3872),Sales[[#This Row],[Upsell $ Non Paying Users]]*Sales[[#This Row],[Non Paying Users]],0)</f>
        <v>0</v>
      </c>
      <c r="K1653" s="5" t="str" cm="1">
        <f t="array" ref="K1653">_xlfn.IFS(Sales[[#This Row],[Current Upsell $]]=0,"",Sales[[#This Row],[Current Upsell $]]&gt;=400,"High",Sales[[#This Row],[Current Upsell $]]&gt;=100,"Medium",Sales[[#This Row],[Current Upsell $]]&lt;100,"Low")</f>
        <v/>
      </c>
      <c r="L1653" s="5" t="str">
        <f>IF(Sales[[#This Row],[Current Upsell $]]&gt;0,_xlfn.CONCAT(Sales[[#This Row],[Subscription Type]]," ",Sales[[#This Row],[Upsell Priority]]," ",TEXT(Sales[[#This Row],[Current Upsell $]],"$#")),"")</f>
        <v/>
      </c>
      <c r="M1653">
        <v>3</v>
      </c>
      <c r="N1653" s="1">
        <v>44317</v>
      </c>
      <c r="O1653" s="1">
        <v>44378</v>
      </c>
      <c r="P1653">
        <v>2</v>
      </c>
      <c r="Q1653">
        <v>0</v>
      </c>
      <c r="R1653" s="1">
        <v>44317</v>
      </c>
      <c r="S1653">
        <v>0</v>
      </c>
      <c r="T1653" s="1"/>
    </row>
    <row r="1654" spans="1:20" x14ac:dyDescent="0.25">
      <c r="A1654">
        <v>100002</v>
      </c>
      <c r="B1654" t="s">
        <v>3</v>
      </c>
      <c r="C1654" cm="1">
        <f t="array" ref="C1654">_xlfn.SWITCH(Sales[[#This Row],[Subscription Type]],"Basic",4,"Premium",3,"Business",2,"Enterprise",1,FALSE)</f>
        <v>4</v>
      </c>
      <c r="G1654">
        <v>0</v>
      </c>
      <c r="H1654">
        <f>MAX(0,Sales[[#This Row],[Number of Users]]-Sales[[#This Row],[Licenses Bought]])</f>
        <v>2</v>
      </c>
      <c r="I1654" s="5">
        <v>10</v>
      </c>
      <c r="J1654" s="5">
        <f>IF(Sales[[#This Row],[Sales Month]]=MAX(R1654:R3873),Sales[[#This Row],[Upsell $ Non Paying Users]]*Sales[[#This Row],[Non Paying Users]],0)</f>
        <v>0</v>
      </c>
      <c r="K1654" s="5" t="str" cm="1">
        <f t="array" ref="K1654">_xlfn.IFS(Sales[[#This Row],[Current Upsell $]]=0,"",Sales[[#This Row],[Current Upsell $]]&gt;=400,"High",Sales[[#This Row],[Current Upsell $]]&gt;=100,"Medium",Sales[[#This Row],[Current Upsell $]]&lt;100,"Low")</f>
        <v/>
      </c>
      <c r="L1654" s="5" t="str">
        <f>IF(Sales[[#This Row],[Current Upsell $]]&gt;0,_xlfn.CONCAT(Sales[[#This Row],[Subscription Type]]," ",Sales[[#This Row],[Upsell Priority]]," ",TEXT(Sales[[#This Row],[Current Upsell $]],"$#")),"")</f>
        <v/>
      </c>
      <c r="M1654">
        <v>2</v>
      </c>
      <c r="N1654" s="1">
        <v>43647</v>
      </c>
      <c r="O1654" s="1">
        <v>44287</v>
      </c>
      <c r="P1654">
        <v>21</v>
      </c>
      <c r="Q1654">
        <v>2</v>
      </c>
      <c r="R1654" s="1">
        <v>43647</v>
      </c>
      <c r="S1654">
        <v>0</v>
      </c>
      <c r="T1654" s="1"/>
    </row>
    <row r="1655" spans="1:20" x14ac:dyDescent="0.25">
      <c r="A1655">
        <v>100002</v>
      </c>
      <c r="B1655" t="s">
        <v>3</v>
      </c>
      <c r="C1655" cm="1">
        <f t="array" ref="C1655">_xlfn.SWITCH(Sales[[#This Row],[Subscription Type]],"Basic",4,"Premium",3,"Business",2,"Enterprise",1,FALSE)</f>
        <v>4</v>
      </c>
      <c r="G1655">
        <v>0</v>
      </c>
      <c r="H1655">
        <f>MAX(0,Sales[[#This Row],[Number of Users]]-Sales[[#This Row],[Licenses Bought]])</f>
        <v>2</v>
      </c>
      <c r="I1655" s="5">
        <v>10</v>
      </c>
      <c r="J1655" s="5">
        <f>IF(Sales[[#This Row],[Sales Month]]=MAX(R1655:R3874),Sales[[#This Row],[Upsell $ Non Paying Users]]*Sales[[#This Row],[Non Paying Users]],0)</f>
        <v>0</v>
      </c>
      <c r="K1655" s="5" t="str" cm="1">
        <f t="array" ref="K1655">_xlfn.IFS(Sales[[#This Row],[Current Upsell $]]=0,"",Sales[[#This Row],[Current Upsell $]]&gt;=400,"High",Sales[[#This Row],[Current Upsell $]]&gt;=100,"Medium",Sales[[#This Row],[Current Upsell $]]&lt;100,"Low")</f>
        <v/>
      </c>
      <c r="L1655" s="5" t="str">
        <f>IF(Sales[[#This Row],[Current Upsell $]]&gt;0,_xlfn.CONCAT(Sales[[#This Row],[Subscription Type]]," ",Sales[[#This Row],[Upsell Priority]]," ",TEXT(Sales[[#This Row],[Current Upsell $]],"$#")),"")</f>
        <v/>
      </c>
      <c r="M1655">
        <v>2</v>
      </c>
      <c r="N1655" s="1">
        <v>43647</v>
      </c>
      <c r="O1655" s="1">
        <v>44287</v>
      </c>
      <c r="P1655">
        <v>21</v>
      </c>
      <c r="Q1655">
        <v>2</v>
      </c>
      <c r="R1655" s="1">
        <v>43678</v>
      </c>
      <c r="S1655">
        <v>0</v>
      </c>
      <c r="T1655" s="1"/>
    </row>
    <row r="1656" spans="1:20" x14ac:dyDescent="0.25">
      <c r="A1656">
        <v>100002</v>
      </c>
      <c r="B1656" t="s">
        <v>3</v>
      </c>
      <c r="C1656" cm="1">
        <f t="array" ref="C1656">_xlfn.SWITCH(Sales[[#This Row],[Subscription Type]],"Basic",4,"Premium",3,"Business",2,"Enterprise",1,FALSE)</f>
        <v>4</v>
      </c>
      <c r="G1656">
        <v>0</v>
      </c>
      <c r="H1656">
        <f>MAX(0,Sales[[#This Row],[Number of Users]]-Sales[[#This Row],[Licenses Bought]])</f>
        <v>2</v>
      </c>
      <c r="I1656" s="5">
        <v>10</v>
      </c>
      <c r="J1656" s="5">
        <f>IF(Sales[[#This Row],[Sales Month]]=MAX(R1656:R3875),Sales[[#This Row],[Upsell $ Non Paying Users]]*Sales[[#This Row],[Non Paying Users]],0)</f>
        <v>0</v>
      </c>
      <c r="K1656" s="5" t="str" cm="1">
        <f t="array" ref="K1656">_xlfn.IFS(Sales[[#This Row],[Current Upsell $]]=0,"",Sales[[#This Row],[Current Upsell $]]&gt;=400,"High",Sales[[#This Row],[Current Upsell $]]&gt;=100,"Medium",Sales[[#This Row],[Current Upsell $]]&lt;100,"Low")</f>
        <v/>
      </c>
      <c r="L1656" s="5" t="str">
        <f>IF(Sales[[#This Row],[Current Upsell $]]&gt;0,_xlfn.CONCAT(Sales[[#This Row],[Subscription Type]]," ",Sales[[#This Row],[Upsell Priority]]," ",TEXT(Sales[[#This Row],[Current Upsell $]],"$#")),"")</f>
        <v/>
      </c>
      <c r="M1656">
        <v>2</v>
      </c>
      <c r="N1656" s="1">
        <v>43647</v>
      </c>
      <c r="O1656" s="1">
        <v>44287</v>
      </c>
      <c r="P1656">
        <v>21</v>
      </c>
      <c r="Q1656">
        <v>2</v>
      </c>
      <c r="R1656" s="1">
        <v>43709</v>
      </c>
      <c r="S1656">
        <v>0</v>
      </c>
      <c r="T1656" s="1"/>
    </row>
    <row r="1657" spans="1:20" x14ac:dyDescent="0.25">
      <c r="A1657">
        <v>100002</v>
      </c>
      <c r="B1657" t="s">
        <v>3</v>
      </c>
      <c r="C1657" cm="1">
        <f t="array" ref="C1657">_xlfn.SWITCH(Sales[[#This Row],[Subscription Type]],"Basic",4,"Premium",3,"Business",2,"Enterprise",1,FALSE)</f>
        <v>4</v>
      </c>
      <c r="G1657">
        <v>0</v>
      </c>
      <c r="H1657">
        <f>MAX(0,Sales[[#This Row],[Number of Users]]-Sales[[#This Row],[Licenses Bought]])</f>
        <v>2</v>
      </c>
      <c r="I1657" s="5">
        <v>10</v>
      </c>
      <c r="J1657" s="5">
        <f>IF(Sales[[#This Row],[Sales Month]]=MAX(R1657:R3876),Sales[[#This Row],[Upsell $ Non Paying Users]]*Sales[[#This Row],[Non Paying Users]],0)</f>
        <v>0</v>
      </c>
      <c r="K1657" s="5" t="str" cm="1">
        <f t="array" ref="K1657">_xlfn.IFS(Sales[[#This Row],[Current Upsell $]]=0,"",Sales[[#This Row],[Current Upsell $]]&gt;=400,"High",Sales[[#This Row],[Current Upsell $]]&gt;=100,"Medium",Sales[[#This Row],[Current Upsell $]]&lt;100,"Low")</f>
        <v/>
      </c>
      <c r="L1657" s="5" t="str">
        <f>IF(Sales[[#This Row],[Current Upsell $]]&gt;0,_xlfn.CONCAT(Sales[[#This Row],[Subscription Type]]," ",Sales[[#This Row],[Upsell Priority]]," ",TEXT(Sales[[#This Row],[Current Upsell $]],"$#")),"")</f>
        <v/>
      </c>
      <c r="M1657">
        <v>2</v>
      </c>
      <c r="N1657" s="1">
        <v>43647</v>
      </c>
      <c r="O1657" s="1">
        <v>44287</v>
      </c>
      <c r="P1657">
        <v>21</v>
      </c>
      <c r="Q1657">
        <v>2</v>
      </c>
      <c r="R1657" s="1">
        <v>43770</v>
      </c>
      <c r="S1657">
        <v>0</v>
      </c>
      <c r="T1657" s="1"/>
    </row>
    <row r="1658" spans="1:20" x14ac:dyDescent="0.25">
      <c r="A1658">
        <v>100002</v>
      </c>
      <c r="B1658" t="s">
        <v>3</v>
      </c>
      <c r="C1658" cm="1">
        <f t="array" ref="C1658">_xlfn.SWITCH(Sales[[#This Row],[Subscription Type]],"Basic",4,"Premium",3,"Business",2,"Enterprise",1,FALSE)</f>
        <v>4</v>
      </c>
      <c r="G1658">
        <v>0</v>
      </c>
      <c r="H1658">
        <f>MAX(0,Sales[[#This Row],[Number of Users]]-Sales[[#This Row],[Licenses Bought]])</f>
        <v>2</v>
      </c>
      <c r="I1658" s="5">
        <v>10</v>
      </c>
      <c r="J1658" s="5">
        <f>IF(Sales[[#This Row],[Sales Month]]=MAX(R1658:R3877),Sales[[#This Row],[Upsell $ Non Paying Users]]*Sales[[#This Row],[Non Paying Users]],0)</f>
        <v>0</v>
      </c>
      <c r="K1658" s="5" t="str" cm="1">
        <f t="array" ref="K1658">_xlfn.IFS(Sales[[#This Row],[Current Upsell $]]=0,"",Sales[[#This Row],[Current Upsell $]]&gt;=400,"High",Sales[[#This Row],[Current Upsell $]]&gt;=100,"Medium",Sales[[#This Row],[Current Upsell $]]&lt;100,"Low")</f>
        <v/>
      </c>
      <c r="L1658" s="5" t="str">
        <f>IF(Sales[[#This Row],[Current Upsell $]]&gt;0,_xlfn.CONCAT(Sales[[#This Row],[Subscription Type]]," ",Sales[[#This Row],[Upsell Priority]]," ",TEXT(Sales[[#This Row],[Current Upsell $]],"$#")),"")</f>
        <v/>
      </c>
      <c r="M1658">
        <v>2</v>
      </c>
      <c r="N1658" s="1">
        <v>43647</v>
      </c>
      <c r="O1658" s="1">
        <v>44287</v>
      </c>
      <c r="P1658">
        <v>21</v>
      </c>
      <c r="Q1658">
        <v>2</v>
      </c>
      <c r="R1658" s="1">
        <v>43800</v>
      </c>
      <c r="S1658">
        <v>0</v>
      </c>
      <c r="T1658" s="1"/>
    </row>
    <row r="1659" spans="1:20" x14ac:dyDescent="0.25">
      <c r="A1659">
        <v>100002</v>
      </c>
      <c r="B1659" t="s">
        <v>3</v>
      </c>
      <c r="C1659" cm="1">
        <f t="array" ref="C1659">_xlfn.SWITCH(Sales[[#This Row],[Subscription Type]],"Basic",4,"Premium",3,"Business",2,"Enterprise",1,FALSE)</f>
        <v>4</v>
      </c>
      <c r="G1659">
        <v>0</v>
      </c>
      <c r="H1659">
        <f>MAX(0,Sales[[#This Row],[Number of Users]]-Sales[[#This Row],[Licenses Bought]])</f>
        <v>2</v>
      </c>
      <c r="I1659" s="5">
        <v>10</v>
      </c>
      <c r="J1659" s="5">
        <f>IF(Sales[[#This Row],[Sales Month]]=MAX(R1659:R3878),Sales[[#This Row],[Upsell $ Non Paying Users]]*Sales[[#This Row],[Non Paying Users]],0)</f>
        <v>0</v>
      </c>
      <c r="K1659" s="5" t="str" cm="1">
        <f t="array" ref="K1659">_xlfn.IFS(Sales[[#This Row],[Current Upsell $]]=0,"",Sales[[#This Row],[Current Upsell $]]&gt;=400,"High",Sales[[#This Row],[Current Upsell $]]&gt;=100,"Medium",Sales[[#This Row],[Current Upsell $]]&lt;100,"Low")</f>
        <v/>
      </c>
      <c r="L1659" s="5" t="str">
        <f>IF(Sales[[#This Row],[Current Upsell $]]&gt;0,_xlfn.CONCAT(Sales[[#This Row],[Subscription Type]]," ",Sales[[#This Row],[Upsell Priority]]," ",TEXT(Sales[[#This Row],[Current Upsell $]],"$#")),"")</f>
        <v/>
      </c>
      <c r="M1659">
        <v>2</v>
      </c>
      <c r="N1659" s="1">
        <v>43647</v>
      </c>
      <c r="O1659" s="1">
        <v>44287</v>
      </c>
      <c r="P1659">
        <v>21</v>
      </c>
      <c r="Q1659">
        <v>2</v>
      </c>
      <c r="R1659" s="1">
        <v>43831</v>
      </c>
      <c r="S1659">
        <v>0</v>
      </c>
      <c r="T1659" s="1"/>
    </row>
    <row r="1660" spans="1:20" x14ac:dyDescent="0.25">
      <c r="A1660">
        <v>100002</v>
      </c>
      <c r="B1660" t="s">
        <v>3</v>
      </c>
      <c r="C1660" cm="1">
        <f t="array" ref="C1660">_xlfn.SWITCH(Sales[[#This Row],[Subscription Type]],"Basic",4,"Premium",3,"Business",2,"Enterprise",1,FALSE)</f>
        <v>4</v>
      </c>
      <c r="G1660">
        <v>0</v>
      </c>
      <c r="H1660">
        <f>MAX(0,Sales[[#This Row],[Number of Users]]-Sales[[#This Row],[Licenses Bought]])</f>
        <v>2</v>
      </c>
      <c r="I1660" s="5">
        <v>10</v>
      </c>
      <c r="J1660" s="5">
        <f>IF(Sales[[#This Row],[Sales Month]]=MAX(R1660:R3879),Sales[[#This Row],[Upsell $ Non Paying Users]]*Sales[[#This Row],[Non Paying Users]],0)</f>
        <v>0</v>
      </c>
      <c r="K1660" s="5" t="str" cm="1">
        <f t="array" ref="K1660">_xlfn.IFS(Sales[[#This Row],[Current Upsell $]]=0,"",Sales[[#This Row],[Current Upsell $]]&gt;=400,"High",Sales[[#This Row],[Current Upsell $]]&gt;=100,"Medium",Sales[[#This Row],[Current Upsell $]]&lt;100,"Low")</f>
        <v/>
      </c>
      <c r="L1660" s="5" t="str">
        <f>IF(Sales[[#This Row],[Current Upsell $]]&gt;0,_xlfn.CONCAT(Sales[[#This Row],[Subscription Type]]," ",Sales[[#This Row],[Upsell Priority]]," ",TEXT(Sales[[#This Row],[Current Upsell $]],"$#")),"")</f>
        <v/>
      </c>
      <c r="M1660">
        <v>2</v>
      </c>
      <c r="N1660" s="1">
        <v>43647</v>
      </c>
      <c r="O1660" s="1">
        <v>44287</v>
      </c>
      <c r="P1660">
        <v>21</v>
      </c>
      <c r="Q1660">
        <v>2</v>
      </c>
      <c r="R1660" s="1">
        <v>43862</v>
      </c>
      <c r="S1660">
        <v>0</v>
      </c>
      <c r="T1660" s="1"/>
    </row>
    <row r="1661" spans="1:20" x14ac:dyDescent="0.25">
      <c r="A1661">
        <v>100002</v>
      </c>
      <c r="B1661" t="s">
        <v>3</v>
      </c>
      <c r="C1661" cm="1">
        <f t="array" ref="C1661">_xlfn.SWITCH(Sales[[#This Row],[Subscription Type]],"Basic",4,"Premium",3,"Business",2,"Enterprise",1,FALSE)</f>
        <v>4</v>
      </c>
      <c r="G1661">
        <v>0</v>
      </c>
      <c r="H1661">
        <f>MAX(0,Sales[[#This Row],[Number of Users]]-Sales[[#This Row],[Licenses Bought]])</f>
        <v>2</v>
      </c>
      <c r="I1661" s="5">
        <v>10</v>
      </c>
      <c r="J1661" s="5">
        <f>IF(Sales[[#This Row],[Sales Month]]=MAX(R1661:R3880),Sales[[#This Row],[Upsell $ Non Paying Users]]*Sales[[#This Row],[Non Paying Users]],0)</f>
        <v>0</v>
      </c>
      <c r="K1661" s="5" t="str" cm="1">
        <f t="array" ref="K1661">_xlfn.IFS(Sales[[#This Row],[Current Upsell $]]=0,"",Sales[[#This Row],[Current Upsell $]]&gt;=400,"High",Sales[[#This Row],[Current Upsell $]]&gt;=100,"Medium",Sales[[#This Row],[Current Upsell $]]&lt;100,"Low")</f>
        <v/>
      </c>
      <c r="L1661" s="5" t="str">
        <f>IF(Sales[[#This Row],[Current Upsell $]]&gt;0,_xlfn.CONCAT(Sales[[#This Row],[Subscription Type]]," ",Sales[[#This Row],[Upsell Priority]]," ",TEXT(Sales[[#This Row],[Current Upsell $]],"$#")),"")</f>
        <v/>
      </c>
      <c r="M1661">
        <v>2</v>
      </c>
      <c r="N1661" s="1">
        <v>43647</v>
      </c>
      <c r="O1661" s="1">
        <v>44287</v>
      </c>
      <c r="P1661">
        <v>21</v>
      </c>
      <c r="Q1661">
        <v>2</v>
      </c>
      <c r="R1661" s="1">
        <v>43891</v>
      </c>
      <c r="S1661">
        <v>0</v>
      </c>
      <c r="T1661" s="1"/>
    </row>
    <row r="1662" spans="1:20" x14ac:dyDescent="0.25">
      <c r="A1662">
        <v>100002</v>
      </c>
      <c r="B1662" t="s">
        <v>3</v>
      </c>
      <c r="C1662" cm="1">
        <f t="array" ref="C1662">_xlfn.SWITCH(Sales[[#This Row],[Subscription Type]],"Basic",4,"Premium",3,"Business",2,"Enterprise",1,FALSE)</f>
        <v>4</v>
      </c>
      <c r="G1662">
        <v>0</v>
      </c>
      <c r="H1662">
        <f>MAX(0,Sales[[#This Row],[Number of Users]]-Sales[[#This Row],[Licenses Bought]])</f>
        <v>2</v>
      </c>
      <c r="I1662" s="5">
        <v>10</v>
      </c>
      <c r="J1662" s="5">
        <f>IF(Sales[[#This Row],[Sales Month]]=MAX(R1662:R3881),Sales[[#This Row],[Upsell $ Non Paying Users]]*Sales[[#This Row],[Non Paying Users]],0)</f>
        <v>0</v>
      </c>
      <c r="K1662" s="5" t="str" cm="1">
        <f t="array" ref="K1662">_xlfn.IFS(Sales[[#This Row],[Current Upsell $]]=0,"",Sales[[#This Row],[Current Upsell $]]&gt;=400,"High",Sales[[#This Row],[Current Upsell $]]&gt;=100,"Medium",Sales[[#This Row],[Current Upsell $]]&lt;100,"Low")</f>
        <v/>
      </c>
      <c r="L1662" s="5" t="str">
        <f>IF(Sales[[#This Row],[Current Upsell $]]&gt;0,_xlfn.CONCAT(Sales[[#This Row],[Subscription Type]]," ",Sales[[#This Row],[Upsell Priority]]," ",TEXT(Sales[[#This Row],[Current Upsell $]],"$#")),"")</f>
        <v/>
      </c>
      <c r="M1662">
        <v>2</v>
      </c>
      <c r="N1662" s="1">
        <v>43647</v>
      </c>
      <c r="O1662" s="1">
        <v>44287</v>
      </c>
      <c r="P1662">
        <v>21</v>
      </c>
      <c r="Q1662">
        <v>2</v>
      </c>
      <c r="R1662" s="1">
        <v>43922</v>
      </c>
      <c r="S1662">
        <v>0</v>
      </c>
      <c r="T1662" s="1"/>
    </row>
    <row r="1663" spans="1:20" x14ac:dyDescent="0.25">
      <c r="A1663">
        <v>100002</v>
      </c>
      <c r="B1663" t="s">
        <v>3</v>
      </c>
      <c r="C1663" cm="1">
        <f t="array" ref="C1663">_xlfn.SWITCH(Sales[[#This Row],[Subscription Type]],"Basic",4,"Premium",3,"Business",2,"Enterprise",1,FALSE)</f>
        <v>4</v>
      </c>
      <c r="G1663">
        <v>0</v>
      </c>
      <c r="H1663">
        <f>MAX(0,Sales[[#This Row],[Number of Users]]-Sales[[#This Row],[Licenses Bought]])</f>
        <v>2</v>
      </c>
      <c r="I1663" s="5">
        <v>10</v>
      </c>
      <c r="J1663" s="5">
        <f>IF(Sales[[#This Row],[Sales Month]]=MAX(R1663:R3882),Sales[[#This Row],[Upsell $ Non Paying Users]]*Sales[[#This Row],[Non Paying Users]],0)</f>
        <v>0</v>
      </c>
      <c r="K1663" s="5" t="str" cm="1">
        <f t="array" ref="K1663">_xlfn.IFS(Sales[[#This Row],[Current Upsell $]]=0,"",Sales[[#This Row],[Current Upsell $]]&gt;=400,"High",Sales[[#This Row],[Current Upsell $]]&gt;=100,"Medium",Sales[[#This Row],[Current Upsell $]]&lt;100,"Low")</f>
        <v/>
      </c>
      <c r="L1663" s="5" t="str">
        <f>IF(Sales[[#This Row],[Current Upsell $]]&gt;0,_xlfn.CONCAT(Sales[[#This Row],[Subscription Type]]," ",Sales[[#This Row],[Upsell Priority]]," ",TEXT(Sales[[#This Row],[Current Upsell $]],"$#")),"")</f>
        <v/>
      </c>
      <c r="M1663">
        <v>2</v>
      </c>
      <c r="N1663" s="1">
        <v>43647</v>
      </c>
      <c r="O1663" s="1">
        <v>44287</v>
      </c>
      <c r="P1663">
        <v>21</v>
      </c>
      <c r="Q1663">
        <v>2</v>
      </c>
      <c r="R1663" s="1">
        <v>43952</v>
      </c>
      <c r="S1663">
        <v>0</v>
      </c>
      <c r="T1663" s="1"/>
    </row>
    <row r="1664" spans="1:20" x14ac:dyDescent="0.25">
      <c r="A1664">
        <v>100002</v>
      </c>
      <c r="B1664" t="s">
        <v>3</v>
      </c>
      <c r="C1664" cm="1">
        <f t="array" ref="C1664">_xlfn.SWITCH(Sales[[#This Row],[Subscription Type]],"Basic",4,"Premium",3,"Business",2,"Enterprise",1,FALSE)</f>
        <v>4</v>
      </c>
      <c r="G1664">
        <v>0</v>
      </c>
      <c r="H1664">
        <f>MAX(0,Sales[[#This Row],[Number of Users]]-Sales[[#This Row],[Licenses Bought]])</f>
        <v>2</v>
      </c>
      <c r="I1664" s="5">
        <v>10</v>
      </c>
      <c r="J1664" s="5">
        <f>IF(Sales[[#This Row],[Sales Month]]=MAX(R1664:R3883),Sales[[#This Row],[Upsell $ Non Paying Users]]*Sales[[#This Row],[Non Paying Users]],0)</f>
        <v>0</v>
      </c>
      <c r="K1664" s="5" t="str" cm="1">
        <f t="array" ref="K1664">_xlfn.IFS(Sales[[#This Row],[Current Upsell $]]=0,"",Sales[[#This Row],[Current Upsell $]]&gt;=400,"High",Sales[[#This Row],[Current Upsell $]]&gt;=100,"Medium",Sales[[#This Row],[Current Upsell $]]&lt;100,"Low")</f>
        <v/>
      </c>
      <c r="L1664" s="5" t="str">
        <f>IF(Sales[[#This Row],[Current Upsell $]]&gt;0,_xlfn.CONCAT(Sales[[#This Row],[Subscription Type]]," ",Sales[[#This Row],[Upsell Priority]]," ",TEXT(Sales[[#This Row],[Current Upsell $]],"$#")),"")</f>
        <v/>
      </c>
      <c r="M1664">
        <v>2</v>
      </c>
      <c r="N1664" s="1">
        <v>43647</v>
      </c>
      <c r="O1664" s="1">
        <v>44287</v>
      </c>
      <c r="P1664">
        <v>21</v>
      </c>
      <c r="Q1664">
        <v>2</v>
      </c>
      <c r="R1664" s="1">
        <v>43983</v>
      </c>
      <c r="S1664">
        <v>0</v>
      </c>
      <c r="T1664" s="1"/>
    </row>
    <row r="1665" spans="1:20" x14ac:dyDescent="0.25">
      <c r="A1665">
        <v>100002</v>
      </c>
      <c r="B1665" t="s">
        <v>3</v>
      </c>
      <c r="C1665" cm="1">
        <f t="array" ref="C1665">_xlfn.SWITCH(Sales[[#This Row],[Subscription Type]],"Basic",4,"Premium",3,"Business",2,"Enterprise",1,FALSE)</f>
        <v>4</v>
      </c>
      <c r="G1665">
        <v>0</v>
      </c>
      <c r="H1665">
        <f>MAX(0,Sales[[#This Row],[Number of Users]]-Sales[[#This Row],[Licenses Bought]])</f>
        <v>2</v>
      </c>
      <c r="I1665" s="5">
        <v>10</v>
      </c>
      <c r="J1665" s="5">
        <f>IF(Sales[[#This Row],[Sales Month]]=MAX(R1665:R3884),Sales[[#This Row],[Upsell $ Non Paying Users]]*Sales[[#This Row],[Non Paying Users]],0)</f>
        <v>0</v>
      </c>
      <c r="K1665" s="5" t="str" cm="1">
        <f t="array" ref="K1665">_xlfn.IFS(Sales[[#This Row],[Current Upsell $]]=0,"",Sales[[#This Row],[Current Upsell $]]&gt;=400,"High",Sales[[#This Row],[Current Upsell $]]&gt;=100,"Medium",Sales[[#This Row],[Current Upsell $]]&lt;100,"Low")</f>
        <v/>
      </c>
      <c r="L1665" s="5" t="str">
        <f>IF(Sales[[#This Row],[Current Upsell $]]&gt;0,_xlfn.CONCAT(Sales[[#This Row],[Subscription Type]]," ",Sales[[#This Row],[Upsell Priority]]," ",TEXT(Sales[[#This Row],[Current Upsell $]],"$#")),"")</f>
        <v/>
      </c>
      <c r="M1665">
        <v>2</v>
      </c>
      <c r="N1665" s="1">
        <v>43647</v>
      </c>
      <c r="O1665" s="1">
        <v>44287</v>
      </c>
      <c r="P1665">
        <v>21</v>
      </c>
      <c r="Q1665">
        <v>2</v>
      </c>
      <c r="R1665" s="1">
        <v>44044</v>
      </c>
      <c r="S1665">
        <v>0</v>
      </c>
      <c r="T1665" s="1"/>
    </row>
    <row r="1666" spans="1:20" x14ac:dyDescent="0.25">
      <c r="A1666">
        <v>100002</v>
      </c>
      <c r="B1666" t="s">
        <v>3</v>
      </c>
      <c r="C1666" cm="1">
        <f t="array" ref="C1666">_xlfn.SWITCH(Sales[[#This Row],[Subscription Type]],"Basic",4,"Premium",3,"Business",2,"Enterprise",1,FALSE)</f>
        <v>4</v>
      </c>
      <c r="G1666">
        <v>0</v>
      </c>
      <c r="H1666">
        <f>MAX(0,Sales[[#This Row],[Number of Users]]-Sales[[#This Row],[Licenses Bought]])</f>
        <v>2</v>
      </c>
      <c r="I1666" s="5">
        <v>10</v>
      </c>
      <c r="J1666" s="5">
        <f>IF(Sales[[#This Row],[Sales Month]]=MAX(R1666:R3885),Sales[[#This Row],[Upsell $ Non Paying Users]]*Sales[[#This Row],[Non Paying Users]],0)</f>
        <v>0</v>
      </c>
      <c r="K1666" s="5" t="str" cm="1">
        <f t="array" ref="K1666">_xlfn.IFS(Sales[[#This Row],[Current Upsell $]]=0,"",Sales[[#This Row],[Current Upsell $]]&gt;=400,"High",Sales[[#This Row],[Current Upsell $]]&gt;=100,"Medium",Sales[[#This Row],[Current Upsell $]]&lt;100,"Low")</f>
        <v/>
      </c>
      <c r="L1666" s="5" t="str">
        <f>IF(Sales[[#This Row],[Current Upsell $]]&gt;0,_xlfn.CONCAT(Sales[[#This Row],[Subscription Type]]," ",Sales[[#This Row],[Upsell Priority]]," ",TEXT(Sales[[#This Row],[Current Upsell $]],"$#")),"")</f>
        <v/>
      </c>
      <c r="M1666">
        <v>2</v>
      </c>
      <c r="N1666" s="1">
        <v>43647</v>
      </c>
      <c r="O1666" s="1">
        <v>44287</v>
      </c>
      <c r="P1666">
        <v>21</v>
      </c>
      <c r="Q1666">
        <v>2</v>
      </c>
      <c r="R1666" s="1">
        <v>44075</v>
      </c>
      <c r="S1666">
        <v>0</v>
      </c>
      <c r="T1666" s="1"/>
    </row>
    <row r="1667" spans="1:20" x14ac:dyDescent="0.25">
      <c r="A1667">
        <v>100002</v>
      </c>
      <c r="B1667" t="s">
        <v>3</v>
      </c>
      <c r="C1667" cm="1">
        <f t="array" ref="C1667">_xlfn.SWITCH(Sales[[#This Row],[Subscription Type]],"Basic",4,"Premium",3,"Business",2,"Enterprise",1,FALSE)</f>
        <v>4</v>
      </c>
      <c r="G1667">
        <v>0</v>
      </c>
      <c r="H1667">
        <f>MAX(0,Sales[[#This Row],[Number of Users]]-Sales[[#This Row],[Licenses Bought]])</f>
        <v>2</v>
      </c>
      <c r="I1667" s="5">
        <v>10</v>
      </c>
      <c r="J1667" s="5">
        <f>IF(Sales[[#This Row],[Sales Month]]=MAX(R1667:R3886),Sales[[#This Row],[Upsell $ Non Paying Users]]*Sales[[#This Row],[Non Paying Users]],0)</f>
        <v>0</v>
      </c>
      <c r="K1667" s="5" t="str" cm="1">
        <f t="array" ref="K1667">_xlfn.IFS(Sales[[#This Row],[Current Upsell $]]=0,"",Sales[[#This Row],[Current Upsell $]]&gt;=400,"High",Sales[[#This Row],[Current Upsell $]]&gt;=100,"Medium",Sales[[#This Row],[Current Upsell $]]&lt;100,"Low")</f>
        <v/>
      </c>
      <c r="L1667" s="5" t="str">
        <f>IF(Sales[[#This Row],[Current Upsell $]]&gt;0,_xlfn.CONCAT(Sales[[#This Row],[Subscription Type]]," ",Sales[[#This Row],[Upsell Priority]]," ",TEXT(Sales[[#This Row],[Current Upsell $]],"$#")),"")</f>
        <v/>
      </c>
      <c r="M1667">
        <v>2</v>
      </c>
      <c r="N1667" s="1">
        <v>43647</v>
      </c>
      <c r="O1667" s="1">
        <v>44287</v>
      </c>
      <c r="P1667">
        <v>21</v>
      </c>
      <c r="Q1667">
        <v>2</v>
      </c>
      <c r="R1667" s="1">
        <v>44105</v>
      </c>
      <c r="S1667">
        <v>0</v>
      </c>
      <c r="T1667" s="1"/>
    </row>
    <row r="1668" spans="1:20" x14ac:dyDescent="0.25">
      <c r="A1668">
        <v>100002</v>
      </c>
      <c r="B1668" t="s">
        <v>3</v>
      </c>
      <c r="C1668" cm="1">
        <f t="array" ref="C1668">_xlfn.SWITCH(Sales[[#This Row],[Subscription Type]],"Basic",4,"Premium",3,"Business",2,"Enterprise",1,FALSE)</f>
        <v>4</v>
      </c>
      <c r="G1668">
        <v>0</v>
      </c>
      <c r="H1668">
        <f>MAX(0,Sales[[#This Row],[Number of Users]]-Sales[[#This Row],[Licenses Bought]])</f>
        <v>2</v>
      </c>
      <c r="I1668" s="5">
        <v>10</v>
      </c>
      <c r="J1668" s="5">
        <f>IF(Sales[[#This Row],[Sales Month]]=MAX(R1668:R3887),Sales[[#This Row],[Upsell $ Non Paying Users]]*Sales[[#This Row],[Non Paying Users]],0)</f>
        <v>0</v>
      </c>
      <c r="K1668" s="5" t="str" cm="1">
        <f t="array" ref="K1668">_xlfn.IFS(Sales[[#This Row],[Current Upsell $]]=0,"",Sales[[#This Row],[Current Upsell $]]&gt;=400,"High",Sales[[#This Row],[Current Upsell $]]&gt;=100,"Medium",Sales[[#This Row],[Current Upsell $]]&lt;100,"Low")</f>
        <v/>
      </c>
      <c r="L1668" s="5" t="str">
        <f>IF(Sales[[#This Row],[Current Upsell $]]&gt;0,_xlfn.CONCAT(Sales[[#This Row],[Subscription Type]]," ",Sales[[#This Row],[Upsell Priority]]," ",TEXT(Sales[[#This Row],[Current Upsell $]],"$#")),"")</f>
        <v/>
      </c>
      <c r="M1668">
        <v>2</v>
      </c>
      <c r="N1668" s="1">
        <v>43647</v>
      </c>
      <c r="O1668" s="1">
        <v>44287</v>
      </c>
      <c r="P1668">
        <v>21</v>
      </c>
      <c r="Q1668">
        <v>2</v>
      </c>
      <c r="R1668" s="1">
        <v>44136</v>
      </c>
      <c r="S1668">
        <v>0</v>
      </c>
      <c r="T1668" s="1"/>
    </row>
    <row r="1669" spans="1:20" x14ac:dyDescent="0.25">
      <c r="A1669">
        <v>100002</v>
      </c>
      <c r="B1669" t="s">
        <v>3</v>
      </c>
      <c r="C1669" cm="1">
        <f t="array" ref="C1669">_xlfn.SWITCH(Sales[[#This Row],[Subscription Type]],"Basic",4,"Premium",3,"Business",2,"Enterprise",1,FALSE)</f>
        <v>4</v>
      </c>
      <c r="G1669">
        <v>0</v>
      </c>
      <c r="H1669">
        <f>MAX(0,Sales[[#This Row],[Number of Users]]-Sales[[#This Row],[Licenses Bought]])</f>
        <v>2</v>
      </c>
      <c r="I1669" s="5">
        <v>10</v>
      </c>
      <c r="J1669" s="5">
        <f>IF(Sales[[#This Row],[Sales Month]]=MAX(R1669:R3888),Sales[[#This Row],[Upsell $ Non Paying Users]]*Sales[[#This Row],[Non Paying Users]],0)</f>
        <v>0</v>
      </c>
      <c r="K1669" s="5" t="str" cm="1">
        <f t="array" ref="K1669">_xlfn.IFS(Sales[[#This Row],[Current Upsell $]]=0,"",Sales[[#This Row],[Current Upsell $]]&gt;=400,"High",Sales[[#This Row],[Current Upsell $]]&gt;=100,"Medium",Sales[[#This Row],[Current Upsell $]]&lt;100,"Low")</f>
        <v/>
      </c>
      <c r="L1669" s="5" t="str">
        <f>IF(Sales[[#This Row],[Current Upsell $]]&gt;0,_xlfn.CONCAT(Sales[[#This Row],[Subscription Type]]," ",Sales[[#This Row],[Upsell Priority]]," ",TEXT(Sales[[#This Row],[Current Upsell $]],"$#")),"")</f>
        <v/>
      </c>
      <c r="M1669">
        <v>2</v>
      </c>
      <c r="N1669" s="1">
        <v>43647</v>
      </c>
      <c r="O1669" s="1">
        <v>44287</v>
      </c>
      <c r="P1669">
        <v>21</v>
      </c>
      <c r="Q1669">
        <v>2</v>
      </c>
      <c r="R1669" s="1">
        <v>44166</v>
      </c>
      <c r="S1669">
        <v>0</v>
      </c>
      <c r="T1669" s="1"/>
    </row>
    <row r="1670" spans="1:20" x14ac:dyDescent="0.25">
      <c r="A1670">
        <v>100002</v>
      </c>
      <c r="B1670" t="s">
        <v>3</v>
      </c>
      <c r="C1670" cm="1">
        <f t="array" ref="C1670">_xlfn.SWITCH(Sales[[#This Row],[Subscription Type]],"Basic",4,"Premium",3,"Business",2,"Enterprise",1,FALSE)</f>
        <v>4</v>
      </c>
      <c r="G1670">
        <v>0</v>
      </c>
      <c r="H1670">
        <f>MAX(0,Sales[[#This Row],[Number of Users]]-Sales[[#This Row],[Licenses Bought]])</f>
        <v>2</v>
      </c>
      <c r="I1670" s="5">
        <v>10</v>
      </c>
      <c r="J1670" s="5">
        <f>IF(Sales[[#This Row],[Sales Month]]=MAX(R1670:R3889),Sales[[#This Row],[Upsell $ Non Paying Users]]*Sales[[#This Row],[Non Paying Users]],0)</f>
        <v>0</v>
      </c>
      <c r="K1670" s="5" t="str" cm="1">
        <f t="array" ref="K1670">_xlfn.IFS(Sales[[#This Row],[Current Upsell $]]=0,"",Sales[[#This Row],[Current Upsell $]]&gt;=400,"High",Sales[[#This Row],[Current Upsell $]]&gt;=100,"Medium",Sales[[#This Row],[Current Upsell $]]&lt;100,"Low")</f>
        <v/>
      </c>
      <c r="L1670" s="5" t="str">
        <f>IF(Sales[[#This Row],[Current Upsell $]]&gt;0,_xlfn.CONCAT(Sales[[#This Row],[Subscription Type]]," ",Sales[[#This Row],[Upsell Priority]]," ",TEXT(Sales[[#This Row],[Current Upsell $]],"$#")),"")</f>
        <v/>
      </c>
      <c r="M1670">
        <v>2</v>
      </c>
      <c r="N1670" s="1">
        <v>43647</v>
      </c>
      <c r="O1670" s="1">
        <v>44287</v>
      </c>
      <c r="P1670">
        <v>21</v>
      </c>
      <c r="Q1670">
        <v>2</v>
      </c>
      <c r="R1670" s="1">
        <v>44197</v>
      </c>
      <c r="S1670">
        <v>0</v>
      </c>
      <c r="T1670" s="1"/>
    </row>
    <row r="1671" spans="1:20" x14ac:dyDescent="0.25">
      <c r="A1671">
        <v>100002</v>
      </c>
      <c r="B1671" t="s">
        <v>3</v>
      </c>
      <c r="C1671" cm="1">
        <f t="array" ref="C1671">_xlfn.SWITCH(Sales[[#This Row],[Subscription Type]],"Basic",4,"Premium",3,"Business",2,"Enterprise",1,FALSE)</f>
        <v>4</v>
      </c>
      <c r="G1671">
        <v>0</v>
      </c>
      <c r="H1671">
        <f>MAX(0,Sales[[#This Row],[Number of Users]]-Sales[[#This Row],[Licenses Bought]])</f>
        <v>2</v>
      </c>
      <c r="I1671" s="5">
        <v>10</v>
      </c>
      <c r="J1671" s="5">
        <f>IF(Sales[[#This Row],[Sales Month]]=MAX(R1671:R3890),Sales[[#This Row],[Upsell $ Non Paying Users]]*Sales[[#This Row],[Non Paying Users]],0)</f>
        <v>0</v>
      </c>
      <c r="K1671" s="5" t="str" cm="1">
        <f t="array" ref="K1671">_xlfn.IFS(Sales[[#This Row],[Current Upsell $]]=0,"",Sales[[#This Row],[Current Upsell $]]&gt;=400,"High",Sales[[#This Row],[Current Upsell $]]&gt;=100,"Medium",Sales[[#This Row],[Current Upsell $]]&lt;100,"Low")</f>
        <v/>
      </c>
      <c r="L1671" s="5" t="str">
        <f>IF(Sales[[#This Row],[Current Upsell $]]&gt;0,_xlfn.CONCAT(Sales[[#This Row],[Subscription Type]]," ",Sales[[#This Row],[Upsell Priority]]," ",TEXT(Sales[[#This Row],[Current Upsell $]],"$#")),"")</f>
        <v/>
      </c>
      <c r="M1671">
        <v>2</v>
      </c>
      <c r="N1671" s="1">
        <v>43647</v>
      </c>
      <c r="O1671" s="1">
        <v>44287</v>
      </c>
      <c r="P1671">
        <v>21</v>
      </c>
      <c r="Q1671">
        <v>2</v>
      </c>
      <c r="R1671" s="1">
        <v>44228</v>
      </c>
      <c r="S1671">
        <v>0</v>
      </c>
      <c r="T1671" s="1"/>
    </row>
    <row r="1672" spans="1:20" x14ac:dyDescent="0.25">
      <c r="A1672">
        <v>100002</v>
      </c>
      <c r="B1672" t="s">
        <v>3</v>
      </c>
      <c r="C1672" cm="1">
        <f t="array" ref="C1672">_xlfn.SWITCH(Sales[[#This Row],[Subscription Type]],"Basic",4,"Premium",3,"Business",2,"Enterprise",1,FALSE)</f>
        <v>4</v>
      </c>
      <c r="G1672">
        <v>0</v>
      </c>
      <c r="H1672">
        <f>MAX(0,Sales[[#This Row],[Number of Users]]-Sales[[#This Row],[Licenses Bought]])</f>
        <v>2</v>
      </c>
      <c r="I1672" s="5">
        <v>10</v>
      </c>
      <c r="J1672" s="5">
        <f>IF(Sales[[#This Row],[Sales Month]]=MAX(R1672:R3891),Sales[[#This Row],[Upsell $ Non Paying Users]]*Sales[[#This Row],[Non Paying Users]],0)</f>
        <v>0</v>
      </c>
      <c r="K1672" s="5" t="str" cm="1">
        <f t="array" ref="K1672">_xlfn.IFS(Sales[[#This Row],[Current Upsell $]]=0,"",Sales[[#This Row],[Current Upsell $]]&gt;=400,"High",Sales[[#This Row],[Current Upsell $]]&gt;=100,"Medium",Sales[[#This Row],[Current Upsell $]]&lt;100,"Low")</f>
        <v/>
      </c>
      <c r="L1672" s="5" t="str">
        <f>IF(Sales[[#This Row],[Current Upsell $]]&gt;0,_xlfn.CONCAT(Sales[[#This Row],[Subscription Type]]," ",Sales[[#This Row],[Upsell Priority]]," ",TEXT(Sales[[#This Row],[Current Upsell $]],"$#")),"")</f>
        <v/>
      </c>
      <c r="M1672">
        <v>2</v>
      </c>
      <c r="N1672" s="1">
        <v>43647</v>
      </c>
      <c r="O1672" s="1">
        <v>44287</v>
      </c>
      <c r="P1672">
        <v>21</v>
      </c>
      <c r="Q1672">
        <v>2</v>
      </c>
      <c r="R1672" s="1">
        <v>44256</v>
      </c>
      <c r="S1672">
        <v>0</v>
      </c>
      <c r="T1672" s="1"/>
    </row>
    <row r="1673" spans="1:20" x14ac:dyDescent="0.25">
      <c r="A1673">
        <v>100002</v>
      </c>
      <c r="B1673" t="s">
        <v>3</v>
      </c>
      <c r="C1673" cm="1">
        <f t="array" ref="C1673">_xlfn.SWITCH(Sales[[#This Row],[Subscription Type]],"Basic",4,"Premium",3,"Business",2,"Enterprise",1,FALSE)</f>
        <v>4</v>
      </c>
      <c r="G1673">
        <v>0</v>
      </c>
      <c r="H1673">
        <f>MAX(0,Sales[[#This Row],[Number of Users]]-Sales[[#This Row],[Licenses Bought]])</f>
        <v>2</v>
      </c>
      <c r="I1673" s="5">
        <v>10</v>
      </c>
      <c r="J1673" s="5">
        <f>IF(Sales[[#This Row],[Sales Month]]=MAX(R1673:R3892),Sales[[#This Row],[Upsell $ Non Paying Users]]*Sales[[#This Row],[Non Paying Users]],0)</f>
        <v>0</v>
      </c>
      <c r="K1673" s="5" t="str" cm="1">
        <f t="array" ref="K1673">_xlfn.IFS(Sales[[#This Row],[Current Upsell $]]=0,"",Sales[[#This Row],[Current Upsell $]]&gt;=400,"High",Sales[[#This Row],[Current Upsell $]]&gt;=100,"Medium",Sales[[#This Row],[Current Upsell $]]&lt;100,"Low")</f>
        <v/>
      </c>
      <c r="L1673" s="5" t="str">
        <f>IF(Sales[[#This Row],[Current Upsell $]]&gt;0,_xlfn.CONCAT(Sales[[#This Row],[Subscription Type]]," ",Sales[[#This Row],[Upsell Priority]]," ",TEXT(Sales[[#This Row],[Current Upsell $]],"$#")),"")</f>
        <v/>
      </c>
      <c r="M1673">
        <v>2</v>
      </c>
      <c r="N1673" s="1">
        <v>43647</v>
      </c>
      <c r="O1673" s="1">
        <v>44287</v>
      </c>
      <c r="P1673">
        <v>21</v>
      </c>
      <c r="Q1673">
        <v>2</v>
      </c>
      <c r="R1673" s="1">
        <v>44287</v>
      </c>
      <c r="S1673">
        <v>0</v>
      </c>
      <c r="T1673" s="1"/>
    </row>
    <row r="1674" spans="1:20" x14ac:dyDescent="0.25">
      <c r="A1674">
        <v>100008</v>
      </c>
      <c r="B1674" t="s">
        <v>3</v>
      </c>
      <c r="C1674" cm="1">
        <f t="array" ref="C1674">_xlfn.SWITCH(Sales[[#This Row],[Subscription Type]],"Basic",4,"Premium",3,"Business",2,"Enterprise",1,FALSE)</f>
        <v>4</v>
      </c>
      <c r="E1674" s="1"/>
      <c r="F1674" s="1"/>
      <c r="G1674">
        <v>0</v>
      </c>
      <c r="H1674">
        <f>MAX(0,Sales[[#This Row],[Number of Users]]-Sales[[#This Row],[Licenses Bought]])</f>
        <v>2</v>
      </c>
      <c r="I1674" s="5">
        <v>10</v>
      </c>
      <c r="J1674" s="5">
        <f>IF(Sales[[#This Row],[Sales Month]]=MAX(R1674:R3893),Sales[[#This Row],[Upsell $ Non Paying Users]]*Sales[[#This Row],[Non Paying Users]],0)</f>
        <v>0</v>
      </c>
      <c r="K1674" s="5" t="str" cm="1">
        <f t="array" ref="K1674">_xlfn.IFS(Sales[[#This Row],[Current Upsell $]]=0,"",Sales[[#This Row],[Current Upsell $]]&gt;=400,"High",Sales[[#This Row],[Current Upsell $]]&gt;=100,"Medium",Sales[[#This Row],[Current Upsell $]]&lt;100,"Low")</f>
        <v/>
      </c>
      <c r="L1674" s="5" t="str">
        <f>IF(Sales[[#This Row],[Current Upsell $]]&gt;0,_xlfn.CONCAT(Sales[[#This Row],[Subscription Type]]," ",Sales[[#This Row],[Upsell Priority]]," ",TEXT(Sales[[#This Row],[Current Upsell $]],"$#")),"")</f>
        <v/>
      </c>
      <c r="M1674">
        <v>2</v>
      </c>
      <c r="N1674" s="1">
        <v>43831</v>
      </c>
      <c r="O1674" s="1">
        <v>44378</v>
      </c>
      <c r="P1674">
        <v>18</v>
      </c>
      <c r="Q1674">
        <v>0</v>
      </c>
      <c r="R1674" s="1">
        <v>43831</v>
      </c>
      <c r="S1674">
        <v>0</v>
      </c>
      <c r="T1674" s="1"/>
    </row>
    <row r="1675" spans="1:20" x14ac:dyDescent="0.25">
      <c r="A1675">
        <v>100010</v>
      </c>
      <c r="B1675" t="s">
        <v>3</v>
      </c>
      <c r="C1675" cm="1">
        <f t="array" ref="C1675">_xlfn.SWITCH(Sales[[#This Row],[Subscription Type]],"Basic",4,"Premium",3,"Business",2,"Enterprise",1,FALSE)</f>
        <v>4</v>
      </c>
      <c r="G1675">
        <v>0</v>
      </c>
      <c r="H1675">
        <f>MAX(0,Sales[[#This Row],[Number of Users]]-Sales[[#This Row],[Licenses Bought]])</f>
        <v>2</v>
      </c>
      <c r="I1675" s="5">
        <v>10</v>
      </c>
      <c r="J1675" s="5">
        <f>IF(Sales[[#This Row],[Sales Month]]=MAX(R1675:R3894),Sales[[#This Row],[Upsell $ Non Paying Users]]*Sales[[#This Row],[Non Paying Users]],0)</f>
        <v>0</v>
      </c>
      <c r="K1675" s="5" t="str" cm="1">
        <f t="array" ref="K1675">_xlfn.IFS(Sales[[#This Row],[Current Upsell $]]=0,"",Sales[[#This Row],[Current Upsell $]]&gt;=400,"High",Sales[[#This Row],[Current Upsell $]]&gt;=100,"Medium",Sales[[#This Row],[Current Upsell $]]&lt;100,"Low")</f>
        <v/>
      </c>
      <c r="L1675" s="5" t="str">
        <f>IF(Sales[[#This Row],[Current Upsell $]]&gt;0,_xlfn.CONCAT(Sales[[#This Row],[Subscription Type]]," ",Sales[[#This Row],[Upsell Priority]]," ",TEXT(Sales[[#This Row],[Current Upsell $]],"$#")),"")</f>
        <v/>
      </c>
      <c r="M1675">
        <v>2</v>
      </c>
      <c r="N1675" s="1">
        <v>43862</v>
      </c>
      <c r="O1675" s="1">
        <v>44075</v>
      </c>
      <c r="P1675">
        <v>7</v>
      </c>
      <c r="Q1675">
        <v>9</v>
      </c>
      <c r="R1675" s="1">
        <v>43862</v>
      </c>
      <c r="S1675">
        <v>0</v>
      </c>
      <c r="T1675" s="1"/>
    </row>
    <row r="1676" spans="1:20" x14ac:dyDescent="0.25">
      <c r="A1676">
        <v>100010</v>
      </c>
      <c r="B1676" t="s">
        <v>3</v>
      </c>
      <c r="C1676" cm="1">
        <f t="array" ref="C1676">_xlfn.SWITCH(Sales[[#This Row],[Subscription Type]],"Basic",4,"Premium",3,"Business",2,"Enterprise",1,FALSE)</f>
        <v>4</v>
      </c>
      <c r="G1676">
        <v>0</v>
      </c>
      <c r="H1676">
        <f>MAX(0,Sales[[#This Row],[Number of Users]]-Sales[[#This Row],[Licenses Bought]])</f>
        <v>2</v>
      </c>
      <c r="I1676" s="5">
        <v>10</v>
      </c>
      <c r="J1676" s="5">
        <f>IF(Sales[[#This Row],[Sales Month]]=MAX(R1676:R3895),Sales[[#This Row],[Upsell $ Non Paying Users]]*Sales[[#This Row],[Non Paying Users]],0)</f>
        <v>0</v>
      </c>
      <c r="K1676" s="5" t="str" cm="1">
        <f t="array" ref="K1676">_xlfn.IFS(Sales[[#This Row],[Current Upsell $]]=0,"",Sales[[#This Row],[Current Upsell $]]&gt;=400,"High",Sales[[#This Row],[Current Upsell $]]&gt;=100,"Medium",Sales[[#This Row],[Current Upsell $]]&lt;100,"Low")</f>
        <v/>
      </c>
      <c r="L1676" s="5" t="str">
        <f>IF(Sales[[#This Row],[Current Upsell $]]&gt;0,_xlfn.CONCAT(Sales[[#This Row],[Subscription Type]]," ",Sales[[#This Row],[Upsell Priority]]," ",TEXT(Sales[[#This Row],[Current Upsell $]],"$#")),"")</f>
        <v/>
      </c>
      <c r="M1676">
        <v>2</v>
      </c>
      <c r="N1676" s="1">
        <v>43862</v>
      </c>
      <c r="O1676" s="1">
        <v>44075</v>
      </c>
      <c r="P1676">
        <v>7</v>
      </c>
      <c r="Q1676">
        <v>9</v>
      </c>
      <c r="R1676" s="1">
        <v>43891</v>
      </c>
      <c r="S1676">
        <v>0</v>
      </c>
      <c r="T1676" s="1"/>
    </row>
    <row r="1677" spans="1:20" x14ac:dyDescent="0.25">
      <c r="A1677">
        <v>100010</v>
      </c>
      <c r="B1677" t="s">
        <v>3</v>
      </c>
      <c r="C1677" cm="1">
        <f t="array" ref="C1677">_xlfn.SWITCH(Sales[[#This Row],[Subscription Type]],"Basic",4,"Premium",3,"Business",2,"Enterprise",1,FALSE)</f>
        <v>4</v>
      </c>
      <c r="G1677">
        <v>0</v>
      </c>
      <c r="H1677">
        <f>MAX(0,Sales[[#This Row],[Number of Users]]-Sales[[#This Row],[Licenses Bought]])</f>
        <v>2</v>
      </c>
      <c r="I1677" s="5">
        <v>10</v>
      </c>
      <c r="J1677" s="5">
        <f>IF(Sales[[#This Row],[Sales Month]]=MAX(R1677:R3896),Sales[[#This Row],[Upsell $ Non Paying Users]]*Sales[[#This Row],[Non Paying Users]],0)</f>
        <v>0</v>
      </c>
      <c r="K1677" s="5" t="str" cm="1">
        <f t="array" ref="K1677">_xlfn.IFS(Sales[[#This Row],[Current Upsell $]]=0,"",Sales[[#This Row],[Current Upsell $]]&gt;=400,"High",Sales[[#This Row],[Current Upsell $]]&gt;=100,"Medium",Sales[[#This Row],[Current Upsell $]]&lt;100,"Low")</f>
        <v/>
      </c>
      <c r="L1677" s="5" t="str">
        <f>IF(Sales[[#This Row],[Current Upsell $]]&gt;0,_xlfn.CONCAT(Sales[[#This Row],[Subscription Type]]," ",Sales[[#This Row],[Upsell Priority]]," ",TEXT(Sales[[#This Row],[Current Upsell $]],"$#")),"")</f>
        <v/>
      </c>
      <c r="M1677">
        <v>2</v>
      </c>
      <c r="N1677" s="1">
        <v>43862</v>
      </c>
      <c r="O1677" s="1">
        <v>44075</v>
      </c>
      <c r="P1677">
        <v>7</v>
      </c>
      <c r="Q1677">
        <v>9</v>
      </c>
      <c r="R1677" s="1">
        <v>43922</v>
      </c>
      <c r="S1677">
        <v>0</v>
      </c>
      <c r="T1677" s="1"/>
    </row>
    <row r="1678" spans="1:20" x14ac:dyDescent="0.25">
      <c r="A1678">
        <v>100010</v>
      </c>
      <c r="B1678" t="s">
        <v>3</v>
      </c>
      <c r="C1678" cm="1">
        <f t="array" ref="C1678">_xlfn.SWITCH(Sales[[#This Row],[Subscription Type]],"Basic",4,"Premium",3,"Business",2,"Enterprise",1,FALSE)</f>
        <v>4</v>
      </c>
      <c r="G1678">
        <v>0</v>
      </c>
      <c r="H1678">
        <f>MAX(0,Sales[[#This Row],[Number of Users]]-Sales[[#This Row],[Licenses Bought]])</f>
        <v>2</v>
      </c>
      <c r="I1678" s="5">
        <v>10</v>
      </c>
      <c r="J1678" s="5">
        <f>IF(Sales[[#This Row],[Sales Month]]=MAX(R1678:R3897),Sales[[#This Row],[Upsell $ Non Paying Users]]*Sales[[#This Row],[Non Paying Users]],0)</f>
        <v>0</v>
      </c>
      <c r="K1678" s="5" t="str" cm="1">
        <f t="array" ref="K1678">_xlfn.IFS(Sales[[#This Row],[Current Upsell $]]=0,"",Sales[[#This Row],[Current Upsell $]]&gt;=400,"High",Sales[[#This Row],[Current Upsell $]]&gt;=100,"Medium",Sales[[#This Row],[Current Upsell $]]&lt;100,"Low")</f>
        <v/>
      </c>
      <c r="L1678" s="5" t="str">
        <f>IF(Sales[[#This Row],[Current Upsell $]]&gt;0,_xlfn.CONCAT(Sales[[#This Row],[Subscription Type]]," ",Sales[[#This Row],[Upsell Priority]]," ",TEXT(Sales[[#This Row],[Current Upsell $]],"$#")),"")</f>
        <v/>
      </c>
      <c r="M1678">
        <v>2</v>
      </c>
      <c r="N1678" s="1">
        <v>43862</v>
      </c>
      <c r="O1678" s="1">
        <v>44075</v>
      </c>
      <c r="P1678">
        <v>7</v>
      </c>
      <c r="Q1678">
        <v>9</v>
      </c>
      <c r="R1678" s="1">
        <v>43952</v>
      </c>
      <c r="S1678">
        <v>0</v>
      </c>
      <c r="T1678" s="1"/>
    </row>
    <row r="1679" spans="1:20" x14ac:dyDescent="0.25">
      <c r="A1679">
        <v>100010</v>
      </c>
      <c r="B1679" t="s">
        <v>3</v>
      </c>
      <c r="C1679" cm="1">
        <f t="array" ref="C1679">_xlfn.SWITCH(Sales[[#This Row],[Subscription Type]],"Basic",4,"Premium",3,"Business",2,"Enterprise",1,FALSE)</f>
        <v>4</v>
      </c>
      <c r="G1679">
        <v>0</v>
      </c>
      <c r="H1679">
        <f>MAX(0,Sales[[#This Row],[Number of Users]]-Sales[[#This Row],[Licenses Bought]])</f>
        <v>2</v>
      </c>
      <c r="I1679" s="5">
        <v>10</v>
      </c>
      <c r="J1679" s="5">
        <f>IF(Sales[[#This Row],[Sales Month]]=MAX(R1679:R3898),Sales[[#This Row],[Upsell $ Non Paying Users]]*Sales[[#This Row],[Non Paying Users]],0)</f>
        <v>0</v>
      </c>
      <c r="K1679" s="5" t="str" cm="1">
        <f t="array" ref="K1679">_xlfn.IFS(Sales[[#This Row],[Current Upsell $]]=0,"",Sales[[#This Row],[Current Upsell $]]&gt;=400,"High",Sales[[#This Row],[Current Upsell $]]&gt;=100,"Medium",Sales[[#This Row],[Current Upsell $]]&lt;100,"Low")</f>
        <v/>
      </c>
      <c r="L1679" s="5" t="str">
        <f>IF(Sales[[#This Row],[Current Upsell $]]&gt;0,_xlfn.CONCAT(Sales[[#This Row],[Subscription Type]]," ",Sales[[#This Row],[Upsell Priority]]," ",TEXT(Sales[[#This Row],[Current Upsell $]],"$#")),"")</f>
        <v/>
      </c>
      <c r="M1679">
        <v>2</v>
      </c>
      <c r="N1679" s="1">
        <v>43862</v>
      </c>
      <c r="O1679" s="1">
        <v>44075</v>
      </c>
      <c r="P1679">
        <v>7</v>
      </c>
      <c r="Q1679">
        <v>9</v>
      </c>
      <c r="R1679" s="1">
        <v>43983</v>
      </c>
      <c r="S1679">
        <v>0</v>
      </c>
      <c r="T1679" s="1"/>
    </row>
    <row r="1680" spans="1:20" x14ac:dyDescent="0.25">
      <c r="A1680">
        <v>100010</v>
      </c>
      <c r="B1680" t="s">
        <v>3</v>
      </c>
      <c r="C1680" cm="1">
        <f t="array" ref="C1680">_xlfn.SWITCH(Sales[[#This Row],[Subscription Type]],"Basic",4,"Premium",3,"Business",2,"Enterprise",1,FALSE)</f>
        <v>4</v>
      </c>
      <c r="G1680">
        <v>0</v>
      </c>
      <c r="H1680">
        <f>MAX(0,Sales[[#This Row],[Number of Users]]-Sales[[#This Row],[Licenses Bought]])</f>
        <v>2</v>
      </c>
      <c r="I1680" s="5">
        <v>10</v>
      </c>
      <c r="J1680" s="5">
        <f>IF(Sales[[#This Row],[Sales Month]]=MAX(R1680:R3899),Sales[[#This Row],[Upsell $ Non Paying Users]]*Sales[[#This Row],[Non Paying Users]],0)</f>
        <v>0</v>
      </c>
      <c r="K1680" s="5" t="str" cm="1">
        <f t="array" ref="K1680">_xlfn.IFS(Sales[[#This Row],[Current Upsell $]]=0,"",Sales[[#This Row],[Current Upsell $]]&gt;=400,"High",Sales[[#This Row],[Current Upsell $]]&gt;=100,"Medium",Sales[[#This Row],[Current Upsell $]]&lt;100,"Low")</f>
        <v/>
      </c>
      <c r="L1680" s="5" t="str">
        <f>IF(Sales[[#This Row],[Current Upsell $]]&gt;0,_xlfn.CONCAT(Sales[[#This Row],[Subscription Type]]," ",Sales[[#This Row],[Upsell Priority]]," ",TEXT(Sales[[#This Row],[Current Upsell $]],"$#")),"")</f>
        <v/>
      </c>
      <c r="M1680">
        <v>2</v>
      </c>
      <c r="N1680" s="1">
        <v>43862</v>
      </c>
      <c r="O1680" s="1">
        <v>44075</v>
      </c>
      <c r="P1680">
        <v>7</v>
      </c>
      <c r="Q1680">
        <v>9</v>
      </c>
      <c r="R1680" s="1">
        <v>44013</v>
      </c>
      <c r="S1680">
        <v>0</v>
      </c>
      <c r="T1680" s="1"/>
    </row>
    <row r="1681" spans="1:20" x14ac:dyDescent="0.25">
      <c r="A1681">
        <v>100010</v>
      </c>
      <c r="B1681" t="s">
        <v>3</v>
      </c>
      <c r="C1681" cm="1">
        <f t="array" ref="C1681">_xlfn.SWITCH(Sales[[#This Row],[Subscription Type]],"Basic",4,"Premium",3,"Business",2,"Enterprise",1,FALSE)</f>
        <v>4</v>
      </c>
      <c r="G1681">
        <v>0</v>
      </c>
      <c r="H1681">
        <f>MAX(0,Sales[[#This Row],[Number of Users]]-Sales[[#This Row],[Licenses Bought]])</f>
        <v>2</v>
      </c>
      <c r="I1681" s="5">
        <v>10</v>
      </c>
      <c r="J1681" s="5">
        <f>IF(Sales[[#This Row],[Sales Month]]=MAX(R1681:R3900),Sales[[#This Row],[Upsell $ Non Paying Users]]*Sales[[#This Row],[Non Paying Users]],0)</f>
        <v>0</v>
      </c>
      <c r="K1681" s="5" t="str" cm="1">
        <f t="array" ref="K1681">_xlfn.IFS(Sales[[#This Row],[Current Upsell $]]=0,"",Sales[[#This Row],[Current Upsell $]]&gt;=400,"High",Sales[[#This Row],[Current Upsell $]]&gt;=100,"Medium",Sales[[#This Row],[Current Upsell $]]&lt;100,"Low")</f>
        <v/>
      </c>
      <c r="L1681" s="5" t="str">
        <f>IF(Sales[[#This Row],[Current Upsell $]]&gt;0,_xlfn.CONCAT(Sales[[#This Row],[Subscription Type]]," ",Sales[[#This Row],[Upsell Priority]]," ",TEXT(Sales[[#This Row],[Current Upsell $]],"$#")),"")</f>
        <v/>
      </c>
      <c r="M1681">
        <v>2</v>
      </c>
      <c r="N1681" s="1">
        <v>43862</v>
      </c>
      <c r="O1681" s="1">
        <v>44075</v>
      </c>
      <c r="P1681">
        <v>7</v>
      </c>
      <c r="Q1681">
        <v>9</v>
      </c>
      <c r="R1681" s="1">
        <v>44044</v>
      </c>
      <c r="S1681">
        <v>0</v>
      </c>
      <c r="T1681" s="1"/>
    </row>
    <row r="1682" spans="1:20" x14ac:dyDescent="0.25">
      <c r="A1682">
        <v>100010</v>
      </c>
      <c r="B1682" t="s">
        <v>3</v>
      </c>
      <c r="C1682" cm="1">
        <f t="array" ref="C1682">_xlfn.SWITCH(Sales[[#This Row],[Subscription Type]],"Basic",4,"Premium",3,"Business",2,"Enterprise",1,FALSE)</f>
        <v>4</v>
      </c>
      <c r="G1682">
        <v>0</v>
      </c>
      <c r="H1682">
        <f>MAX(0,Sales[[#This Row],[Number of Users]]-Sales[[#This Row],[Licenses Bought]])</f>
        <v>2</v>
      </c>
      <c r="I1682" s="5">
        <v>10</v>
      </c>
      <c r="J1682" s="5">
        <f>IF(Sales[[#This Row],[Sales Month]]=MAX(R1682:R3901),Sales[[#This Row],[Upsell $ Non Paying Users]]*Sales[[#This Row],[Non Paying Users]],0)</f>
        <v>0</v>
      </c>
      <c r="K1682" s="5" t="str" cm="1">
        <f t="array" ref="K1682">_xlfn.IFS(Sales[[#This Row],[Current Upsell $]]=0,"",Sales[[#This Row],[Current Upsell $]]&gt;=400,"High",Sales[[#This Row],[Current Upsell $]]&gt;=100,"Medium",Sales[[#This Row],[Current Upsell $]]&lt;100,"Low")</f>
        <v/>
      </c>
      <c r="L1682" s="5" t="str">
        <f>IF(Sales[[#This Row],[Current Upsell $]]&gt;0,_xlfn.CONCAT(Sales[[#This Row],[Subscription Type]]," ",Sales[[#This Row],[Upsell Priority]]," ",TEXT(Sales[[#This Row],[Current Upsell $]],"$#")),"")</f>
        <v/>
      </c>
      <c r="M1682">
        <v>2</v>
      </c>
      <c r="N1682" s="1">
        <v>43862</v>
      </c>
      <c r="O1682" s="1">
        <v>44075</v>
      </c>
      <c r="P1682">
        <v>7</v>
      </c>
      <c r="Q1682">
        <v>9</v>
      </c>
      <c r="R1682" s="1">
        <v>44075</v>
      </c>
      <c r="S1682">
        <v>0</v>
      </c>
      <c r="T1682" s="1"/>
    </row>
    <row r="1683" spans="1:20" x14ac:dyDescent="0.25">
      <c r="A1683">
        <v>100015</v>
      </c>
      <c r="B1683" t="s">
        <v>3</v>
      </c>
      <c r="C1683" cm="1">
        <f t="array" ref="C1683">_xlfn.SWITCH(Sales[[#This Row],[Subscription Type]],"Basic",4,"Premium",3,"Business",2,"Enterprise",1,FALSE)</f>
        <v>4</v>
      </c>
      <c r="G1683">
        <v>0</v>
      </c>
      <c r="H1683">
        <f>MAX(0,Sales[[#This Row],[Number of Users]]-Sales[[#This Row],[Licenses Bought]])</f>
        <v>2</v>
      </c>
      <c r="I1683" s="5">
        <v>10</v>
      </c>
      <c r="J1683" s="5">
        <f>IF(Sales[[#This Row],[Sales Month]]=MAX(R1683:R3902),Sales[[#This Row],[Upsell $ Non Paying Users]]*Sales[[#This Row],[Non Paying Users]],0)</f>
        <v>0</v>
      </c>
      <c r="K1683" s="5" t="str" cm="1">
        <f t="array" ref="K1683">_xlfn.IFS(Sales[[#This Row],[Current Upsell $]]=0,"",Sales[[#This Row],[Current Upsell $]]&gt;=400,"High",Sales[[#This Row],[Current Upsell $]]&gt;=100,"Medium",Sales[[#This Row],[Current Upsell $]]&lt;100,"Low")</f>
        <v/>
      </c>
      <c r="L1683" s="5" t="str">
        <f>IF(Sales[[#This Row],[Current Upsell $]]&gt;0,_xlfn.CONCAT(Sales[[#This Row],[Subscription Type]]," ",Sales[[#This Row],[Upsell Priority]]," ",TEXT(Sales[[#This Row],[Current Upsell $]],"$#")),"")</f>
        <v/>
      </c>
      <c r="M1683">
        <v>2</v>
      </c>
      <c r="N1683" s="1">
        <v>43891</v>
      </c>
      <c r="O1683" s="1">
        <v>44075</v>
      </c>
      <c r="P1683">
        <v>6</v>
      </c>
      <c r="Q1683">
        <v>9</v>
      </c>
      <c r="R1683" s="1">
        <v>43891</v>
      </c>
      <c r="S1683">
        <v>0</v>
      </c>
      <c r="T1683" s="1"/>
    </row>
    <row r="1684" spans="1:20" x14ac:dyDescent="0.25">
      <c r="A1684">
        <v>100015</v>
      </c>
      <c r="B1684" t="s">
        <v>3</v>
      </c>
      <c r="C1684" cm="1">
        <f t="array" ref="C1684">_xlfn.SWITCH(Sales[[#This Row],[Subscription Type]],"Basic",4,"Premium",3,"Business",2,"Enterprise",1,FALSE)</f>
        <v>4</v>
      </c>
      <c r="G1684">
        <v>0</v>
      </c>
      <c r="H1684">
        <f>MAX(0,Sales[[#This Row],[Number of Users]]-Sales[[#This Row],[Licenses Bought]])</f>
        <v>2</v>
      </c>
      <c r="I1684" s="5">
        <v>10</v>
      </c>
      <c r="J1684" s="5">
        <f>IF(Sales[[#This Row],[Sales Month]]=MAX(R1684:R3903),Sales[[#This Row],[Upsell $ Non Paying Users]]*Sales[[#This Row],[Non Paying Users]],0)</f>
        <v>0</v>
      </c>
      <c r="K1684" s="5" t="str" cm="1">
        <f t="array" ref="K1684">_xlfn.IFS(Sales[[#This Row],[Current Upsell $]]=0,"",Sales[[#This Row],[Current Upsell $]]&gt;=400,"High",Sales[[#This Row],[Current Upsell $]]&gt;=100,"Medium",Sales[[#This Row],[Current Upsell $]]&lt;100,"Low")</f>
        <v/>
      </c>
      <c r="L1684" s="5" t="str">
        <f>IF(Sales[[#This Row],[Current Upsell $]]&gt;0,_xlfn.CONCAT(Sales[[#This Row],[Subscription Type]]," ",Sales[[#This Row],[Upsell Priority]]," ",TEXT(Sales[[#This Row],[Current Upsell $]],"$#")),"")</f>
        <v/>
      </c>
      <c r="M1684">
        <v>2</v>
      </c>
      <c r="N1684" s="1">
        <v>43891</v>
      </c>
      <c r="O1684" s="1">
        <v>44075</v>
      </c>
      <c r="P1684">
        <v>6</v>
      </c>
      <c r="Q1684">
        <v>9</v>
      </c>
      <c r="R1684" s="1">
        <v>43922</v>
      </c>
      <c r="S1684">
        <v>0</v>
      </c>
      <c r="T1684" s="1"/>
    </row>
    <row r="1685" spans="1:20" x14ac:dyDescent="0.25">
      <c r="A1685">
        <v>100015</v>
      </c>
      <c r="B1685" t="s">
        <v>3</v>
      </c>
      <c r="C1685" cm="1">
        <f t="array" ref="C1685">_xlfn.SWITCH(Sales[[#This Row],[Subscription Type]],"Basic",4,"Premium",3,"Business",2,"Enterprise",1,FALSE)</f>
        <v>4</v>
      </c>
      <c r="G1685">
        <v>0</v>
      </c>
      <c r="H1685">
        <f>MAX(0,Sales[[#This Row],[Number of Users]]-Sales[[#This Row],[Licenses Bought]])</f>
        <v>2</v>
      </c>
      <c r="I1685" s="5">
        <v>10</v>
      </c>
      <c r="J1685" s="5">
        <f>IF(Sales[[#This Row],[Sales Month]]=MAX(R1685:R3904),Sales[[#This Row],[Upsell $ Non Paying Users]]*Sales[[#This Row],[Non Paying Users]],0)</f>
        <v>0</v>
      </c>
      <c r="K1685" s="5" t="str" cm="1">
        <f t="array" ref="K1685">_xlfn.IFS(Sales[[#This Row],[Current Upsell $]]=0,"",Sales[[#This Row],[Current Upsell $]]&gt;=400,"High",Sales[[#This Row],[Current Upsell $]]&gt;=100,"Medium",Sales[[#This Row],[Current Upsell $]]&lt;100,"Low")</f>
        <v/>
      </c>
      <c r="L1685" s="5" t="str">
        <f>IF(Sales[[#This Row],[Current Upsell $]]&gt;0,_xlfn.CONCAT(Sales[[#This Row],[Subscription Type]]," ",Sales[[#This Row],[Upsell Priority]]," ",TEXT(Sales[[#This Row],[Current Upsell $]],"$#")),"")</f>
        <v/>
      </c>
      <c r="M1685">
        <v>2</v>
      </c>
      <c r="N1685" s="1">
        <v>43891</v>
      </c>
      <c r="O1685" s="1">
        <v>44075</v>
      </c>
      <c r="P1685">
        <v>6</v>
      </c>
      <c r="Q1685">
        <v>9</v>
      </c>
      <c r="R1685" s="1">
        <v>43952</v>
      </c>
      <c r="S1685">
        <v>0</v>
      </c>
      <c r="T1685" s="1"/>
    </row>
    <row r="1686" spans="1:20" x14ac:dyDescent="0.25">
      <c r="A1686">
        <v>100015</v>
      </c>
      <c r="B1686" t="s">
        <v>3</v>
      </c>
      <c r="C1686" cm="1">
        <f t="array" ref="C1686">_xlfn.SWITCH(Sales[[#This Row],[Subscription Type]],"Basic",4,"Premium",3,"Business",2,"Enterprise",1,FALSE)</f>
        <v>4</v>
      </c>
      <c r="G1686">
        <v>0</v>
      </c>
      <c r="H1686">
        <f>MAX(0,Sales[[#This Row],[Number of Users]]-Sales[[#This Row],[Licenses Bought]])</f>
        <v>2</v>
      </c>
      <c r="I1686" s="5">
        <v>10</v>
      </c>
      <c r="J1686" s="5">
        <f>IF(Sales[[#This Row],[Sales Month]]=MAX(R1686:R3905),Sales[[#This Row],[Upsell $ Non Paying Users]]*Sales[[#This Row],[Non Paying Users]],0)</f>
        <v>0</v>
      </c>
      <c r="K1686" s="5" t="str" cm="1">
        <f t="array" ref="K1686">_xlfn.IFS(Sales[[#This Row],[Current Upsell $]]=0,"",Sales[[#This Row],[Current Upsell $]]&gt;=400,"High",Sales[[#This Row],[Current Upsell $]]&gt;=100,"Medium",Sales[[#This Row],[Current Upsell $]]&lt;100,"Low")</f>
        <v/>
      </c>
      <c r="L1686" s="5" t="str">
        <f>IF(Sales[[#This Row],[Current Upsell $]]&gt;0,_xlfn.CONCAT(Sales[[#This Row],[Subscription Type]]," ",Sales[[#This Row],[Upsell Priority]]," ",TEXT(Sales[[#This Row],[Current Upsell $]],"$#")),"")</f>
        <v/>
      </c>
      <c r="M1686">
        <v>2</v>
      </c>
      <c r="N1686" s="1">
        <v>43891</v>
      </c>
      <c r="O1686" s="1">
        <v>44075</v>
      </c>
      <c r="P1686">
        <v>6</v>
      </c>
      <c r="Q1686">
        <v>9</v>
      </c>
      <c r="R1686" s="1">
        <v>43983</v>
      </c>
      <c r="S1686">
        <v>0</v>
      </c>
      <c r="T1686" s="1"/>
    </row>
    <row r="1687" spans="1:20" x14ac:dyDescent="0.25">
      <c r="A1687">
        <v>100015</v>
      </c>
      <c r="B1687" t="s">
        <v>3</v>
      </c>
      <c r="C1687" cm="1">
        <f t="array" ref="C1687">_xlfn.SWITCH(Sales[[#This Row],[Subscription Type]],"Basic",4,"Premium",3,"Business",2,"Enterprise",1,FALSE)</f>
        <v>4</v>
      </c>
      <c r="G1687">
        <v>0</v>
      </c>
      <c r="H1687">
        <f>MAX(0,Sales[[#This Row],[Number of Users]]-Sales[[#This Row],[Licenses Bought]])</f>
        <v>2</v>
      </c>
      <c r="I1687" s="5">
        <v>10</v>
      </c>
      <c r="J1687" s="5">
        <f>IF(Sales[[#This Row],[Sales Month]]=MAX(R1687:R3906),Sales[[#This Row],[Upsell $ Non Paying Users]]*Sales[[#This Row],[Non Paying Users]],0)</f>
        <v>0</v>
      </c>
      <c r="K1687" s="5" t="str" cm="1">
        <f t="array" ref="K1687">_xlfn.IFS(Sales[[#This Row],[Current Upsell $]]=0,"",Sales[[#This Row],[Current Upsell $]]&gt;=400,"High",Sales[[#This Row],[Current Upsell $]]&gt;=100,"Medium",Sales[[#This Row],[Current Upsell $]]&lt;100,"Low")</f>
        <v/>
      </c>
      <c r="L1687" s="5" t="str">
        <f>IF(Sales[[#This Row],[Current Upsell $]]&gt;0,_xlfn.CONCAT(Sales[[#This Row],[Subscription Type]]," ",Sales[[#This Row],[Upsell Priority]]," ",TEXT(Sales[[#This Row],[Current Upsell $]],"$#")),"")</f>
        <v/>
      </c>
      <c r="M1687">
        <v>2</v>
      </c>
      <c r="N1687" s="1">
        <v>43891</v>
      </c>
      <c r="O1687" s="1">
        <v>44075</v>
      </c>
      <c r="P1687">
        <v>6</v>
      </c>
      <c r="Q1687">
        <v>9</v>
      </c>
      <c r="R1687" s="1">
        <v>44044</v>
      </c>
      <c r="S1687">
        <v>0</v>
      </c>
      <c r="T1687" s="1"/>
    </row>
    <row r="1688" spans="1:20" x14ac:dyDescent="0.25">
      <c r="A1688">
        <v>100016</v>
      </c>
      <c r="B1688" t="s">
        <v>3</v>
      </c>
      <c r="C1688" cm="1">
        <f t="array" ref="C1688">_xlfn.SWITCH(Sales[[#This Row],[Subscription Type]],"Basic",4,"Premium",3,"Business",2,"Enterprise",1,FALSE)</f>
        <v>4</v>
      </c>
      <c r="G1688">
        <v>0</v>
      </c>
      <c r="H1688">
        <f>MAX(0,Sales[[#This Row],[Number of Users]]-Sales[[#This Row],[Licenses Bought]])</f>
        <v>2</v>
      </c>
      <c r="I1688" s="5">
        <v>10</v>
      </c>
      <c r="J1688" s="5">
        <f>IF(Sales[[#This Row],[Sales Month]]=MAX(R1688:R3907),Sales[[#This Row],[Upsell $ Non Paying Users]]*Sales[[#This Row],[Non Paying Users]],0)</f>
        <v>0</v>
      </c>
      <c r="K1688" s="5" t="str" cm="1">
        <f t="array" ref="K1688">_xlfn.IFS(Sales[[#This Row],[Current Upsell $]]=0,"",Sales[[#This Row],[Current Upsell $]]&gt;=400,"High",Sales[[#This Row],[Current Upsell $]]&gt;=100,"Medium",Sales[[#This Row],[Current Upsell $]]&lt;100,"Low")</f>
        <v/>
      </c>
      <c r="L1688" s="5" t="str">
        <f>IF(Sales[[#This Row],[Current Upsell $]]&gt;0,_xlfn.CONCAT(Sales[[#This Row],[Subscription Type]]," ",Sales[[#This Row],[Upsell Priority]]," ",TEXT(Sales[[#This Row],[Current Upsell $]],"$#")),"")</f>
        <v/>
      </c>
      <c r="M1688">
        <v>2</v>
      </c>
      <c r="N1688" s="1">
        <v>43891</v>
      </c>
      <c r="O1688" s="1">
        <v>44348</v>
      </c>
      <c r="P1688">
        <v>15</v>
      </c>
      <c r="Q1688">
        <v>0</v>
      </c>
      <c r="R1688" s="1">
        <v>43922</v>
      </c>
      <c r="S1688">
        <v>0</v>
      </c>
      <c r="T1688" s="1"/>
    </row>
    <row r="1689" spans="1:20" x14ac:dyDescent="0.25">
      <c r="A1689">
        <v>100016</v>
      </c>
      <c r="B1689" t="s">
        <v>3</v>
      </c>
      <c r="C1689" cm="1">
        <f t="array" ref="C1689">_xlfn.SWITCH(Sales[[#This Row],[Subscription Type]],"Basic",4,"Premium",3,"Business",2,"Enterprise",1,FALSE)</f>
        <v>4</v>
      </c>
      <c r="G1689">
        <v>0</v>
      </c>
      <c r="H1689">
        <f>MAX(0,Sales[[#This Row],[Number of Users]]-Sales[[#This Row],[Licenses Bought]])</f>
        <v>2</v>
      </c>
      <c r="I1689" s="5">
        <v>10</v>
      </c>
      <c r="J1689" s="5">
        <f>IF(Sales[[#This Row],[Sales Month]]=MAX(R1689:R3908),Sales[[#This Row],[Upsell $ Non Paying Users]]*Sales[[#This Row],[Non Paying Users]],0)</f>
        <v>0</v>
      </c>
      <c r="K1689" s="5" t="str" cm="1">
        <f t="array" ref="K1689">_xlfn.IFS(Sales[[#This Row],[Current Upsell $]]=0,"",Sales[[#This Row],[Current Upsell $]]&gt;=400,"High",Sales[[#This Row],[Current Upsell $]]&gt;=100,"Medium",Sales[[#This Row],[Current Upsell $]]&lt;100,"Low")</f>
        <v/>
      </c>
      <c r="L1689" s="5" t="str">
        <f>IF(Sales[[#This Row],[Current Upsell $]]&gt;0,_xlfn.CONCAT(Sales[[#This Row],[Subscription Type]]," ",Sales[[#This Row],[Upsell Priority]]," ",TEXT(Sales[[#This Row],[Current Upsell $]],"$#")),"")</f>
        <v/>
      </c>
      <c r="M1689">
        <v>2</v>
      </c>
      <c r="N1689" s="1">
        <v>43891</v>
      </c>
      <c r="O1689" s="1">
        <v>44348</v>
      </c>
      <c r="P1689">
        <v>15</v>
      </c>
      <c r="Q1689">
        <v>0</v>
      </c>
      <c r="R1689" s="1">
        <v>43952</v>
      </c>
      <c r="S1689">
        <v>0</v>
      </c>
      <c r="T1689" s="1"/>
    </row>
    <row r="1690" spans="1:20" x14ac:dyDescent="0.25">
      <c r="A1690">
        <v>100016</v>
      </c>
      <c r="B1690" t="s">
        <v>3</v>
      </c>
      <c r="C1690" cm="1">
        <f t="array" ref="C1690">_xlfn.SWITCH(Sales[[#This Row],[Subscription Type]],"Basic",4,"Premium",3,"Business",2,"Enterprise",1,FALSE)</f>
        <v>4</v>
      </c>
      <c r="G1690">
        <v>0</v>
      </c>
      <c r="H1690">
        <f>MAX(0,Sales[[#This Row],[Number of Users]]-Sales[[#This Row],[Licenses Bought]])</f>
        <v>2</v>
      </c>
      <c r="I1690" s="5">
        <v>10</v>
      </c>
      <c r="J1690" s="5">
        <f>IF(Sales[[#This Row],[Sales Month]]=MAX(R1690:R3909),Sales[[#This Row],[Upsell $ Non Paying Users]]*Sales[[#This Row],[Non Paying Users]],0)</f>
        <v>0</v>
      </c>
      <c r="K1690" s="5" t="str" cm="1">
        <f t="array" ref="K1690">_xlfn.IFS(Sales[[#This Row],[Current Upsell $]]=0,"",Sales[[#This Row],[Current Upsell $]]&gt;=400,"High",Sales[[#This Row],[Current Upsell $]]&gt;=100,"Medium",Sales[[#This Row],[Current Upsell $]]&lt;100,"Low")</f>
        <v/>
      </c>
      <c r="L1690" s="5" t="str">
        <f>IF(Sales[[#This Row],[Current Upsell $]]&gt;0,_xlfn.CONCAT(Sales[[#This Row],[Subscription Type]]," ",Sales[[#This Row],[Upsell Priority]]," ",TEXT(Sales[[#This Row],[Current Upsell $]],"$#")),"")</f>
        <v/>
      </c>
      <c r="M1690">
        <v>2</v>
      </c>
      <c r="N1690" s="1">
        <v>43891</v>
      </c>
      <c r="O1690" s="1">
        <v>44348</v>
      </c>
      <c r="P1690">
        <v>15</v>
      </c>
      <c r="Q1690">
        <v>0</v>
      </c>
      <c r="R1690" s="1">
        <v>43983</v>
      </c>
      <c r="S1690">
        <v>0</v>
      </c>
      <c r="T1690" s="1"/>
    </row>
    <row r="1691" spans="1:20" x14ac:dyDescent="0.25">
      <c r="A1691">
        <v>100016</v>
      </c>
      <c r="B1691" t="s">
        <v>3</v>
      </c>
      <c r="C1691" cm="1">
        <f t="array" ref="C1691">_xlfn.SWITCH(Sales[[#This Row],[Subscription Type]],"Basic",4,"Premium",3,"Business",2,"Enterprise",1,FALSE)</f>
        <v>4</v>
      </c>
      <c r="G1691">
        <v>0</v>
      </c>
      <c r="H1691">
        <f>MAX(0,Sales[[#This Row],[Number of Users]]-Sales[[#This Row],[Licenses Bought]])</f>
        <v>2</v>
      </c>
      <c r="I1691" s="5">
        <v>10</v>
      </c>
      <c r="J1691" s="5">
        <f>IF(Sales[[#This Row],[Sales Month]]=MAX(R1691:R3910),Sales[[#This Row],[Upsell $ Non Paying Users]]*Sales[[#This Row],[Non Paying Users]],0)</f>
        <v>0</v>
      </c>
      <c r="K1691" s="5" t="str" cm="1">
        <f t="array" ref="K1691">_xlfn.IFS(Sales[[#This Row],[Current Upsell $]]=0,"",Sales[[#This Row],[Current Upsell $]]&gt;=400,"High",Sales[[#This Row],[Current Upsell $]]&gt;=100,"Medium",Sales[[#This Row],[Current Upsell $]]&lt;100,"Low")</f>
        <v/>
      </c>
      <c r="L1691" s="5" t="str">
        <f>IF(Sales[[#This Row],[Current Upsell $]]&gt;0,_xlfn.CONCAT(Sales[[#This Row],[Subscription Type]]," ",Sales[[#This Row],[Upsell Priority]]," ",TEXT(Sales[[#This Row],[Current Upsell $]],"$#")),"")</f>
        <v/>
      </c>
      <c r="M1691">
        <v>2</v>
      </c>
      <c r="N1691" s="1">
        <v>43891</v>
      </c>
      <c r="O1691" s="1">
        <v>44348</v>
      </c>
      <c r="P1691">
        <v>15</v>
      </c>
      <c r="Q1691">
        <v>0</v>
      </c>
      <c r="R1691" s="1">
        <v>44013</v>
      </c>
      <c r="S1691">
        <v>0</v>
      </c>
      <c r="T1691" s="1"/>
    </row>
    <row r="1692" spans="1:20" x14ac:dyDescent="0.25">
      <c r="A1692">
        <v>100016</v>
      </c>
      <c r="B1692" t="s">
        <v>3</v>
      </c>
      <c r="C1692" cm="1">
        <f t="array" ref="C1692">_xlfn.SWITCH(Sales[[#This Row],[Subscription Type]],"Basic",4,"Premium",3,"Business",2,"Enterprise",1,FALSE)</f>
        <v>4</v>
      </c>
      <c r="G1692">
        <v>0</v>
      </c>
      <c r="H1692">
        <f>MAX(0,Sales[[#This Row],[Number of Users]]-Sales[[#This Row],[Licenses Bought]])</f>
        <v>2</v>
      </c>
      <c r="I1692" s="5">
        <v>10</v>
      </c>
      <c r="J1692" s="5">
        <f>IF(Sales[[#This Row],[Sales Month]]=MAX(R1692:R3911),Sales[[#This Row],[Upsell $ Non Paying Users]]*Sales[[#This Row],[Non Paying Users]],0)</f>
        <v>0</v>
      </c>
      <c r="K1692" s="5" t="str" cm="1">
        <f t="array" ref="K1692">_xlfn.IFS(Sales[[#This Row],[Current Upsell $]]=0,"",Sales[[#This Row],[Current Upsell $]]&gt;=400,"High",Sales[[#This Row],[Current Upsell $]]&gt;=100,"Medium",Sales[[#This Row],[Current Upsell $]]&lt;100,"Low")</f>
        <v/>
      </c>
      <c r="L1692" s="5" t="str">
        <f>IF(Sales[[#This Row],[Current Upsell $]]&gt;0,_xlfn.CONCAT(Sales[[#This Row],[Subscription Type]]," ",Sales[[#This Row],[Upsell Priority]]," ",TEXT(Sales[[#This Row],[Current Upsell $]],"$#")),"")</f>
        <v/>
      </c>
      <c r="M1692">
        <v>2</v>
      </c>
      <c r="N1692" s="1">
        <v>43891</v>
      </c>
      <c r="O1692" s="1">
        <v>44348</v>
      </c>
      <c r="P1692">
        <v>15</v>
      </c>
      <c r="Q1692">
        <v>0</v>
      </c>
      <c r="R1692" s="1">
        <v>44044</v>
      </c>
      <c r="S1692">
        <v>0</v>
      </c>
      <c r="T1692" s="1"/>
    </row>
    <row r="1693" spans="1:20" x14ac:dyDescent="0.25">
      <c r="A1693">
        <v>100016</v>
      </c>
      <c r="B1693" t="s">
        <v>3</v>
      </c>
      <c r="C1693" cm="1">
        <f t="array" ref="C1693">_xlfn.SWITCH(Sales[[#This Row],[Subscription Type]],"Basic",4,"Premium",3,"Business",2,"Enterprise",1,FALSE)</f>
        <v>4</v>
      </c>
      <c r="G1693">
        <v>0</v>
      </c>
      <c r="H1693">
        <f>MAX(0,Sales[[#This Row],[Number of Users]]-Sales[[#This Row],[Licenses Bought]])</f>
        <v>2</v>
      </c>
      <c r="I1693" s="5">
        <v>10</v>
      </c>
      <c r="J1693" s="5">
        <f>IF(Sales[[#This Row],[Sales Month]]=MAX(R1693:R3912),Sales[[#This Row],[Upsell $ Non Paying Users]]*Sales[[#This Row],[Non Paying Users]],0)</f>
        <v>0</v>
      </c>
      <c r="K1693" s="5" t="str" cm="1">
        <f t="array" ref="K1693">_xlfn.IFS(Sales[[#This Row],[Current Upsell $]]=0,"",Sales[[#This Row],[Current Upsell $]]&gt;=400,"High",Sales[[#This Row],[Current Upsell $]]&gt;=100,"Medium",Sales[[#This Row],[Current Upsell $]]&lt;100,"Low")</f>
        <v/>
      </c>
      <c r="L1693" s="5" t="str">
        <f>IF(Sales[[#This Row],[Current Upsell $]]&gt;0,_xlfn.CONCAT(Sales[[#This Row],[Subscription Type]]," ",Sales[[#This Row],[Upsell Priority]]," ",TEXT(Sales[[#This Row],[Current Upsell $]],"$#")),"")</f>
        <v/>
      </c>
      <c r="M1693">
        <v>2</v>
      </c>
      <c r="N1693" s="1">
        <v>43891</v>
      </c>
      <c r="O1693" s="1">
        <v>44348</v>
      </c>
      <c r="P1693">
        <v>15</v>
      </c>
      <c r="Q1693">
        <v>0</v>
      </c>
      <c r="R1693" s="1">
        <v>44075</v>
      </c>
      <c r="S1693">
        <v>0</v>
      </c>
      <c r="T1693" s="1"/>
    </row>
    <row r="1694" spans="1:20" x14ac:dyDescent="0.25">
      <c r="A1694">
        <v>100016</v>
      </c>
      <c r="B1694" t="s">
        <v>3</v>
      </c>
      <c r="C1694" cm="1">
        <f t="array" ref="C1694">_xlfn.SWITCH(Sales[[#This Row],[Subscription Type]],"Basic",4,"Premium",3,"Business",2,"Enterprise",1,FALSE)</f>
        <v>4</v>
      </c>
      <c r="G1694">
        <v>0</v>
      </c>
      <c r="H1694">
        <f>MAX(0,Sales[[#This Row],[Number of Users]]-Sales[[#This Row],[Licenses Bought]])</f>
        <v>2</v>
      </c>
      <c r="I1694" s="5">
        <v>10</v>
      </c>
      <c r="J1694" s="5">
        <f>IF(Sales[[#This Row],[Sales Month]]=MAX(R1694:R3913),Sales[[#This Row],[Upsell $ Non Paying Users]]*Sales[[#This Row],[Non Paying Users]],0)</f>
        <v>0</v>
      </c>
      <c r="K1694" s="5" t="str" cm="1">
        <f t="array" ref="K1694">_xlfn.IFS(Sales[[#This Row],[Current Upsell $]]=0,"",Sales[[#This Row],[Current Upsell $]]&gt;=400,"High",Sales[[#This Row],[Current Upsell $]]&gt;=100,"Medium",Sales[[#This Row],[Current Upsell $]]&lt;100,"Low")</f>
        <v/>
      </c>
      <c r="L1694" s="5" t="str">
        <f>IF(Sales[[#This Row],[Current Upsell $]]&gt;0,_xlfn.CONCAT(Sales[[#This Row],[Subscription Type]]," ",Sales[[#This Row],[Upsell Priority]]," ",TEXT(Sales[[#This Row],[Current Upsell $]],"$#")),"")</f>
        <v/>
      </c>
      <c r="M1694">
        <v>2</v>
      </c>
      <c r="N1694" s="1">
        <v>43891</v>
      </c>
      <c r="O1694" s="1">
        <v>44348</v>
      </c>
      <c r="P1694">
        <v>15</v>
      </c>
      <c r="Q1694">
        <v>0</v>
      </c>
      <c r="R1694" s="1">
        <v>44136</v>
      </c>
      <c r="S1694">
        <v>0</v>
      </c>
      <c r="T1694" s="1"/>
    </row>
    <row r="1695" spans="1:20" x14ac:dyDescent="0.25">
      <c r="A1695">
        <v>100016</v>
      </c>
      <c r="B1695" t="s">
        <v>3</v>
      </c>
      <c r="C1695" cm="1">
        <f t="array" ref="C1695">_xlfn.SWITCH(Sales[[#This Row],[Subscription Type]],"Basic",4,"Premium",3,"Business",2,"Enterprise",1,FALSE)</f>
        <v>4</v>
      </c>
      <c r="G1695">
        <v>0</v>
      </c>
      <c r="H1695">
        <f>MAX(0,Sales[[#This Row],[Number of Users]]-Sales[[#This Row],[Licenses Bought]])</f>
        <v>2</v>
      </c>
      <c r="I1695" s="5">
        <v>10</v>
      </c>
      <c r="J1695" s="5">
        <f>IF(Sales[[#This Row],[Sales Month]]=MAX(R1695:R3914),Sales[[#This Row],[Upsell $ Non Paying Users]]*Sales[[#This Row],[Non Paying Users]],0)</f>
        <v>0</v>
      </c>
      <c r="K1695" s="5" t="str" cm="1">
        <f t="array" ref="K1695">_xlfn.IFS(Sales[[#This Row],[Current Upsell $]]=0,"",Sales[[#This Row],[Current Upsell $]]&gt;=400,"High",Sales[[#This Row],[Current Upsell $]]&gt;=100,"Medium",Sales[[#This Row],[Current Upsell $]]&lt;100,"Low")</f>
        <v/>
      </c>
      <c r="L1695" s="5" t="str">
        <f>IF(Sales[[#This Row],[Current Upsell $]]&gt;0,_xlfn.CONCAT(Sales[[#This Row],[Subscription Type]]," ",Sales[[#This Row],[Upsell Priority]]," ",TEXT(Sales[[#This Row],[Current Upsell $]],"$#")),"")</f>
        <v/>
      </c>
      <c r="M1695">
        <v>2</v>
      </c>
      <c r="N1695" s="1">
        <v>43891</v>
      </c>
      <c r="O1695" s="1">
        <v>44348</v>
      </c>
      <c r="P1695">
        <v>15</v>
      </c>
      <c r="Q1695">
        <v>0</v>
      </c>
      <c r="R1695" s="1">
        <v>44166</v>
      </c>
      <c r="S1695">
        <v>0</v>
      </c>
      <c r="T1695" s="1"/>
    </row>
    <row r="1696" spans="1:20" x14ac:dyDescent="0.25">
      <c r="A1696">
        <v>100016</v>
      </c>
      <c r="B1696" t="s">
        <v>3</v>
      </c>
      <c r="C1696" cm="1">
        <f t="array" ref="C1696">_xlfn.SWITCH(Sales[[#This Row],[Subscription Type]],"Basic",4,"Premium",3,"Business",2,"Enterprise",1,FALSE)</f>
        <v>4</v>
      </c>
      <c r="G1696">
        <v>0</v>
      </c>
      <c r="H1696">
        <f>MAX(0,Sales[[#This Row],[Number of Users]]-Sales[[#This Row],[Licenses Bought]])</f>
        <v>2</v>
      </c>
      <c r="I1696" s="5">
        <v>10</v>
      </c>
      <c r="J1696" s="5">
        <f>IF(Sales[[#This Row],[Sales Month]]=MAX(R1696:R3915),Sales[[#This Row],[Upsell $ Non Paying Users]]*Sales[[#This Row],[Non Paying Users]],0)</f>
        <v>0</v>
      </c>
      <c r="K1696" s="5" t="str" cm="1">
        <f t="array" ref="K1696">_xlfn.IFS(Sales[[#This Row],[Current Upsell $]]=0,"",Sales[[#This Row],[Current Upsell $]]&gt;=400,"High",Sales[[#This Row],[Current Upsell $]]&gt;=100,"Medium",Sales[[#This Row],[Current Upsell $]]&lt;100,"Low")</f>
        <v/>
      </c>
      <c r="L1696" s="5" t="str">
        <f>IF(Sales[[#This Row],[Current Upsell $]]&gt;0,_xlfn.CONCAT(Sales[[#This Row],[Subscription Type]]," ",Sales[[#This Row],[Upsell Priority]]," ",TEXT(Sales[[#This Row],[Current Upsell $]],"$#")),"")</f>
        <v/>
      </c>
      <c r="M1696">
        <v>2</v>
      </c>
      <c r="N1696" s="1">
        <v>43891</v>
      </c>
      <c r="O1696" s="1">
        <v>44348</v>
      </c>
      <c r="P1696">
        <v>15</v>
      </c>
      <c r="Q1696">
        <v>0</v>
      </c>
      <c r="R1696" s="1">
        <v>44197</v>
      </c>
      <c r="S1696">
        <v>0</v>
      </c>
      <c r="T1696" s="1"/>
    </row>
    <row r="1697" spans="1:20" x14ac:dyDescent="0.25">
      <c r="A1697">
        <v>100016</v>
      </c>
      <c r="B1697" t="s">
        <v>3</v>
      </c>
      <c r="C1697" cm="1">
        <f t="array" ref="C1697">_xlfn.SWITCH(Sales[[#This Row],[Subscription Type]],"Basic",4,"Premium",3,"Business",2,"Enterprise",1,FALSE)</f>
        <v>4</v>
      </c>
      <c r="G1697">
        <v>0</v>
      </c>
      <c r="H1697">
        <f>MAX(0,Sales[[#This Row],[Number of Users]]-Sales[[#This Row],[Licenses Bought]])</f>
        <v>2</v>
      </c>
      <c r="I1697" s="5">
        <v>10</v>
      </c>
      <c r="J1697" s="5">
        <f>IF(Sales[[#This Row],[Sales Month]]=MAX(R1697:R3916),Sales[[#This Row],[Upsell $ Non Paying Users]]*Sales[[#This Row],[Non Paying Users]],0)</f>
        <v>0</v>
      </c>
      <c r="K1697" s="5" t="str" cm="1">
        <f t="array" ref="K1697">_xlfn.IFS(Sales[[#This Row],[Current Upsell $]]=0,"",Sales[[#This Row],[Current Upsell $]]&gt;=400,"High",Sales[[#This Row],[Current Upsell $]]&gt;=100,"Medium",Sales[[#This Row],[Current Upsell $]]&lt;100,"Low")</f>
        <v/>
      </c>
      <c r="L1697" s="5" t="str">
        <f>IF(Sales[[#This Row],[Current Upsell $]]&gt;0,_xlfn.CONCAT(Sales[[#This Row],[Subscription Type]]," ",Sales[[#This Row],[Upsell Priority]]," ",TEXT(Sales[[#This Row],[Current Upsell $]],"$#")),"")</f>
        <v/>
      </c>
      <c r="M1697">
        <v>2</v>
      </c>
      <c r="N1697" s="1">
        <v>43891</v>
      </c>
      <c r="O1697" s="1">
        <v>44348</v>
      </c>
      <c r="P1697">
        <v>15</v>
      </c>
      <c r="Q1697">
        <v>0</v>
      </c>
      <c r="R1697" s="1">
        <v>44228</v>
      </c>
      <c r="S1697">
        <v>0</v>
      </c>
      <c r="T1697" s="1"/>
    </row>
    <row r="1698" spans="1:20" x14ac:dyDescent="0.25">
      <c r="A1698">
        <v>100016</v>
      </c>
      <c r="B1698" t="s">
        <v>3</v>
      </c>
      <c r="C1698" cm="1">
        <f t="array" ref="C1698">_xlfn.SWITCH(Sales[[#This Row],[Subscription Type]],"Basic",4,"Premium",3,"Business",2,"Enterprise",1,FALSE)</f>
        <v>4</v>
      </c>
      <c r="G1698">
        <v>0</v>
      </c>
      <c r="H1698">
        <f>MAX(0,Sales[[#This Row],[Number of Users]]-Sales[[#This Row],[Licenses Bought]])</f>
        <v>2</v>
      </c>
      <c r="I1698" s="5">
        <v>10</v>
      </c>
      <c r="J1698" s="5">
        <f>IF(Sales[[#This Row],[Sales Month]]=MAX(R1698:R3917),Sales[[#This Row],[Upsell $ Non Paying Users]]*Sales[[#This Row],[Non Paying Users]],0)</f>
        <v>0</v>
      </c>
      <c r="K1698" s="5" t="str" cm="1">
        <f t="array" ref="K1698">_xlfn.IFS(Sales[[#This Row],[Current Upsell $]]=0,"",Sales[[#This Row],[Current Upsell $]]&gt;=400,"High",Sales[[#This Row],[Current Upsell $]]&gt;=100,"Medium",Sales[[#This Row],[Current Upsell $]]&lt;100,"Low")</f>
        <v/>
      </c>
      <c r="L1698" s="5" t="str">
        <f>IF(Sales[[#This Row],[Current Upsell $]]&gt;0,_xlfn.CONCAT(Sales[[#This Row],[Subscription Type]]," ",Sales[[#This Row],[Upsell Priority]]," ",TEXT(Sales[[#This Row],[Current Upsell $]],"$#")),"")</f>
        <v/>
      </c>
      <c r="M1698">
        <v>2</v>
      </c>
      <c r="N1698" s="1">
        <v>43891</v>
      </c>
      <c r="O1698" s="1">
        <v>44348</v>
      </c>
      <c r="P1698">
        <v>15</v>
      </c>
      <c r="Q1698">
        <v>0</v>
      </c>
      <c r="R1698" s="1">
        <v>44256</v>
      </c>
      <c r="S1698">
        <v>0</v>
      </c>
      <c r="T1698" s="1"/>
    </row>
    <row r="1699" spans="1:20" x14ac:dyDescent="0.25">
      <c r="A1699">
        <v>100016</v>
      </c>
      <c r="B1699" t="s">
        <v>3</v>
      </c>
      <c r="C1699" cm="1">
        <f t="array" ref="C1699">_xlfn.SWITCH(Sales[[#This Row],[Subscription Type]],"Basic",4,"Premium",3,"Business",2,"Enterprise",1,FALSE)</f>
        <v>4</v>
      </c>
      <c r="G1699">
        <v>0</v>
      </c>
      <c r="H1699">
        <f>MAX(0,Sales[[#This Row],[Number of Users]]-Sales[[#This Row],[Licenses Bought]])</f>
        <v>2</v>
      </c>
      <c r="I1699" s="5">
        <v>10</v>
      </c>
      <c r="J1699" s="5">
        <f>IF(Sales[[#This Row],[Sales Month]]=MAX(R1699:R3918),Sales[[#This Row],[Upsell $ Non Paying Users]]*Sales[[#This Row],[Non Paying Users]],0)</f>
        <v>0</v>
      </c>
      <c r="K1699" s="5" t="str" cm="1">
        <f t="array" ref="K1699">_xlfn.IFS(Sales[[#This Row],[Current Upsell $]]=0,"",Sales[[#This Row],[Current Upsell $]]&gt;=400,"High",Sales[[#This Row],[Current Upsell $]]&gt;=100,"Medium",Sales[[#This Row],[Current Upsell $]]&lt;100,"Low")</f>
        <v/>
      </c>
      <c r="L1699" s="5" t="str">
        <f>IF(Sales[[#This Row],[Current Upsell $]]&gt;0,_xlfn.CONCAT(Sales[[#This Row],[Subscription Type]]," ",Sales[[#This Row],[Upsell Priority]]," ",TEXT(Sales[[#This Row],[Current Upsell $]],"$#")),"")</f>
        <v/>
      </c>
      <c r="M1699">
        <v>2</v>
      </c>
      <c r="N1699" s="1">
        <v>43891</v>
      </c>
      <c r="O1699" s="1">
        <v>44348</v>
      </c>
      <c r="P1699">
        <v>15</v>
      </c>
      <c r="Q1699">
        <v>0</v>
      </c>
      <c r="R1699" s="1">
        <v>44287</v>
      </c>
      <c r="S1699">
        <v>0</v>
      </c>
      <c r="T1699" s="1"/>
    </row>
    <row r="1700" spans="1:20" x14ac:dyDescent="0.25">
      <c r="A1700">
        <v>100016</v>
      </c>
      <c r="B1700" t="s">
        <v>3</v>
      </c>
      <c r="C1700" cm="1">
        <f t="array" ref="C1700">_xlfn.SWITCH(Sales[[#This Row],[Subscription Type]],"Basic",4,"Premium",3,"Business",2,"Enterprise",1,FALSE)</f>
        <v>4</v>
      </c>
      <c r="G1700">
        <v>0</v>
      </c>
      <c r="H1700">
        <f>MAX(0,Sales[[#This Row],[Number of Users]]-Sales[[#This Row],[Licenses Bought]])</f>
        <v>2</v>
      </c>
      <c r="I1700" s="5">
        <v>10</v>
      </c>
      <c r="J1700" s="5">
        <f>IF(Sales[[#This Row],[Sales Month]]=MAX(R1700:R3919),Sales[[#This Row],[Upsell $ Non Paying Users]]*Sales[[#This Row],[Non Paying Users]],0)</f>
        <v>0</v>
      </c>
      <c r="K1700" s="5" t="str" cm="1">
        <f t="array" ref="K1700">_xlfn.IFS(Sales[[#This Row],[Current Upsell $]]=0,"",Sales[[#This Row],[Current Upsell $]]&gt;=400,"High",Sales[[#This Row],[Current Upsell $]]&gt;=100,"Medium",Sales[[#This Row],[Current Upsell $]]&lt;100,"Low")</f>
        <v/>
      </c>
      <c r="L1700" s="5" t="str">
        <f>IF(Sales[[#This Row],[Current Upsell $]]&gt;0,_xlfn.CONCAT(Sales[[#This Row],[Subscription Type]]," ",Sales[[#This Row],[Upsell Priority]]," ",TEXT(Sales[[#This Row],[Current Upsell $]],"$#")),"")</f>
        <v/>
      </c>
      <c r="M1700">
        <v>2</v>
      </c>
      <c r="N1700" s="1">
        <v>43891</v>
      </c>
      <c r="O1700" s="1">
        <v>44348</v>
      </c>
      <c r="P1700">
        <v>15</v>
      </c>
      <c r="Q1700">
        <v>0</v>
      </c>
      <c r="R1700" s="1">
        <v>44317</v>
      </c>
      <c r="S1700">
        <v>0</v>
      </c>
      <c r="T1700" s="1"/>
    </row>
    <row r="1701" spans="1:20" x14ac:dyDescent="0.25">
      <c r="A1701">
        <v>100016</v>
      </c>
      <c r="B1701" t="s">
        <v>3</v>
      </c>
      <c r="C1701" cm="1">
        <f t="array" ref="C1701">_xlfn.SWITCH(Sales[[#This Row],[Subscription Type]],"Basic",4,"Premium",3,"Business",2,"Enterprise",1,FALSE)</f>
        <v>4</v>
      </c>
      <c r="G1701">
        <v>0</v>
      </c>
      <c r="H1701">
        <f>MAX(0,Sales[[#This Row],[Number of Users]]-Sales[[#This Row],[Licenses Bought]])</f>
        <v>2</v>
      </c>
      <c r="I1701" s="5">
        <v>10</v>
      </c>
      <c r="J1701" s="5">
        <f>IF(Sales[[#This Row],[Sales Month]]=MAX(R1701:R3920),Sales[[#This Row],[Upsell $ Non Paying Users]]*Sales[[#This Row],[Non Paying Users]],0)</f>
        <v>20</v>
      </c>
      <c r="K1701" s="5" t="str" cm="1">
        <f t="array" ref="K1701">_xlfn.IFS(Sales[[#This Row],[Current Upsell $]]=0,"",Sales[[#This Row],[Current Upsell $]]&gt;=400,"High",Sales[[#This Row],[Current Upsell $]]&gt;=100,"Medium",Sales[[#This Row],[Current Upsell $]]&lt;100,"Low")</f>
        <v>Low</v>
      </c>
      <c r="L1701" s="5" t="str">
        <f>IF(Sales[[#This Row],[Current Upsell $]]&gt;0,_xlfn.CONCAT(Sales[[#This Row],[Subscription Type]]," ",Sales[[#This Row],[Upsell Priority]]," ",TEXT(Sales[[#This Row],[Current Upsell $]],"$#")),"")</f>
        <v>Basic Low $20</v>
      </c>
      <c r="M1701">
        <v>2</v>
      </c>
      <c r="N1701" s="1">
        <v>43891</v>
      </c>
      <c r="O1701" s="1">
        <v>44348</v>
      </c>
      <c r="P1701">
        <v>15</v>
      </c>
      <c r="Q1701">
        <v>0</v>
      </c>
      <c r="R1701" s="1">
        <v>44348</v>
      </c>
      <c r="S1701">
        <v>0</v>
      </c>
      <c r="T1701" s="1"/>
    </row>
    <row r="1702" spans="1:20" x14ac:dyDescent="0.25">
      <c r="A1702">
        <v>100024</v>
      </c>
      <c r="B1702" t="s">
        <v>3</v>
      </c>
      <c r="C1702" cm="1">
        <f t="array" ref="C1702">_xlfn.SWITCH(Sales[[#This Row],[Subscription Type]],"Basic",4,"Premium",3,"Business",2,"Enterprise",1,FALSE)</f>
        <v>4</v>
      </c>
      <c r="G1702">
        <v>0</v>
      </c>
      <c r="H1702">
        <f>MAX(0,Sales[[#This Row],[Number of Users]]-Sales[[#This Row],[Licenses Bought]])</f>
        <v>2</v>
      </c>
      <c r="I1702" s="5">
        <v>10</v>
      </c>
      <c r="J1702" s="5">
        <f>IF(Sales[[#This Row],[Sales Month]]=MAX(R1702:R3921),Sales[[#This Row],[Upsell $ Non Paying Users]]*Sales[[#This Row],[Non Paying Users]],0)</f>
        <v>0</v>
      </c>
      <c r="K1702" s="5" t="str" cm="1">
        <f t="array" ref="K1702">_xlfn.IFS(Sales[[#This Row],[Current Upsell $]]=0,"",Sales[[#This Row],[Current Upsell $]]&gt;=400,"High",Sales[[#This Row],[Current Upsell $]]&gt;=100,"Medium",Sales[[#This Row],[Current Upsell $]]&lt;100,"Low")</f>
        <v/>
      </c>
      <c r="L1702" s="5" t="str">
        <f>IF(Sales[[#This Row],[Current Upsell $]]&gt;0,_xlfn.CONCAT(Sales[[#This Row],[Subscription Type]]," ",Sales[[#This Row],[Upsell Priority]]," ",TEXT(Sales[[#This Row],[Current Upsell $]],"$#")),"")</f>
        <v/>
      </c>
      <c r="M1702">
        <v>2</v>
      </c>
      <c r="N1702" s="1">
        <v>43922</v>
      </c>
      <c r="O1702" s="1">
        <v>43983</v>
      </c>
      <c r="P1702">
        <v>2</v>
      </c>
      <c r="Q1702">
        <v>12</v>
      </c>
      <c r="R1702" s="1">
        <v>43922</v>
      </c>
      <c r="S1702">
        <v>0</v>
      </c>
      <c r="T1702" s="1"/>
    </row>
    <row r="1703" spans="1:20" x14ac:dyDescent="0.25">
      <c r="A1703">
        <v>100025</v>
      </c>
      <c r="B1703" t="s">
        <v>3</v>
      </c>
      <c r="C1703" cm="1">
        <f t="array" ref="C1703">_xlfn.SWITCH(Sales[[#This Row],[Subscription Type]],"Basic",4,"Premium",3,"Business",2,"Enterprise",1,FALSE)</f>
        <v>4</v>
      </c>
      <c r="G1703">
        <v>0</v>
      </c>
      <c r="H1703">
        <f>MAX(0,Sales[[#This Row],[Number of Users]]-Sales[[#This Row],[Licenses Bought]])</f>
        <v>2</v>
      </c>
      <c r="I1703" s="5">
        <v>10</v>
      </c>
      <c r="J1703" s="5">
        <f>IF(Sales[[#This Row],[Sales Month]]=MAX(R1703:R3922),Sales[[#This Row],[Upsell $ Non Paying Users]]*Sales[[#This Row],[Non Paying Users]],0)</f>
        <v>0</v>
      </c>
      <c r="K1703" s="5" t="str" cm="1">
        <f t="array" ref="K1703">_xlfn.IFS(Sales[[#This Row],[Current Upsell $]]=0,"",Sales[[#This Row],[Current Upsell $]]&gt;=400,"High",Sales[[#This Row],[Current Upsell $]]&gt;=100,"Medium",Sales[[#This Row],[Current Upsell $]]&lt;100,"Low")</f>
        <v/>
      </c>
      <c r="L1703" s="5" t="str">
        <f>IF(Sales[[#This Row],[Current Upsell $]]&gt;0,_xlfn.CONCAT(Sales[[#This Row],[Subscription Type]]," ",Sales[[#This Row],[Upsell Priority]]," ",TEXT(Sales[[#This Row],[Current Upsell $]],"$#")),"")</f>
        <v/>
      </c>
      <c r="M1703">
        <v>2</v>
      </c>
      <c r="N1703" s="1">
        <v>43922</v>
      </c>
      <c r="O1703" s="1">
        <v>44378</v>
      </c>
      <c r="P1703">
        <v>15</v>
      </c>
      <c r="Q1703">
        <v>0</v>
      </c>
      <c r="R1703" s="1">
        <v>43952</v>
      </c>
      <c r="S1703">
        <v>0</v>
      </c>
      <c r="T1703" s="1"/>
    </row>
    <row r="1704" spans="1:20" x14ac:dyDescent="0.25">
      <c r="A1704">
        <v>100025</v>
      </c>
      <c r="B1704" t="s">
        <v>3</v>
      </c>
      <c r="C1704" cm="1">
        <f t="array" ref="C1704">_xlfn.SWITCH(Sales[[#This Row],[Subscription Type]],"Basic",4,"Premium",3,"Business",2,"Enterprise",1,FALSE)</f>
        <v>4</v>
      </c>
      <c r="G1704">
        <v>0</v>
      </c>
      <c r="H1704">
        <f>MAX(0,Sales[[#This Row],[Number of Users]]-Sales[[#This Row],[Licenses Bought]])</f>
        <v>2</v>
      </c>
      <c r="I1704" s="5">
        <v>10</v>
      </c>
      <c r="J1704" s="5">
        <f>IF(Sales[[#This Row],[Sales Month]]=MAX(R1704:R3923),Sales[[#This Row],[Upsell $ Non Paying Users]]*Sales[[#This Row],[Non Paying Users]],0)</f>
        <v>0</v>
      </c>
      <c r="K1704" s="5" t="str" cm="1">
        <f t="array" ref="K1704">_xlfn.IFS(Sales[[#This Row],[Current Upsell $]]=0,"",Sales[[#This Row],[Current Upsell $]]&gt;=400,"High",Sales[[#This Row],[Current Upsell $]]&gt;=100,"Medium",Sales[[#This Row],[Current Upsell $]]&lt;100,"Low")</f>
        <v/>
      </c>
      <c r="L1704" s="5" t="str">
        <f>IF(Sales[[#This Row],[Current Upsell $]]&gt;0,_xlfn.CONCAT(Sales[[#This Row],[Subscription Type]]," ",Sales[[#This Row],[Upsell Priority]]," ",TEXT(Sales[[#This Row],[Current Upsell $]],"$#")),"")</f>
        <v/>
      </c>
      <c r="M1704">
        <v>2</v>
      </c>
      <c r="N1704" s="1">
        <v>43922</v>
      </c>
      <c r="O1704" s="1">
        <v>44378</v>
      </c>
      <c r="P1704">
        <v>15</v>
      </c>
      <c r="Q1704">
        <v>0</v>
      </c>
      <c r="R1704" s="1">
        <v>43983</v>
      </c>
      <c r="S1704">
        <v>0</v>
      </c>
      <c r="T1704" s="1"/>
    </row>
    <row r="1705" spans="1:20" x14ac:dyDescent="0.25">
      <c r="A1705">
        <v>100025</v>
      </c>
      <c r="B1705" t="s">
        <v>3</v>
      </c>
      <c r="C1705" cm="1">
        <f t="array" ref="C1705">_xlfn.SWITCH(Sales[[#This Row],[Subscription Type]],"Basic",4,"Premium",3,"Business",2,"Enterprise",1,FALSE)</f>
        <v>4</v>
      </c>
      <c r="G1705">
        <v>0</v>
      </c>
      <c r="H1705">
        <f>MAX(0,Sales[[#This Row],[Number of Users]]-Sales[[#This Row],[Licenses Bought]])</f>
        <v>2</v>
      </c>
      <c r="I1705" s="5">
        <v>10</v>
      </c>
      <c r="J1705" s="5">
        <f>IF(Sales[[#This Row],[Sales Month]]=MAX(R1705:R3924),Sales[[#This Row],[Upsell $ Non Paying Users]]*Sales[[#This Row],[Non Paying Users]],0)</f>
        <v>0</v>
      </c>
      <c r="K1705" s="5" t="str" cm="1">
        <f t="array" ref="K1705">_xlfn.IFS(Sales[[#This Row],[Current Upsell $]]=0,"",Sales[[#This Row],[Current Upsell $]]&gt;=400,"High",Sales[[#This Row],[Current Upsell $]]&gt;=100,"Medium",Sales[[#This Row],[Current Upsell $]]&lt;100,"Low")</f>
        <v/>
      </c>
      <c r="L1705" s="5" t="str">
        <f>IF(Sales[[#This Row],[Current Upsell $]]&gt;0,_xlfn.CONCAT(Sales[[#This Row],[Subscription Type]]," ",Sales[[#This Row],[Upsell Priority]]," ",TEXT(Sales[[#This Row],[Current Upsell $]],"$#")),"")</f>
        <v/>
      </c>
      <c r="M1705">
        <v>2</v>
      </c>
      <c r="N1705" s="1">
        <v>43922</v>
      </c>
      <c r="O1705" s="1">
        <v>44378</v>
      </c>
      <c r="P1705">
        <v>15</v>
      </c>
      <c r="Q1705">
        <v>0</v>
      </c>
      <c r="R1705" s="1">
        <v>44013</v>
      </c>
      <c r="S1705">
        <v>0</v>
      </c>
      <c r="T1705" s="1"/>
    </row>
    <row r="1706" spans="1:20" x14ac:dyDescent="0.25">
      <c r="A1706">
        <v>100025</v>
      </c>
      <c r="B1706" t="s">
        <v>3</v>
      </c>
      <c r="C1706" cm="1">
        <f t="array" ref="C1706">_xlfn.SWITCH(Sales[[#This Row],[Subscription Type]],"Basic",4,"Premium",3,"Business",2,"Enterprise",1,FALSE)</f>
        <v>4</v>
      </c>
      <c r="G1706">
        <v>0</v>
      </c>
      <c r="H1706">
        <f>MAX(0,Sales[[#This Row],[Number of Users]]-Sales[[#This Row],[Licenses Bought]])</f>
        <v>2</v>
      </c>
      <c r="I1706" s="5">
        <v>10</v>
      </c>
      <c r="J1706" s="5">
        <f>IF(Sales[[#This Row],[Sales Month]]=MAX(R1706:R3925),Sales[[#This Row],[Upsell $ Non Paying Users]]*Sales[[#This Row],[Non Paying Users]],0)</f>
        <v>0</v>
      </c>
      <c r="K1706" s="5" t="str" cm="1">
        <f t="array" ref="K1706">_xlfn.IFS(Sales[[#This Row],[Current Upsell $]]=0,"",Sales[[#This Row],[Current Upsell $]]&gt;=400,"High",Sales[[#This Row],[Current Upsell $]]&gt;=100,"Medium",Sales[[#This Row],[Current Upsell $]]&lt;100,"Low")</f>
        <v/>
      </c>
      <c r="L1706" s="5" t="str">
        <f>IF(Sales[[#This Row],[Current Upsell $]]&gt;0,_xlfn.CONCAT(Sales[[#This Row],[Subscription Type]]," ",Sales[[#This Row],[Upsell Priority]]," ",TEXT(Sales[[#This Row],[Current Upsell $]],"$#")),"")</f>
        <v/>
      </c>
      <c r="M1706">
        <v>2</v>
      </c>
      <c r="N1706" s="1">
        <v>43922</v>
      </c>
      <c r="O1706" s="1">
        <v>44378</v>
      </c>
      <c r="P1706">
        <v>15</v>
      </c>
      <c r="Q1706">
        <v>0</v>
      </c>
      <c r="R1706" s="1">
        <v>44044</v>
      </c>
      <c r="S1706">
        <v>0</v>
      </c>
      <c r="T1706" s="1"/>
    </row>
    <row r="1707" spans="1:20" x14ac:dyDescent="0.25">
      <c r="A1707">
        <v>100025</v>
      </c>
      <c r="B1707" t="s">
        <v>3</v>
      </c>
      <c r="C1707" cm="1">
        <f t="array" ref="C1707">_xlfn.SWITCH(Sales[[#This Row],[Subscription Type]],"Basic",4,"Premium",3,"Business",2,"Enterprise",1,FALSE)</f>
        <v>4</v>
      </c>
      <c r="G1707">
        <v>0</v>
      </c>
      <c r="H1707">
        <f>MAX(0,Sales[[#This Row],[Number of Users]]-Sales[[#This Row],[Licenses Bought]])</f>
        <v>2</v>
      </c>
      <c r="I1707" s="5">
        <v>10</v>
      </c>
      <c r="J1707" s="5">
        <f>IF(Sales[[#This Row],[Sales Month]]=MAX(R1707:R3926),Sales[[#This Row],[Upsell $ Non Paying Users]]*Sales[[#This Row],[Non Paying Users]],0)</f>
        <v>0</v>
      </c>
      <c r="K1707" s="5" t="str" cm="1">
        <f t="array" ref="K1707">_xlfn.IFS(Sales[[#This Row],[Current Upsell $]]=0,"",Sales[[#This Row],[Current Upsell $]]&gt;=400,"High",Sales[[#This Row],[Current Upsell $]]&gt;=100,"Medium",Sales[[#This Row],[Current Upsell $]]&lt;100,"Low")</f>
        <v/>
      </c>
      <c r="L1707" s="5" t="str">
        <f>IF(Sales[[#This Row],[Current Upsell $]]&gt;0,_xlfn.CONCAT(Sales[[#This Row],[Subscription Type]]," ",Sales[[#This Row],[Upsell Priority]]," ",TEXT(Sales[[#This Row],[Current Upsell $]],"$#")),"")</f>
        <v/>
      </c>
      <c r="M1707">
        <v>2</v>
      </c>
      <c r="N1707" s="1">
        <v>43922</v>
      </c>
      <c r="O1707" s="1">
        <v>44378</v>
      </c>
      <c r="P1707">
        <v>15</v>
      </c>
      <c r="Q1707">
        <v>0</v>
      </c>
      <c r="R1707" s="1">
        <v>44075</v>
      </c>
      <c r="S1707">
        <v>0</v>
      </c>
      <c r="T1707" s="1"/>
    </row>
    <row r="1708" spans="1:20" x14ac:dyDescent="0.25">
      <c r="A1708">
        <v>100025</v>
      </c>
      <c r="B1708" t="s">
        <v>3</v>
      </c>
      <c r="C1708" cm="1">
        <f t="array" ref="C1708">_xlfn.SWITCH(Sales[[#This Row],[Subscription Type]],"Basic",4,"Premium",3,"Business",2,"Enterprise",1,FALSE)</f>
        <v>4</v>
      </c>
      <c r="G1708">
        <v>0</v>
      </c>
      <c r="H1708">
        <f>MAX(0,Sales[[#This Row],[Number of Users]]-Sales[[#This Row],[Licenses Bought]])</f>
        <v>2</v>
      </c>
      <c r="I1708" s="5">
        <v>10</v>
      </c>
      <c r="J1708" s="5">
        <f>IF(Sales[[#This Row],[Sales Month]]=MAX(R1708:R3927),Sales[[#This Row],[Upsell $ Non Paying Users]]*Sales[[#This Row],[Non Paying Users]],0)</f>
        <v>0</v>
      </c>
      <c r="K1708" s="5" t="str" cm="1">
        <f t="array" ref="K1708">_xlfn.IFS(Sales[[#This Row],[Current Upsell $]]=0,"",Sales[[#This Row],[Current Upsell $]]&gt;=400,"High",Sales[[#This Row],[Current Upsell $]]&gt;=100,"Medium",Sales[[#This Row],[Current Upsell $]]&lt;100,"Low")</f>
        <v/>
      </c>
      <c r="L1708" s="5" t="str">
        <f>IF(Sales[[#This Row],[Current Upsell $]]&gt;0,_xlfn.CONCAT(Sales[[#This Row],[Subscription Type]]," ",Sales[[#This Row],[Upsell Priority]]," ",TEXT(Sales[[#This Row],[Current Upsell $]],"$#")),"")</f>
        <v/>
      </c>
      <c r="M1708">
        <v>2</v>
      </c>
      <c r="N1708" s="1">
        <v>43922</v>
      </c>
      <c r="O1708" s="1">
        <v>44378</v>
      </c>
      <c r="P1708">
        <v>15</v>
      </c>
      <c r="Q1708">
        <v>0</v>
      </c>
      <c r="R1708" s="1">
        <v>44105</v>
      </c>
      <c r="S1708">
        <v>0</v>
      </c>
      <c r="T1708" s="1"/>
    </row>
    <row r="1709" spans="1:20" x14ac:dyDescent="0.25">
      <c r="A1709">
        <v>100025</v>
      </c>
      <c r="B1709" t="s">
        <v>3</v>
      </c>
      <c r="C1709" cm="1">
        <f t="array" ref="C1709">_xlfn.SWITCH(Sales[[#This Row],[Subscription Type]],"Basic",4,"Premium",3,"Business",2,"Enterprise",1,FALSE)</f>
        <v>4</v>
      </c>
      <c r="G1709">
        <v>0</v>
      </c>
      <c r="H1709">
        <f>MAX(0,Sales[[#This Row],[Number of Users]]-Sales[[#This Row],[Licenses Bought]])</f>
        <v>2</v>
      </c>
      <c r="I1709" s="5">
        <v>10</v>
      </c>
      <c r="J1709" s="5">
        <f>IF(Sales[[#This Row],[Sales Month]]=MAX(R1709:R3928),Sales[[#This Row],[Upsell $ Non Paying Users]]*Sales[[#This Row],[Non Paying Users]],0)</f>
        <v>0</v>
      </c>
      <c r="K1709" s="5" t="str" cm="1">
        <f t="array" ref="K1709">_xlfn.IFS(Sales[[#This Row],[Current Upsell $]]=0,"",Sales[[#This Row],[Current Upsell $]]&gt;=400,"High",Sales[[#This Row],[Current Upsell $]]&gt;=100,"Medium",Sales[[#This Row],[Current Upsell $]]&lt;100,"Low")</f>
        <v/>
      </c>
      <c r="L1709" s="5" t="str">
        <f>IF(Sales[[#This Row],[Current Upsell $]]&gt;0,_xlfn.CONCAT(Sales[[#This Row],[Subscription Type]]," ",Sales[[#This Row],[Upsell Priority]]," ",TEXT(Sales[[#This Row],[Current Upsell $]],"$#")),"")</f>
        <v/>
      </c>
      <c r="M1709">
        <v>2</v>
      </c>
      <c r="N1709" s="1">
        <v>43922</v>
      </c>
      <c r="O1709" s="1">
        <v>44378</v>
      </c>
      <c r="P1709">
        <v>15</v>
      </c>
      <c r="Q1709">
        <v>0</v>
      </c>
      <c r="R1709" s="1">
        <v>44136</v>
      </c>
      <c r="S1709">
        <v>0</v>
      </c>
      <c r="T1709" s="1"/>
    </row>
    <row r="1710" spans="1:20" x14ac:dyDescent="0.25">
      <c r="A1710">
        <v>100025</v>
      </c>
      <c r="B1710" t="s">
        <v>3</v>
      </c>
      <c r="C1710" cm="1">
        <f t="array" ref="C1710">_xlfn.SWITCH(Sales[[#This Row],[Subscription Type]],"Basic",4,"Premium",3,"Business",2,"Enterprise",1,FALSE)</f>
        <v>4</v>
      </c>
      <c r="G1710">
        <v>0</v>
      </c>
      <c r="H1710">
        <f>MAX(0,Sales[[#This Row],[Number of Users]]-Sales[[#This Row],[Licenses Bought]])</f>
        <v>2</v>
      </c>
      <c r="I1710" s="5">
        <v>10</v>
      </c>
      <c r="J1710" s="5">
        <f>IF(Sales[[#This Row],[Sales Month]]=MAX(R1710:R3929),Sales[[#This Row],[Upsell $ Non Paying Users]]*Sales[[#This Row],[Non Paying Users]],0)</f>
        <v>0</v>
      </c>
      <c r="K1710" s="5" t="str" cm="1">
        <f t="array" ref="K1710">_xlfn.IFS(Sales[[#This Row],[Current Upsell $]]=0,"",Sales[[#This Row],[Current Upsell $]]&gt;=400,"High",Sales[[#This Row],[Current Upsell $]]&gt;=100,"Medium",Sales[[#This Row],[Current Upsell $]]&lt;100,"Low")</f>
        <v/>
      </c>
      <c r="L1710" s="5" t="str">
        <f>IF(Sales[[#This Row],[Current Upsell $]]&gt;0,_xlfn.CONCAT(Sales[[#This Row],[Subscription Type]]," ",Sales[[#This Row],[Upsell Priority]]," ",TEXT(Sales[[#This Row],[Current Upsell $]],"$#")),"")</f>
        <v/>
      </c>
      <c r="M1710">
        <v>2</v>
      </c>
      <c r="N1710" s="1">
        <v>43922</v>
      </c>
      <c r="O1710" s="1">
        <v>44378</v>
      </c>
      <c r="P1710">
        <v>15</v>
      </c>
      <c r="Q1710">
        <v>0</v>
      </c>
      <c r="R1710" s="1">
        <v>44166</v>
      </c>
      <c r="S1710">
        <v>0</v>
      </c>
      <c r="T1710" s="1"/>
    </row>
    <row r="1711" spans="1:20" x14ac:dyDescent="0.25">
      <c r="A1711">
        <v>100025</v>
      </c>
      <c r="B1711" t="s">
        <v>3</v>
      </c>
      <c r="C1711" cm="1">
        <f t="array" ref="C1711">_xlfn.SWITCH(Sales[[#This Row],[Subscription Type]],"Basic",4,"Premium",3,"Business",2,"Enterprise",1,FALSE)</f>
        <v>4</v>
      </c>
      <c r="G1711">
        <v>0</v>
      </c>
      <c r="H1711">
        <f>MAX(0,Sales[[#This Row],[Number of Users]]-Sales[[#This Row],[Licenses Bought]])</f>
        <v>2</v>
      </c>
      <c r="I1711" s="5">
        <v>10</v>
      </c>
      <c r="J1711" s="5">
        <f>IF(Sales[[#This Row],[Sales Month]]=MAX(R1711:R3930),Sales[[#This Row],[Upsell $ Non Paying Users]]*Sales[[#This Row],[Non Paying Users]],0)</f>
        <v>0</v>
      </c>
      <c r="K1711" s="5" t="str" cm="1">
        <f t="array" ref="K1711">_xlfn.IFS(Sales[[#This Row],[Current Upsell $]]=0,"",Sales[[#This Row],[Current Upsell $]]&gt;=400,"High",Sales[[#This Row],[Current Upsell $]]&gt;=100,"Medium",Sales[[#This Row],[Current Upsell $]]&lt;100,"Low")</f>
        <v/>
      </c>
      <c r="L1711" s="5" t="str">
        <f>IF(Sales[[#This Row],[Current Upsell $]]&gt;0,_xlfn.CONCAT(Sales[[#This Row],[Subscription Type]]," ",Sales[[#This Row],[Upsell Priority]]," ",TEXT(Sales[[#This Row],[Current Upsell $]],"$#")),"")</f>
        <v/>
      </c>
      <c r="M1711">
        <v>2</v>
      </c>
      <c r="N1711" s="1">
        <v>43922</v>
      </c>
      <c r="O1711" s="1">
        <v>44378</v>
      </c>
      <c r="P1711">
        <v>15</v>
      </c>
      <c r="Q1711">
        <v>0</v>
      </c>
      <c r="R1711" s="1">
        <v>44197</v>
      </c>
      <c r="S1711">
        <v>0</v>
      </c>
      <c r="T1711" s="1"/>
    </row>
    <row r="1712" spans="1:20" x14ac:dyDescent="0.25">
      <c r="A1712">
        <v>100025</v>
      </c>
      <c r="B1712" t="s">
        <v>3</v>
      </c>
      <c r="C1712" cm="1">
        <f t="array" ref="C1712">_xlfn.SWITCH(Sales[[#This Row],[Subscription Type]],"Basic",4,"Premium",3,"Business",2,"Enterprise",1,FALSE)</f>
        <v>4</v>
      </c>
      <c r="G1712">
        <v>0</v>
      </c>
      <c r="H1712">
        <f>MAX(0,Sales[[#This Row],[Number of Users]]-Sales[[#This Row],[Licenses Bought]])</f>
        <v>2</v>
      </c>
      <c r="I1712" s="5">
        <v>10</v>
      </c>
      <c r="J1712" s="5">
        <f>IF(Sales[[#This Row],[Sales Month]]=MAX(R1712:R3931),Sales[[#This Row],[Upsell $ Non Paying Users]]*Sales[[#This Row],[Non Paying Users]],0)</f>
        <v>0</v>
      </c>
      <c r="K1712" s="5" t="str" cm="1">
        <f t="array" ref="K1712">_xlfn.IFS(Sales[[#This Row],[Current Upsell $]]=0,"",Sales[[#This Row],[Current Upsell $]]&gt;=400,"High",Sales[[#This Row],[Current Upsell $]]&gt;=100,"Medium",Sales[[#This Row],[Current Upsell $]]&lt;100,"Low")</f>
        <v/>
      </c>
      <c r="L1712" s="5" t="str">
        <f>IF(Sales[[#This Row],[Current Upsell $]]&gt;0,_xlfn.CONCAT(Sales[[#This Row],[Subscription Type]]," ",Sales[[#This Row],[Upsell Priority]]," ",TEXT(Sales[[#This Row],[Current Upsell $]],"$#")),"")</f>
        <v/>
      </c>
      <c r="M1712">
        <v>2</v>
      </c>
      <c r="N1712" s="1">
        <v>43922</v>
      </c>
      <c r="O1712" s="1">
        <v>44378</v>
      </c>
      <c r="P1712">
        <v>15</v>
      </c>
      <c r="Q1712">
        <v>0</v>
      </c>
      <c r="R1712" s="1">
        <v>44228</v>
      </c>
      <c r="S1712">
        <v>0</v>
      </c>
      <c r="T1712" s="1"/>
    </row>
    <row r="1713" spans="1:20" x14ac:dyDescent="0.25">
      <c r="A1713">
        <v>100025</v>
      </c>
      <c r="B1713" t="s">
        <v>3</v>
      </c>
      <c r="C1713" cm="1">
        <f t="array" ref="C1713">_xlfn.SWITCH(Sales[[#This Row],[Subscription Type]],"Basic",4,"Premium",3,"Business",2,"Enterprise",1,FALSE)</f>
        <v>4</v>
      </c>
      <c r="G1713">
        <v>0</v>
      </c>
      <c r="H1713">
        <f>MAX(0,Sales[[#This Row],[Number of Users]]-Sales[[#This Row],[Licenses Bought]])</f>
        <v>2</v>
      </c>
      <c r="I1713" s="5">
        <v>10</v>
      </c>
      <c r="J1713" s="5">
        <f>IF(Sales[[#This Row],[Sales Month]]=MAX(R1713:R3932),Sales[[#This Row],[Upsell $ Non Paying Users]]*Sales[[#This Row],[Non Paying Users]],0)</f>
        <v>0</v>
      </c>
      <c r="K1713" s="5" t="str" cm="1">
        <f t="array" ref="K1713">_xlfn.IFS(Sales[[#This Row],[Current Upsell $]]=0,"",Sales[[#This Row],[Current Upsell $]]&gt;=400,"High",Sales[[#This Row],[Current Upsell $]]&gt;=100,"Medium",Sales[[#This Row],[Current Upsell $]]&lt;100,"Low")</f>
        <v/>
      </c>
      <c r="L1713" s="5" t="str">
        <f>IF(Sales[[#This Row],[Current Upsell $]]&gt;0,_xlfn.CONCAT(Sales[[#This Row],[Subscription Type]]," ",Sales[[#This Row],[Upsell Priority]]," ",TEXT(Sales[[#This Row],[Current Upsell $]],"$#")),"")</f>
        <v/>
      </c>
      <c r="M1713">
        <v>2</v>
      </c>
      <c r="N1713" s="1">
        <v>43922</v>
      </c>
      <c r="O1713" s="1">
        <v>44378</v>
      </c>
      <c r="P1713">
        <v>15</v>
      </c>
      <c r="Q1713">
        <v>0</v>
      </c>
      <c r="R1713" s="1">
        <v>44256</v>
      </c>
      <c r="S1713">
        <v>0</v>
      </c>
      <c r="T1713" s="1"/>
    </row>
    <row r="1714" spans="1:20" x14ac:dyDescent="0.25">
      <c r="A1714">
        <v>100025</v>
      </c>
      <c r="B1714" t="s">
        <v>3</v>
      </c>
      <c r="C1714" cm="1">
        <f t="array" ref="C1714">_xlfn.SWITCH(Sales[[#This Row],[Subscription Type]],"Basic",4,"Premium",3,"Business",2,"Enterprise",1,FALSE)</f>
        <v>4</v>
      </c>
      <c r="G1714">
        <v>0</v>
      </c>
      <c r="H1714">
        <f>MAX(0,Sales[[#This Row],[Number of Users]]-Sales[[#This Row],[Licenses Bought]])</f>
        <v>2</v>
      </c>
      <c r="I1714" s="5">
        <v>10</v>
      </c>
      <c r="J1714" s="5">
        <f>IF(Sales[[#This Row],[Sales Month]]=MAX(R1714:R3933),Sales[[#This Row],[Upsell $ Non Paying Users]]*Sales[[#This Row],[Non Paying Users]],0)</f>
        <v>0</v>
      </c>
      <c r="K1714" s="5" t="str" cm="1">
        <f t="array" ref="K1714">_xlfn.IFS(Sales[[#This Row],[Current Upsell $]]=0,"",Sales[[#This Row],[Current Upsell $]]&gt;=400,"High",Sales[[#This Row],[Current Upsell $]]&gt;=100,"Medium",Sales[[#This Row],[Current Upsell $]]&lt;100,"Low")</f>
        <v/>
      </c>
      <c r="L1714" s="5" t="str">
        <f>IF(Sales[[#This Row],[Current Upsell $]]&gt;0,_xlfn.CONCAT(Sales[[#This Row],[Subscription Type]]," ",Sales[[#This Row],[Upsell Priority]]," ",TEXT(Sales[[#This Row],[Current Upsell $]],"$#")),"")</f>
        <v/>
      </c>
      <c r="M1714">
        <v>2</v>
      </c>
      <c r="N1714" s="1">
        <v>43922</v>
      </c>
      <c r="O1714" s="1">
        <v>44378</v>
      </c>
      <c r="P1714">
        <v>15</v>
      </c>
      <c r="Q1714">
        <v>0</v>
      </c>
      <c r="R1714" s="1">
        <v>44287</v>
      </c>
      <c r="S1714">
        <v>0</v>
      </c>
      <c r="T1714" s="1"/>
    </row>
    <row r="1715" spans="1:20" x14ac:dyDescent="0.25">
      <c r="A1715">
        <v>100025</v>
      </c>
      <c r="B1715" t="s">
        <v>3</v>
      </c>
      <c r="C1715" cm="1">
        <f t="array" ref="C1715">_xlfn.SWITCH(Sales[[#This Row],[Subscription Type]],"Basic",4,"Premium",3,"Business",2,"Enterprise",1,FALSE)</f>
        <v>4</v>
      </c>
      <c r="G1715">
        <v>0</v>
      </c>
      <c r="H1715">
        <f>MAX(0,Sales[[#This Row],[Number of Users]]-Sales[[#This Row],[Licenses Bought]])</f>
        <v>2</v>
      </c>
      <c r="I1715" s="5">
        <v>10</v>
      </c>
      <c r="J1715" s="5">
        <f>IF(Sales[[#This Row],[Sales Month]]=MAX(R1715:R3934),Sales[[#This Row],[Upsell $ Non Paying Users]]*Sales[[#This Row],[Non Paying Users]],0)</f>
        <v>20</v>
      </c>
      <c r="K1715" s="5" t="str" cm="1">
        <f t="array" ref="K1715">_xlfn.IFS(Sales[[#This Row],[Current Upsell $]]=0,"",Sales[[#This Row],[Current Upsell $]]&gt;=400,"High",Sales[[#This Row],[Current Upsell $]]&gt;=100,"Medium",Sales[[#This Row],[Current Upsell $]]&lt;100,"Low")</f>
        <v>Low</v>
      </c>
      <c r="L1715" s="5" t="str">
        <f>IF(Sales[[#This Row],[Current Upsell $]]&gt;0,_xlfn.CONCAT(Sales[[#This Row],[Subscription Type]]," ",Sales[[#This Row],[Upsell Priority]]," ",TEXT(Sales[[#This Row],[Current Upsell $]],"$#")),"")</f>
        <v>Basic Low $20</v>
      </c>
      <c r="M1715">
        <v>2</v>
      </c>
      <c r="N1715" s="1">
        <v>43922</v>
      </c>
      <c r="O1715" s="1">
        <v>44378</v>
      </c>
      <c r="P1715">
        <v>15</v>
      </c>
      <c r="Q1715">
        <v>0</v>
      </c>
      <c r="R1715" s="1">
        <v>44348</v>
      </c>
      <c r="S1715">
        <v>0</v>
      </c>
      <c r="T1715" s="1"/>
    </row>
    <row r="1716" spans="1:20" x14ac:dyDescent="0.25">
      <c r="A1716">
        <v>100033</v>
      </c>
      <c r="B1716" t="s">
        <v>3</v>
      </c>
      <c r="C1716" cm="1">
        <f t="array" ref="C1716">_xlfn.SWITCH(Sales[[#This Row],[Subscription Type]],"Basic",4,"Premium",3,"Business",2,"Enterprise",1,FALSE)</f>
        <v>4</v>
      </c>
      <c r="G1716">
        <v>0</v>
      </c>
      <c r="H1716">
        <f>MAX(0,Sales[[#This Row],[Number of Users]]-Sales[[#This Row],[Licenses Bought]])</f>
        <v>2</v>
      </c>
      <c r="I1716" s="5">
        <v>10</v>
      </c>
      <c r="J1716" s="5">
        <f>IF(Sales[[#This Row],[Sales Month]]=MAX(R1716:R3935),Sales[[#This Row],[Upsell $ Non Paying Users]]*Sales[[#This Row],[Non Paying Users]],0)</f>
        <v>0</v>
      </c>
      <c r="K1716" s="5" t="str" cm="1">
        <f t="array" ref="K1716">_xlfn.IFS(Sales[[#This Row],[Current Upsell $]]=0,"",Sales[[#This Row],[Current Upsell $]]&gt;=400,"High",Sales[[#This Row],[Current Upsell $]]&gt;=100,"Medium",Sales[[#This Row],[Current Upsell $]]&lt;100,"Low")</f>
        <v/>
      </c>
      <c r="L1716" s="5" t="str">
        <f>IF(Sales[[#This Row],[Current Upsell $]]&gt;0,_xlfn.CONCAT(Sales[[#This Row],[Subscription Type]]," ",Sales[[#This Row],[Upsell Priority]]," ",TEXT(Sales[[#This Row],[Current Upsell $]],"$#")),"")</f>
        <v/>
      </c>
      <c r="M1716">
        <v>2</v>
      </c>
      <c r="N1716" s="1">
        <v>43952</v>
      </c>
      <c r="O1716" s="1">
        <v>44228</v>
      </c>
      <c r="P1716">
        <v>9</v>
      </c>
      <c r="Q1716">
        <v>4</v>
      </c>
      <c r="R1716" s="1">
        <v>43952</v>
      </c>
      <c r="S1716">
        <v>0</v>
      </c>
      <c r="T1716" s="1"/>
    </row>
    <row r="1717" spans="1:20" x14ac:dyDescent="0.25">
      <c r="A1717">
        <v>100033</v>
      </c>
      <c r="B1717" t="s">
        <v>3</v>
      </c>
      <c r="C1717" cm="1">
        <f t="array" ref="C1717">_xlfn.SWITCH(Sales[[#This Row],[Subscription Type]],"Basic",4,"Premium",3,"Business",2,"Enterprise",1,FALSE)</f>
        <v>4</v>
      </c>
      <c r="G1717">
        <v>0</v>
      </c>
      <c r="H1717">
        <f>MAX(0,Sales[[#This Row],[Number of Users]]-Sales[[#This Row],[Licenses Bought]])</f>
        <v>2</v>
      </c>
      <c r="I1717" s="5">
        <v>10</v>
      </c>
      <c r="J1717" s="5">
        <f>IF(Sales[[#This Row],[Sales Month]]=MAX(R1717:R3936),Sales[[#This Row],[Upsell $ Non Paying Users]]*Sales[[#This Row],[Non Paying Users]],0)</f>
        <v>0</v>
      </c>
      <c r="K1717" s="5" t="str" cm="1">
        <f t="array" ref="K1717">_xlfn.IFS(Sales[[#This Row],[Current Upsell $]]=0,"",Sales[[#This Row],[Current Upsell $]]&gt;=400,"High",Sales[[#This Row],[Current Upsell $]]&gt;=100,"Medium",Sales[[#This Row],[Current Upsell $]]&lt;100,"Low")</f>
        <v/>
      </c>
      <c r="L1717" s="5" t="str">
        <f>IF(Sales[[#This Row],[Current Upsell $]]&gt;0,_xlfn.CONCAT(Sales[[#This Row],[Subscription Type]]," ",Sales[[#This Row],[Upsell Priority]]," ",TEXT(Sales[[#This Row],[Current Upsell $]],"$#")),"")</f>
        <v/>
      </c>
      <c r="M1717">
        <v>2</v>
      </c>
      <c r="N1717" s="1">
        <v>43952</v>
      </c>
      <c r="O1717" s="1">
        <v>44228</v>
      </c>
      <c r="P1717">
        <v>9</v>
      </c>
      <c r="Q1717">
        <v>4</v>
      </c>
      <c r="R1717" s="1">
        <v>43983</v>
      </c>
      <c r="S1717">
        <v>0</v>
      </c>
      <c r="T1717" s="1"/>
    </row>
    <row r="1718" spans="1:20" x14ac:dyDescent="0.25">
      <c r="A1718">
        <v>100033</v>
      </c>
      <c r="B1718" t="s">
        <v>3</v>
      </c>
      <c r="C1718" cm="1">
        <f t="array" ref="C1718">_xlfn.SWITCH(Sales[[#This Row],[Subscription Type]],"Basic",4,"Premium",3,"Business",2,"Enterprise",1,FALSE)</f>
        <v>4</v>
      </c>
      <c r="G1718">
        <v>0</v>
      </c>
      <c r="H1718">
        <f>MAX(0,Sales[[#This Row],[Number of Users]]-Sales[[#This Row],[Licenses Bought]])</f>
        <v>2</v>
      </c>
      <c r="I1718" s="5">
        <v>10</v>
      </c>
      <c r="J1718" s="5">
        <f>IF(Sales[[#This Row],[Sales Month]]=MAX(R1718:R3937),Sales[[#This Row],[Upsell $ Non Paying Users]]*Sales[[#This Row],[Non Paying Users]],0)</f>
        <v>0</v>
      </c>
      <c r="K1718" s="5" t="str" cm="1">
        <f t="array" ref="K1718">_xlfn.IFS(Sales[[#This Row],[Current Upsell $]]=0,"",Sales[[#This Row],[Current Upsell $]]&gt;=400,"High",Sales[[#This Row],[Current Upsell $]]&gt;=100,"Medium",Sales[[#This Row],[Current Upsell $]]&lt;100,"Low")</f>
        <v/>
      </c>
      <c r="L1718" s="5" t="str">
        <f>IF(Sales[[#This Row],[Current Upsell $]]&gt;0,_xlfn.CONCAT(Sales[[#This Row],[Subscription Type]]," ",Sales[[#This Row],[Upsell Priority]]," ",TEXT(Sales[[#This Row],[Current Upsell $]],"$#")),"")</f>
        <v/>
      </c>
      <c r="M1718">
        <v>2</v>
      </c>
      <c r="N1718" s="1">
        <v>43952</v>
      </c>
      <c r="O1718" s="1">
        <v>44228</v>
      </c>
      <c r="P1718">
        <v>9</v>
      </c>
      <c r="Q1718">
        <v>4</v>
      </c>
      <c r="R1718" s="1">
        <v>44013</v>
      </c>
      <c r="S1718">
        <v>0</v>
      </c>
      <c r="T1718" s="1"/>
    </row>
    <row r="1719" spans="1:20" x14ac:dyDescent="0.25">
      <c r="A1719">
        <v>100033</v>
      </c>
      <c r="B1719" t="s">
        <v>3</v>
      </c>
      <c r="C1719" cm="1">
        <f t="array" ref="C1719">_xlfn.SWITCH(Sales[[#This Row],[Subscription Type]],"Basic",4,"Premium",3,"Business",2,"Enterprise",1,FALSE)</f>
        <v>4</v>
      </c>
      <c r="G1719">
        <v>0</v>
      </c>
      <c r="H1719">
        <f>MAX(0,Sales[[#This Row],[Number of Users]]-Sales[[#This Row],[Licenses Bought]])</f>
        <v>2</v>
      </c>
      <c r="I1719" s="5">
        <v>10</v>
      </c>
      <c r="J1719" s="5">
        <f>IF(Sales[[#This Row],[Sales Month]]=MAX(R1719:R3938),Sales[[#This Row],[Upsell $ Non Paying Users]]*Sales[[#This Row],[Non Paying Users]],0)</f>
        <v>0</v>
      </c>
      <c r="K1719" s="5" t="str" cm="1">
        <f t="array" ref="K1719">_xlfn.IFS(Sales[[#This Row],[Current Upsell $]]=0,"",Sales[[#This Row],[Current Upsell $]]&gt;=400,"High",Sales[[#This Row],[Current Upsell $]]&gt;=100,"Medium",Sales[[#This Row],[Current Upsell $]]&lt;100,"Low")</f>
        <v/>
      </c>
      <c r="L1719" s="5" t="str">
        <f>IF(Sales[[#This Row],[Current Upsell $]]&gt;0,_xlfn.CONCAT(Sales[[#This Row],[Subscription Type]]," ",Sales[[#This Row],[Upsell Priority]]," ",TEXT(Sales[[#This Row],[Current Upsell $]],"$#")),"")</f>
        <v/>
      </c>
      <c r="M1719">
        <v>2</v>
      </c>
      <c r="N1719" s="1">
        <v>43952</v>
      </c>
      <c r="O1719" s="1">
        <v>44228</v>
      </c>
      <c r="P1719">
        <v>9</v>
      </c>
      <c r="Q1719">
        <v>4</v>
      </c>
      <c r="R1719" s="1">
        <v>44044</v>
      </c>
      <c r="S1719">
        <v>0</v>
      </c>
      <c r="T1719" s="1"/>
    </row>
    <row r="1720" spans="1:20" x14ac:dyDescent="0.25">
      <c r="A1720">
        <v>100033</v>
      </c>
      <c r="B1720" t="s">
        <v>3</v>
      </c>
      <c r="C1720" cm="1">
        <f t="array" ref="C1720">_xlfn.SWITCH(Sales[[#This Row],[Subscription Type]],"Basic",4,"Premium",3,"Business",2,"Enterprise",1,FALSE)</f>
        <v>4</v>
      </c>
      <c r="G1720">
        <v>0</v>
      </c>
      <c r="H1720">
        <f>MAX(0,Sales[[#This Row],[Number of Users]]-Sales[[#This Row],[Licenses Bought]])</f>
        <v>2</v>
      </c>
      <c r="I1720" s="5">
        <v>10</v>
      </c>
      <c r="J1720" s="5">
        <f>IF(Sales[[#This Row],[Sales Month]]=MAX(R1720:R3939),Sales[[#This Row],[Upsell $ Non Paying Users]]*Sales[[#This Row],[Non Paying Users]],0)</f>
        <v>0</v>
      </c>
      <c r="K1720" s="5" t="str" cm="1">
        <f t="array" ref="K1720">_xlfn.IFS(Sales[[#This Row],[Current Upsell $]]=0,"",Sales[[#This Row],[Current Upsell $]]&gt;=400,"High",Sales[[#This Row],[Current Upsell $]]&gt;=100,"Medium",Sales[[#This Row],[Current Upsell $]]&lt;100,"Low")</f>
        <v/>
      </c>
      <c r="L1720" s="5" t="str">
        <f>IF(Sales[[#This Row],[Current Upsell $]]&gt;0,_xlfn.CONCAT(Sales[[#This Row],[Subscription Type]]," ",Sales[[#This Row],[Upsell Priority]]," ",TEXT(Sales[[#This Row],[Current Upsell $]],"$#")),"")</f>
        <v/>
      </c>
      <c r="M1720">
        <v>2</v>
      </c>
      <c r="N1720" s="1">
        <v>43952</v>
      </c>
      <c r="O1720" s="1">
        <v>44228</v>
      </c>
      <c r="P1720">
        <v>9</v>
      </c>
      <c r="Q1720">
        <v>4</v>
      </c>
      <c r="R1720" s="1">
        <v>44075</v>
      </c>
      <c r="S1720">
        <v>0</v>
      </c>
      <c r="T1720" s="1"/>
    </row>
    <row r="1721" spans="1:20" x14ac:dyDescent="0.25">
      <c r="A1721">
        <v>100033</v>
      </c>
      <c r="B1721" t="s">
        <v>3</v>
      </c>
      <c r="C1721" cm="1">
        <f t="array" ref="C1721">_xlfn.SWITCH(Sales[[#This Row],[Subscription Type]],"Basic",4,"Premium",3,"Business",2,"Enterprise",1,FALSE)</f>
        <v>4</v>
      </c>
      <c r="G1721">
        <v>0</v>
      </c>
      <c r="H1721">
        <f>MAX(0,Sales[[#This Row],[Number of Users]]-Sales[[#This Row],[Licenses Bought]])</f>
        <v>2</v>
      </c>
      <c r="I1721" s="5">
        <v>10</v>
      </c>
      <c r="J1721" s="5">
        <f>IF(Sales[[#This Row],[Sales Month]]=MAX(R1721:R3940),Sales[[#This Row],[Upsell $ Non Paying Users]]*Sales[[#This Row],[Non Paying Users]],0)</f>
        <v>0</v>
      </c>
      <c r="K1721" s="5" t="str" cm="1">
        <f t="array" ref="K1721">_xlfn.IFS(Sales[[#This Row],[Current Upsell $]]=0,"",Sales[[#This Row],[Current Upsell $]]&gt;=400,"High",Sales[[#This Row],[Current Upsell $]]&gt;=100,"Medium",Sales[[#This Row],[Current Upsell $]]&lt;100,"Low")</f>
        <v/>
      </c>
      <c r="L1721" s="5" t="str">
        <f>IF(Sales[[#This Row],[Current Upsell $]]&gt;0,_xlfn.CONCAT(Sales[[#This Row],[Subscription Type]]," ",Sales[[#This Row],[Upsell Priority]]," ",TEXT(Sales[[#This Row],[Current Upsell $]],"$#")),"")</f>
        <v/>
      </c>
      <c r="M1721">
        <v>2</v>
      </c>
      <c r="N1721" s="1">
        <v>43952</v>
      </c>
      <c r="O1721" s="1">
        <v>44228</v>
      </c>
      <c r="P1721">
        <v>9</v>
      </c>
      <c r="Q1721">
        <v>4</v>
      </c>
      <c r="R1721" s="1">
        <v>44105</v>
      </c>
      <c r="S1721">
        <v>0</v>
      </c>
      <c r="T1721" s="1"/>
    </row>
    <row r="1722" spans="1:20" x14ac:dyDescent="0.25">
      <c r="A1722">
        <v>100033</v>
      </c>
      <c r="B1722" t="s">
        <v>3</v>
      </c>
      <c r="C1722" cm="1">
        <f t="array" ref="C1722">_xlfn.SWITCH(Sales[[#This Row],[Subscription Type]],"Basic",4,"Premium",3,"Business",2,"Enterprise",1,FALSE)</f>
        <v>4</v>
      </c>
      <c r="G1722">
        <v>0</v>
      </c>
      <c r="H1722">
        <f>MAX(0,Sales[[#This Row],[Number of Users]]-Sales[[#This Row],[Licenses Bought]])</f>
        <v>2</v>
      </c>
      <c r="I1722" s="5">
        <v>10</v>
      </c>
      <c r="J1722" s="5">
        <f>IF(Sales[[#This Row],[Sales Month]]=MAX(R1722:R3941),Sales[[#This Row],[Upsell $ Non Paying Users]]*Sales[[#This Row],[Non Paying Users]],0)</f>
        <v>0</v>
      </c>
      <c r="K1722" s="5" t="str" cm="1">
        <f t="array" ref="K1722">_xlfn.IFS(Sales[[#This Row],[Current Upsell $]]=0,"",Sales[[#This Row],[Current Upsell $]]&gt;=400,"High",Sales[[#This Row],[Current Upsell $]]&gt;=100,"Medium",Sales[[#This Row],[Current Upsell $]]&lt;100,"Low")</f>
        <v/>
      </c>
      <c r="L1722" s="5" t="str">
        <f>IF(Sales[[#This Row],[Current Upsell $]]&gt;0,_xlfn.CONCAT(Sales[[#This Row],[Subscription Type]]," ",Sales[[#This Row],[Upsell Priority]]," ",TEXT(Sales[[#This Row],[Current Upsell $]],"$#")),"")</f>
        <v/>
      </c>
      <c r="M1722">
        <v>2</v>
      </c>
      <c r="N1722" s="1">
        <v>43952</v>
      </c>
      <c r="O1722" s="1">
        <v>44228</v>
      </c>
      <c r="P1722">
        <v>9</v>
      </c>
      <c r="Q1722">
        <v>4</v>
      </c>
      <c r="R1722" s="1">
        <v>44136</v>
      </c>
      <c r="S1722">
        <v>0</v>
      </c>
      <c r="T1722" s="1"/>
    </row>
    <row r="1723" spans="1:20" x14ac:dyDescent="0.25">
      <c r="A1723">
        <v>100033</v>
      </c>
      <c r="B1723" t="s">
        <v>3</v>
      </c>
      <c r="C1723" cm="1">
        <f t="array" ref="C1723">_xlfn.SWITCH(Sales[[#This Row],[Subscription Type]],"Basic",4,"Premium",3,"Business",2,"Enterprise",1,FALSE)</f>
        <v>4</v>
      </c>
      <c r="G1723">
        <v>0</v>
      </c>
      <c r="H1723">
        <f>MAX(0,Sales[[#This Row],[Number of Users]]-Sales[[#This Row],[Licenses Bought]])</f>
        <v>2</v>
      </c>
      <c r="I1723" s="5">
        <v>10</v>
      </c>
      <c r="J1723" s="5">
        <f>IF(Sales[[#This Row],[Sales Month]]=MAX(R1723:R3942),Sales[[#This Row],[Upsell $ Non Paying Users]]*Sales[[#This Row],[Non Paying Users]],0)</f>
        <v>0</v>
      </c>
      <c r="K1723" s="5" t="str" cm="1">
        <f t="array" ref="K1723">_xlfn.IFS(Sales[[#This Row],[Current Upsell $]]=0,"",Sales[[#This Row],[Current Upsell $]]&gt;=400,"High",Sales[[#This Row],[Current Upsell $]]&gt;=100,"Medium",Sales[[#This Row],[Current Upsell $]]&lt;100,"Low")</f>
        <v/>
      </c>
      <c r="L1723" s="5" t="str">
        <f>IF(Sales[[#This Row],[Current Upsell $]]&gt;0,_xlfn.CONCAT(Sales[[#This Row],[Subscription Type]]," ",Sales[[#This Row],[Upsell Priority]]," ",TEXT(Sales[[#This Row],[Current Upsell $]],"$#")),"")</f>
        <v/>
      </c>
      <c r="M1723">
        <v>2</v>
      </c>
      <c r="N1723" s="1">
        <v>43952</v>
      </c>
      <c r="O1723" s="1">
        <v>44228</v>
      </c>
      <c r="P1723">
        <v>9</v>
      </c>
      <c r="Q1723">
        <v>4</v>
      </c>
      <c r="R1723" s="1">
        <v>44166</v>
      </c>
      <c r="S1723">
        <v>0</v>
      </c>
      <c r="T1723" s="1"/>
    </row>
    <row r="1724" spans="1:20" x14ac:dyDescent="0.25">
      <c r="A1724">
        <v>100033</v>
      </c>
      <c r="B1724" t="s">
        <v>3</v>
      </c>
      <c r="C1724" cm="1">
        <f t="array" ref="C1724">_xlfn.SWITCH(Sales[[#This Row],[Subscription Type]],"Basic",4,"Premium",3,"Business",2,"Enterprise",1,FALSE)</f>
        <v>4</v>
      </c>
      <c r="G1724">
        <v>0</v>
      </c>
      <c r="H1724">
        <f>MAX(0,Sales[[#This Row],[Number of Users]]-Sales[[#This Row],[Licenses Bought]])</f>
        <v>2</v>
      </c>
      <c r="I1724" s="5">
        <v>10</v>
      </c>
      <c r="J1724" s="5">
        <f>IF(Sales[[#This Row],[Sales Month]]=MAX(R1724:R3943),Sales[[#This Row],[Upsell $ Non Paying Users]]*Sales[[#This Row],[Non Paying Users]],0)</f>
        <v>0</v>
      </c>
      <c r="K1724" s="5" t="str" cm="1">
        <f t="array" ref="K1724">_xlfn.IFS(Sales[[#This Row],[Current Upsell $]]=0,"",Sales[[#This Row],[Current Upsell $]]&gt;=400,"High",Sales[[#This Row],[Current Upsell $]]&gt;=100,"Medium",Sales[[#This Row],[Current Upsell $]]&lt;100,"Low")</f>
        <v/>
      </c>
      <c r="L1724" s="5" t="str">
        <f>IF(Sales[[#This Row],[Current Upsell $]]&gt;0,_xlfn.CONCAT(Sales[[#This Row],[Subscription Type]]," ",Sales[[#This Row],[Upsell Priority]]," ",TEXT(Sales[[#This Row],[Current Upsell $]],"$#")),"")</f>
        <v/>
      </c>
      <c r="M1724">
        <v>2</v>
      </c>
      <c r="N1724" s="1">
        <v>43952</v>
      </c>
      <c r="O1724" s="1">
        <v>44228</v>
      </c>
      <c r="P1724">
        <v>9</v>
      </c>
      <c r="Q1724">
        <v>4</v>
      </c>
      <c r="R1724" s="1">
        <v>44197</v>
      </c>
      <c r="S1724">
        <v>0</v>
      </c>
      <c r="T1724" s="1"/>
    </row>
    <row r="1725" spans="1:20" x14ac:dyDescent="0.25">
      <c r="A1725">
        <v>100033</v>
      </c>
      <c r="B1725" t="s">
        <v>3</v>
      </c>
      <c r="C1725" cm="1">
        <f t="array" ref="C1725">_xlfn.SWITCH(Sales[[#This Row],[Subscription Type]],"Basic",4,"Premium",3,"Business",2,"Enterprise",1,FALSE)</f>
        <v>4</v>
      </c>
      <c r="G1725">
        <v>0</v>
      </c>
      <c r="H1725">
        <f>MAX(0,Sales[[#This Row],[Number of Users]]-Sales[[#This Row],[Licenses Bought]])</f>
        <v>2</v>
      </c>
      <c r="I1725" s="5">
        <v>10</v>
      </c>
      <c r="J1725" s="5">
        <f>IF(Sales[[#This Row],[Sales Month]]=MAX(R1725:R3944),Sales[[#This Row],[Upsell $ Non Paying Users]]*Sales[[#This Row],[Non Paying Users]],0)</f>
        <v>0</v>
      </c>
      <c r="K1725" s="5" t="str" cm="1">
        <f t="array" ref="K1725">_xlfn.IFS(Sales[[#This Row],[Current Upsell $]]=0,"",Sales[[#This Row],[Current Upsell $]]&gt;=400,"High",Sales[[#This Row],[Current Upsell $]]&gt;=100,"Medium",Sales[[#This Row],[Current Upsell $]]&lt;100,"Low")</f>
        <v/>
      </c>
      <c r="L1725" s="5" t="str">
        <f>IF(Sales[[#This Row],[Current Upsell $]]&gt;0,_xlfn.CONCAT(Sales[[#This Row],[Subscription Type]]," ",Sales[[#This Row],[Upsell Priority]]," ",TEXT(Sales[[#This Row],[Current Upsell $]],"$#")),"")</f>
        <v/>
      </c>
      <c r="M1725">
        <v>2</v>
      </c>
      <c r="N1725" s="1">
        <v>43952</v>
      </c>
      <c r="O1725" s="1">
        <v>44228</v>
      </c>
      <c r="P1725">
        <v>9</v>
      </c>
      <c r="Q1725">
        <v>4</v>
      </c>
      <c r="R1725" s="1">
        <v>44228</v>
      </c>
      <c r="S1725">
        <v>0</v>
      </c>
      <c r="T1725" s="1"/>
    </row>
    <row r="1726" spans="1:20" x14ac:dyDescent="0.25">
      <c r="A1726">
        <v>100034</v>
      </c>
      <c r="B1726" t="s">
        <v>3</v>
      </c>
      <c r="C1726" cm="1">
        <f t="array" ref="C1726">_xlfn.SWITCH(Sales[[#This Row],[Subscription Type]],"Basic",4,"Premium",3,"Business",2,"Enterprise",1,FALSE)</f>
        <v>4</v>
      </c>
      <c r="G1726">
        <v>0</v>
      </c>
      <c r="H1726">
        <f>MAX(0,Sales[[#This Row],[Number of Users]]-Sales[[#This Row],[Licenses Bought]])</f>
        <v>2</v>
      </c>
      <c r="I1726" s="5">
        <v>10</v>
      </c>
      <c r="J1726" s="5">
        <f>IF(Sales[[#This Row],[Sales Month]]=MAX(R1726:R3945),Sales[[#This Row],[Upsell $ Non Paying Users]]*Sales[[#This Row],[Non Paying Users]],0)</f>
        <v>0</v>
      </c>
      <c r="K1726" s="5" t="str" cm="1">
        <f t="array" ref="K1726">_xlfn.IFS(Sales[[#This Row],[Current Upsell $]]=0,"",Sales[[#This Row],[Current Upsell $]]&gt;=400,"High",Sales[[#This Row],[Current Upsell $]]&gt;=100,"Medium",Sales[[#This Row],[Current Upsell $]]&lt;100,"Low")</f>
        <v/>
      </c>
      <c r="L1726" s="5" t="str">
        <f>IF(Sales[[#This Row],[Current Upsell $]]&gt;0,_xlfn.CONCAT(Sales[[#This Row],[Subscription Type]]," ",Sales[[#This Row],[Upsell Priority]]," ",TEXT(Sales[[#This Row],[Current Upsell $]],"$#")),"")</f>
        <v/>
      </c>
      <c r="M1726">
        <v>2</v>
      </c>
      <c r="N1726" s="1">
        <v>43952</v>
      </c>
      <c r="O1726" s="1">
        <v>44317</v>
      </c>
      <c r="P1726">
        <v>12</v>
      </c>
      <c r="Q1726">
        <v>1</v>
      </c>
      <c r="R1726" s="1">
        <v>43952</v>
      </c>
      <c r="S1726">
        <v>0</v>
      </c>
      <c r="T1726" s="1"/>
    </row>
    <row r="1727" spans="1:20" x14ac:dyDescent="0.25">
      <c r="A1727">
        <v>100034</v>
      </c>
      <c r="B1727" t="s">
        <v>3</v>
      </c>
      <c r="C1727" cm="1">
        <f t="array" ref="C1727">_xlfn.SWITCH(Sales[[#This Row],[Subscription Type]],"Basic",4,"Premium",3,"Business",2,"Enterprise",1,FALSE)</f>
        <v>4</v>
      </c>
      <c r="G1727">
        <v>0</v>
      </c>
      <c r="H1727">
        <f>MAX(0,Sales[[#This Row],[Number of Users]]-Sales[[#This Row],[Licenses Bought]])</f>
        <v>2</v>
      </c>
      <c r="I1727" s="5">
        <v>10</v>
      </c>
      <c r="J1727" s="5">
        <f>IF(Sales[[#This Row],[Sales Month]]=MAX(R1727:R3946),Sales[[#This Row],[Upsell $ Non Paying Users]]*Sales[[#This Row],[Non Paying Users]],0)</f>
        <v>0</v>
      </c>
      <c r="K1727" s="5" t="str" cm="1">
        <f t="array" ref="K1727">_xlfn.IFS(Sales[[#This Row],[Current Upsell $]]=0,"",Sales[[#This Row],[Current Upsell $]]&gt;=400,"High",Sales[[#This Row],[Current Upsell $]]&gt;=100,"Medium",Sales[[#This Row],[Current Upsell $]]&lt;100,"Low")</f>
        <v/>
      </c>
      <c r="L1727" s="5" t="str">
        <f>IF(Sales[[#This Row],[Current Upsell $]]&gt;0,_xlfn.CONCAT(Sales[[#This Row],[Subscription Type]]," ",Sales[[#This Row],[Upsell Priority]]," ",TEXT(Sales[[#This Row],[Current Upsell $]],"$#")),"")</f>
        <v/>
      </c>
      <c r="M1727">
        <v>2</v>
      </c>
      <c r="N1727" s="1">
        <v>43952</v>
      </c>
      <c r="O1727" s="1">
        <v>44317</v>
      </c>
      <c r="P1727">
        <v>12</v>
      </c>
      <c r="Q1727">
        <v>1</v>
      </c>
      <c r="R1727" s="1">
        <v>43983</v>
      </c>
      <c r="S1727">
        <v>0</v>
      </c>
      <c r="T1727" s="1"/>
    </row>
    <row r="1728" spans="1:20" x14ac:dyDescent="0.25">
      <c r="A1728">
        <v>100034</v>
      </c>
      <c r="B1728" t="s">
        <v>3</v>
      </c>
      <c r="C1728" cm="1">
        <f t="array" ref="C1728">_xlfn.SWITCH(Sales[[#This Row],[Subscription Type]],"Basic",4,"Premium",3,"Business",2,"Enterprise",1,FALSE)</f>
        <v>4</v>
      </c>
      <c r="G1728">
        <v>0</v>
      </c>
      <c r="H1728">
        <f>MAX(0,Sales[[#This Row],[Number of Users]]-Sales[[#This Row],[Licenses Bought]])</f>
        <v>2</v>
      </c>
      <c r="I1728" s="5">
        <v>10</v>
      </c>
      <c r="J1728" s="5">
        <f>IF(Sales[[#This Row],[Sales Month]]=MAX(R1728:R3947),Sales[[#This Row],[Upsell $ Non Paying Users]]*Sales[[#This Row],[Non Paying Users]],0)</f>
        <v>0</v>
      </c>
      <c r="K1728" s="5" t="str" cm="1">
        <f t="array" ref="K1728">_xlfn.IFS(Sales[[#This Row],[Current Upsell $]]=0,"",Sales[[#This Row],[Current Upsell $]]&gt;=400,"High",Sales[[#This Row],[Current Upsell $]]&gt;=100,"Medium",Sales[[#This Row],[Current Upsell $]]&lt;100,"Low")</f>
        <v/>
      </c>
      <c r="L1728" s="5" t="str">
        <f>IF(Sales[[#This Row],[Current Upsell $]]&gt;0,_xlfn.CONCAT(Sales[[#This Row],[Subscription Type]]," ",Sales[[#This Row],[Upsell Priority]]," ",TEXT(Sales[[#This Row],[Current Upsell $]],"$#")),"")</f>
        <v/>
      </c>
      <c r="M1728">
        <v>2</v>
      </c>
      <c r="N1728" s="1">
        <v>43952</v>
      </c>
      <c r="O1728" s="1">
        <v>44317</v>
      </c>
      <c r="P1728">
        <v>12</v>
      </c>
      <c r="Q1728">
        <v>1</v>
      </c>
      <c r="R1728" s="1">
        <v>44013</v>
      </c>
      <c r="S1728">
        <v>0</v>
      </c>
      <c r="T1728" s="1"/>
    </row>
    <row r="1729" spans="1:20" x14ac:dyDescent="0.25">
      <c r="A1729">
        <v>100034</v>
      </c>
      <c r="B1729" t="s">
        <v>3</v>
      </c>
      <c r="C1729" cm="1">
        <f t="array" ref="C1729">_xlfn.SWITCH(Sales[[#This Row],[Subscription Type]],"Basic",4,"Premium",3,"Business",2,"Enterprise",1,FALSE)</f>
        <v>4</v>
      </c>
      <c r="G1729">
        <v>0</v>
      </c>
      <c r="H1729">
        <f>MAX(0,Sales[[#This Row],[Number of Users]]-Sales[[#This Row],[Licenses Bought]])</f>
        <v>2</v>
      </c>
      <c r="I1729" s="5">
        <v>10</v>
      </c>
      <c r="J1729" s="5">
        <f>IF(Sales[[#This Row],[Sales Month]]=MAX(R1729:R3948),Sales[[#This Row],[Upsell $ Non Paying Users]]*Sales[[#This Row],[Non Paying Users]],0)</f>
        <v>0</v>
      </c>
      <c r="K1729" s="5" t="str" cm="1">
        <f t="array" ref="K1729">_xlfn.IFS(Sales[[#This Row],[Current Upsell $]]=0,"",Sales[[#This Row],[Current Upsell $]]&gt;=400,"High",Sales[[#This Row],[Current Upsell $]]&gt;=100,"Medium",Sales[[#This Row],[Current Upsell $]]&lt;100,"Low")</f>
        <v/>
      </c>
      <c r="L1729" s="5" t="str">
        <f>IF(Sales[[#This Row],[Current Upsell $]]&gt;0,_xlfn.CONCAT(Sales[[#This Row],[Subscription Type]]," ",Sales[[#This Row],[Upsell Priority]]," ",TEXT(Sales[[#This Row],[Current Upsell $]],"$#")),"")</f>
        <v/>
      </c>
      <c r="M1729">
        <v>2</v>
      </c>
      <c r="N1729" s="1">
        <v>43952</v>
      </c>
      <c r="O1729" s="1">
        <v>44317</v>
      </c>
      <c r="P1729">
        <v>12</v>
      </c>
      <c r="Q1729">
        <v>1</v>
      </c>
      <c r="R1729" s="1">
        <v>44044</v>
      </c>
      <c r="S1729">
        <v>0</v>
      </c>
      <c r="T1729" s="1"/>
    </row>
    <row r="1730" spans="1:20" x14ac:dyDescent="0.25">
      <c r="A1730">
        <v>100034</v>
      </c>
      <c r="B1730" t="s">
        <v>3</v>
      </c>
      <c r="C1730" cm="1">
        <f t="array" ref="C1730">_xlfn.SWITCH(Sales[[#This Row],[Subscription Type]],"Basic",4,"Premium",3,"Business",2,"Enterprise",1,FALSE)</f>
        <v>4</v>
      </c>
      <c r="G1730">
        <v>0</v>
      </c>
      <c r="H1730">
        <f>MAX(0,Sales[[#This Row],[Number of Users]]-Sales[[#This Row],[Licenses Bought]])</f>
        <v>2</v>
      </c>
      <c r="I1730" s="5">
        <v>10</v>
      </c>
      <c r="J1730" s="5">
        <f>IF(Sales[[#This Row],[Sales Month]]=MAX(R1730:R3949),Sales[[#This Row],[Upsell $ Non Paying Users]]*Sales[[#This Row],[Non Paying Users]],0)</f>
        <v>0</v>
      </c>
      <c r="K1730" s="5" t="str" cm="1">
        <f t="array" ref="K1730">_xlfn.IFS(Sales[[#This Row],[Current Upsell $]]=0,"",Sales[[#This Row],[Current Upsell $]]&gt;=400,"High",Sales[[#This Row],[Current Upsell $]]&gt;=100,"Medium",Sales[[#This Row],[Current Upsell $]]&lt;100,"Low")</f>
        <v/>
      </c>
      <c r="L1730" s="5" t="str">
        <f>IF(Sales[[#This Row],[Current Upsell $]]&gt;0,_xlfn.CONCAT(Sales[[#This Row],[Subscription Type]]," ",Sales[[#This Row],[Upsell Priority]]," ",TEXT(Sales[[#This Row],[Current Upsell $]],"$#")),"")</f>
        <v/>
      </c>
      <c r="M1730">
        <v>2</v>
      </c>
      <c r="N1730" s="1">
        <v>43952</v>
      </c>
      <c r="O1730" s="1">
        <v>44317</v>
      </c>
      <c r="P1730">
        <v>12</v>
      </c>
      <c r="Q1730">
        <v>1</v>
      </c>
      <c r="R1730" s="1">
        <v>44075</v>
      </c>
      <c r="S1730">
        <v>0</v>
      </c>
      <c r="T1730" s="1"/>
    </row>
    <row r="1731" spans="1:20" x14ac:dyDescent="0.25">
      <c r="A1731">
        <v>100034</v>
      </c>
      <c r="B1731" t="s">
        <v>3</v>
      </c>
      <c r="C1731" cm="1">
        <f t="array" ref="C1731">_xlfn.SWITCH(Sales[[#This Row],[Subscription Type]],"Basic",4,"Premium",3,"Business",2,"Enterprise",1,FALSE)</f>
        <v>4</v>
      </c>
      <c r="G1731">
        <v>0</v>
      </c>
      <c r="H1731">
        <f>MAX(0,Sales[[#This Row],[Number of Users]]-Sales[[#This Row],[Licenses Bought]])</f>
        <v>2</v>
      </c>
      <c r="I1731" s="5">
        <v>10</v>
      </c>
      <c r="J1731" s="5">
        <f>IF(Sales[[#This Row],[Sales Month]]=MAX(R1731:R3950),Sales[[#This Row],[Upsell $ Non Paying Users]]*Sales[[#This Row],[Non Paying Users]],0)</f>
        <v>0</v>
      </c>
      <c r="K1731" s="5" t="str" cm="1">
        <f t="array" ref="K1731">_xlfn.IFS(Sales[[#This Row],[Current Upsell $]]=0,"",Sales[[#This Row],[Current Upsell $]]&gt;=400,"High",Sales[[#This Row],[Current Upsell $]]&gt;=100,"Medium",Sales[[#This Row],[Current Upsell $]]&lt;100,"Low")</f>
        <v/>
      </c>
      <c r="L1731" s="5" t="str">
        <f>IF(Sales[[#This Row],[Current Upsell $]]&gt;0,_xlfn.CONCAT(Sales[[#This Row],[Subscription Type]]," ",Sales[[#This Row],[Upsell Priority]]," ",TEXT(Sales[[#This Row],[Current Upsell $]],"$#")),"")</f>
        <v/>
      </c>
      <c r="M1731">
        <v>2</v>
      </c>
      <c r="N1731" s="1">
        <v>43952</v>
      </c>
      <c r="O1731" s="1">
        <v>44317</v>
      </c>
      <c r="P1731">
        <v>12</v>
      </c>
      <c r="Q1731">
        <v>1</v>
      </c>
      <c r="R1731" s="1">
        <v>44105</v>
      </c>
      <c r="S1731">
        <v>0</v>
      </c>
      <c r="T1731" s="1"/>
    </row>
    <row r="1732" spans="1:20" x14ac:dyDescent="0.25">
      <c r="A1732">
        <v>100034</v>
      </c>
      <c r="B1732" t="s">
        <v>3</v>
      </c>
      <c r="C1732" cm="1">
        <f t="array" ref="C1732">_xlfn.SWITCH(Sales[[#This Row],[Subscription Type]],"Basic",4,"Premium",3,"Business",2,"Enterprise",1,FALSE)</f>
        <v>4</v>
      </c>
      <c r="G1732">
        <v>0</v>
      </c>
      <c r="H1732">
        <f>MAX(0,Sales[[#This Row],[Number of Users]]-Sales[[#This Row],[Licenses Bought]])</f>
        <v>2</v>
      </c>
      <c r="I1732" s="5">
        <v>10</v>
      </c>
      <c r="J1732" s="5">
        <f>IF(Sales[[#This Row],[Sales Month]]=MAX(R1732:R3951),Sales[[#This Row],[Upsell $ Non Paying Users]]*Sales[[#This Row],[Non Paying Users]],0)</f>
        <v>0</v>
      </c>
      <c r="K1732" s="5" t="str" cm="1">
        <f t="array" ref="K1732">_xlfn.IFS(Sales[[#This Row],[Current Upsell $]]=0,"",Sales[[#This Row],[Current Upsell $]]&gt;=400,"High",Sales[[#This Row],[Current Upsell $]]&gt;=100,"Medium",Sales[[#This Row],[Current Upsell $]]&lt;100,"Low")</f>
        <v/>
      </c>
      <c r="L1732" s="5" t="str">
        <f>IF(Sales[[#This Row],[Current Upsell $]]&gt;0,_xlfn.CONCAT(Sales[[#This Row],[Subscription Type]]," ",Sales[[#This Row],[Upsell Priority]]," ",TEXT(Sales[[#This Row],[Current Upsell $]],"$#")),"")</f>
        <v/>
      </c>
      <c r="M1732">
        <v>2</v>
      </c>
      <c r="N1732" s="1">
        <v>43952</v>
      </c>
      <c r="O1732" s="1">
        <v>44317</v>
      </c>
      <c r="P1732">
        <v>12</v>
      </c>
      <c r="Q1732">
        <v>1</v>
      </c>
      <c r="R1732" s="1">
        <v>44136</v>
      </c>
      <c r="S1732">
        <v>0</v>
      </c>
      <c r="T1732" s="1"/>
    </row>
    <row r="1733" spans="1:20" x14ac:dyDescent="0.25">
      <c r="A1733">
        <v>100034</v>
      </c>
      <c r="B1733" t="s">
        <v>3</v>
      </c>
      <c r="C1733" cm="1">
        <f t="array" ref="C1733">_xlfn.SWITCH(Sales[[#This Row],[Subscription Type]],"Basic",4,"Premium",3,"Business",2,"Enterprise",1,FALSE)</f>
        <v>4</v>
      </c>
      <c r="G1733">
        <v>0</v>
      </c>
      <c r="H1733">
        <f>MAX(0,Sales[[#This Row],[Number of Users]]-Sales[[#This Row],[Licenses Bought]])</f>
        <v>2</v>
      </c>
      <c r="I1733" s="5">
        <v>10</v>
      </c>
      <c r="J1733" s="5">
        <f>IF(Sales[[#This Row],[Sales Month]]=MAX(R1733:R3952),Sales[[#This Row],[Upsell $ Non Paying Users]]*Sales[[#This Row],[Non Paying Users]],0)</f>
        <v>0</v>
      </c>
      <c r="K1733" s="5" t="str" cm="1">
        <f t="array" ref="K1733">_xlfn.IFS(Sales[[#This Row],[Current Upsell $]]=0,"",Sales[[#This Row],[Current Upsell $]]&gt;=400,"High",Sales[[#This Row],[Current Upsell $]]&gt;=100,"Medium",Sales[[#This Row],[Current Upsell $]]&lt;100,"Low")</f>
        <v/>
      </c>
      <c r="L1733" s="5" t="str">
        <f>IF(Sales[[#This Row],[Current Upsell $]]&gt;0,_xlfn.CONCAT(Sales[[#This Row],[Subscription Type]]," ",Sales[[#This Row],[Upsell Priority]]," ",TEXT(Sales[[#This Row],[Current Upsell $]],"$#")),"")</f>
        <v/>
      </c>
      <c r="M1733">
        <v>2</v>
      </c>
      <c r="N1733" s="1">
        <v>43952</v>
      </c>
      <c r="O1733" s="1">
        <v>44317</v>
      </c>
      <c r="P1733">
        <v>12</v>
      </c>
      <c r="Q1733">
        <v>1</v>
      </c>
      <c r="R1733" s="1">
        <v>44166</v>
      </c>
      <c r="S1733">
        <v>0</v>
      </c>
      <c r="T1733" s="1"/>
    </row>
    <row r="1734" spans="1:20" x14ac:dyDescent="0.25">
      <c r="A1734">
        <v>100034</v>
      </c>
      <c r="B1734" t="s">
        <v>3</v>
      </c>
      <c r="C1734" cm="1">
        <f t="array" ref="C1734">_xlfn.SWITCH(Sales[[#This Row],[Subscription Type]],"Basic",4,"Premium",3,"Business",2,"Enterprise",1,FALSE)</f>
        <v>4</v>
      </c>
      <c r="G1734">
        <v>0</v>
      </c>
      <c r="H1734">
        <f>MAX(0,Sales[[#This Row],[Number of Users]]-Sales[[#This Row],[Licenses Bought]])</f>
        <v>2</v>
      </c>
      <c r="I1734" s="5">
        <v>10</v>
      </c>
      <c r="J1734" s="5">
        <f>IF(Sales[[#This Row],[Sales Month]]=MAX(R1734:R3953),Sales[[#This Row],[Upsell $ Non Paying Users]]*Sales[[#This Row],[Non Paying Users]],0)</f>
        <v>0</v>
      </c>
      <c r="K1734" s="5" t="str" cm="1">
        <f t="array" ref="K1734">_xlfn.IFS(Sales[[#This Row],[Current Upsell $]]=0,"",Sales[[#This Row],[Current Upsell $]]&gt;=400,"High",Sales[[#This Row],[Current Upsell $]]&gt;=100,"Medium",Sales[[#This Row],[Current Upsell $]]&lt;100,"Low")</f>
        <v/>
      </c>
      <c r="L1734" s="5" t="str">
        <f>IF(Sales[[#This Row],[Current Upsell $]]&gt;0,_xlfn.CONCAT(Sales[[#This Row],[Subscription Type]]," ",Sales[[#This Row],[Upsell Priority]]," ",TEXT(Sales[[#This Row],[Current Upsell $]],"$#")),"")</f>
        <v/>
      </c>
      <c r="M1734">
        <v>2</v>
      </c>
      <c r="N1734" s="1">
        <v>43952</v>
      </c>
      <c r="O1734" s="1">
        <v>44317</v>
      </c>
      <c r="P1734">
        <v>12</v>
      </c>
      <c r="Q1734">
        <v>1</v>
      </c>
      <c r="R1734" s="1">
        <v>44197</v>
      </c>
      <c r="S1734">
        <v>0</v>
      </c>
      <c r="T1734" s="1"/>
    </row>
    <row r="1735" spans="1:20" x14ac:dyDescent="0.25">
      <c r="A1735">
        <v>100034</v>
      </c>
      <c r="B1735" t="s">
        <v>3</v>
      </c>
      <c r="C1735" cm="1">
        <f t="array" ref="C1735">_xlfn.SWITCH(Sales[[#This Row],[Subscription Type]],"Basic",4,"Premium",3,"Business",2,"Enterprise",1,FALSE)</f>
        <v>4</v>
      </c>
      <c r="G1735">
        <v>0</v>
      </c>
      <c r="H1735">
        <f>MAX(0,Sales[[#This Row],[Number of Users]]-Sales[[#This Row],[Licenses Bought]])</f>
        <v>2</v>
      </c>
      <c r="I1735" s="5">
        <v>10</v>
      </c>
      <c r="J1735" s="5">
        <f>IF(Sales[[#This Row],[Sales Month]]=MAX(R1735:R3954),Sales[[#This Row],[Upsell $ Non Paying Users]]*Sales[[#This Row],[Non Paying Users]],0)</f>
        <v>0</v>
      </c>
      <c r="K1735" s="5" t="str" cm="1">
        <f t="array" ref="K1735">_xlfn.IFS(Sales[[#This Row],[Current Upsell $]]=0,"",Sales[[#This Row],[Current Upsell $]]&gt;=400,"High",Sales[[#This Row],[Current Upsell $]]&gt;=100,"Medium",Sales[[#This Row],[Current Upsell $]]&lt;100,"Low")</f>
        <v/>
      </c>
      <c r="L1735" s="5" t="str">
        <f>IF(Sales[[#This Row],[Current Upsell $]]&gt;0,_xlfn.CONCAT(Sales[[#This Row],[Subscription Type]]," ",Sales[[#This Row],[Upsell Priority]]," ",TEXT(Sales[[#This Row],[Current Upsell $]],"$#")),"")</f>
        <v/>
      </c>
      <c r="M1735">
        <v>2</v>
      </c>
      <c r="N1735" s="1">
        <v>43952</v>
      </c>
      <c r="O1735" s="1">
        <v>44317</v>
      </c>
      <c r="P1735">
        <v>12</v>
      </c>
      <c r="Q1735">
        <v>1</v>
      </c>
      <c r="R1735" s="1">
        <v>44228</v>
      </c>
      <c r="S1735">
        <v>0</v>
      </c>
      <c r="T1735" s="1"/>
    </row>
    <row r="1736" spans="1:20" x14ac:dyDescent="0.25">
      <c r="A1736">
        <v>100034</v>
      </c>
      <c r="B1736" t="s">
        <v>3</v>
      </c>
      <c r="C1736" cm="1">
        <f t="array" ref="C1736">_xlfn.SWITCH(Sales[[#This Row],[Subscription Type]],"Basic",4,"Premium",3,"Business",2,"Enterprise",1,FALSE)</f>
        <v>4</v>
      </c>
      <c r="G1736">
        <v>0</v>
      </c>
      <c r="H1736">
        <f>MAX(0,Sales[[#This Row],[Number of Users]]-Sales[[#This Row],[Licenses Bought]])</f>
        <v>2</v>
      </c>
      <c r="I1736" s="5">
        <v>10</v>
      </c>
      <c r="J1736" s="5">
        <f>IF(Sales[[#This Row],[Sales Month]]=MAX(R1736:R3955),Sales[[#This Row],[Upsell $ Non Paying Users]]*Sales[[#This Row],[Non Paying Users]],0)</f>
        <v>0</v>
      </c>
      <c r="K1736" s="5" t="str" cm="1">
        <f t="array" ref="K1736">_xlfn.IFS(Sales[[#This Row],[Current Upsell $]]=0,"",Sales[[#This Row],[Current Upsell $]]&gt;=400,"High",Sales[[#This Row],[Current Upsell $]]&gt;=100,"Medium",Sales[[#This Row],[Current Upsell $]]&lt;100,"Low")</f>
        <v/>
      </c>
      <c r="L1736" s="5" t="str">
        <f>IF(Sales[[#This Row],[Current Upsell $]]&gt;0,_xlfn.CONCAT(Sales[[#This Row],[Subscription Type]]," ",Sales[[#This Row],[Upsell Priority]]," ",TEXT(Sales[[#This Row],[Current Upsell $]],"$#")),"")</f>
        <v/>
      </c>
      <c r="M1736">
        <v>2</v>
      </c>
      <c r="N1736" s="1">
        <v>43952</v>
      </c>
      <c r="O1736" s="1">
        <v>44317</v>
      </c>
      <c r="P1736">
        <v>12</v>
      </c>
      <c r="Q1736">
        <v>1</v>
      </c>
      <c r="R1736" s="1">
        <v>44256</v>
      </c>
      <c r="S1736">
        <v>0</v>
      </c>
      <c r="T1736" s="1"/>
    </row>
    <row r="1737" spans="1:20" x14ac:dyDescent="0.25">
      <c r="A1737">
        <v>100034</v>
      </c>
      <c r="B1737" t="s">
        <v>3</v>
      </c>
      <c r="C1737" cm="1">
        <f t="array" ref="C1737">_xlfn.SWITCH(Sales[[#This Row],[Subscription Type]],"Basic",4,"Premium",3,"Business",2,"Enterprise",1,FALSE)</f>
        <v>4</v>
      </c>
      <c r="G1737">
        <v>0</v>
      </c>
      <c r="H1737">
        <f>MAX(0,Sales[[#This Row],[Number of Users]]-Sales[[#This Row],[Licenses Bought]])</f>
        <v>2</v>
      </c>
      <c r="I1737" s="5">
        <v>10</v>
      </c>
      <c r="J1737" s="5">
        <f>IF(Sales[[#This Row],[Sales Month]]=MAX(R1737:R3956),Sales[[#This Row],[Upsell $ Non Paying Users]]*Sales[[#This Row],[Non Paying Users]],0)</f>
        <v>0</v>
      </c>
      <c r="K1737" s="5" t="str" cm="1">
        <f t="array" ref="K1737">_xlfn.IFS(Sales[[#This Row],[Current Upsell $]]=0,"",Sales[[#This Row],[Current Upsell $]]&gt;=400,"High",Sales[[#This Row],[Current Upsell $]]&gt;=100,"Medium",Sales[[#This Row],[Current Upsell $]]&lt;100,"Low")</f>
        <v/>
      </c>
      <c r="L1737" s="5" t="str">
        <f>IF(Sales[[#This Row],[Current Upsell $]]&gt;0,_xlfn.CONCAT(Sales[[#This Row],[Subscription Type]]," ",Sales[[#This Row],[Upsell Priority]]," ",TEXT(Sales[[#This Row],[Current Upsell $]],"$#")),"")</f>
        <v/>
      </c>
      <c r="M1737">
        <v>2</v>
      </c>
      <c r="N1737" s="1">
        <v>43952</v>
      </c>
      <c r="O1737" s="1">
        <v>44317</v>
      </c>
      <c r="P1737">
        <v>12</v>
      </c>
      <c r="Q1737">
        <v>1</v>
      </c>
      <c r="R1737" s="1">
        <v>44287</v>
      </c>
      <c r="S1737">
        <v>0</v>
      </c>
      <c r="T1737" s="1"/>
    </row>
    <row r="1738" spans="1:20" x14ac:dyDescent="0.25">
      <c r="A1738">
        <v>100034</v>
      </c>
      <c r="B1738" t="s">
        <v>3</v>
      </c>
      <c r="C1738" cm="1">
        <f t="array" ref="C1738">_xlfn.SWITCH(Sales[[#This Row],[Subscription Type]],"Basic",4,"Premium",3,"Business",2,"Enterprise",1,FALSE)</f>
        <v>4</v>
      </c>
      <c r="G1738">
        <v>0</v>
      </c>
      <c r="H1738">
        <f>MAX(0,Sales[[#This Row],[Number of Users]]-Sales[[#This Row],[Licenses Bought]])</f>
        <v>2</v>
      </c>
      <c r="I1738" s="5">
        <v>10</v>
      </c>
      <c r="J1738" s="5">
        <f>IF(Sales[[#This Row],[Sales Month]]=MAX(R1738:R3957),Sales[[#This Row],[Upsell $ Non Paying Users]]*Sales[[#This Row],[Non Paying Users]],0)</f>
        <v>0</v>
      </c>
      <c r="K1738" s="5" t="str" cm="1">
        <f t="array" ref="K1738">_xlfn.IFS(Sales[[#This Row],[Current Upsell $]]=0,"",Sales[[#This Row],[Current Upsell $]]&gt;=400,"High",Sales[[#This Row],[Current Upsell $]]&gt;=100,"Medium",Sales[[#This Row],[Current Upsell $]]&lt;100,"Low")</f>
        <v/>
      </c>
      <c r="L1738" s="5" t="str">
        <f>IF(Sales[[#This Row],[Current Upsell $]]&gt;0,_xlfn.CONCAT(Sales[[#This Row],[Subscription Type]]," ",Sales[[#This Row],[Upsell Priority]]," ",TEXT(Sales[[#This Row],[Current Upsell $]],"$#")),"")</f>
        <v/>
      </c>
      <c r="M1738">
        <v>2</v>
      </c>
      <c r="N1738" s="1">
        <v>43952</v>
      </c>
      <c r="O1738" s="1">
        <v>44317</v>
      </c>
      <c r="P1738">
        <v>12</v>
      </c>
      <c r="Q1738">
        <v>1</v>
      </c>
      <c r="R1738" s="1">
        <v>44317</v>
      </c>
      <c r="S1738">
        <v>0</v>
      </c>
      <c r="T1738" s="1"/>
    </row>
    <row r="1739" spans="1:20" x14ac:dyDescent="0.25">
      <c r="A1739">
        <v>100035</v>
      </c>
      <c r="B1739" t="s">
        <v>3</v>
      </c>
      <c r="C1739" cm="1">
        <f t="array" ref="C1739">_xlfn.SWITCH(Sales[[#This Row],[Subscription Type]],"Basic",4,"Premium",3,"Business",2,"Enterprise",1,FALSE)</f>
        <v>4</v>
      </c>
      <c r="G1739">
        <v>0</v>
      </c>
      <c r="H1739">
        <f>MAX(0,Sales[[#This Row],[Number of Users]]-Sales[[#This Row],[Licenses Bought]])</f>
        <v>2</v>
      </c>
      <c r="I1739" s="5">
        <v>10</v>
      </c>
      <c r="J1739" s="5">
        <f>IF(Sales[[#This Row],[Sales Month]]=MAX(R1739:R3958),Sales[[#This Row],[Upsell $ Non Paying Users]]*Sales[[#This Row],[Non Paying Users]],0)</f>
        <v>0</v>
      </c>
      <c r="K1739" s="5" t="str" cm="1">
        <f t="array" ref="K1739">_xlfn.IFS(Sales[[#This Row],[Current Upsell $]]=0,"",Sales[[#This Row],[Current Upsell $]]&gt;=400,"High",Sales[[#This Row],[Current Upsell $]]&gt;=100,"Medium",Sales[[#This Row],[Current Upsell $]]&lt;100,"Low")</f>
        <v/>
      </c>
      <c r="L1739" s="5" t="str">
        <f>IF(Sales[[#This Row],[Current Upsell $]]&gt;0,_xlfn.CONCAT(Sales[[#This Row],[Subscription Type]]," ",Sales[[#This Row],[Upsell Priority]]," ",TEXT(Sales[[#This Row],[Current Upsell $]],"$#")),"")</f>
        <v/>
      </c>
      <c r="M1739">
        <v>2</v>
      </c>
      <c r="N1739" s="1">
        <v>43952</v>
      </c>
      <c r="O1739" s="1">
        <v>44228</v>
      </c>
      <c r="P1739">
        <v>9</v>
      </c>
      <c r="Q1739">
        <v>4</v>
      </c>
      <c r="R1739" s="1">
        <v>43952</v>
      </c>
      <c r="S1739">
        <v>0</v>
      </c>
      <c r="T1739" s="1"/>
    </row>
    <row r="1740" spans="1:20" x14ac:dyDescent="0.25">
      <c r="A1740">
        <v>100035</v>
      </c>
      <c r="B1740" t="s">
        <v>3</v>
      </c>
      <c r="C1740" cm="1">
        <f t="array" ref="C1740">_xlfn.SWITCH(Sales[[#This Row],[Subscription Type]],"Basic",4,"Premium",3,"Business",2,"Enterprise",1,FALSE)</f>
        <v>4</v>
      </c>
      <c r="G1740">
        <v>0</v>
      </c>
      <c r="H1740">
        <f>MAX(0,Sales[[#This Row],[Number of Users]]-Sales[[#This Row],[Licenses Bought]])</f>
        <v>2</v>
      </c>
      <c r="I1740" s="5">
        <v>10</v>
      </c>
      <c r="J1740" s="5">
        <f>IF(Sales[[#This Row],[Sales Month]]=MAX(R1740:R3959),Sales[[#This Row],[Upsell $ Non Paying Users]]*Sales[[#This Row],[Non Paying Users]],0)</f>
        <v>0</v>
      </c>
      <c r="K1740" s="5" t="str" cm="1">
        <f t="array" ref="K1740">_xlfn.IFS(Sales[[#This Row],[Current Upsell $]]=0,"",Sales[[#This Row],[Current Upsell $]]&gt;=400,"High",Sales[[#This Row],[Current Upsell $]]&gt;=100,"Medium",Sales[[#This Row],[Current Upsell $]]&lt;100,"Low")</f>
        <v/>
      </c>
      <c r="L1740" s="5" t="str">
        <f>IF(Sales[[#This Row],[Current Upsell $]]&gt;0,_xlfn.CONCAT(Sales[[#This Row],[Subscription Type]]," ",Sales[[#This Row],[Upsell Priority]]," ",TEXT(Sales[[#This Row],[Current Upsell $]],"$#")),"")</f>
        <v/>
      </c>
      <c r="M1740">
        <v>2</v>
      </c>
      <c r="N1740" s="1">
        <v>43952</v>
      </c>
      <c r="O1740" s="1">
        <v>44228</v>
      </c>
      <c r="P1740">
        <v>9</v>
      </c>
      <c r="Q1740">
        <v>4</v>
      </c>
      <c r="R1740" s="1">
        <v>43983</v>
      </c>
      <c r="S1740">
        <v>0</v>
      </c>
      <c r="T1740" s="1"/>
    </row>
    <row r="1741" spans="1:20" x14ac:dyDescent="0.25">
      <c r="A1741">
        <v>100035</v>
      </c>
      <c r="B1741" t="s">
        <v>3</v>
      </c>
      <c r="C1741" cm="1">
        <f t="array" ref="C1741">_xlfn.SWITCH(Sales[[#This Row],[Subscription Type]],"Basic",4,"Premium",3,"Business",2,"Enterprise",1,FALSE)</f>
        <v>4</v>
      </c>
      <c r="G1741">
        <v>0</v>
      </c>
      <c r="H1741">
        <f>MAX(0,Sales[[#This Row],[Number of Users]]-Sales[[#This Row],[Licenses Bought]])</f>
        <v>2</v>
      </c>
      <c r="I1741" s="5">
        <v>10</v>
      </c>
      <c r="J1741" s="5">
        <f>IF(Sales[[#This Row],[Sales Month]]=MAX(R1741:R3960),Sales[[#This Row],[Upsell $ Non Paying Users]]*Sales[[#This Row],[Non Paying Users]],0)</f>
        <v>0</v>
      </c>
      <c r="K1741" s="5" t="str" cm="1">
        <f t="array" ref="K1741">_xlfn.IFS(Sales[[#This Row],[Current Upsell $]]=0,"",Sales[[#This Row],[Current Upsell $]]&gt;=400,"High",Sales[[#This Row],[Current Upsell $]]&gt;=100,"Medium",Sales[[#This Row],[Current Upsell $]]&lt;100,"Low")</f>
        <v/>
      </c>
      <c r="L1741" s="5" t="str">
        <f>IF(Sales[[#This Row],[Current Upsell $]]&gt;0,_xlfn.CONCAT(Sales[[#This Row],[Subscription Type]]," ",Sales[[#This Row],[Upsell Priority]]," ",TEXT(Sales[[#This Row],[Current Upsell $]],"$#")),"")</f>
        <v/>
      </c>
      <c r="M1741">
        <v>2</v>
      </c>
      <c r="N1741" s="1">
        <v>43952</v>
      </c>
      <c r="O1741" s="1">
        <v>44228</v>
      </c>
      <c r="P1741">
        <v>9</v>
      </c>
      <c r="Q1741">
        <v>4</v>
      </c>
      <c r="R1741" s="1">
        <v>44013</v>
      </c>
      <c r="S1741">
        <v>0</v>
      </c>
      <c r="T1741" s="1"/>
    </row>
    <row r="1742" spans="1:20" x14ac:dyDescent="0.25">
      <c r="A1742">
        <v>100035</v>
      </c>
      <c r="B1742" t="s">
        <v>3</v>
      </c>
      <c r="C1742" cm="1">
        <f t="array" ref="C1742">_xlfn.SWITCH(Sales[[#This Row],[Subscription Type]],"Basic",4,"Premium",3,"Business",2,"Enterprise",1,FALSE)</f>
        <v>4</v>
      </c>
      <c r="G1742">
        <v>0</v>
      </c>
      <c r="H1742">
        <f>MAX(0,Sales[[#This Row],[Number of Users]]-Sales[[#This Row],[Licenses Bought]])</f>
        <v>2</v>
      </c>
      <c r="I1742" s="5">
        <v>10</v>
      </c>
      <c r="J1742" s="5">
        <f>IF(Sales[[#This Row],[Sales Month]]=MAX(R1742:R3961),Sales[[#This Row],[Upsell $ Non Paying Users]]*Sales[[#This Row],[Non Paying Users]],0)</f>
        <v>0</v>
      </c>
      <c r="K1742" s="5" t="str" cm="1">
        <f t="array" ref="K1742">_xlfn.IFS(Sales[[#This Row],[Current Upsell $]]=0,"",Sales[[#This Row],[Current Upsell $]]&gt;=400,"High",Sales[[#This Row],[Current Upsell $]]&gt;=100,"Medium",Sales[[#This Row],[Current Upsell $]]&lt;100,"Low")</f>
        <v/>
      </c>
      <c r="L1742" s="5" t="str">
        <f>IF(Sales[[#This Row],[Current Upsell $]]&gt;0,_xlfn.CONCAT(Sales[[#This Row],[Subscription Type]]," ",Sales[[#This Row],[Upsell Priority]]," ",TEXT(Sales[[#This Row],[Current Upsell $]],"$#")),"")</f>
        <v/>
      </c>
      <c r="M1742">
        <v>2</v>
      </c>
      <c r="N1742" s="1">
        <v>43952</v>
      </c>
      <c r="O1742" s="1">
        <v>44228</v>
      </c>
      <c r="P1742">
        <v>9</v>
      </c>
      <c r="Q1742">
        <v>4</v>
      </c>
      <c r="R1742" s="1">
        <v>44075</v>
      </c>
      <c r="S1742">
        <v>0</v>
      </c>
      <c r="T1742" s="1"/>
    </row>
    <row r="1743" spans="1:20" x14ac:dyDescent="0.25">
      <c r="A1743">
        <v>100035</v>
      </c>
      <c r="B1743" t="s">
        <v>3</v>
      </c>
      <c r="C1743" cm="1">
        <f t="array" ref="C1743">_xlfn.SWITCH(Sales[[#This Row],[Subscription Type]],"Basic",4,"Premium",3,"Business",2,"Enterprise",1,FALSE)</f>
        <v>4</v>
      </c>
      <c r="G1743">
        <v>0</v>
      </c>
      <c r="H1743">
        <f>MAX(0,Sales[[#This Row],[Number of Users]]-Sales[[#This Row],[Licenses Bought]])</f>
        <v>2</v>
      </c>
      <c r="I1743" s="5">
        <v>10</v>
      </c>
      <c r="J1743" s="5">
        <f>IF(Sales[[#This Row],[Sales Month]]=MAX(R1743:R3962),Sales[[#This Row],[Upsell $ Non Paying Users]]*Sales[[#This Row],[Non Paying Users]],0)</f>
        <v>0</v>
      </c>
      <c r="K1743" s="5" t="str" cm="1">
        <f t="array" ref="K1743">_xlfn.IFS(Sales[[#This Row],[Current Upsell $]]=0,"",Sales[[#This Row],[Current Upsell $]]&gt;=400,"High",Sales[[#This Row],[Current Upsell $]]&gt;=100,"Medium",Sales[[#This Row],[Current Upsell $]]&lt;100,"Low")</f>
        <v/>
      </c>
      <c r="L1743" s="5" t="str">
        <f>IF(Sales[[#This Row],[Current Upsell $]]&gt;0,_xlfn.CONCAT(Sales[[#This Row],[Subscription Type]]," ",Sales[[#This Row],[Upsell Priority]]," ",TEXT(Sales[[#This Row],[Current Upsell $]],"$#")),"")</f>
        <v/>
      </c>
      <c r="M1743">
        <v>2</v>
      </c>
      <c r="N1743" s="1">
        <v>43952</v>
      </c>
      <c r="O1743" s="1">
        <v>44228</v>
      </c>
      <c r="P1743">
        <v>9</v>
      </c>
      <c r="Q1743">
        <v>4</v>
      </c>
      <c r="R1743" s="1">
        <v>44105</v>
      </c>
      <c r="S1743">
        <v>0</v>
      </c>
      <c r="T1743" s="1"/>
    </row>
    <row r="1744" spans="1:20" x14ac:dyDescent="0.25">
      <c r="A1744">
        <v>100035</v>
      </c>
      <c r="B1744" t="s">
        <v>3</v>
      </c>
      <c r="C1744" cm="1">
        <f t="array" ref="C1744">_xlfn.SWITCH(Sales[[#This Row],[Subscription Type]],"Basic",4,"Premium",3,"Business",2,"Enterprise",1,FALSE)</f>
        <v>4</v>
      </c>
      <c r="G1744">
        <v>0</v>
      </c>
      <c r="H1744">
        <f>MAX(0,Sales[[#This Row],[Number of Users]]-Sales[[#This Row],[Licenses Bought]])</f>
        <v>2</v>
      </c>
      <c r="I1744" s="5">
        <v>10</v>
      </c>
      <c r="J1744" s="5">
        <f>IF(Sales[[#This Row],[Sales Month]]=MAX(R1744:R3963),Sales[[#This Row],[Upsell $ Non Paying Users]]*Sales[[#This Row],[Non Paying Users]],0)</f>
        <v>0</v>
      </c>
      <c r="K1744" s="5" t="str" cm="1">
        <f t="array" ref="K1744">_xlfn.IFS(Sales[[#This Row],[Current Upsell $]]=0,"",Sales[[#This Row],[Current Upsell $]]&gt;=400,"High",Sales[[#This Row],[Current Upsell $]]&gt;=100,"Medium",Sales[[#This Row],[Current Upsell $]]&lt;100,"Low")</f>
        <v/>
      </c>
      <c r="L1744" s="5" t="str">
        <f>IF(Sales[[#This Row],[Current Upsell $]]&gt;0,_xlfn.CONCAT(Sales[[#This Row],[Subscription Type]]," ",Sales[[#This Row],[Upsell Priority]]," ",TEXT(Sales[[#This Row],[Current Upsell $]],"$#")),"")</f>
        <v/>
      </c>
      <c r="M1744">
        <v>2</v>
      </c>
      <c r="N1744" s="1">
        <v>43952</v>
      </c>
      <c r="O1744" s="1">
        <v>44228</v>
      </c>
      <c r="P1744">
        <v>9</v>
      </c>
      <c r="Q1744">
        <v>4</v>
      </c>
      <c r="R1744" s="1">
        <v>44136</v>
      </c>
      <c r="S1744">
        <v>0</v>
      </c>
      <c r="T1744" s="1"/>
    </row>
    <row r="1745" spans="1:20" x14ac:dyDescent="0.25">
      <c r="A1745">
        <v>100035</v>
      </c>
      <c r="B1745" t="s">
        <v>3</v>
      </c>
      <c r="C1745" cm="1">
        <f t="array" ref="C1745">_xlfn.SWITCH(Sales[[#This Row],[Subscription Type]],"Basic",4,"Premium",3,"Business",2,"Enterprise",1,FALSE)</f>
        <v>4</v>
      </c>
      <c r="G1745">
        <v>0</v>
      </c>
      <c r="H1745">
        <f>MAX(0,Sales[[#This Row],[Number of Users]]-Sales[[#This Row],[Licenses Bought]])</f>
        <v>2</v>
      </c>
      <c r="I1745" s="5">
        <v>10</v>
      </c>
      <c r="J1745" s="5">
        <f>IF(Sales[[#This Row],[Sales Month]]=MAX(R1745:R3964),Sales[[#This Row],[Upsell $ Non Paying Users]]*Sales[[#This Row],[Non Paying Users]],0)</f>
        <v>0</v>
      </c>
      <c r="K1745" s="5" t="str" cm="1">
        <f t="array" ref="K1745">_xlfn.IFS(Sales[[#This Row],[Current Upsell $]]=0,"",Sales[[#This Row],[Current Upsell $]]&gt;=400,"High",Sales[[#This Row],[Current Upsell $]]&gt;=100,"Medium",Sales[[#This Row],[Current Upsell $]]&lt;100,"Low")</f>
        <v/>
      </c>
      <c r="L1745" s="5" t="str">
        <f>IF(Sales[[#This Row],[Current Upsell $]]&gt;0,_xlfn.CONCAT(Sales[[#This Row],[Subscription Type]]," ",Sales[[#This Row],[Upsell Priority]]," ",TEXT(Sales[[#This Row],[Current Upsell $]],"$#")),"")</f>
        <v/>
      </c>
      <c r="M1745">
        <v>2</v>
      </c>
      <c r="N1745" s="1">
        <v>43952</v>
      </c>
      <c r="O1745" s="1">
        <v>44228</v>
      </c>
      <c r="P1745">
        <v>9</v>
      </c>
      <c r="Q1745">
        <v>4</v>
      </c>
      <c r="R1745" s="1">
        <v>44166</v>
      </c>
      <c r="S1745">
        <v>0</v>
      </c>
      <c r="T1745" s="1"/>
    </row>
    <row r="1746" spans="1:20" x14ac:dyDescent="0.25">
      <c r="A1746">
        <v>100035</v>
      </c>
      <c r="B1746" t="s">
        <v>3</v>
      </c>
      <c r="C1746" cm="1">
        <f t="array" ref="C1746">_xlfn.SWITCH(Sales[[#This Row],[Subscription Type]],"Basic",4,"Premium",3,"Business",2,"Enterprise",1,FALSE)</f>
        <v>4</v>
      </c>
      <c r="G1746">
        <v>0</v>
      </c>
      <c r="H1746">
        <f>MAX(0,Sales[[#This Row],[Number of Users]]-Sales[[#This Row],[Licenses Bought]])</f>
        <v>2</v>
      </c>
      <c r="I1746" s="5">
        <v>10</v>
      </c>
      <c r="J1746" s="5">
        <f>IF(Sales[[#This Row],[Sales Month]]=MAX(R1746:R3965),Sales[[#This Row],[Upsell $ Non Paying Users]]*Sales[[#This Row],[Non Paying Users]],0)</f>
        <v>0</v>
      </c>
      <c r="K1746" s="5" t="str" cm="1">
        <f t="array" ref="K1746">_xlfn.IFS(Sales[[#This Row],[Current Upsell $]]=0,"",Sales[[#This Row],[Current Upsell $]]&gt;=400,"High",Sales[[#This Row],[Current Upsell $]]&gt;=100,"Medium",Sales[[#This Row],[Current Upsell $]]&lt;100,"Low")</f>
        <v/>
      </c>
      <c r="L1746" s="5" t="str">
        <f>IF(Sales[[#This Row],[Current Upsell $]]&gt;0,_xlfn.CONCAT(Sales[[#This Row],[Subscription Type]]," ",Sales[[#This Row],[Upsell Priority]]," ",TEXT(Sales[[#This Row],[Current Upsell $]],"$#")),"")</f>
        <v/>
      </c>
      <c r="M1746">
        <v>2</v>
      </c>
      <c r="N1746" s="1">
        <v>43952</v>
      </c>
      <c r="O1746" s="1">
        <v>44228</v>
      </c>
      <c r="P1746">
        <v>9</v>
      </c>
      <c r="Q1746">
        <v>4</v>
      </c>
      <c r="R1746" s="1">
        <v>44197</v>
      </c>
      <c r="S1746">
        <v>0</v>
      </c>
      <c r="T1746" s="1"/>
    </row>
    <row r="1747" spans="1:20" x14ac:dyDescent="0.25">
      <c r="A1747">
        <v>100035</v>
      </c>
      <c r="B1747" t="s">
        <v>3</v>
      </c>
      <c r="C1747" cm="1">
        <f t="array" ref="C1747">_xlfn.SWITCH(Sales[[#This Row],[Subscription Type]],"Basic",4,"Premium",3,"Business",2,"Enterprise",1,FALSE)</f>
        <v>4</v>
      </c>
      <c r="G1747">
        <v>0</v>
      </c>
      <c r="H1747">
        <f>MAX(0,Sales[[#This Row],[Number of Users]]-Sales[[#This Row],[Licenses Bought]])</f>
        <v>2</v>
      </c>
      <c r="I1747" s="5">
        <v>10</v>
      </c>
      <c r="J1747" s="5">
        <f>IF(Sales[[#This Row],[Sales Month]]=MAX(R1747:R3966),Sales[[#This Row],[Upsell $ Non Paying Users]]*Sales[[#This Row],[Non Paying Users]],0)</f>
        <v>0</v>
      </c>
      <c r="K1747" s="5" t="str" cm="1">
        <f t="array" ref="K1747">_xlfn.IFS(Sales[[#This Row],[Current Upsell $]]=0,"",Sales[[#This Row],[Current Upsell $]]&gt;=400,"High",Sales[[#This Row],[Current Upsell $]]&gt;=100,"Medium",Sales[[#This Row],[Current Upsell $]]&lt;100,"Low")</f>
        <v/>
      </c>
      <c r="L1747" s="5" t="str">
        <f>IF(Sales[[#This Row],[Current Upsell $]]&gt;0,_xlfn.CONCAT(Sales[[#This Row],[Subscription Type]]," ",Sales[[#This Row],[Upsell Priority]]," ",TEXT(Sales[[#This Row],[Current Upsell $]],"$#")),"")</f>
        <v/>
      </c>
      <c r="M1747">
        <v>2</v>
      </c>
      <c r="N1747" s="1">
        <v>43952</v>
      </c>
      <c r="O1747" s="1">
        <v>44228</v>
      </c>
      <c r="P1747">
        <v>9</v>
      </c>
      <c r="Q1747">
        <v>4</v>
      </c>
      <c r="R1747" s="1">
        <v>44228</v>
      </c>
      <c r="S1747">
        <v>0</v>
      </c>
      <c r="T1747" s="1"/>
    </row>
    <row r="1748" spans="1:20" x14ac:dyDescent="0.25">
      <c r="A1748">
        <v>100036</v>
      </c>
      <c r="B1748" t="s">
        <v>3</v>
      </c>
      <c r="C1748" cm="1">
        <f t="array" ref="C1748">_xlfn.SWITCH(Sales[[#This Row],[Subscription Type]],"Basic",4,"Premium",3,"Business",2,"Enterprise",1,FALSE)</f>
        <v>4</v>
      </c>
      <c r="E1748" s="1"/>
      <c r="F1748" s="1"/>
      <c r="G1748">
        <v>0</v>
      </c>
      <c r="H1748">
        <f>MAX(0,Sales[[#This Row],[Number of Users]]-Sales[[#This Row],[Licenses Bought]])</f>
        <v>2</v>
      </c>
      <c r="I1748" s="5">
        <v>10</v>
      </c>
      <c r="J1748" s="5">
        <f>IF(Sales[[#This Row],[Sales Month]]=MAX(R1748:R3967),Sales[[#This Row],[Upsell $ Non Paying Users]]*Sales[[#This Row],[Non Paying Users]],0)</f>
        <v>0</v>
      </c>
      <c r="K1748" s="5" t="str" cm="1">
        <f t="array" ref="K1748">_xlfn.IFS(Sales[[#This Row],[Current Upsell $]]=0,"",Sales[[#This Row],[Current Upsell $]]&gt;=400,"High",Sales[[#This Row],[Current Upsell $]]&gt;=100,"Medium",Sales[[#This Row],[Current Upsell $]]&lt;100,"Low")</f>
        <v/>
      </c>
      <c r="L1748" s="5" t="str">
        <f>IF(Sales[[#This Row],[Current Upsell $]]&gt;0,_xlfn.CONCAT(Sales[[#This Row],[Subscription Type]]," ",Sales[[#This Row],[Upsell Priority]]," ",TEXT(Sales[[#This Row],[Current Upsell $]],"$#")),"")</f>
        <v/>
      </c>
      <c r="M1748">
        <v>2</v>
      </c>
      <c r="N1748" s="1">
        <v>43952</v>
      </c>
      <c r="O1748" s="1">
        <v>44378</v>
      </c>
      <c r="P1748">
        <v>14</v>
      </c>
      <c r="Q1748">
        <v>0</v>
      </c>
      <c r="R1748" s="1">
        <v>43952</v>
      </c>
      <c r="S1748">
        <v>0</v>
      </c>
      <c r="T1748" s="1"/>
    </row>
    <row r="1749" spans="1:20" x14ac:dyDescent="0.25">
      <c r="A1749">
        <v>100052</v>
      </c>
      <c r="B1749" t="s">
        <v>3</v>
      </c>
      <c r="C1749" cm="1">
        <f t="array" ref="C1749">_xlfn.SWITCH(Sales[[#This Row],[Subscription Type]],"Basic",4,"Premium",3,"Business",2,"Enterprise",1,FALSE)</f>
        <v>4</v>
      </c>
      <c r="G1749">
        <v>0</v>
      </c>
      <c r="H1749">
        <f>MAX(0,Sales[[#This Row],[Number of Users]]-Sales[[#This Row],[Licenses Bought]])</f>
        <v>2</v>
      </c>
      <c r="I1749" s="5">
        <v>10</v>
      </c>
      <c r="J1749" s="5">
        <f>IF(Sales[[#This Row],[Sales Month]]=MAX(R1749:R3968),Sales[[#This Row],[Upsell $ Non Paying Users]]*Sales[[#This Row],[Non Paying Users]],0)</f>
        <v>0</v>
      </c>
      <c r="K1749" s="5" t="str" cm="1">
        <f t="array" ref="K1749">_xlfn.IFS(Sales[[#This Row],[Current Upsell $]]=0,"",Sales[[#This Row],[Current Upsell $]]&gt;=400,"High",Sales[[#This Row],[Current Upsell $]]&gt;=100,"Medium",Sales[[#This Row],[Current Upsell $]]&lt;100,"Low")</f>
        <v/>
      </c>
      <c r="L1749" s="5" t="str">
        <f>IF(Sales[[#This Row],[Current Upsell $]]&gt;0,_xlfn.CONCAT(Sales[[#This Row],[Subscription Type]]," ",Sales[[#This Row],[Upsell Priority]]," ",TEXT(Sales[[#This Row],[Current Upsell $]],"$#")),"")</f>
        <v/>
      </c>
      <c r="M1749">
        <v>2</v>
      </c>
      <c r="N1749" s="1">
        <v>43983</v>
      </c>
      <c r="O1749" s="1">
        <v>44044</v>
      </c>
      <c r="P1749">
        <v>2</v>
      </c>
      <c r="Q1749">
        <v>10</v>
      </c>
      <c r="R1749" s="1">
        <v>43983</v>
      </c>
      <c r="S1749">
        <v>0</v>
      </c>
      <c r="T1749" s="1"/>
    </row>
    <row r="1750" spans="1:20" x14ac:dyDescent="0.25">
      <c r="A1750">
        <v>100052</v>
      </c>
      <c r="B1750" t="s">
        <v>3</v>
      </c>
      <c r="C1750" cm="1">
        <f t="array" ref="C1750">_xlfn.SWITCH(Sales[[#This Row],[Subscription Type]],"Basic",4,"Premium",3,"Business",2,"Enterprise",1,FALSE)</f>
        <v>4</v>
      </c>
      <c r="G1750">
        <v>0</v>
      </c>
      <c r="H1750">
        <f>MAX(0,Sales[[#This Row],[Number of Users]]-Sales[[#This Row],[Licenses Bought]])</f>
        <v>2</v>
      </c>
      <c r="I1750" s="5">
        <v>10</v>
      </c>
      <c r="J1750" s="5">
        <f>IF(Sales[[#This Row],[Sales Month]]=MAX(R1750:R3969),Sales[[#This Row],[Upsell $ Non Paying Users]]*Sales[[#This Row],[Non Paying Users]],0)</f>
        <v>0</v>
      </c>
      <c r="K1750" s="5" t="str" cm="1">
        <f t="array" ref="K1750">_xlfn.IFS(Sales[[#This Row],[Current Upsell $]]=0,"",Sales[[#This Row],[Current Upsell $]]&gt;=400,"High",Sales[[#This Row],[Current Upsell $]]&gt;=100,"Medium",Sales[[#This Row],[Current Upsell $]]&lt;100,"Low")</f>
        <v/>
      </c>
      <c r="L1750" s="5" t="str">
        <f>IF(Sales[[#This Row],[Current Upsell $]]&gt;0,_xlfn.CONCAT(Sales[[#This Row],[Subscription Type]]," ",Sales[[#This Row],[Upsell Priority]]," ",TEXT(Sales[[#This Row],[Current Upsell $]],"$#")),"")</f>
        <v/>
      </c>
      <c r="M1750">
        <v>2</v>
      </c>
      <c r="N1750" s="1">
        <v>43983</v>
      </c>
      <c r="O1750" s="1">
        <v>44044</v>
      </c>
      <c r="P1750">
        <v>2</v>
      </c>
      <c r="Q1750">
        <v>10</v>
      </c>
      <c r="R1750" s="1">
        <v>44013</v>
      </c>
      <c r="S1750">
        <v>0</v>
      </c>
      <c r="T1750" s="1"/>
    </row>
    <row r="1751" spans="1:20" x14ac:dyDescent="0.25">
      <c r="A1751">
        <v>100052</v>
      </c>
      <c r="B1751" t="s">
        <v>3</v>
      </c>
      <c r="C1751" cm="1">
        <f t="array" ref="C1751">_xlfn.SWITCH(Sales[[#This Row],[Subscription Type]],"Basic",4,"Premium",3,"Business",2,"Enterprise",1,FALSE)</f>
        <v>4</v>
      </c>
      <c r="G1751">
        <v>0</v>
      </c>
      <c r="H1751">
        <f>MAX(0,Sales[[#This Row],[Number of Users]]-Sales[[#This Row],[Licenses Bought]])</f>
        <v>2</v>
      </c>
      <c r="I1751" s="5">
        <v>10</v>
      </c>
      <c r="J1751" s="5">
        <f>IF(Sales[[#This Row],[Sales Month]]=MAX(R1751:R3970),Sales[[#This Row],[Upsell $ Non Paying Users]]*Sales[[#This Row],[Non Paying Users]],0)</f>
        <v>0</v>
      </c>
      <c r="K1751" s="5" t="str" cm="1">
        <f t="array" ref="K1751">_xlfn.IFS(Sales[[#This Row],[Current Upsell $]]=0,"",Sales[[#This Row],[Current Upsell $]]&gt;=400,"High",Sales[[#This Row],[Current Upsell $]]&gt;=100,"Medium",Sales[[#This Row],[Current Upsell $]]&lt;100,"Low")</f>
        <v/>
      </c>
      <c r="L1751" s="5" t="str">
        <f>IF(Sales[[#This Row],[Current Upsell $]]&gt;0,_xlfn.CONCAT(Sales[[#This Row],[Subscription Type]]," ",Sales[[#This Row],[Upsell Priority]]," ",TEXT(Sales[[#This Row],[Current Upsell $]],"$#")),"")</f>
        <v/>
      </c>
      <c r="M1751">
        <v>2</v>
      </c>
      <c r="N1751" s="1">
        <v>43983</v>
      </c>
      <c r="O1751" s="1">
        <v>44044</v>
      </c>
      <c r="P1751">
        <v>2</v>
      </c>
      <c r="Q1751">
        <v>10</v>
      </c>
      <c r="R1751" s="1">
        <v>44044</v>
      </c>
      <c r="S1751">
        <v>0</v>
      </c>
      <c r="T1751" s="1"/>
    </row>
    <row r="1752" spans="1:20" x14ac:dyDescent="0.25">
      <c r="A1752">
        <v>100053</v>
      </c>
      <c r="B1752" t="s">
        <v>3</v>
      </c>
      <c r="C1752" cm="1">
        <f t="array" ref="C1752">_xlfn.SWITCH(Sales[[#This Row],[Subscription Type]],"Basic",4,"Premium",3,"Business",2,"Enterprise",1,FALSE)</f>
        <v>4</v>
      </c>
      <c r="G1752">
        <v>0</v>
      </c>
      <c r="H1752">
        <f>MAX(0,Sales[[#This Row],[Number of Users]]-Sales[[#This Row],[Licenses Bought]])</f>
        <v>2</v>
      </c>
      <c r="I1752" s="5">
        <v>10</v>
      </c>
      <c r="J1752" s="5">
        <f>IF(Sales[[#This Row],[Sales Month]]=MAX(R1752:R3971),Sales[[#This Row],[Upsell $ Non Paying Users]]*Sales[[#This Row],[Non Paying Users]],0)</f>
        <v>0</v>
      </c>
      <c r="K1752" s="5" t="str" cm="1">
        <f t="array" ref="K1752">_xlfn.IFS(Sales[[#This Row],[Current Upsell $]]=0,"",Sales[[#This Row],[Current Upsell $]]&gt;=400,"High",Sales[[#This Row],[Current Upsell $]]&gt;=100,"Medium",Sales[[#This Row],[Current Upsell $]]&lt;100,"Low")</f>
        <v/>
      </c>
      <c r="L1752" s="5" t="str">
        <f>IF(Sales[[#This Row],[Current Upsell $]]&gt;0,_xlfn.CONCAT(Sales[[#This Row],[Subscription Type]]," ",Sales[[#This Row],[Upsell Priority]]," ",TEXT(Sales[[#This Row],[Current Upsell $]],"$#")),"")</f>
        <v/>
      </c>
      <c r="M1752">
        <v>2</v>
      </c>
      <c r="N1752" s="1">
        <v>43983</v>
      </c>
      <c r="O1752" s="1">
        <v>44013</v>
      </c>
      <c r="P1752">
        <v>1</v>
      </c>
      <c r="Q1752">
        <v>11</v>
      </c>
      <c r="R1752" s="1">
        <v>43983</v>
      </c>
      <c r="S1752">
        <v>0</v>
      </c>
      <c r="T1752" s="1"/>
    </row>
    <row r="1753" spans="1:20" x14ac:dyDescent="0.25">
      <c r="A1753">
        <v>100053</v>
      </c>
      <c r="B1753" t="s">
        <v>3</v>
      </c>
      <c r="C1753" cm="1">
        <f t="array" ref="C1753">_xlfn.SWITCH(Sales[[#This Row],[Subscription Type]],"Basic",4,"Premium",3,"Business",2,"Enterprise",1,FALSE)</f>
        <v>4</v>
      </c>
      <c r="G1753">
        <v>0</v>
      </c>
      <c r="H1753">
        <f>MAX(0,Sales[[#This Row],[Number of Users]]-Sales[[#This Row],[Licenses Bought]])</f>
        <v>2</v>
      </c>
      <c r="I1753" s="5">
        <v>10</v>
      </c>
      <c r="J1753" s="5">
        <f>IF(Sales[[#This Row],[Sales Month]]=MAX(R1753:R3972),Sales[[#This Row],[Upsell $ Non Paying Users]]*Sales[[#This Row],[Non Paying Users]],0)</f>
        <v>0</v>
      </c>
      <c r="K1753" s="5" t="str" cm="1">
        <f t="array" ref="K1753">_xlfn.IFS(Sales[[#This Row],[Current Upsell $]]=0,"",Sales[[#This Row],[Current Upsell $]]&gt;=400,"High",Sales[[#This Row],[Current Upsell $]]&gt;=100,"Medium",Sales[[#This Row],[Current Upsell $]]&lt;100,"Low")</f>
        <v/>
      </c>
      <c r="L1753" s="5" t="str">
        <f>IF(Sales[[#This Row],[Current Upsell $]]&gt;0,_xlfn.CONCAT(Sales[[#This Row],[Subscription Type]]," ",Sales[[#This Row],[Upsell Priority]]," ",TEXT(Sales[[#This Row],[Current Upsell $]],"$#")),"")</f>
        <v/>
      </c>
      <c r="M1753">
        <v>2</v>
      </c>
      <c r="N1753" s="1">
        <v>43983</v>
      </c>
      <c r="O1753" s="1">
        <v>44013</v>
      </c>
      <c r="P1753">
        <v>1</v>
      </c>
      <c r="Q1753">
        <v>11</v>
      </c>
      <c r="R1753" s="1">
        <v>44013</v>
      </c>
      <c r="S1753">
        <v>0</v>
      </c>
      <c r="T1753" s="1"/>
    </row>
    <row r="1754" spans="1:20" x14ac:dyDescent="0.25">
      <c r="A1754">
        <v>100054</v>
      </c>
      <c r="B1754" t="s">
        <v>3</v>
      </c>
      <c r="C1754" cm="1">
        <f t="array" ref="C1754">_xlfn.SWITCH(Sales[[#This Row],[Subscription Type]],"Basic",4,"Premium",3,"Business",2,"Enterprise",1,FALSE)</f>
        <v>4</v>
      </c>
      <c r="G1754">
        <v>0</v>
      </c>
      <c r="H1754">
        <f>MAX(0,Sales[[#This Row],[Number of Users]]-Sales[[#This Row],[Licenses Bought]])</f>
        <v>2</v>
      </c>
      <c r="I1754" s="5">
        <v>10</v>
      </c>
      <c r="J1754" s="5">
        <f>IF(Sales[[#This Row],[Sales Month]]=MAX(R1754:R3973),Sales[[#This Row],[Upsell $ Non Paying Users]]*Sales[[#This Row],[Non Paying Users]],0)</f>
        <v>0</v>
      </c>
      <c r="K1754" s="5" t="str" cm="1">
        <f t="array" ref="K1754">_xlfn.IFS(Sales[[#This Row],[Current Upsell $]]=0,"",Sales[[#This Row],[Current Upsell $]]&gt;=400,"High",Sales[[#This Row],[Current Upsell $]]&gt;=100,"Medium",Sales[[#This Row],[Current Upsell $]]&lt;100,"Low")</f>
        <v/>
      </c>
      <c r="L1754" s="5" t="str">
        <f>IF(Sales[[#This Row],[Current Upsell $]]&gt;0,_xlfn.CONCAT(Sales[[#This Row],[Subscription Type]]," ",Sales[[#This Row],[Upsell Priority]]," ",TEXT(Sales[[#This Row],[Current Upsell $]],"$#")),"")</f>
        <v/>
      </c>
      <c r="M1754">
        <v>2</v>
      </c>
      <c r="N1754" s="1">
        <v>43983</v>
      </c>
      <c r="O1754" s="1">
        <v>44317</v>
      </c>
      <c r="P1754">
        <v>11</v>
      </c>
      <c r="Q1754">
        <v>1</v>
      </c>
      <c r="R1754" s="1">
        <v>44013</v>
      </c>
      <c r="S1754">
        <v>0</v>
      </c>
      <c r="T1754" s="1"/>
    </row>
    <row r="1755" spans="1:20" x14ac:dyDescent="0.25">
      <c r="A1755">
        <v>100054</v>
      </c>
      <c r="B1755" t="s">
        <v>3</v>
      </c>
      <c r="C1755" cm="1">
        <f t="array" ref="C1755">_xlfn.SWITCH(Sales[[#This Row],[Subscription Type]],"Basic",4,"Premium",3,"Business",2,"Enterprise",1,FALSE)</f>
        <v>4</v>
      </c>
      <c r="G1755">
        <v>0</v>
      </c>
      <c r="H1755">
        <f>MAX(0,Sales[[#This Row],[Number of Users]]-Sales[[#This Row],[Licenses Bought]])</f>
        <v>2</v>
      </c>
      <c r="I1755" s="5">
        <v>10</v>
      </c>
      <c r="J1755" s="5">
        <f>IF(Sales[[#This Row],[Sales Month]]=MAX(R1755:R3974),Sales[[#This Row],[Upsell $ Non Paying Users]]*Sales[[#This Row],[Non Paying Users]],0)</f>
        <v>0</v>
      </c>
      <c r="K1755" s="5" t="str" cm="1">
        <f t="array" ref="K1755">_xlfn.IFS(Sales[[#This Row],[Current Upsell $]]=0,"",Sales[[#This Row],[Current Upsell $]]&gt;=400,"High",Sales[[#This Row],[Current Upsell $]]&gt;=100,"Medium",Sales[[#This Row],[Current Upsell $]]&lt;100,"Low")</f>
        <v/>
      </c>
      <c r="L1755" s="5" t="str">
        <f>IF(Sales[[#This Row],[Current Upsell $]]&gt;0,_xlfn.CONCAT(Sales[[#This Row],[Subscription Type]]," ",Sales[[#This Row],[Upsell Priority]]," ",TEXT(Sales[[#This Row],[Current Upsell $]],"$#")),"")</f>
        <v/>
      </c>
      <c r="M1755">
        <v>2</v>
      </c>
      <c r="N1755" s="1">
        <v>43983</v>
      </c>
      <c r="O1755" s="1">
        <v>44317</v>
      </c>
      <c r="P1755">
        <v>11</v>
      </c>
      <c r="Q1755">
        <v>1</v>
      </c>
      <c r="R1755" s="1">
        <v>44044</v>
      </c>
      <c r="S1755">
        <v>0</v>
      </c>
      <c r="T1755" s="1"/>
    </row>
    <row r="1756" spans="1:20" x14ac:dyDescent="0.25">
      <c r="A1756">
        <v>100054</v>
      </c>
      <c r="B1756" t="s">
        <v>3</v>
      </c>
      <c r="C1756" cm="1">
        <f t="array" ref="C1756">_xlfn.SWITCH(Sales[[#This Row],[Subscription Type]],"Basic",4,"Premium",3,"Business",2,"Enterprise",1,FALSE)</f>
        <v>4</v>
      </c>
      <c r="G1756">
        <v>0</v>
      </c>
      <c r="H1756">
        <f>MAX(0,Sales[[#This Row],[Number of Users]]-Sales[[#This Row],[Licenses Bought]])</f>
        <v>2</v>
      </c>
      <c r="I1756" s="5">
        <v>10</v>
      </c>
      <c r="J1756" s="5">
        <f>IF(Sales[[#This Row],[Sales Month]]=MAX(R1756:R3975),Sales[[#This Row],[Upsell $ Non Paying Users]]*Sales[[#This Row],[Non Paying Users]],0)</f>
        <v>0</v>
      </c>
      <c r="K1756" s="5" t="str" cm="1">
        <f t="array" ref="K1756">_xlfn.IFS(Sales[[#This Row],[Current Upsell $]]=0,"",Sales[[#This Row],[Current Upsell $]]&gt;=400,"High",Sales[[#This Row],[Current Upsell $]]&gt;=100,"Medium",Sales[[#This Row],[Current Upsell $]]&lt;100,"Low")</f>
        <v/>
      </c>
      <c r="L1756" s="5" t="str">
        <f>IF(Sales[[#This Row],[Current Upsell $]]&gt;0,_xlfn.CONCAT(Sales[[#This Row],[Subscription Type]]," ",Sales[[#This Row],[Upsell Priority]]," ",TEXT(Sales[[#This Row],[Current Upsell $]],"$#")),"")</f>
        <v/>
      </c>
      <c r="M1756">
        <v>2</v>
      </c>
      <c r="N1756" s="1">
        <v>43983</v>
      </c>
      <c r="O1756" s="1">
        <v>44317</v>
      </c>
      <c r="P1756">
        <v>11</v>
      </c>
      <c r="Q1756">
        <v>1</v>
      </c>
      <c r="R1756" s="1">
        <v>44075</v>
      </c>
      <c r="S1756">
        <v>0</v>
      </c>
      <c r="T1756" s="1"/>
    </row>
    <row r="1757" spans="1:20" x14ac:dyDescent="0.25">
      <c r="A1757">
        <v>100054</v>
      </c>
      <c r="B1757" t="s">
        <v>3</v>
      </c>
      <c r="C1757" cm="1">
        <f t="array" ref="C1757">_xlfn.SWITCH(Sales[[#This Row],[Subscription Type]],"Basic",4,"Premium",3,"Business",2,"Enterprise",1,FALSE)</f>
        <v>4</v>
      </c>
      <c r="G1757">
        <v>0</v>
      </c>
      <c r="H1757">
        <f>MAX(0,Sales[[#This Row],[Number of Users]]-Sales[[#This Row],[Licenses Bought]])</f>
        <v>2</v>
      </c>
      <c r="I1757" s="5">
        <v>10</v>
      </c>
      <c r="J1757" s="5">
        <f>IF(Sales[[#This Row],[Sales Month]]=MAX(R1757:R3976),Sales[[#This Row],[Upsell $ Non Paying Users]]*Sales[[#This Row],[Non Paying Users]],0)</f>
        <v>0</v>
      </c>
      <c r="K1757" s="5" t="str" cm="1">
        <f t="array" ref="K1757">_xlfn.IFS(Sales[[#This Row],[Current Upsell $]]=0,"",Sales[[#This Row],[Current Upsell $]]&gt;=400,"High",Sales[[#This Row],[Current Upsell $]]&gt;=100,"Medium",Sales[[#This Row],[Current Upsell $]]&lt;100,"Low")</f>
        <v/>
      </c>
      <c r="L1757" s="5" t="str">
        <f>IF(Sales[[#This Row],[Current Upsell $]]&gt;0,_xlfn.CONCAT(Sales[[#This Row],[Subscription Type]]," ",Sales[[#This Row],[Upsell Priority]]," ",TEXT(Sales[[#This Row],[Current Upsell $]],"$#")),"")</f>
        <v/>
      </c>
      <c r="M1757">
        <v>2</v>
      </c>
      <c r="N1757" s="1">
        <v>43983</v>
      </c>
      <c r="O1757" s="1">
        <v>44317</v>
      </c>
      <c r="P1757">
        <v>11</v>
      </c>
      <c r="Q1757">
        <v>1</v>
      </c>
      <c r="R1757" s="1">
        <v>44105</v>
      </c>
      <c r="S1757">
        <v>0</v>
      </c>
      <c r="T1757" s="1"/>
    </row>
    <row r="1758" spans="1:20" x14ac:dyDescent="0.25">
      <c r="A1758">
        <v>100054</v>
      </c>
      <c r="B1758" t="s">
        <v>3</v>
      </c>
      <c r="C1758" cm="1">
        <f t="array" ref="C1758">_xlfn.SWITCH(Sales[[#This Row],[Subscription Type]],"Basic",4,"Premium",3,"Business",2,"Enterprise",1,FALSE)</f>
        <v>4</v>
      </c>
      <c r="G1758">
        <v>0</v>
      </c>
      <c r="H1758">
        <f>MAX(0,Sales[[#This Row],[Number of Users]]-Sales[[#This Row],[Licenses Bought]])</f>
        <v>2</v>
      </c>
      <c r="I1758" s="5">
        <v>10</v>
      </c>
      <c r="J1758" s="5">
        <f>IF(Sales[[#This Row],[Sales Month]]=MAX(R1758:R3977),Sales[[#This Row],[Upsell $ Non Paying Users]]*Sales[[#This Row],[Non Paying Users]],0)</f>
        <v>0</v>
      </c>
      <c r="K1758" s="5" t="str" cm="1">
        <f t="array" ref="K1758">_xlfn.IFS(Sales[[#This Row],[Current Upsell $]]=0,"",Sales[[#This Row],[Current Upsell $]]&gt;=400,"High",Sales[[#This Row],[Current Upsell $]]&gt;=100,"Medium",Sales[[#This Row],[Current Upsell $]]&lt;100,"Low")</f>
        <v/>
      </c>
      <c r="L1758" s="5" t="str">
        <f>IF(Sales[[#This Row],[Current Upsell $]]&gt;0,_xlfn.CONCAT(Sales[[#This Row],[Subscription Type]]," ",Sales[[#This Row],[Upsell Priority]]," ",TEXT(Sales[[#This Row],[Current Upsell $]],"$#")),"")</f>
        <v/>
      </c>
      <c r="M1758">
        <v>2</v>
      </c>
      <c r="N1758" s="1">
        <v>43983</v>
      </c>
      <c r="O1758" s="1">
        <v>44317</v>
      </c>
      <c r="P1758">
        <v>11</v>
      </c>
      <c r="Q1758">
        <v>1</v>
      </c>
      <c r="R1758" s="1">
        <v>44136</v>
      </c>
      <c r="S1758">
        <v>0</v>
      </c>
      <c r="T1758" s="1"/>
    </row>
    <row r="1759" spans="1:20" x14ac:dyDescent="0.25">
      <c r="A1759">
        <v>100054</v>
      </c>
      <c r="B1759" t="s">
        <v>3</v>
      </c>
      <c r="C1759" cm="1">
        <f t="array" ref="C1759">_xlfn.SWITCH(Sales[[#This Row],[Subscription Type]],"Basic",4,"Premium",3,"Business",2,"Enterprise",1,FALSE)</f>
        <v>4</v>
      </c>
      <c r="G1759">
        <v>0</v>
      </c>
      <c r="H1759">
        <f>MAX(0,Sales[[#This Row],[Number of Users]]-Sales[[#This Row],[Licenses Bought]])</f>
        <v>2</v>
      </c>
      <c r="I1759" s="5">
        <v>10</v>
      </c>
      <c r="J1759" s="5">
        <f>IF(Sales[[#This Row],[Sales Month]]=MAX(R1759:R3978),Sales[[#This Row],[Upsell $ Non Paying Users]]*Sales[[#This Row],[Non Paying Users]],0)</f>
        <v>0</v>
      </c>
      <c r="K1759" s="5" t="str" cm="1">
        <f t="array" ref="K1759">_xlfn.IFS(Sales[[#This Row],[Current Upsell $]]=0,"",Sales[[#This Row],[Current Upsell $]]&gt;=400,"High",Sales[[#This Row],[Current Upsell $]]&gt;=100,"Medium",Sales[[#This Row],[Current Upsell $]]&lt;100,"Low")</f>
        <v/>
      </c>
      <c r="L1759" s="5" t="str">
        <f>IF(Sales[[#This Row],[Current Upsell $]]&gt;0,_xlfn.CONCAT(Sales[[#This Row],[Subscription Type]]," ",Sales[[#This Row],[Upsell Priority]]," ",TEXT(Sales[[#This Row],[Current Upsell $]],"$#")),"")</f>
        <v/>
      </c>
      <c r="M1759">
        <v>2</v>
      </c>
      <c r="N1759" s="1">
        <v>43983</v>
      </c>
      <c r="O1759" s="1">
        <v>44317</v>
      </c>
      <c r="P1759">
        <v>11</v>
      </c>
      <c r="Q1759">
        <v>1</v>
      </c>
      <c r="R1759" s="1">
        <v>44166</v>
      </c>
      <c r="S1759">
        <v>0</v>
      </c>
      <c r="T1759" s="1"/>
    </row>
    <row r="1760" spans="1:20" x14ac:dyDescent="0.25">
      <c r="A1760">
        <v>100054</v>
      </c>
      <c r="B1760" t="s">
        <v>3</v>
      </c>
      <c r="C1760" cm="1">
        <f t="array" ref="C1760">_xlfn.SWITCH(Sales[[#This Row],[Subscription Type]],"Basic",4,"Premium",3,"Business",2,"Enterprise",1,FALSE)</f>
        <v>4</v>
      </c>
      <c r="G1760">
        <v>0</v>
      </c>
      <c r="H1760">
        <f>MAX(0,Sales[[#This Row],[Number of Users]]-Sales[[#This Row],[Licenses Bought]])</f>
        <v>2</v>
      </c>
      <c r="I1760" s="5">
        <v>10</v>
      </c>
      <c r="J1760" s="5">
        <f>IF(Sales[[#This Row],[Sales Month]]=MAX(R1760:R3979),Sales[[#This Row],[Upsell $ Non Paying Users]]*Sales[[#This Row],[Non Paying Users]],0)</f>
        <v>0</v>
      </c>
      <c r="K1760" s="5" t="str" cm="1">
        <f t="array" ref="K1760">_xlfn.IFS(Sales[[#This Row],[Current Upsell $]]=0,"",Sales[[#This Row],[Current Upsell $]]&gt;=400,"High",Sales[[#This Row],[Current Upsell $]]&gt;=100,"Medium",Sales[[#This Row],[Current Upsell $]]&lt;100,"Low")</f>
        <v/>
      </c>
      <c r="L1760" s="5" t="str">
        <f>IF(Sales[[#This Row],[Current Upsell $]]&gt;0,_xlfn.CONCAT(Sales[[#This Row],[Subscription Type]]," ",Sales[[#This Row],[Upsell Priority]]," ",TEXT(Sales[[#This Row],[Current Upsell $]],"$#")),"")</f>
        <v/>
      </c>
      <c r="M1760">
        <v>2</v>
      </c>
      <c r="N1760" s="1">
        <v>43983</v>
      </c>
      <c r="O1760" s="1">
        <v>44317</v>
      </c>
      <c r="P1760">
        <v>11</v>
      </c>
      <c r="Q1760">
        <v>1</v>
      </c>
      <c r="R1760" s="1">
        <v>44197</v>
      </c>
      <c r="S1760">
        <v>0</v>
      </c>
      <c r="T1760" s="1"/>
    </row>
    <row r="1761" spans="1:20" x14ac:dyDescent="0.25">
      <c r="A1761">
        <v>100054</v>
      </c>
      <c r="B1761" t="s">
        <v>3</v>
      </c>
      <c r="C1761" cm="1">
        <f t="array" ref="C1761">_xlfn.SWITCH(Sales[[#This Row],[Subscription Type]],"Basic",4,"Premium",3,"Business",2,"Enterprise",1,FALSE)</f>
        <v>4</v>
      </c>
      <c r="G1761">
        <v>0</v>
      </c>
      <c r="H1761">
        <f>MAX(0,Sales[[#This Row],[Number of Users]]-Sales[[#This Row],[Licenses Bought]])</f>
        <v>2</v>
      </c>
      <c r="I1761" s="5">
        <v>10</v>
      </c>
      <c r="J1761" s="5">
        <f>IF(Sales[[#This Row],[Sales Month]]=MAX(R1761:R3980),Sales[[#This Row],[Upsell $ Non Paying Users]]*Sales[[#This Row],[Non Paying Users]],0)</f>
        <v>0</v>
      </c>
      <c r="K1761" s="5" t="str" cm="1">
        <f t="array" ref="K1761">_xlfn.IFS(Sales[[#This Row],[Current Upsell $]]=0,"",Sales[[#This Row],[Current Upsell $]]&gt;=400,"High",Sales[[#This Row],[Current Upsell $]]&gt;=100,"Medium",Sales[[#This Row],[Current Upsell $]]&lt;100,"Low")</f>
        <v/>
      </c>
      <c r="L1761" s="5" t="str">
        <f>IF(Sales[[#This Row],[Current Upsell $]]&gt;0,_xlfn.CONCAT(Sales[[#This Row],[Subscription Type]]," ",Sales[[#This Row],[Upsell Priority]]," ",TEXT(Sales[[#This Row],[Current Upsell $]],"$#")),"")</f>
        <v/>
      </c>
      <c r="M1761">
        <v>2</v>
      </c>
      <c r="N1761" s="1">
        <v>43983</v>
      </c>
      <c r="O1761" s="1">
        <v>44317</v>
      </c>
      <c r="P1761">
        <v>11</v>
      </c>
      <c r="Q1761">
        <v>1</v>
      </c>
      <c r="R1761" s="1">
        <v>44228</v>
      </c>
      <c r="S1761">
        <v>0</v>
      </c>
      <c r="T1761" s="1"/>
    </row>
    <row r="1762" spans="1:20" x14ac:dyDescent="0.25">
      <c r="A1762">
        <v>100054</v>
      </c>
      <c r="B1762" t="s">
        <v>3</v>
      </c>
      <c r="C1762" cm="1">
        <f t="array" ref="C1762">_xlfn.SWITCH(Sales[[#This Row],[Subscription Type]],"Basic",4,"Premium",3,"Business",2,"Enterprise",1,FALSE)</f>
        <v>4</v>
      </c>
      <c r="G1762">
        <v>0</v>
      </c>
      <c r="H1762">
        <f>MAX(0,Sales[[#This Row],[Number of Users]]-Sales[[#This Row],[Licenses Bought]])</f>
        <v>2</v>
      </c>
      <c r="I1762" s="5">
        <v>10</v>
      </c>
      <c r="J1762" s="5">
        <f>IF(Sales[[#This Row],[Sales Month]]=MAX(R1762:R3981),Sales[[#This Row],[Upsell $ Non Paying Users]]*Sales[[#This Row],[Non Paying Users]],0)</f>
        <v>0</v>
      </c>
      <c r="K1762" s="5" t="str" cm="1">
        <f t="array" ref="K1762">_xlfn.IFS(Sales[[#This Row],[Current Upsell $]]=0,"",Sales[[#This Row],[Current Upsell $]]&gt;=400,"High",Sales[[#This Row],[Current Upsell $]]&gt;=100,"Medium",Sales[[#This Row],[Current Upsell $]]&lt;100,"Low")</f>
        <v/>
      </c>
      <c r="L1762" s="5" t="str">
        <f>IF(Sales[[#This Row],[Current Upsell $]]&gt;0,_xlfn.CONCAT(Sales[[#This Row],[Subscription Type]]," ",Sales[[#This Row],[Upsell Priority]]," ",TEXT(Sales[[#This Row],[Current Upsell $]],"$#")),"")</f>
        <v/>
      </c>
      <c r="M1762">
        <v>2</v>
      </c>
      <c r="N1762" s="1">
        <v>43983</v>
      </c>
      <c r="O1762" s="1">
        <v>44317</v>
      </c>
      <c r="P1762">
        <v>11</v>
      </c>
      <c r="Q1762">
        <v>1</v>
      </c>
      <c r="R1762" s="1">
        <v>44256</v>
      </c>
      <c r="S1762">
        <v>0</v>
      </c>
      <c r="T1762" s="1"/>
    </row>
    <row r="1763" spans="1:20" x14ac:dyDescent="0.25">
      <c r="A1763">
        <v>100054</v>
      </c>
      <c r="B1763" t="s">
        <v>3</v>
      </c>
      <c r="C1763" cm="1">
        <f t="array" ref="C1763">_xlfn.SWITCH(Sales[[#This Row],[Subscription Type]],"Basic",4,"Premium",3,"Business",2,"Enterprise",1,FALSE)</f>
        <v>4</v>
      </c>
      <c r="G1763">
        <v>0</v>
      </c>
      <c r="H1763">
        <f>MAX(0,Sales[[#This Row],[Number of Users]]-Sales[[#This Row],[Licenses Bought]])</f>
        <v>2</v>
      </c>
      <c r="I1763" s="5">
        <v>10</v>
      </c>
      <c r="J1763" s="5">
        <f>IF(Sales[[#This Row],[Sales Month]]=MAX(R1763:R3982),Sales[[#This Row],[Upsell $ Non Paying Users]]*Sales[[#This Row],[Non Paying Users]],0)</f>
        <v>0</v>
      </c>
      <c r="K1763" s="5" t="str" cm="1">
        <f t="array" ref="K1763">_xlfn.IFS(Sales[[#This Row],[Current Upsell $]]=0,"",Sales[[#This Row],[Current Upsell $]]&gt;=400,"High",Sales[[#This Row],[Current Upsell $]]&gt;=100,"Medium",Sales[[#This Row],[Current Upsell $]]&lt;100,"Low")</f>
        <v/>
      </c>
      <c r="L1763" s="5" t="str">
        <f>IF(Sales[[#This Row],[Current Upsell $]]&gt;0,_xlfn.CONCAT(Sales[[#This Row],[Subscription Type]]," ",Sales[[#This Row],[Upsell Priority]]," ",TEXT(Sales[[#This Row],[Current Upsell $]],"$#")),"")</f>
        <v/>
      </c>
      <c r="M1763">
        <v>2</v>
      </c>
      <c r="N1763" s="1">
        <v>43983</v>
      </c>
      <c r="O1763" s="1">
        <v>44317</v>
      </c>
      <c r="P1763">
        <v>11</v>
      </c>
      <c r="Q1763">
        <v>1</v>
      </c>
      <c r="R1763" s="1">
        <v>44287</v>
      </c>
      <c r="S1763">
        <v>0</v>
      </c>
      <c r="T1763" s="1"/>
    </row>
    <row r="1764" spans="1:20" x14ac:dyDescent="0.25">
      <c r="A1764">
        <v>100054</v>
      </c>
      <c r="B1764" t="s">
        <v>3</v>
      </c>
      <c r="C1764" cm="1">
        <f t="array" ref="C1764">_xlfn.SWITCH(Sales[[#This Row],[Subscription Type]],"Basic",4,"Premium",3,"Business",2,"Enterprise",1,FALSE)</f>
        <v>4</v>
      </c>
      <c r="G1764">
        <v>0</v>
      </c>
      <c r="H1764">
        <f>MAX(0,Sales[[#This Row],[Number of Users]]-Sales[[#This Row],[Licenses Bought]])</f>
        <v>2</v>
      </c>
      <c r="I1764" s="5">
        <v>10</v>
      </c>
      <c r="J1764" s="5">
        <f>IF(Sales[[#This Row],[Sales Month]]=MAX(R1764:R3983),Sales[[#This Row],[Upsell $ Non Paying Users]]*Sales[[#This Row],[Non Paying Users]],0)</f>
        <v>0</v>
      </c>
      <c r="K1764" s="5" t="str" cm="1">
        <f t="array" ref="K1764">_xlfn.IFS(Sales[[#This Row],[Current Upsell $]]=0,"",Sales[[#This Row],[Current Upsell $]]&gt;=400,"High",Sales[[#This Row],[Current Upsell $]]&gt;=100,"Medium",Sales[[#This Row],[Current Upsell $]]&lt;100,"Low")</f>
        <v/>
      </c>
      <c r="L1764" s="5" t="str">
        <f>IF(Sales[[#This Row],[Current Upsell $]]&gt;0,_xlfn.CONCAT(Sales[[#This Row],[Subscription Type]]," ",Sales[[#This Row],[Upsell Priority]]," ",TEXT(Sales[[#This Row],[Current Upsell $]],"$#")),"")</f>
        <v/>
      </c>
      <c r="M1764">
        <v>2</v>
      </c>
      <c r="N1764" s="1">
        <v>43983</v>
      </c>
      <c r="O1764" s="1">
        <v>44317</v>
      </c>
      <c r="P1764">
        <v>11</v>
      </c>
      <c r="Q1764">
        <v>1</v>
      </c>
      <c r="R1764" s="1">
        <v>44317</v>
      </c>
      <c r="S1764">
        <v>0</v>
      </c>
      <c r="T1764" s="1"/>
    </row>
    <row r="1765" spans="1:20" x14ac:dyDescent="0.25">
      <c r="A1765">
        <v>100055</v>
      </c>
      <c r="B1765" t="s">
        <v>3</v>
      </c>
      <c r="C1765" cm="1">
        <f t="array" ref="C1765">_xlfn.SWITCH(Sales[[#This Row],[Subscription Type]],"Basic",4,"Premium",3,"Business",2,"Enterprise",1,FALSE)</f>
        <v>4</v>
      </c>
      <c r="G1765">
        <v>0</v>
      </c>
      <c r="H1765">
        <f>MAX(0,Sales[[#This Row],[Number of Users]]-Sales[[#This Row],[Licenses Bought]])</f>
        <v>2</v>
      </c>
      <c r="I1765" s="5">
        <v>10</v>
      </c>
      <c r="J1765" s="5">
        <f>IF(Sales[[#This Row],[Sales Month]]=MAX(R1765:R3984),Sales[[#This Row],[Upsell $ Non Paying Users]]*Sales[[#This Row],[Non Paying Users]],0)</f>
        <v>0</v>
      </c>
      <c r="K1765" s="5" t="str" cm="1">
        <f t="array" ref="K1765">_xlfn.IFS(Sales[[#This Row],[Current Upsell $]]=0,"",Sales[[#This Row],[Current Upsell $]]&gt;=400,"High",Sales[[#This Row],[Current Upsell $]]&gt;=100,"Medium",Sales[[#This Row],[Current Upsell $]]&lt;100,"Low")</f>
        <v/>
      </c>
      <c r="L1765" s="5" t="str">
        <f>IF(Sales[[#This Row],[Current Upsell $]]&gt;0,_xlfn.CONCAT(Sales[[#This Row],[Subscription Type]]," ",Sales[[#This Row],[Upsell Priority]]," ",TEXT(Sales[[#This Row],[Current Upsell $]],"$#")),"")</f>
        <v/>
      </c>
      <c r="M1765">
        <v>2</v>
      </c>
      <c r="N1765" s="1">
        <v>43983</v>
      </c>
      <c r="O1765" s="1">
        <v>44228</v>
      </c>
      <c r="P1765">
        <v>8</v>
      </c>
      <c r="Q1765">
        <v>4</v>
      </c>
      <c r="R1765" s="1">
        <v>44013</v>
      </c>
      <c r="S1765">
        <v>0</v>
      </c>
      <c r="T1765" s="1"/>
    </row>
    <row r="1766" spans="1:20" x14ac:dyDescent="0.25">
      <c r="A1766">
        <v>100055</v>
      </c>
      <c r="B1766" t="s">
        <v>3</v>
      </c>
      <c r="C1766" cm="1">
        <f t="array" ref="C1766">_xlfn.SWITCH(Sales[[#This Row],[Subscription Type]],"Basic",4,"Premium",3,"Business",2,"Enterprise",1,FALSE)</f>
        <v>4</v>
      </c>
      <c r="G1766">
        <v>0</v>
      </c>
      <c r="H1766">
        <f>MAX(0,Sales[[#This Row],[Number of Users]]-Sales[[#This Row],[Licenses Bought]])</f>
        <v>2</v>
      </c>
      <c r="I1766" s="5">
        <v>10</v>
      </c>
      <c r="J1766" s="5">
        <f>IF(Sales[[#This Row],[Sales Month]]=MAX(R1766:R3985),Sales[[#This Row],[Upsell $ Non Paying Users]]*Sales[[#This Row],[Non Paying Users]],0)</f>
        <v>0</v>
      </c>
      <c r="K1766" s="5" t="str" cm="1">
        <f t="array" ref="K1766">_xlfn.IFS(Sales[[#This Row],[Current Upsell $]]=0,"",Sales[[#This Row],[Current Upsell $]]&gt;=400,"High",Sales[[#This Row],[Current Upsell $]]&gt;=100,"Medium",Sales[[#This Row],[Current Upsell $]]&lt;100,"Low")</f>
        <v/>
      </c>
      <c r="L1766" s="5" t="str">
        <f>IF(Sales[[#This Row],[Current Upsell $]]&gt;0,_xlfn.CONCAT(Sales[[#This Row],[Subscription Type]]," ",Sales[[#This Row],[Upsell Priority]]," ",TEXT(Sales[[#This Row],[Current Upsell $]],"$#")),"")</f>
        <v/>
      </c>
      <c r="M1766">
        <v>2</v>
      </c>
      <c r="N1766" s="1">
        <v>43983</v>
      </c>
      <c r="O1766" s="1">
        <v>44228</v>
      </c>
      <c r="P1766">
        <v>8</v>
      </c>
      <c r="Q1766">
        <v>4</v>
      </c>
      <c r="R1766" s="1">
        <v>44044</v>
      </c>
      <c r="S1766">
        <v>0</v>
      </c>
      <c r="T1766" s="1"/>
    </row>
    <row r="1767" spans="1:20" x14ac:dyDescent="0.25">
      <c r="A1767">
        <v>100055</v>
      </c>
      <c r="B1767" t="s">
        <v>3</v>
      </c>
      <c r="C1767" cm="1">
        <f t="array" ref="C1767">_xlfn.SWITCH(Sales[[#This Row],[Subscription Type]],"Basic",4,"Premium",3,"Business",2,"Enterprise",1,FALSE)</f>
        <v>4</v>
      </c>
      <c r="G1767">
        <v>0</v>
      </c>
      <c r="H1767">
        <f>MAX(0,Sales[[#This Row],[Number of Users]]-Sales[[#This Row],[Licenses Bought]])</f>
        <v>2</v>
      </c>
      <c r="I1767" s="5">
        <v>10</v>
      </c>
      <c r="J1767" s="5">
        <f>IF(Sales[[#This Row],[Sales Month]]=MAX(R1767:R3986),Sales[[#This Row],[Upsell $ Non Paying Users]]*Sales[[#This Row],[Non Paying Users]],0)</f>
        <v>0</v>
      </c>
      <c r="K1767" s="5" t="str" cm="1">
        <f t="array" ref="K1767">_xlfn.IFS(Sales[[#This Row],[Current Upsell $]]=0,"",Sales[[#This Row],[Current Upsell $]]&gt;=400,"High",Sales[[#This Row],[Current Upsell $]]&gt;=100,"Medium",Sales[[#This Row],[Current Upsell $]]&lt;100,"Low")</f>
        <v/>
      </c>
      <c r="L1767" s="5" t="str">
        <f>IF(Sales[[#This Row],[Current Upsell $]]&gt;0,_xlfn.CONCAT(Sales[[#This Row],[Subscription Type]]," ",Sales[[#This Row],[Upsell Priority]]," ",TEXT(Sales[[#This Row],[Current Upsell $]],"$#")),"")</f>
        <v/>
      </c>
      <c r="M1767">
        <v>2</v>
      </c>
      <c r="N1767" s="1">
        <v>43983</v>
      </c>
      <c r="O1767" s="1">
        <v>44228</v>
      </c>
      <c r="P1767">
        <v>8</v>
      </c>
      <c r="Q1767">
        <v>4</v>
      </c>
      <c r="R1767" s="1">
        <v>44105</v>
      </c>
      <c r="S1767">
        <v>0</v>
      </c>
      <c r="T1767" s="1"/>
    </row>
    <row r="1768" spans="1:20" x14ac:dyDescent="0.25">
      <c r="A1768">
        <v>100055</v>
      </c>
      <c r="B1768" t="s">
        <v>3</v>
      </c>
      <c r="C1768" cm="1">
        <f t="array" ref="C1768">_xlfn.SWITCH(Sales[[#This Row],[Subscription Type]],"Basic",4,"Premium",3,"Business",2,"Enterprise",1,FALSE)</f>
        <v>4</v>
      </c>
      <c r="G1768">
        <v>0</v>
      </c>
      <c r="H1768">
        <f>MAX(0,Sales[[#This Row],[Number of Users]]-Sales[[#This Row],[Licenses Bought]])</f>
        <v>2</v>
      </c>
      <c r="I1768" s="5">
        <v>10</v>
      </c>
      <c r="J1768" s="5">
        <f>IF(Sales[[#This Row],[Sales Month]]=MAX(R1768:R3987),Sales[[#This Row],[Upsell $ Non Paying Users]]*Sales[[#This Row],[Non Paying Users]],0)</f>
        <v>0</v>
      </c>
      <c r="K1768" s="5" t="str" cm="1">
        <f t="array" ref="K1768">_xlfn.IFS(Sales[[#This Row],[Current Upsell $]]=0,"",Sales[[#This Row],[Current Upsell $]]&gt;=400,"High",Sales[[#This Row],[Current Upsell $]]&gt;=100,"Medium",Sales[[#This Row],[Current Upsell $]]&lt;100,"Low")</f>
        <v/>
      </c>
      <c r="L1768" s="5" t="str">
        <f>IF(Sales[[#This Row],[Current Upsell $]]&gt;0,_xlfn.CONCAT(Sales[[#This Row],[Subscription Type]]," ",Sales[[#This Row],[Upsell Priority]]," ",TEXT(Sales[[#This Row],[Current Upsell $]],"$#")),"")</f>
        <v/>
      </c>
      <c r="M1768">
        <v>2</v>
      </c>
      <c r="N1768" s="1">
        <v>43983</v>
      </c>
      <c r="O1768" s="1">
        <v>44228</v>
      </c>
      <c r="P1768">
        <v>8</v>
      </c>
      <c r="Q1768">
        <v>4</v>
      </c>
      <c r="R1768" s="1">
        <v>44136</v>
      </c>
      <c r="S1768">
        <v>0</v>
      </c>
      <c r="T1768" s="1"/>
    </row>
    <row r="1769" spans="1:20" x14ac:dyDescent="0.25">
      <c r="A1769">
        <v>100055</v>
      </c>
      <c r="B1769" t="s">
        <v>3</v>
      </c>
      <c r="C1769" cm="1">
        <f t="array" ref="C1769">_xlfn.SWITCH(Sales[[#This Row],[Subscription Type]],"Basic",4,"Premium",3,"Business",2,"Enterprise",1,FALSE)</f>
        <v>4</v>
      </c>
      <c r="G1769">
        <v>0</v>
      </c>
      <c r="H1769">
        <f>MAX(0,Sales[[#This Row],[Number of Users]]-Sales[[#This Row],[Licenses Bought]])</f>
        <v>2</v>
      </c>
      <c r="I1769" s="5">
        <v>10</v>
      </c>
      <c r="J1769" s="5">
        <f>IF(Sales[[#This Row],[Sales Month]]=MAX(R1769:R3988),Sales[[#This Row],[Upsell $ Non Paying Users]]*Sales[[#This Row],[Non Paying Users]],0)</f>
        <v>0</v>
      </c>
      <c r="K1769" s="5" t="str" cm="1">
        <f t="array" ref="K1769">_xlfn.IFS(Sales[[#This Row],[Current Upsell $]]=0,"",Sales[[#This Row],[Current Upsell $]]&gt;=400,"High",Sales[[#This Row],[Current Upsell $]]&gt;=100,"Medium",Sales[[#This Row],[Current Upsell $]]&lt;100,"Low")</f>
        <v/>
      </c>
      <c r="L1769" s="5" t="str">
        <f>IF(Sales[[#This Row],[Current Upsell $]]&gt;0,_xlfn.CONCAT(Sales[[#This Row],[Subscription Type]]," ",Sales[[#This Row],[Upsell Priority]]," ",TEXT(Sales[[#This Row],[Current Upsell $]],"$#")),"")</f>
        <v/>
      </c>
      <c r="M1769">
        <v>2</v>
      </c>
      <c r="N1769" s="1">
        <v>43983</v>
      </c>
      <c r="O1769" s="1">
        <v>44228</v>
      </c>
      <c r="P1769">
        <v>8</v>
      </c>
      <c r="Q1769">
        <v>4</v>
      </c>
      <c r="R1769" s="1">
        <v>44166</v>
      </c>
      <c r="S1769">
        <v>0</v>
      </c>
      <c r="T1769" s="1"/>
    </row>
    <row r="1770" spans="1:20" x14ac:dyDescent="0.25">
      <c r="A1770">
        <v>100055</v>
      </c>
      <c r="B1770" t="s">
        <v>3</v>
      </c>
      <c r="C1770" cm="1">
        <f t="array" ref="C1770">_xlfn.SWITCH(Sales[[#This Row],[Subscription Type]],"Basic",4,"Premium",3,"Business",2,"Enterprise",1,FALSE)</f>
        <v>4</v>
      </c>
      <c r="G1770">
        <v>0</v>
      </c>
      <c r="H1770">
        <f>MAX(0,Sales[[#This Row],[Number of Users]]-Sales[[#This Row],[Licenses Bought]])</f>
        <v>2</v>
      </c>
      <c r="I1770" s="5">
        <v>10</v>
      </c>
      <c r="J1770" s="5">
        <f>IF(Sales[[#This Row],[Sales Month]]=MAX(R1770:R3989),Sales[[#This Row],[Upsell $ Non Paying Users]]*Sales[[#This Row],[Non Paying Users]],0)</f>
        <v>0</v>
      </c>
      <c r="K1770" s="5" t="str" cm="1">
        <f t="array" ref="K1770">_xlfn.IFS(Sales[[#This Row],[Current Upsell $]]=0,"",Sales[[#This Row],[Current Upsell $]]&gt;=400,"High",Sales[[#This Row],[Current Upsell $]]&gt;=100,"Medium",Sales[[#This Row],[Current Upsell $]]&lt;100,"Low")</f>
        <v/>
      </c>
      <c r="L1770" s="5" t="str">
        <f>IF(Sales[[#This Row],[Current Upsell $]]&gt;0,_xlfn.CONCAT(Sales[[#This Row],[Subscription Type]]," ",Sales[[#This Row],[Upsell Priority]]," ",TEXT(Sales[[#This Row],[Current Upsell $]],"$#")),"")</f>
        <v/>
      </c>
      <c r="M1770">
        <v>2</v>
      </c>
      <c r="N1770" s="1">
        <v>43983</v>
      </c>
      <c r="O1770" s="1">
        <v>44228</v>
      </c>
      <c r="P1770">
        <v>8</v>
      </c>
      <c r="Q1770">
        <v>4</v>
      </c>
      <c r="R1770" s="1">
        <v>44197</v>
      </c>
      <c r="S1770">
        <v>0</v>
      </c>
      <c r="T1770" s="1"/>
    </row>
    <row r="1771" spans="1:20" x14ac:dyDescent="0.25">
      <c r="A1771">
        <v>100055</v>
      </c>
      <c r="B1771" t="s">
        <v>3</v>
      </c>
      <c r="C1771" cm="1">
        <f t="array" ref="C1771">_xlfn.SWITCH(Sales[[#This Row],[Subscription Type]],"Basic",4,"Premium",3,"Business",2,"Enterprise",1,FALSE)</f>
        <v>4</v>
      </c>
      <c r="G1771">
        <v>0</v>
      </c>
      <c r="H1771">
        <f>MAX(0,Sales[[#This Row],[Number of Users]]-Sales[[#This Row],[Licenses Bought]])</f>
        <v>2</v>
      </c>
      <c r="I1771" s="5">
        <v>10</v>
      </c>
      <c r="J1771" s="5">
        <f>IF(Sales[[#This Row],[Sales Month]]=MAX(R1771:R3990),Sales[[#This Row],[Upsell $ Non Paying Users]]*Sales[[#This Row],[Non Paying Users]],0)</f>
        <v>0</v>
      </c>
      <c r="K1771" s="5" t="str" cm="1">
        <f t="array" ref="K1771">_xlfn.IFS(Sales[[#This Row],[Current Upsell $]]=0,"",Sales[[#This Row],[Current Upsell $]]&gt;=400,"High",Sales[[#This Row],[Current Upsell $]]&gt;=100,"Medium",Sales[[#This Row],[Current Upsell $]]&lt;100,"Low")</f>
        <v/>
      </c>
      <c r="L1771" s="5" t="str">
        <f>IF(Sales[[#This Row],[Current Upsell $]]&gt;0,_xlfn.CONCAT(Sales[[#This Row],[Subscription Type]]," ",Sales[[#This Row],[Upsell Priority]]," ",TEXT(Sales[[#This Row],[Current Upsell $]],"$#")),"")</f>
        <v/>
      </c>
      <c r="M1771">
        <v>2</v>
      </c>
      <c r="N1771" s="1">
        <v>43983</v>
      </c>
      <c r="O1771" s="1">
        <v>44228</v>
      </c>
      <c r="P1771">
        <v>8</v>
      </c>
      <c r="Q1771">
        <v>4</v>
      </c>
      <c r="R1771" s="1">
        <v>44228</v>
      </c>
      <c r="S1771">
        <v>0</v>
      </c>
      <c r="T1771" s="1"/>
    </row>
    <row r="1772" spans="1:20" x14ac:dyDescent="0.25">
      <c r="A1772">
        <v>100056</v>
      </c>
      <c r="B1772" t="s">
        <v>3</v>
      </c>
      <c r="C1772" cm="1">
        <f t="array" ref="C1772">_xlfn.SWITCH(Sales[[#This Row],[Subscription Type]],"Basic",4,"Premium",3,"Business",2,"Enterprise",1,FALSE)</f>
        <v>4</v>
      </c>
      <c r="E1772" s="1"/>
      <c r="F1772" s="1"/>
      <c r="G1772">
        <v>0</v>
      </c>
      <c r="H1772">
        <f>MAX(0,Sales[[#This Row],[Number of Users]]-Sales[[#This Row],[Licenses Bought]])</f>
        <v>2</v>
      </c>
      <c r="I1772" s="5">
        <v>10</v>
      </c>
      <c r="J1772" s="5">
        <f>IF(Sales[[#This Row],[Sales Month]]=MAX(R1772:R3991),Sales[[#This Row],[Upsell $ Non Paying Users]]*Sales[[#This Row],[Non Paying Users]],0)</f>
        <v>0</v>
      </c>
      <c r="K1772" s="5" t="str" cm="1">
        <f t="array" ref="K1772">_xlfn.IFS(Sales[[#This Row],[Current Upsell $]]=0,"",Sales[[#This Row],[Current Upsell $]]&gt;=400,"High",Sales[[#This Row],[Current Upsell $]]&gt;=100,"Medium",Sales[[#This Row],[Current Upsell $]]&lt;100,"Low")</f>
        <v/>
      </c>
      <c r="L1772" s="5" t="str">
        <f>IF(Sales[[#This Row],[Current Upsell $]]&gt;0,_xlfn.CONCAT(Sales[[#This Row],[Subscription Type]]," ",Sales[[#This Row],[Upsell Priority]]," ",TEXT(Sales[[#This Row],[Current Upsell $]],"$#")),"")</f>
        <v/>
      </c>
      <c r="M1772">
        <v>2</v>
      </c>
      <c r="N1772" s="1">
        <v>43983</v>
      </c>
      <c r="O1772" s="1">
        <v>44378</v>
      </c>
      <c r="P1772">
        <v>13</v>
      </c>
      <c r="Q1772">
        <v>0</v>
      </c>
      <c r="R1772" s="1">
        <v>43983</v>
      </c>
      <c r="S1772">
        <v>0</v>
      </c>
      <c r="T1772" s="1"/>
    </row>
    <row r="1773" spans="1:20" x14ac:dyDescent="0.25">
      <c r="A1773">
        <v>100075</v>
      </c>
      <c r="B1773" t="s">
        <v>3</v>
      </c>
      <c r="C1773" cm="1">
        <f t="array" ref="C1773">_xlfn.SWITCH(Sales[[#This Row],[Subscription Type]],"Basic",4,"Premium",3,"Business",2,"Enterprise",1,FALSE)</f>
        <v>4</v>
      </c>
      <c r="G1773">
        <v>0</v>
      </c>
      <c r="H1773">
        <f>MAX(0,Sales[[#This Row],[Number of Users]]-Sales[[#This Row],[Licenses Bought]])</f>
        <v>2</v>
      </c>
      <c r="I1773" s="5">
        <v>10</v>
      </c>
      <c r="J1773" s="5">
        <f>IF(Sales[[#This Row],[Sales Month]]=MAX(R1773:R3992),Sales[[#This Row],[Upsell $ Non Paying Users]]*Sales[[#This Row],[Non Paying Users]],0)</f>
        <v>0</v>
      </c>
      <c r="K1773" s="5" t="str" cm="1">
        <f t="array" ref="K1773">_xlfn.IFS(Sales[[#This Row],[Current Upsell $]]=0,"",Sales[[#This Row],[Current Upsell $]]&gt;=400,"High",Sales[[#This Row],[Current Upsell $]]&gt;=100,"Medium",Sales[[#This Row],[Current Upsell $]]&lt;100,"Low")</f>
        <v/>
      </c>
      <c r="L1773" s="5" t="str">
        <f>IF(Sales[[#This Row],[Current Upsell $]]&gt;0,_xlfn.CONCAT(Sales[[#This Row],[Subscription Type]]," ",Sales[[#This Row],[Upsell Priority]]," ",TEXT(Sales[[#This Row],[Current Upsell $]],"$#")),"")</f>
        <v/>
      </c>
      <c r="M1773">
        <v>2</v>
      </c>
      <c r="N1773" s="1">
        <v>44013</v>
      </c>
      <c r="O1773" s="1">
        <v>44105</v>
      </c>
      <c r="P1773">
        <v>3</v>
      </c>
      <c r="Q1773">
        <v>8</v>
      </c>
      <c r="R1773" s="1">
        <v>44013</v>
      </c>
      <c r="S1773">
        <v>0</v>
      </c>
      <c r="T1773" s="1"/>
    </row>
    <row r="1774" spans="1:20" x14ac:dyDescent="0.25">
      <c r="A1774">
        <v>100076</v>
      </c>
      <c r="B1774" t="s">
        <v>3</v>
      </c>
      <c r="C1774" cm="1">
        <f t="array" ref="C1774">_xlfn.SWITCH(Sales[[#This Row],[Subscription Type]],"Basic",4,"Premium",3,"Business",2,"Enterprise",1,FALSE)</f>
        <v>4</v>
      </c>
      <c r="G1774">
        <v>0</v>
      </c>
      <c r="H1774">
        <f>MAX(0,Sales[[#This Row],[Number of Users]]-Sales[[#This Row],[Licenses Bought]])</f>
        <v>2</v>
      </c>
      <c r="I1774" s="5">
        <v>10</v>
      </c>
      <c r="J1774" s="5">
        <f>IF(Sales[[#This Row],[Sales Month]]=MAX(R1774:R3993),Sales[[#This Row],[Upsell $ Non Paying Users]]*Sales[[#This Row],[Non Paying Users]],0)</f>
        <v>0</v>
      </c>
      <c r="K1774" s="5" t="str" cm="1">
        <f t="array" ref="K1774">_xlfn.IFS(Sales[[#This Row],[Current Upsell $]]=0,"",Sales[[#This Row],[Current Upsell $]]&gt;=400,"High",Sales[[#This Row],[Current Upsell $]]&gt;=100,"Medium",Sales[[#This Row],[Current Upsell $]]&lt;100,"Low")</f>
        <v/>
      </c>
      <c r="L1774" s="5" t="str">
        <f>IF(Sales[[#This Row],[Current Upsell $]]&gt;0,_xlfn.CONCAT(Sales[[#This Row],[Subscription Type]]," ",Sales[[#This Row],[Upsell Priority]]," ",TEXT(Sales[[#This Row],[Current Upsell $]],"$#")),"")</f>
        <v/>
      </c>
      <c r="M1774">
        <v>2</v>
      </c>
      <c r="N1774" s="1">
        <v>44013</v>
      </c>
      <c r="O1774" s="1">
        <v>44317</v>
      </c>
      <c r="P1774">
        <v>10</v>
      </c>
      <c r="Q1774">
        <v>1</v>
      </c>
      <c r="R1774" s="1">
        <v>44013</v>
      </c>
      <c r="S1774">
        <v>0</v>
      </c>
      <c r="T1774" s="1"/>
    </row>
    <row r="1775" spans="1:20" x14ac:dyDescent="0.25">
      <c r="A1775">
        <v>100076</v>
      </c>
      <c r="B1775" t="s">
        <v>3</v>
      </c>
      <c r="C1775" cm="1">
        <f t="array" ref="C1775">_xlfn.SWITCH(Sales[[#This Row],[Subscription Type]],"Basic",4,"Premium",3,"Business",2,"Enterprise",1,FALSE)</f>
        <v>4</v>
      </c>
      <c r="G1775">
        <v>0</v>
      </c>
      <c r="H1775">
        <f>MAX(0,Sales[[#This Row],[Number of Users]]-Sales[[#This Row],[Licenses Bought]])</f>
        <v>2</v>
      </c>
      <c r="I1775" s="5">
        <v>10</v>
      </c>
      <c r="J1775" s="5">
        <f>IF(Sales[[#This Row],[Sales Month]]=MAX(R1775:R3994),Sales[[#This Row],[Upsell $ Non Paying Users]]*Sales[[#This Row],[Non Paying Users]],0)</f>
        <v>0</v>
      </c>
      <c r="K1775" s="5" t="str" cm="1">
        <f t="array" ref="K1775">_xlfn.IFS(Sales[[#This Row],[Current Upsell $]]=0,"",Sales[[#This Row],[Current Upsell $]]&gt;=400,"High",Sales[[#This Row],[Current Upsell $]]&gt;=100,"Medium",Sales[[#This Row],[Current Upsell $]]&lt;100,"Low")</f>
        <v/>
      </c>
      <c r="L1775" s="5" t="str">
        <f>IF(Sales[[#This Row],[Current Upsell $]]&gt;0,_xlfn.CONCAT(Sales[[#This Row],[Subscription Type]]," ",Sales[[#This Row],[Upsell Priority]]," ",TEXT(Sales[[#This Row],[Current Upsell $]],"$#")),"")</f>
        <v/>
      </c>
      <c r="M1775">
        <v>2</v>
      </c>
      <c r="N1775" s="1">
        <v>44013</v>
      </c>
      <c r="O1775" s="1">
        <v>44317</v>
      </c>
      <c r="P1775">
        <v>10</v>
      </c>
      <c r="Q1775">
        <v>1</v>
      </c>
      <c r="R1775" s="1">
        <v>44044</v>
      </c>
      <c r="S1775">
        <v>0</v>
      </c>
      <c r="T1775" s="1"/>
    </row>
    <row r="1776" spans="1:20" x14ac:dyDescent="0.25">
      <c r="A1776">
        <v>100076</v>
      </c>
      <c r="B1776" t="s">
        <v>3</v>
      </c>
      <c r="C1776" cm="1">
        <f t="array" ref="C1776">_xlfn.SWITCH(Sales[[#This Row],[Subscription Type]],"Basic",4,"Premium",3,"Business",2,"Enterprise",1,FALSE)</f>
        <v>4</v>
      </c>
      <c r="G1776">
        <v>0</v>
      </c>
      <c r="H1776">
        <f>MAX(0,Sales[[#This Row],[Number of Users]]-Sales[[#This Row],[Licenses Bought]])</f>
        <v>2</v>
      </c>
      <c r="I1776" s="5">
        <v>10</v>
      </c>
      <c r="J1776" s="5">
        <f>IF(Sales[[#This Row],[Sales Month]]=MAX(R1776:R3995),Sales[[#This Row],[Upsell $ Non Paying Users]]*Sales[[#This Row],[Non Paying Users]],0)</f>
        <v>0</v>
      </c>
      <c r="K1776" s="5" t="str" cm="1">
        <f t="array" ref="K1776">_xlfn.IFS(Sales[[#This Row],[Current Upsell $]]=0,"",Sales[[#This Row],[Current Upsell $]]&gt;=400,"High",Sales[[#This Row],[Current Upsell $]]&gt;=100,"Medium",Sales[[#This Row],[Current Upsell $]]&lt;100,"Low")</f>
        <v/>
      </c>
      <c r="L1776" s="5" t="str">
        <f>IF(Sales[[#This Row],[Current Upsell $]]&gt;0,_xlfn.CONCAT(Sales[[#This Row],[Subscription Type]]," ",Sales[[#This Row],[Upsell Priority]]," ",TEXT(Sales[[#This Row],[Current Upsell $]],"$#")),"")</f>
        <v/>
      </c>
      <c r="M1776">
        <v>2</v>
      </c>
      <c r="N1776" s="1">
        <v>44013</v>
      </c>
      <c r="O1776" s="1">
        <v>44317</v>
      </c>
      <c r="P1776">
        <v>10</v>
      </c>
      <c r="Q1776">
        <v>1</v>
      </c>
      <c r="R1776" s="1">
        <v>44075</v>
      </c>
      <c r="S1776">
        <v>0</v>
      </c>
      <c r="T1776" s="1"/>
    </row>
    <row r="1777" spans="1:20" x14ac:dyDescent="0.25">
      <c r="A1777">
        <v>100076</v>
      </c>
      <c r="B1777" t="s">
        <v>3</v>
      </c>
      <c r="C1777" cm="1">
        <f t="array" ref="C1777">_xlfn.SWITCH(Sales[[#This Row],[Subscription Type]],"Basic",4,"Premium",3,"Business",2,"Enterprise",1,FALSE)</f>
        <v>4</v>
      </c>
      <c r="G1777">
        <v>0</v>
      </c>
      <c r="H1777">
        <f>MAX(0,Sales[[#This Row],[Number of Users]]-Sales[[#This Row],[Licenses Bought]])</f>
        <v>2</v>
      </c>
      <c r="I1777" s="5">
        <v>10</v>
      </c>
      <c r="J1777" s="5">
        <f>IF(Sales[[#This Row],[Sales Month]]=MAX(R1777:R3996),Sales[[#This Row],[Upsell $ Non Paying Users]]*Sales[[#This Row],[Non Paying Users]],0)</f>
        <v>0</v>
      </c>
      <c r="K1777" s="5" t="str" cm="1">
        <f t="array" ref="K1777">_xlfn.IFS(Sales[[#This Row],[Current Upsell $]]=0,"",Sales[[#This Row],[Current Upsell $]]&gt;=400,"High",Sales[[#This Row],[Current Upsell $]]&gt;=100,"Medium",Sales[[#This Row],[Current Upsell $]]&lt;100,"Low")</f>
        <v/>
      </c>
      <c r="L1777" s="5" t="str">
        <f>IF(Sales[[#This Row],[Current Upsell $]]&gt;0,_xlfn.CONCAT(Sales[[#This Row],[Subscription Type]]," ",Sales[[#This Row],[Upsell Priority]]," ",TEXT(Sales[[#This Row],[Current Upsell $]],"$#")),"")</f>
        <v/>
      </c>
      <c r="M1777">
        <v>2</v>
      </c>
      <c r="N1777" s="1">
        <v>44013</v>
      </c>
      <c r="O1777" s="1">
        <v>44317</v>
      </c>
      <c r="P1777">
        <v>10</v>
      </c>
      <c r="Q1777">
        <v>1</v>
      </c>
      <c r="R1777" s="1">
        <v>44105</v>
      </c>
      <c r="S1777">
        <v>0</v>
      </c>
      <c r="T1777" s="1"/>
    </row>
    <row r="1778" spans="1:20" x14ac:dyDescent="0.25">
      <c r="A1778">
        <v>100076</v>
      </c>
      <c r="B1778" t="s">
        <v>3</v>
      </c>
      <c r="C1778" cm="1">
        <f t="array" ref="C1778">_xlfn.SWITCH(Sales[[#This Row],[Subscription Type]],"Basic",4,"Premium",3,"Business",2,"Enterprise",1,FALSE)</f>
        <v>4</v>
      </c>
      <c r="G1778">
        <v>0</v>
      </c>
      <c r="H1778">
        <f>MAX(0,Sales[[#This Row],[Number of Users]]-Sales[[#This Row],[Licenses Bought]])</f>
        <v>2</v>
      </c>
      <c r="I1778" s="5">
        <v>10</v>
      </c>
      <c r="J1778" s="5">
        <f>IF(Sales[[#This Row],[Sales Month]]=MAX(R1778:R3997),Sales[[#This Row],[Upsell $ Non Paying Users]]*Sales[[#This Row],[Non Paying Users]],0)</f>
        <v>0</v>
      </c>
      <c r="K1778" s="5" t="str" cm="1">
        <f t="array" ref="K1778">_xlfn.IFS(Sales[[#This Row],[Current Upsell $]]=0,"",Sales[[#This Row],[Current Upsell $]]&gt;=400,"High",Sales[[#This Row],[Current Upsell $]]&gt;=100,"Medium",Sales[[#This Row],[Current Upsell $]]&lt;100,"Low")</f>
        <v/>
      </c>
      <c r="L1778" s="5" t="str">
        <f>IF(Sales[[#This Row],[Current Upsell $]]&gt;0,_xlfn.CONCAT(Sales[[#This Row],[Subscription Type]]," ",Sales[[#This Row],[Upsell Priority]]," ",TEXT(Sales[[#This Row],[Current Upsell $]],"$#")),"")</f>
        <v/>
      </c>
      <c r="M1778">
        <v>2</v>
      </c>
      <c r="N1778" s="1">
        <v>44013</v>
      </c>
      <c r="O1778" s="1">
        <v>44317</v>
      </c>
      <c r="P1778">
        <v>10</v>
      </c>
      <c r="Q1778">
        <v>1</v>
      </c>
      <c r="R1778" s="1">
        <v>44166</v>
      </c>
      <c r="S1778">
        <v>0</v>
      </c>
      <c r="T1778" s="1"/>
    </row>
    <row r="1779" spans="1:20" x14ac:dyDescent="0.25">
      <c r="A1779">
        <v>100076</v>
      </c>
      <c r="B1779" t="s">
        <v>3</v>
      </c>
      <c r="C1779" cm="1">
        <f t="array" ref="C1779">_xlfn.SWITCH(Sales[[#This Row],[Subscription Type]],"Basic",4,"Premium",3,"Business",2,"Enterprise",1,FALSE)</f>
        <v>4</v>
      </c>
      <c r="G1779">
        <v>0</v>
      </c>
      <c r="H1779">
        <f>MAX(0,Sales[[#This Row],[Number of Users]]-Sales[[#This Row],[Licenses Bought]])</f>
        <v>2</v>
      </c>
      <c r="I1779" s="5">
        <v>10</v>
      </c>
      <c r="J1779" s="5">
        <f>IF(Sales[[#This Row],[Sales Month]]=MAX(R1779:R3998),Sales[[#This Row],[Upsell $ Non Paying Users]]*Sales[[#This Row],[Non Paying Users]],0)</f>
        <v>0</v>
      </c>
      <c r="K1779" s="5" t="str" cm="1">
        <f t="array" ref="K1779">_xlfn.IFS(Sales[[#This Row],[Current Upsell $]]=0,"",Sales[[#This Row],[Current Upsell $]]&gt;=400,"High",Sales[[#This Row],[Current Upsell $]]&gt;=100,"Medium",Sales[[#This Row],[Current Upsell $]]&lt;100,"Low")</f>
        <v/>
      </c>
      <c r="L1779" s="5" t="str">
        <f>IF(Sales[[#This Row],[Current Upsell $]]&gt;0,_xlfn.CONCAT(Sales[[#This Row],[Subscription Type]]," ",Sales[[#This Row],[Upsell Priority]]," ",TEXT(Sales[[#This Row],[Current Upsell $]],"$#")),"")</f>
        <v/>
      </c>
      <c r="M1779">
        <v>2</v>
      </c>
      <c r="N1779" s="1">
        <v>44013</v>
      </c>
      <c r="O1779" s="1">
        <v>44317</v>
      </c>
      <c r="P1779">
        <v>10</v>
      </c>
      <c r="Q1779">
        <v>1</v>
      </c>
      <c r="R1779" s="1">
        <v>44197</v>
      </c>
      <c r="S1779">
        <v>0</v>
      </c>
      <c r="T1779" s="1"/>
    </row>
    <row r="1780" spans="1:20" x14ac:dyDescent="0.25">
      <c r="A1780">
        <v>100076</v>
      </c>
      <c r="B1780" t="s">
        <v>3</v>
      </c>
      <c r="C1780" cm="1">
        <f t="array" ref="C1780">_xlfn.SWITCH(Sales[[#This Row],[Subscription Type]],"Basic",4,"Premium",3,"Business",2,"Enterprise",1,FALSE)</f>
        <v>4</v>
      </c>
      <c r="G1780">
        <v>0</v>
      </c>
      <c r="H1780">
        <f>MAX(0,Sales[[#This Row],[Number of Users]]-Sales[[#This Row],[Licenses Bought]])</f>
        <v>2</v>
      </c>
      <c r="I1780" s="5">
        <v>10</v>
      </c>
      <c r="J1780" s="5">
        <f>IF(Sales[[#This Row],[Sales Month]]=MAX(R1780:R3999),Sales[[#This Row],[Upsell $ Non Paying Users]]*Sales[[#This Row],[Non Paying Users]],0)</f>
        <v>0</v>
      </c>
      <c r="K1780" s="5" t="str" cm="1">
        <f t="array" ref="K1780">_xlfn.IFS(Sales[[#This Row],[Current Upsell $]]=0,"",Sales[[#This Row],[Current Upsell $]]&gt;=400,"High",Sales[[#This Row],[Current Upsell $]]&gt;=100,"Medium",Sales[[#This Row],[Current Upsell $]]&lt;100,"Low")</f>
        <v/>
      </c>
      <c r="L1780" s="5" t="str">
        <f>IF(Sales[[#This Row],[Current Upsell $]]&gt;0,_xlfn.CONCAT(Sales[[#This Row],[Subscription Type]]," ",Sales[[#This Row],[Upsell Priority]]," ",TEXT(Sales[[#This Row],[Current Upsell $]],"$#")),"")</f>
        <v/>
      </c>
      <c r="M1780">
        <v>2</v>
      </c>
      <c r="N1780" s="1">
        <v>44013</v>
      </c>
      <c r="O1780" s="1">
        <v>44317</v>
      </c>
      <c r="P1780">
        <v>10</v>
      </c>
      <c r="Q1780">
        <v>1</v>
      </c>
      <c r="R1780" s="1">
        <v>44228</v>
      </c>
      <c r="S1780">
        <v>0</v>
      </c>
      <c r="T1780" s="1"/>
    </row>
    <row r="1781" spans="1:20" x14ac:dyDescent="0.25">
      <c r="A1781">
        <v>100076</v>
      </c>
      <c r="B1781" t="s">
        <v>3</v>
      </c>
      <c r="C1781" cm="1">
        <f t="array" ref="C1781">_xlfn.SWITCH(Sales[[#This Row],[Subscription Type]],"Basic",4,"Premium",3,"Business",2,"Enterprise",1,FALSE)</f>
        <v>4</v>
      </c>
      <c r="G1781">
        <v>0</v>
      </c>
      <c r="H1781">
        <f>MAX(0,Sales[[#This Row],[Number of Users]]-Sales[[#This Row],[Licenses Bought]])</f>
        <v>2</v>
      </c>
      <c r="I1781" s="5">
        <v>10</v>
      </c>
      <c r="J1781" s="5">
        <f>IF(Sales[[#This Row],[Sales Month]]=MAX(R1781:R4000),Sales[[#This Row],[Upsell $ Non Paying Users]]*Sales[[#This Row],[Non Paying Users]],0)</f>
        <v>0</v>
      </c>
      <c r="K1781" s="5" t="str" cm="1">
        <f t="array" ref="K1781">_xlfn.IFS(Sales[[#This Row],[Current Upsell $]]=0,"",Sales[[#This Row],[Current Upsell $]]&gt;=400,"High",Sales[[#This Row],[Current Upsell $]]&gt;=100,"Medium",Sales[[#This Row],[Current Upsell $]]&lt;100,"Low")</f>
        <v/>
      </c>
      <c r="L1781" s="5" t="str">
        <f>IF(Sales[[#This Row],[Current Upsell $]]&gt;0,_xlfn.CONCAT(Sales[[#This Row],[Subscription Type]]," ",Sales[[#This Row],[Upsell Priority]]," ",TEXT(Sales[[#This Row],[Current Upsell $]],"$#")),"")</f>
        <v/>
      </c>
      <c r="M1781">
        <v>2</v>
      </c>
      <c r="N1781" s="1">
        <v>44013</v>
      </c>
      <c r="O1781" s="1">
        <v>44317</v>
      </c>
      <c r="P1781">
        <v>10</v>
      </c>
      <c r="Q1781">
        <v>1</v>
      </c>
      <c r="R1781" s="1">
        <v>44256</v>
      </c>
      <c r="S1781">
        <v>0</v>
      </c>
      <c r="T1781" s="1"/>
    </row>
    <row r="1782" spans="1:20" x14ac:dyDescent="0.25">
      <c r="A1782">
        <v>100076</v>
      </c>
      <c r="B1782" t="s">
        <v>3</v>
      </c>
      <c r="C1782" cm="1">
        <f t="array" ref="C1782">_xlfn.SWITCH(Sales[[#This Row],[Subscription Type]],"Basic",4,"Premium",3,"Business",2,"Enterprise",1,FALSE)</f>
        <v>4</v>
      </c>
      <c r="G1782">
        <v>0</v>
      </c>
      <c r="H1782">
        <f>MAX(0,Sales[[#This Row],[Number of Users]]-Sales[[#This Row],[Licenses Bought]])</f>
        <v>2</v>
      </c>
      <c r="I1782" s="5">
        <v>10</v>
      </c>
      <c r="J1782" s="5">
        <f>IF(Sales[[#This Row],[Sales Month]]=MAX(R1782:R4001),Sales[[#This Row],[Upsell $ Non Paying Users]]*Sales[[#This Row],[Non Paying Users]],0)</f>
        <v>0</v>
      </c>
      <c r="K1782" s="5" t="str" cm="1">
        <f t="array" ref="K1782">_xlfn.IFS(Sales[[#This Row],[Current Upsell $]]=0,"",Sales[[#This Row],[Current Upsell $]]&gt;=400,"High",Sales[[#This Row],[Current Upsell $]]&gt;=100,"Medium",Sales[[#This Row],[Current Upsell $]]&lt;100,"Low")</f>
        <v/>
      </c>
      <c r="L1782" s="5" t="str">
        <f>IF(Sales[[#This Row],[Current Upsell $]]&gt;0,_xlfn.CONCAT(Sales[[#This Row],[Subscription Type]]," ",Sales[[#This Row],[Upsell Priority]]," ",TEXT(Sales[[#This Row],[Current Upsell $]],"$#")),"")</f>
        <v/>
      </c>
      <c r="M1782">
        <v>2</v>
      </c>
      <c r="N1782" s="1">
        <v>44013</v>
      </c>
      <c r="O1782" s="1">
        <v>44317</v>
      </c>
      <c r="P1782">
        <v>10</v>
      </c>
      <c r="Q1782">
        <v>1</v>
      </c>
      <c r="R1782" s="1">
        <v>44287</v>
      </c>
      <c r="S1782">
        <v>0</v>
      </c>
      <c r="T1782" s="1"/>
    </row>
    <row r="1783" spans="1:20" x14ac:dyDescent="0.25">
      <c r="A1783">
        <v>100076</v>
      </c>
      <c r="B1783" t="s">
        <v>3</v>
      </c>
      <c r="C1783" cm="1">
        <f t="array" ref="C1783">_xlfn.SWITCH(Sales[[#This Row],[Subscription Type]],"Basic",4,"Premium",3,"Business",2,"Enterprise",1,FALSE)</f>
        <v>4</v>
      </c>
      <c r="G1783">
        <v>0</v>
      </c>
      <c r="H1783">
        <f>MAX(0,Sales[[#This Row],[Number of Users]]-Sales[[#This Row],[Licenses Bought]])</f>
        <v>2</v>
      </c>
      <c r="I1783" s="5">
        <v>10</v>
      </c>
      <c r="J1783" s="5">
        <f>IF(Sales[[#This Row],[Sales Month]]=MAX(R1783:R4002),Sales[[#This Row],[Upsell $ Non Paying Users]]*Sales[[#This Row],[Non Paying Users]],0)</f>
        <v>0</v>
      </c>
      <c r="K1783" s="5" t="str" cm="1">
        <f t="array" ref="K1783">_xlfn.IFS(Sales[[#This Row],[Current Upsell $]]=0,"",Sales[[#This Row],[Current Upsell $]]&gt;=400,"High",Sales[[#This Row],[Current Upsell $]]&gt;=100,"Medium",Sales[[#This Row],[Current Upsell $]]&lt;100,"Low")</f>
        <v/>
      </c>
      <c r="L1783" s="5" t="str">
        <f>IF(Sales[[#This Row],[Current Upsell $]]&gt;0,_xlfn.CONCAT(Sales[[#This Row],[Subscription Type]]," ",Sales[[#This Row],[Upsell Priority]]," ",TEXT(Sales[[#This Row],[Current Upsell $]],"$#")),"")</f>
        <v/>
      </c>
      <c r="M1783">
        <v>2</v>
      </c>
      <c r="N1783" s="1">
        <v>44013</v>
      </c>
      <c r="O1783" s="1">
        <v>44317</v>
      </c>
      <c r="P1783">
        <v>10</v>
      </c>
      <c r="Q1783">
        <v>1</v>
      </c>
      <c r="R1783" s="1">
        <v>44317</v>
      </c>
      <c r="S1783">
        <v>0</v>
      </c>
      <c r="T1783" s="1"/>
    </row>
    <row r="1784" spans="1:20" x14ac:dyDescent="0.25">
      <c r="A1784">
        <v>100077</v>
      </c>
      <c r="B1784" t="s">
        <v>3</v>
      </c>
      <c r="C1784" cm="1">
        <f t="array" ref="C1784">_xlfn.SWITCH(Sales[[#This Row],[Subscription Type]],"Basic",4,"Premium",3,"Business",2,"Enterprise",1,FALSE)</f>
        <v>4</v>
      </c>
      <c r="G1784">
        <v>0</v>
      </c>
      <c r="H1784">
        <f>MAX(0,Sales[[#This Row],[Number of Users]]-Sales[[#This Row],[Licenses Bought]])</f>
        <v>2</v>
      </c>
      <c r="I1784" s="5">
        <v>10</v>
      </c>
      <c r="J1784" s="5">
        <f>IF(Sales[[#This Row],[Sales Month]]=MAX(R1784:R4003),Sales[[#This Row],[Upsell $ Non Paying Users]]*Sales[[#This Row],[Non Paying Users]],0)</f>
        <v>0</v>
      </c>
      <c r="K1784" s="5" t="str" cm="1">
        <f t="array" ref="K1784">_xlfn.IFS(Sales[[#This Row],[Current Upsell $]]=0,"",Sales[[#This Row],[Current Upsell $]]&gt;=400,"High",Sales[[#This Row],[Current Upsell $]]&gt;=100,"Medium",Sales[[#This Row],[Current Upsell $]]&lt;100,"Low")</f>
        <v/>
      </c>
      <c r="L1784" s="5" t="str">
        <f>IF(Sales[[#This Row],[Current Upsell $]]&gt;0,_xlfn.CONCAT(Sales[[#This Row],[Subscription Type]]," ",Sales[[#This Row],[Upsell Priority]]," ",TEXT(Sales[[#This Row],[Current Upsell $]],"$#")),"")</f>
        <v/>
      </c>
      <c r="M1784">
        <v>2</v>
      </c>
      <c r="N1784" s="1">
        <v>44013</v>
      </c>
      <c r="O1784" s="1">
        <v>44317</v>
      </c>
      <c r="P1784">
        <v>10</v>
      </c>
      <c r="Q1784">
        <v>1</v>
      </c>
      <c r="R1784" s="1">
        <v>44013</v>
      </c>
      <c r="S1784">
        <v>0</v>
      </c>
      <c r="T1784" s="1"/>
    </row>
    <row r="1785" spans="1:20" x14ac:dyDescent="0.25">
      <c r="A1785">
        <v>100077</v>
      </c>
      <c r="B1785" t="s">
        <v>3</v>
      </c>
      <c r="C1785" cm="1">
        <f t="array" ref="C1785">_xlfn.SWITCH(Sales[[#This Row],[Subscription Type]],"Basic",4,"Premium",3,"Business",2,"Enterprise",1,FALSE)</f>
        <v>4</v>
      </c>
      <c r="G1785">
        <v>0</v>
      </c>
      <c r="H1785">
        <f>MAX(0,Sales[[#This Row],[Number of Users]]-Sales[[#This Row],[Licenses Bought]])</f>
        <v>2</v>
      </c>
      <c r="I1785" s="5">
        <v>10</v>
      </c>
      <c r="J1785" s="5">
        <f>IF(Sales[[#This Row],[Sales Month]]=MAX(R1785:R4004),Sales[[#This Row],[Upsell $ Non Paying Users]]*Sales[[#This Row],[Non Paying Users]],0)</f>
        <v>0</v>
      </c>
      <c r="K1785" s="5" t="str" cm="1">
        <f t="array" ref="K1785">_xlfn.IFS(Sales[[#This Row],[Current Upsell $]]=0,"",Sales[[#This Row],[Current Upsell $]]&gt;=400,"High",Sales[[#This Row],[Current Upsell $]]&gt;=100,"Medium",Sales[[#This Row],[Current Upsell $]]&lt;100,"Low")</f>
        <v/>
      </c>
      <c r="L1785" s="5" t="str">
        <f>IF(Sales[[#This Row],[Current Upsell $]]&gt;0,_xlfn.CONCAT(Sales[[#This Row],[Subscription Type]]," ",Sales[[#This Row],[Upsell Priority]]," ",TEXT(Sales[[#This Row],[Current Upsell $]],"$#")),"")</f>
        <v/>
      </c>
      <c r="M1785">
        <v>2</v>
      </c>
      <c r="N1785" s="1">
        <v>44013</v>
      </c>
      <c r="O1785" s="1">
        <v>44317</v>
      </c>
      <c r="P1785">
        <v>10</v>
      </c>
      <c r="Q1785">
        <v>1</v>
      </c>
      <c r="R1785" s="1">
        <v>44044</v>
      </c>
      <c r="S1785">
        <v>0</v>
      </c>
      <c r="T1785" s="1"/>
    </row>
    <row r="1786" spans="1:20" x14ac:dyDescent="0.25">
      <c r="A1786">
        <v>100077</v>
      </c>
      <c r="B1786" t="s">
        <v>3</v>
      </c>
      <c r="C1786" cm="1">
        <f t="array" ref="C1786">_xlfn.SWITCH(Sales[[#This Row],[Subscription Type]],"Basic",4,"Premium",3,"Business",2,"Enterprise",1,FALSE)</f>
        <v>4</v>
      </c>
      <c r="G1786">
        <v>0</v>
      </c>
      <c r="H1786">
        <f>MAX(0,Sales[[#This Row],[Number of Users]]-Sales[[#This Row],[Licenses Bought]])</f>
        <v>2</v>
      </c>
      <c r="I1786" s="5">
        <v>10</v>
      </c>
      <c r="J1786" s="5">
        <f>IF(Sales[[#This Row],[Sales Month]]=MAX(R1786:R4005),Sales[[#This Row],[Upsell $ Non Paying Users]]*Sales[[#This Row],[Non Paying Users]],0)</f>
        <v>0</v>
      </c>
      <c r="K1786" s="5" t="str" cm="1">
        <f t="array" ref="K1786">_xlfn.IFS(Sales[[#This Row],[Current Upsell $]]=0,"",Sales[[#This Row],[Current Upsell $]]&gt;=400,"High",Sales[[#This Row],[Current Upsell $]]&gt;=100,"Medium",Sales[[#This Row],[Current Upsell $]]&lt;100,"Low")</f>
        <v/>
      </c>
      <c r="L1786" s="5" t="str">
        <f>IF(Sales[[#This Row],[Current Upsell $]]&gt;0,_xlfn.CONCAT(Sales[[#This Row],[Subscription Type]]," ",Sales[[#This Row],[Upsell Priority]]," ",TEXT(Sales[[#This Row],[Current Upsell $]],"$#")),"")</f>
        <v/>
      </c>
      <c r="M1786">
        <v>2</v>
      </c>
      <c r="N1786" s="1">
        <v>44013</v>
      </c>
      <c r="O1786" s="1">
        <v>44317</v>
      </c>
      <c r="P1786">
        <v>10</v>
      </c>
      <c r="Q1786">
        <v>1</v>
      </c>
      <c r="R1786" s="1">
        <v>44075</v>
      </c>
      <c r="S1786">
        <v>0</v>
      </c>
      <c r="T1786" s="1"/>
    </row>
    <row r="1787" spans="1:20" x14ac:dyDescent="0.25">
      <c r="A1787">
        <v>100077</v>
      </c>
      <c r="B1787" t="s">
        <v>3</v>
      </c>
      <c r="C1787" cm="1">
        <f t="array" ref="C1787">_xlfn.SWITCH(Sales[[#This Row],[Subscription Type]],"Basic",4,"Premium",3,"Business",2,"Enterprise",1,FALSE)</f>
        <v>4</v>
      </c>
      <c r="G1787">
        <v>0</v>
      </c>
      <c r="H1787">
        <f>MAX(0,Sales[[#This Row],[Number of Users]]-Sales[[#This Row],[Licenses Bought]])</f>
        <v>2</v>
      </c>
      <c r="I1787" s="5">
        <v>10</v>
      </c>
      <c r="J1787" s="5">
        <f>IF(Sales[[#This Row],[Sales Month]]=MAX(R1787:R4006),Sales[[#This Row],[Upsell $ Non Paying Users]]*Sales[[#This Row],[Non Paying Users]],0)</f>
        <v>0</v>
      </c>
      <c r="K1787" s="5" t="str" cm="1">
        <f t="array" ref="K1787">_xlfn.IFS(Sales[[#This Row],[Current Upsell $]]=0,"",Sales[[#This Row],[Current Upsell $]]&gt;=400,"High",Sales[[#This Row],[Current Upsell $]]&gt;=100,"Medium",Sales[[#This Row],[Current Upsell $]]&lt;100,"Low")</f>
        <v/>
      </c>
      <c r="L1787" s="5" t="str">
        <f>IF(Sales[[#This Row],[Current Upsell $]]&gt;0,_xlfn.CONCAT(Sales[[#This Row],[Subscription Type]]," ",Sales[[#This Row],[Upsell Priority]]," ",TEXT(Sales[[#This Row],[Current Upsell $]],"$#")),"")</f>
        <v/>
      </c>
      <c r="M1787">
        <v>2</v>
      </c>
      <c r="N1787" s="1">
        <v>44013</v>
      </c>
      <c r="O1787" s="1">
        <v>44317</v>
      </c>
      <c r="P1787">
        <v>10</v>
      </c>
      <c r="Q1787">
        <v>1</v>
      </c>
      <c r="R1787" s="1">
        <v>44105</v>
      </c>
      <c r="S1787">
        <v>0</v>
      </c>
      <c r="T1787" s="1"/>
    </row>
    <row r="1788" spans="1:20" x14ac:dyDescent="0.25">
      <c r="A1788">
        <v>100077</v>
      </c>
      <c r="B1788" t="s">
        <v>3</v>
      </c>
      <c r="C1788" cm="1">
        <f t="array" ref="C1788">_xlfn.SWITCH(Sales[[#This Row],[Subscription Type]],"Basic",4,"Premium",3,"Business",2,"Enterprise",1,FALSE)</f>
        <v>4</v>
      </c>
      <c r="G1788">
        <v>0</v>
      </c>
      <c r="H1788">
        <f>MAX(0,Sales[[#This Row],[Number of Users]]-Sales[[#This Row],[Licenses Bought]])</f>
        <v>2</v>
      </c>
      <c r="I1788" s="5">
        <v>10</v>
      </c>
      <c r="J1788" s="5">
        <f>IF(Sales[[#This Row],[Sales Month]]=MAX(R1788:R4007),Sales[[#This Row],[Upsell $ Non Paying Users]]*Sales[[#This Row],[Non Paying Users]],0)</f>
        <v>0</v>
      </c>
      <c r="K1788" s="5" t="str" cm="1">
        <f t="array" ref="K1788">_xlfn.IFS(Sales[[#This Row],[Current Upsell $]]=0,"",Sales[[#This Row],[Current Upsell $]]&gt;=400,"High",Sales[[#This Row],[Current Upsell $]]&gt;=100,"Medium",Sales[[#This Row],[Current Upsell $]]&lt;100,"Low")</f>
        <v/>
      </c>
      <c r="L1788" s="5" t="str">
        <f>IF(Sales[[#This Row],[Current Upsell $]]&gt;0,_xlfn.CONCAT(Sales[[#This Row],[Subscription Type]]," ",Sales[[#This Row],[Upsell Priority]]," ",TEXT(Sales[[#This Row],[Current Upsell $]],"$#")),"")</f>
        <v/>
      </c>
      <c r="M1788">
        <v>2</v>
      </c>
      <c r="N1788" s="1">
        <v>44013</v>
      </c>
      <c r="O1788" s="1">
        <v>44317</v>
      </c>
      <c r="P1788">
        <v>10</v>
      </c>
      <c r="Q1788">
        <v>1</v>
      </c>
      <c r="R1788" s="1">
        <v>44136</v>
      </c>
      <c r="S1788">
        <v>0</v>
      </c>
      <c r="T1788" s="1"/>
    </row>
    <row r="1789" spans="1:20" x14ac:dyDescent="0.25">
      <c r="A1789">
        <v>100077</v>
      </c>
      <c r="B1789" t="s">
        <v>3</v>
      </c>
      <c r="C1789" cm="1">
        <f t="array" ref="C1789">_xlfn.SWITCH(Sales[[#This Row],[Subscription Type]],"Basic",4,"Premium",3,"Business",2,"Enterprise",1,FALSE)</f>
        <v>4</v>
      </c>
      <c r="G1789">
        <v>0</v>
      </c>
      <c r="H1789">
        <f>MAX(0,Sales[[#This Row],[Number of Users]]-Sales[[#This Row],[Licenses Bought]])</f>
        <v>2</v>
      </c>
      <c r="I1789" s="5">
        <v>10</v>
      </c>
      <c r="J1789" s="5">
        <f>IF(Sales[[#This Row],[Sales Month]]=MAX(R1789:R4008),Sales[[#This Row],[Upsell $ Non Paying Users]]*Sales[[#This Row],[Non Paying Users]],0)</f>
        <v>0</v>
      </c>
      <c r="K1789" s="5" t="str" cm="1">
        <f t="array" ref="K1789">_xlfn.IFS(Sales[[#This Row],[Current Upsell $]]=0,"",Sales[[#This Row],[Current Upsell $]]&gt;=400,"High",Sales[[#This Row],[Current Upsell $]]&gt;=100,"Medium",Sales[[#This Row],[Current Upsell $]]&lt;100,"Low")</f>
        <v/>
      </c>
      <c r="L1789" s="5" t="str">
        <f>IF(Sales[[#This Row],[Current Upsell $]]&gt;0,_xlfn.CONCAT(Sales[[#This Row],[Subscription Type]]," ",Sales[[#This Row],[Upsell Priority]]," ",TEXT(Sales[[#This Row],[Current Upsell $]],"$#")),"")</f>
        <v/>
      </c>
      <c r="M1789">
        <v>2</v>
      </c>
      <c r="N1789" s="1">
        <v>44013</v>
      </c>
      <c r="O1789" s="1">
        <v>44317</v>
      </c>
      <c r="P1789">
        <v>10</v>
      </c>
      <c r="Q1789">
        <v>1</v>
      </c>
      <c r="R1789" s="1">
        <v>44166</v>
      </c>
      <c r="S1789">
        <v>0</v>
      </c>
      <c r="T1789" s="1"/>
    </row>
    <row r="1790" spans="1:20" x14ac:dyDescent="0.25">
      <c r="A1790">
        <v>100077</v>
      </c>
      <c r="B1790" t="s">
        <v>3</v>
      </c>
      <c r="C1790" cm="1">
        <f t="array" ref="C1790">_xlfn.SWITCH(Sales[[#This Row],[Subscription Type]],"Basic",4,"Premium",3,"Business",2,"Enterprise",1,FALSE)</f>
        <v>4</v>
      </c>
      <c r="G1790">
        <v>0</v>
      </c>
      <c r="H1790">
        <f>MAX(0,Sales[[#This Row],[Number of Users]]-Sales[[#This Row],[Licenses Bought]])</f>
        <v>2</v>
      </c>
      <c r="I1790" s="5">
        <v>10</v>
      </c>
      <c r="J1790" s="5">
        <f>IF(Sales[[#This Row],[Sales Month]]=MAX(R1790:R4009),Sales[[#This Row],[Upsell $ Non Paying Users]]*Sales[[#This Row],[Non Paying Users]],0)</f>
        <v>0</v>
      </c>
      <c r="K1790" s="5" t="str" cm="1">
        <f t="array" ref="K1790">_xlfn.IFS(Sales[[#This Row],[Current Upsell $]]=0,"",Sales[[#This Row],[Current Upsell $]]&gt;=400,"High",Sales[[#This Row],[Current Upsell $]]&gt;=100,"Medium",Sales[[#This Row],[Current Upsell $]]&lt;100,"Low")</f>
        <v/>
      </c>
      <c r="L1790" s="5" t="str">
        <f>IF(Sales[[#This Row],[Current Upsell $]]&gt;0,_xlfn.CONCAT(Sales[[#This Row],[Subscription Type]]," ",Sales[[#This Row],[Upsell Priority]]," ",TEXT(Sales[[#This Row],[Current Upsell $]],"$#")),"")</f>
        <v/>
      </c>
      <c r="M1790">
        <v>2</v>
      </c>
      <c r="N1790" s="1">
        <v>44013</v>
      </c>
      <c r="O1790" s="1">
        <v>44317</v>
      </c>
      <c r="P1790">
        <v>10</v>
      </c>
      <c r="Q1790">
        <v>1</v>
      </c>
      <c r="R1790" s="1">
        <v>44197</v>
      </c>
      <c r="S1790">
        <v>0</v>
      </c>
      <c r="T1790" s="1"/>
    </row>
    <row r="1791" spans="1:20" x14ac:dyDescent="0.25">
      <c r="A1791">
        <v>100077</v>
      </c>
      <c r="B1791" t="s">
        <v>3</v>
      </c>
      <c r="C1791" cm="1">
        <f t="array" ref="C1791">_xlfn.SWITCH(Sales[[#This Row],[Subscription Type]],"Basic",4,"Premium",3,"Business",2,"Enterprise",1,FALSE)</f>
        <v>4</v>
      </c>
      <c r="G1791">
        <v>0</v>
      </c>
      <c r="H1791">
        <f>MAX(0,Sales[[#This Row],[Number of Users]]-Sales[[#This Row],[Licenses Bought]])</f>
        <v>2</v>
      </c>
      <c r="I1791" s="5">
        <v>10</v>
      </c>
      <c r="J1791" s="5">
        <f>IF(Sales[[#This Row],[Sales Month]]=MAX(R1791:R4010),Sales[[#This Row],[Upsell $ Non Paying Users]]*Sales[[#This Row],[Non Paying Users]],0)</f>
        <v>0</v>
      </c>
      <c r="K1791" s="5" t="str" cm="1">
        <f t="array" ref="K1791">_xlfn.IFS(Sales[[#This Row],[Current Upsell $]]=0,"",Sales[[#This Row],[Current Upsell $]]&gt;=400,"High",Sales[[#This Row],[Current Upsell $]]&gt;=100,"Medium",Sales[[#This Row],[Current Upsell $]]&lt;100,"Low")</f>
        <v/>
      </c>
      <c r="L1791" s="5" t="str">
        <f>IF(Sales[[#This Row],[Current Upsell $]]&gt;0,_xlfn.CONCAT(Sales[[#This Row],[Subscription Type]]," ",Sales[[#This Row],[Upsell Priority]]," ",TEXT(Sales[[#This Row],[Current Upsell $]],"$#")),"")</f>
        <v/>
      </c>
      <c r="M1791">
        <v>2</v>
      </c>
      <c r="N1791" s="1">
        <v>44013</v>
      </c>
      <c r="O1791" s="1">
        <v>44317</v>
      </c>
      <c r="P1791">
        <v>10</v>
      </c>
      <c r="Q1791">
        <v>1</v>
      </c>
      <c r="R1791" s="1">
        <v>44228</v>
      </c>
      <c r="S1791">
        <v>0</v>
      </c>
      <c r="T1791" s="1"/>
    </row>
    <row r="1792" spans="1:20" x14ac:dyDescent="0.25">
      <c r="A1792">
        <v>100077</v>
      </c>
      <c r="B1792" t="s">
        <v>3</v>
      </c>
      <c r="C1792" cm="1">
        <f t="array" ref="C1792">_xlfn.SWITCH(Sales[[#This Row],[Subscription Type]],"Basic",4,"Premium",3,"Business",2,"Enterprise",1,FALSE)</f>
        <v>4</v>
      </c>
      <c r="G1792">
        <v>0</v>
      </c>
      <c r="H1792">
        <f>MAX(0,Sales[[#This Row],[Number of Users]]-Sales[[#This Row],[Licenses Bought]])</f>
        <v>2</v>
      </c>
      <c r="I1792" s="5">
        <v>10</v>
      </c>
      <c r="J1792" s="5">
        <f>IF(Sales[[#This Row],[Sales Month]]=MAX(R1792:R4011),Sales[[#This Row],[Upsell $ Non Paying Users]]*Sales[[#This Row],[Non Paying Users]],0)</f>
        <v>0</v>
      </c>
      <c r="K1792" s="5" t="str" cm="1">
        <f t="array" ref="K1792">_xlfn.IFS(Sales[[#This Row],[Current Upsell $]]=0,"",Sales[[#This Row],[Current Upsell $]]&gt;=400,"High",Sales[[#This Row],[Current Upsell $]]&gt;=100,"Medium",Sales[[#This Row],[Current Upsell $]]&lt;100,"Low")</f>
        <v/>
      </c>
      <c r="L1792" s="5" t="str">
        <f>IF(Sales[[#This Row],[Current Upsell $]]&gt;0,_xlfn.CONCAT(Sales[[#This Row],[Subscription Type]]," ",Sales[[#This Row],[Upsell Priority]]," ",TEXT(Sales[[#This Row],[Current Upsell $]],"$#")),"")</f>
        <v/>
      </c>
      <c r="M1792">
        <v>2</v>
      </c>
      <c r="N1792" s="1">
        <v>44013</v>
      </c>
      <c r="O1792" s="1">
        <v>44317</v>
      </c>
      <c r="P1792">
        <v>10</v>
      </c>
      <c r="Q1792">
        <v>1</v>
      </c>
      <c r="R1792" s="1">
        <v>44256</v>
      </c>
      <c r="S1792">
        <v>0</v>
      </c>
      <c r="T1792" s="1"/>
    </row>
    <row r="1793" spans="1:20" x14ac:dyDescent="0.25">
      <c r="A1793">
        <v>100078</v>
      </c>
      <c r="B1793" t="s">
        <v>3</v>
      </c>
      <c r="C1793" cm="1">
        <f t="array" ref="C1793">_xlfn.SWITCH(Sales[[#This Row],[Subscription Type]],"Basic",4,"Premium",3,"Business",2,"Enterprise",1,FALSE)</f>
        <v>4</v>
      </c>
      <c r="G1793">
        <v>0</v>
      </c>
      <c r="H1793">
        <f>MAX(0,Sales[[#This Row],[Number of Users]]-Sales[[#This Row],[Licenses Bought]])</f>
        <v>2</v>
      </c>
      <c r="I1793" s="5">
        <v>10</v>
      </c>
      <c r="J1793" s="5">
        <f>IF(Sales[[#This Row],[Sales Month]]=MAX(R1793:R4012),Sales[[#This Row],[Upsell $ Non Paying Users]]*Sales[[#This Row],[Non Paying Users]],0)</f>
        <v>0</v>
      </c>
      <c r="K1793" s="5" t="str" cm="1">
        <f t="array" ref="K1793">_xlfn.IFS(Sales[[#This Row],[Current Upsell $]]=0,"",Sales[[#This Row],[Current Upsell $]]&gt;=400,"High",Sales[[#This Row],[Current Upsell $]]&gt;=100,"Medium",Sales[[#This Row],[Current Upsell $]]&lt;100,"Low")</f>
        <v/>
      </c>
      <c r="L1793" s="5" t="str">
        <f>IF(Sales[[#This Row],[Current Upsell $]]&gt;0,_xlfn.CONCAT(Sales[[#This Row],[Subscription Type]]," ",Sales[[#This Row],[Upsell Priority]]," ",TEXT(Sales[[#This Row],[Current Upsell $]],"$#")),"")</f>
        <v/>
      </c>
      <c r="M1793">
        <v>2</v>
      </c>
      <c r="N1793" s="1">
        <v>44013</v>
      </c>
      <c r="O1793" s="1">
        <v>44075</v>
      </c>
      <c r="P1793">
        <v>2</v>
      </c>
      <c r="Q1793">
        <v>9</v>
      </c>
      <c r="R1793" s="1">
        <v>44013</v>
      </c>
      <c r="S1793">
        <v>0</v>
      </c>
      <c r="T1793" s="1"/>
    </row>
    <row r="1794" spans="1:20" x14ac:dyDescent="0.25">
      <c r="A1794">
        <v>100078</v>
      </c>
      <c r="B1794" t="s">
        <v>3</v>
      </c>
      <c r="C1794" cm="1">
        <f t="array" ref="C1794">_xlfn.SWITCH(Sales[[#This Row],[Subscription Type]],"Basic",4,"Premium",3,"Business",2,"Enterprise",1,FALSE)</f>
        <v>4</v>
      </c>
      <c r="G1794">
        <v>0</v>
      </c>
      <c r="H1794">
        <f>MAX(0,Sales[[#This Row],[Number of Users]]-Sales[[#This Row],[Licenses Bought]])</f>
        <v>2</v>
      </c>
      <c r="I1794" s="5">
        <v>10</v>
      </c>
      <c r="J1794" s="5">
        <f>IF(Sales[[#This Row],[Sales Month]]=MAX(R1794:R4013),Sales[[#This Row],[Upsell $ Non Paying Users]]*Sales[[#This Row],[Non Paying Users]],0)</f>
        <v>0</v>
      </c>
      <c r="K1794" s="5" t="str" cm="1">
        <f t="array" ref="K1794">_xlfn.IFS(Sales[[#This Row],[Current Upsell $]]=0,"",Sales[[#This Row],[Current Upsell $]]&gt;=400,"High",Sales[[#This Row],[Current Upsell $]]&gt;=100,"Medium",Sales[[#This Row],[Current Upsell $]]&lt;100,"Low")</f>
        <v/>
      </c>
      <c r="L1794" s="5" t="str">
        <f>IF(Sales[[#This Row],[Current Upsell $]]&gt;0,_xlfn.CONCAT(Sales[[#This Row],[Subscription Type]]," ",Sales[[#This Row],[Upsell Priority]]," ",TEXT(Sales[[#This Row],[Current Upsell $]],"$#")),"")</f>
        <v/>
      </c>
      <c r="M1794">
        <v>2</v>
      </c>
      <c r="N1794" s="1">
        <v>44013</v>
      </c>
      <c r="O1794" s="1">
        <v>44075</v>
      </c>
      <c r="P1794">
        <v>2</v>
      </c>
      <c r="Q1794">
        <v>9</v>
      </c>
      <c r="R1794" s="1">
        <v>44044</v>
      </c>
      <c r="S1794">
        <v>0</v>
      </c>
      <c r="T1794" s="1"/>
    </row>
    <row r="1795" spans="1:20" x14ac:dyDescent="0.25">
      <c r="A1795">
        <v>100078</v>
      </c>
      <c r="B1795" t="s">
        <v>3</v>
      </c>
      <c r="C1795" cm="1">
        <f t="array" ref="C1795">_xlfn.SWITCH(Sales[[#This Row],[Subscription Type]],"Basic",4,"Premium",3,"Business",2,"Enterprise",1,FALSE)</f>
        <v>4</v>
      </c>
      <c r="G1795">
        <v>0</v>
      </c>
      <c r="H1795">
        <f>MAX(0,Sales[[#This Row],[Number of Users]]-Sales[[#This Row],[Licenses Bought]])</f>
        <v>2</v>
      </c>
      <c r="I1795" s="5">
        <v>10</v>
      </c>
      <c r="J1795" s="5">
        <f>IF(Sales[[#This Row],[Sales Month]]=MAX(R1795:R4014),Sales[[#This Row],[Upsell $ Non Paying Users]]*Sales[[#This Row],[Non Paying Users]],0)</f>
        <v>0</v>
      </c>
      <c r="K1795" s="5" t="str" cm="1">
        <f t="array" ref="K1795">_xlfn.IFS(Sales[[#This Row],[Current Upsell $]]=0,"",Sales[[#This Row],[Current Upsell $]]&gt;=400,"High",Sales[[#This Row],[Current Upsell $]]&gt;=100,"Medium",Sales[[#This Row],[Current Upsell $]]&lt;100,"Low")</f>
        <v/>
      </c>
      <c r="L1795" s="5" t="str">
        <f>IF(Sales[[#This Row],[Current Upsell $]]&gt;0,_xlfn.CONCAT(Sales[[#This Row],[Subscription Type]]," ",Sales[[#This Row],[Upsell Priority]]," ",TEXT(Sales[[#This Row],[Current Upsell $]],"$#")),"")</f>
        <v/>
      </c>
      <c r="M1795">
        <v>2</v>
      </c>
      <c r="N1795" s="1">
        <v>44013</v>
      </c>
      <c r="O1795" s="1">
        <v>44075</v>
      </c>
      <c r="P1795">
        <v>2</v>
      </c>
      <c r="Q1795">
        <v>9</v>
      </c>
      <c r="R1795" s="1">
        <v>44075</v>
      </c>
      <c r="S1795">
        <v>0</v>
      </c>
      <c r="T1795" s="1"/>
    </row>
    <row r="1796" spans="1:20" x14ac:dyDescent="0.25">
      <c r="A1796">
        <v>100079</v>
      </c>
      <c r="B1796" t="s">
        <v>3</v>
      </c>
      <c r="C1796" cm="1">
        <f t="array" ref="C1796">_xlfn.SWITCH(Sales[[#This Row],[Subscription Type]],"Basic",4,"Premium",3,"Business",2,"Enterprise",1,FALSE)</f>
        <v>4</v>
      </c>
      <c r="E1796" s="1"/>
      <c r="F1796" s="1"/>
      <c r="G1796">
        <v>0</v>
      </c>
      <c r="H1796">
        <f>MAX(0,Sales[[#This Row],[Number of Users]]-Sales[[#This Row],[Licenses Bought]])</f>
        <v>2</v>
      </c>
      <c r="I1796" s="5">
        <v>10</v>
      </c>
      <c r="J1796" s="5">
        <f>IF(Sales[[#This Row],[Sales Month]]=MAX(R1796:R4015),Sales[[#This Row],[Upsell $ Non Paying Users]]*Sales[[#This Row],[Non Paying Users]],0)</f>
        <v>0</v>
      </c>
      <c r="K1796" s="5" t="str" cm="1">
        <f t="array" ref="K1796">_xlfn.IFS(Sales[[#This Row],[Current Upsell $]]=0,"",Sales[[#This Row],[Current Upsell $]]&gt;=400,"High",Sales[[#This Row],[Current Upsell $]]&gt;=100,"Medium",Sales[[#This Row],[Current Upsell $]]&lt;100,"Low")</f>
        <v/>
      </c>
      <c r="L1796" s="5" t="str">
        <f>IF(Sales[[#This Row],[Current Upsell $]]&gt;0,_xlfn.CONCAT(Sales[[#This Row],[Subscription Type]]," ",Sales[[#This Row],[Upsell Priority]]," ",TEXT(Sales[[#This Row],[Current Upsell $]],"$#")),"")</f>
        <v/>
      </c>
      <c r="M1796">
        <v>2</v>
      </c>
      <c r="N1796" s="1">
        <v>44013</v>
      </c>
      <c r="O1796" s="1">
        <v>44378</v>
      </c>
      <c r="P1796">
        <v>12</v>
      </c>
      <c r="Q1796">
        <v>0</v>
      </c>
      <c r="R1796" s="1">
        <v>44013</v>
      </c>
      <c r="S1796">
        <v>0</v>
      </c>
      <c r="T1796" s="1"/>
    </row>
    <row r="1797" spans="1:20" x14ac:dyDescent="0.25">
      <c r="A1797">
        <v>100099</v>
      </c>
      <c r="B1797" t="s">
        <v>3</v>
      </c>
      <c r="C1797" cm="1">
        <f t="array" ref="C1797">_xlfn.SWITCH(Sales[[#This Row],[Subscription Type]],"Basic",4,"Premium",3,"Business",2,"Enterprise",1,FALSE)</f>
        <v>4</v>
      </c>
      <c r="G1797">
        <v>0</v>
      </c>
      <c r="H1797">
        <f>MAX(0,Sales[[#This Row],[Number of Users]]-Sales[[#This Row],[Licenses Bought]])</f>
        <v>2</v>
      </c>
      <c r="I1797" s="5">
        <v>10</v>
      </c>
      <c r="J1797" s="5">
        <f>IF(Sales[[#This Row],[Sales Month]]=MAX(R1797:R4016),Sales[[#This Row],[Upsell $ Non Paying Users]]*Sales[[#This Row],[Non Paying Users]],0)</f>
        <v>0</v>
      </c>
      <c r="K1797" s="5" t="str" cm="1">
        <f t="array" ref="K1797">_xlfn.IFS(Sales[[#This Row],[Current Upsell $]]=0,"",Sales[[#This Row],[Current Upsell $]]&gt;=400,"High",Sales[[#This Row],[Current Upsell $]]&gt;=100,"Medium",Sales[[#This Row],[Current Upsell $]]&lt;100,"Low")</f>
        <v/>
      </c>
      <c r="L1797" s="5" t="str">
        <f>IF(Sales[[#This Row],[Current Upsell $]]&gt;0,_xlfn.CONCAT(Sales[[#This Row],[Subscription Type]]," ",Sales[[#This Row],[Upsell Priority]]," ",TEXT(Sales[[#This Row],[Current Upsell $]],"$#")),"")</f>
        <v/>
      </c>
      <c r="M1797">
        <v>2</v>
      </c>
      <c r="N1797" s="1">
        <v>44044</v>
      </c>
      <c r="O1797" s="1">
        <v>44105</v>
      </c>
      <c r="P1797">
        <v>2</v>
      </c>
      <c r="Q1797">
        <v>8</v>
      </c>
      <c r="R1797" s="1">
        <v>44075</v>
      </c>
      <c r="S1797">
        <v>0</v>
      </c>
      <c r="T1797" s="1"/>
    </row>
    <row r="1798" spans="1:20" x14ac:dyDescent="0.25">
      <c r="A1798">
        <v>100101</v>
      </c>
      <c r="B1798" t="s">
        <v>3</v>
      </c>
      <c r="C1798" cm="1">
        <f t="array" ref="C1798">_xlfn.SWITCH(Sales[[#This Row],[Subscription Type]],"Basic",4,"Premium",3,"Business",2,"Enterprise",1,FALSE)</f>
        <v>4</v>
      </c>
      <c r="G1798">
        <v>0</v>
      </c>
      <c r="H1798">
        <f>MAX(0,Sales[[#This Row],[Number of Users]]-Sales[[#This Row],[Licenses Bought]])</f>
        <v>2</v>
      </c>
      <c r="I1798" s="5">
        <v>10</v>
      </c>
      <c r="J1798" s="5">
        <f>IF(Sales[[#This Row],[Sales Month]]=MAX(R1798:R4017),Sales[[#This Row],[Upsell $ Non Paying Users]]*Sales[[#This Row],[Non Paying Users]],0)</f>
        <v>0</v>
      </c>
      <c r="K1798" s="5" t="str" cm="1">
        <f t="array" ref="K1798">_xlfn.IFS(Sales[[#This Row],[Current Upsell $]]=0,"",Sales[[#This Row],[Current Upsell $]]&gt;=400,"High",Sales[[#This Row],[Current Upsell $]]&gt;=100,"Medium",Sales[[#This Row],[Current Upsell $]]&lt;100,"Low")</f>
        <v/>
      </c>
      <c r="L1798" s="5" t="str">
        <f>IF(Sales[[#This Row],[Current Upsell $]]&gt;0,_xlfn.CONCAT(Sales[[#This Row],[Subscription Type]]," ",Sales[[#This Row],[Upsell Priority]]," ",TEXT(Sales[[#This Row],[Current Upsell $]],"$#")),"")</f>
        <v/>
      </c>
      <c r="M1798">
        <v>2</v>
      </c>
      <c r="N1798" s="1">
        <v>44044</v>
      </c>
      <c r="O1798" s="1">
        <v>44105</v>
      </c>
      <c r="P1798">
        <v>2</v>
      </c>
      <c r="Q1798">
        <v>8</v>
      </c>
      <c r="R1798" s="1">
        <v>44044</v>
      </c>
      <c r="S1798">
        <v>0</v>
      </c>
      <c r="T1798" s="1"/>
    </row>
    <row r="1799" spans="1:20" x14ac:dyDescent="0.25">
      <c r="A1799">
        <v>100101</v>
      </c>
      <c r="B1799" t="s">
        <v>3</v>
      </c>
      <c r="C1799" cm="1">
        <f t="array" ref="C1799">_xlfn.SWITCH(Sales[[#This Row],[Subscription Type]],"Basic",4,"Premium",3,"Business",2,"Enterprise",1,FALSE)</f>
        <v>4</v>
      </c>
      <c r="G1799">
        <v>0</v>
      </c>
      <c r="H1799">
        <f>MAX(0,Sales[[#This Row],[Number of Users]]-Sales[[#This Row],[Licenses Bought]])</f>
        <v>2</v>
      </c>
      <c r="I1799" s="5">
        <v>10</v>
      </c>
      <c r="J1799" s="5">
        <f>IF(Sales[[#This Row],[Sales Month]]=MAX(R1799:R4018),Sales[[#This Row],[Upsell $ Non Paying Users]]*Sales[[#This Row],[Non Paying Users]],0)</f>
        <v>0</v>
      </c>
      <c r="K1799" s="5" t="str" cm="1">
        <f t="array" ref="K1799">_xlfn.IFS(Sales[[#This Row],[Current Upsell $]]=0,"",Sales[[#This Row],[Current Upsell $]]&gt;=400,"High",Sales[[#This Row],[Current Upsell $]]&gt;=100,"Medium",Sales[[#This Row],[Current Upsell $]]&lt;100,"Low")</f>
        <v/>
      </c>
      <c r="L1799" s="5" t="str">
        <f>IF(Sales[[#This Row],[Current Upsell $]]&gt;0,_xlfn.CONCAT(Sales[[#This Row],[Subscription Type]]," ",Sales[[#This Row],[Upsell Priority]]," ",TEXT(Sales[[#This Row],[Current Upsell $]],"$#")),"")</f>
        <v/>
      </c>
      <c r="M1799">
        <v>2</v>
      </c>
      <c r="N1799" s="1">
        <v>44044</v>
      </c>
      <c r="O1799" s="1">
        <v>44105</v>
      </c>
      <c r="P1799">
        <v>2</v>
      </c>
      <c r="Q1799">
        <v>8</v>
      </c>
      <c r="R1799" s="1">
        <v>44075</v>
      </c>
      <c r="S1799">
        <v>0</v>
      </c>
      <c r="T1799" s="1"/>
    </row>
    <row r="1800" spans="1:20" x14ac:dyDescent="0.25">
      <c r="A1800">
        <v>100101</v>
      </c>
      <c r="B1800" t="s">
        <v>3</v>
      </c>
      <c r="C1800" cm="1">
        <f t="array" ref="C1800">_xlfn.SWITCH(Sales[[#This Row],[Subscription Type]],"Basic",4,"Premium",3,"Business",2,"Enterprise",1,FALSE)</f>
        <v>4</v>
      </c>
      <c r="G1800">
        <v>0</v>
      </c>
      <c r="H1800">
        <f>MAX(0,Sales[[#This Row],[Number of Users]]-Sales[[#This Row],[Licenses Bought]])</f>
        <v>2</v>
      </c>
      <c r="I1800" s="5">
        <v>10</v>
      </c>
      <c r="J1800" s="5">
        <f>IF(Sales[[#This Row],[Sales Month]]=MAX(R1800:R4019),Sales[[#This Row],[Upsell $ Non Paying Users]]*Sales[[#This Row],[Non Paying Users]],0)</f>
        <v>0</v>
      </c>
      <c r="K1800" s="5" t="str" cm="1">
        <f t="array" ref="K1800">_xlfn.IFS(Sales[[#This Row],[Current Upsell $]]=0,"",Sales[[#This Row],[Current Upsell $]]&gt;=400,"High",Sales[[#This Row],[Current Upsell $]]&gt;=100,"Medium",Sales[[#This Row],[Current Upsell $]]&lt;100,"Low")</f>
        <v/>
      </c>
      <c r="L1800" s="5" t="str">
        <f>IF(Sales[[#This Row],[Current Upsell $]]&gt;0,_xlfn.CONCAT(Sales[[#This Row],[Subscription Type]]," ",Sales[[#This Row],[Upsell Priority]]," ",TEXT(Sales[[#This Row],[Current Upsell $]],"$#")),"")</f>
        <v/>
      </c>
      <c r="M1800">
        <v>2</v>
      </c>
      <c r="N1800" s="1">
        <v>44044</v>
      </c>
      <c r="O1800" s="1">
        <v>44105</v>
      </c>
      <c r="P1800">
        <v>2</v>
      </c>
      <c r="Q1800">
        <v>8</v>
      </c>
      <c r="R1800" s="1">
        <v>44105</v>
      </c>
      <c r="S1800">
        <v>0</v>
      </c>
      <c r="T1800" s="1"/>
    </row>
    <row r="1801" spans="1:20" x14ac:dyDescent="0.25">
      <c r="A1801">
        <v>100102</v>
      </c>
      <c r="B1801" t="s">
        <v>3</v>
      </c>
      <c r="C1801" cm="1">
        <f t="array" ref="C1801">_xlfn.SWITCH(Sales[[#This Row],[Subscription Type]],"Basic",4,"Premium",3,"Business",2,"Enterprise",1,FALSE)</f>
        <v>4</v>
      </c>
      <c r="G1801">
        <v>0</v>
      </c>
      <c r="H1801">
        <f>MAX(0,Sales[[#This Row],[Number of Users]]-Sales[[#This Row],[Licenses Bought]])</f>
        <v>2</v>
      </c>
      <c r="I1801" s="5">
        <v>10</v>
      </c>
      <c r="J1801" s="5">
        <f>IF(Sales[[#This Row],[Sales Month]]=MAX(R1801:R4020),Sales[[#This Row],[Upsell $ Non Paying Users]]*Sales[[#This Row],[Non Paying Users]],0)</f>
        <v>0</v>
      </c>
      <c r="K1801" s="5" t="str" cm="1">
        <f t="array" ref="K1801">_xlfn.IFS(Sales[[#This Row],[Current Upsell $]]=0,"",Sales[[#This Row],[Current Upsell $]]&gt;=400,"High",Sales[[#This Row],[Current Upsell $]]&gt;=100,"Medium",Sales[[#This Row],[Current Upsell $]]&lt;100,"Low")</f>
        <v/>
      </c>
      <c r="L1801" s="5" t="str">
        <f>IF(Sales[[#This Row],[Current Upsell $]]&gt;0,_xlfn.CONCAT(Sales[[#This Row],[Subscription Type]]," ",Sales[[#This Row],[Upsell Priority]]," ",TEXT(Sales[[#This Row],[Current Upsell $]],"$#")),"")</f>
        <v/>
      </c>
      <c r="M1801">
        <v>2</v>
      </c>
      <c r="N1801" s="1">
        <v>44044</v>
      </c>
      <c r="O1801" s="1">
        <v>44105</v>
      </c>
      <c r="P1801">
        <v>2</v>
      </c>
      <c r="Q1801">
        <v>8</v>
      </c>
      <c r="R1801" s="1">
        <v>44044</v>
      </c>
      <c r="S1801">
        <v>0</v>
      </c>
      <c r="T1801" s="1"/>
    </row>
    <row r="1802" spans="1:20" x14ac:dyDescent="0.25">
      <c r="A1802">
        <v>100102</v>
      </c>
      <c r="B1802" t="s">
        <v>3</v>
      </c>
      <c r="C1802" cm="1">
        <f t="array" ref="C1802">_xlfn.SWITCH(Sales[[#This Row],[Subscription Type]],"Basic",4,"Premium",3,"Business",2,"Enterprise",1,FALSE)</f>
        <v>4</v>
      </c>
      <c r="G1802">
        <v>0</v>
      </c>
      <c r="H1802">
        <f>MAX(0,Sales[[#This Row],[Number of Users]]-Sales[[#This Row],[Licenses Bought]])</f>
        <v>2</v>
      </c>
      <c r="I1802" s="5">
        <v>10</v>
      </c>
      <c r="J1802" s="5">
        <f>IF(Sales[[#This Row],[Sales Month]]=MAX(R1802:R4021),Sales[[#This Row],[Upsell $ Non Paying Users]]*Sales[[#This Row],[Non Paying Users]],0)</f>
        <v>0</v>
      </c>
      <c r="K1802" s="5" t="str" cm="1">
        <f t="array" ref="K1802">_xlfn.IFS(Sales[[#This Row],[Current Upsell $]]=0,"",Sales[[#This Row],[Current Upsell $]]&gt;=400,"High",Sales[[#This Row],[Current Upsell $]]&gt;=100,"Medium",Sales[[#This Row],[Current Upsell $]]&lt;100,"Low")</f>
        <v/>
      </c>
      <c r="L1802" s="5" t="str">
        <f>IF(Sales[[#This Row],[Current Upsell $]]&gt;0,_xlfn.CONCAT(Sales[[#This Row],[Subscription Type]]," ",Sales[[#This Row],[Upsell Priority]]," ",TEXT(Sales[[#This Row],[Current Upsell $]],"$#")),"")</f>
        <v/>
      </c>
      <c r="M1802">
        <v>2</v>
      </c>
      <c r="N1802" s="1">
        <v>44044</v>
      </c>
      <c r="O1802" s="1">
        <v>44105</v>
      </c>
      <c r="P1802">
        <v>2</v>
      </c>
      <c r="Q1802">
        <v>8</v>
      </c>
      <c r="R1802" s="1">
        <v>44075</v>
      </c>
      <c r="S1802">
        <v>0</v>
      </c>
      <c r="T1802" s="1"/>
    </row>
    <row r="1803" spans="1:20" x14ac:dyDescent="0.25">
      <c r="A1803">
        <v>100102</v>
      </c>
      <c r="B1803" t="s">
        <v>3</v>
      </c>
      <c r="C1803" cm="1">
        <f t="array" ref="C1803">_xlfn.SWITCH(Sales[[#This Row],[Subscription Type]],"Basic",4,"Premium",3,"Business",2,"Enterprise",1,FALSE)</f>
        <v>4</v>
      </c>
      <c r="G1803">
        <v>0</v>
      </c>
      <c r="H1803">
        <f>MAX(0,Sales[[#This Row],[Number of Users]]-Sales[[#This Row],[Licenses Bought]])</f>
        <v>2</v>
      </c>
      <c r="I1803" s="5">
        <v>10</v>
      </c>
      <c r="J1803" s="5">
        <f>IF(Sales[[#This Row],[Sales Month]]=MAX(R1803:R4022),Sales[[#This Row],[Upsell $ Non Paying Users]]*Sales[[#This Row],[Non Paying Users]],0)</f>
        <v>0</v>
      </c>
      <c r="K1803" s="5" t="str" cm="1">
        <f t="array" ref="K1803">_xlfn.IFS(Sales[[#This Row],[Current Upsell $]]=0,"",Sales[[#This Row],[Current Upsell $]]&gt;=400,"High",Sales[[#This Row],[Current Upsell $]]&gt;=100,"Medium",Sales[[#This Row],[Current Upsell $]]&lt;100,"Low")</f>
        <v/>
      </c>
      <c r="L1803" s="5" t="str">
        <f>IF(Sales[[#This Row],[Current Upsell $]]&gt;0,_xlfn.CONCAT(Sales[[#This Row],[Subscription Type]]," ",Sales[[#This Row],[Upsell Priority]]," ",TEXT(Sales[[#This Row],[Current Upsell $]],"$#")),"")</f>
        <v/>
      </c>
      <c r="M1803">
        <v>2</v>
      </c>
      <c r="N1803" s="1">
        <v>44044</v>
      </c>
      <c r="O1803" s="1">
        <v>44105</v>
      </c>
      <c r="P1803">
        <v>2</v>
      </c>
      <c r="Q1803">
        <v>8</v>
      </c>
      <c r="R1803" s="1">
        <v>44105</v>
      </c>
      <c r="S1803">
        <v>0</v>
      </c>
      <c r="T1803" s="1"/>
    </row>
    <row r="1804" spans="1:20" x14ac:dyDescent="0.25">
      <c r="A1804">
        <v>100103</v>
      </c>
      <c r="B1804" t="s">
        <v>3</v>
      </c>
      <c r="C1804" cm="1">
        <f t="array" ref="C1804">_xlfn.SWITCH(Sales[[#This Row],[Subscription Type]],"Basic",4,"Premium",3,"Business",2,"Enterprise",1,FALSE)</f>
        <v>4</v>
      </c>
      <c r="G1804">
        <v>0</v>
      </c>
      <c r="H1804">
        <f>MAX(0,Sales[[#This Row],[Number of Users]]-Sales[[#This Row],[Licenses Bought]])</f>
        <v>2</v>
      </c>
      <c r="I1804" s="5">
        <v>10</v>
      </c>
      <c r="J1804" s="5">
        <f>IF(Sales[[#This Row],[Sales Month]]=MAX(R1804:R4023),Sales[[#This Row],[Upsell $ Non Paying Users]]*Sales[[#This Row],[Non Paying Users]],0)</f>
        <v>0</v>
      </c>
      <c r="K1804" s="5" t="str" cm="1">
        <f t="array" ref="K1804">_xlfn.IFS(Sales[[#This Row],[Current Upsell $]]=0,"",Sales[[#This Row],[Current Upsell $]]&gt;=400,"High",Sales[[#This Row],[Current Upsell $]]&gt;=100,"Medium",Sales[[#This Row],[Current Upsell $]]&lt;100,"Low")</f>
        <v/>
      </c>
      <c r="L1804" s="5" t="str">
        <f>IF(Sales[[#This Row],[Current Upsell $]]&gt;0,_xlfn.CONCAT(Sales[[#This Row],[Subscription Type]]," ",Sales[[#This Row],[Upsell Priority]]," ",TEXT(Sales[[#This Row],[Current Upsell $]],"$#")),"")</f>
        <v/>
      </c>
      <c r="M1804">
        <v>2</v>
      </c>
      <c r="N1804" s="1">
        <v>44044</v>
      </c>
      <c r="O1804" s="1">
        <v>44256</v>
      </c>
      <c r="P1804">
        <v>7</v>
      </c>
      <c r="Q1804">
        <v>3</v>
      </c>
      <c r="R1804" s="1">
        <v>44044</v>
      </c>
      <c r="S1804">
        <v>0</v>
      </c>
      <c r="T1804" s="1"/>
    </row>
    <row r="1805" spans="1:20" x14ac:dyDescent="0.25">
      <c r="A1805">
        <v>100103</v>
      </c>
      <c r="B1805" t="s">
        <v>3</v>
      </c>
      <c r="C1805" cm="1">
        <f t="array" ref="C1805">_xlfn.SWITCH(Sales[[#This Row],[Subscription Type]],"Basic",4,"Premium",3,"Business",2,"Enterprise",1,FALSE)</f>
        <v>4</v>
      </c>
      <c r="G1805">
        <v>0</v>
      </c>
      <c r="H1805">
        <f>MAX(0,Sales[[#This Row],[Number of Users]]-Sales[[#This Row],[Licenses Bought]])</f>
        <v>2</v>
      </c>
      <c r="I1805" s="5">
        <v>10</v>
      </c>
      <c r="J1805" s="5">
        <f>IF(Sales[[#This Row],[Sales Month]]=MAX(R1805:R4024),Sales[[#This Row],[Upsell $ Non Paying Users]]*Sales[[#This Row],[Non Paying Users]],0)</f>
        <v>0</v>
      </c>
      <c r="K1805" s="5" t="str" cm="1">
        <f t="array" ref="K1805">_xlfn.IFS(Sales[[#This Row],[Current Upsell $]]=0,"",Sales[[#This Row],[Current Upsell $]]&gt;=400,"High",Sales[[#This Row],[Current Upsell $]]&gt;=100,"Medium",Sales[[#This Row],[Current Upsell $]]&lt;100,"Low")</f>
        <v/>
      </c>
      <c r="L1805" s="5" t="str">
        <f>IF(Sales[[#This Row],[Current Upsell $]]&gt;0,_xlfn.CONCAT(Sales[[#This Row],[Subscription Type]]," ",Sales[[#This Row],[Upsell Priority]]," ",TEXT(Sales[[#This Row],[Current Upsell $]],"$#")),"")</f>
        <v/>
      </c>
      <c r="M1805">
        <v>2</v>
      </c>
      <c r="N1805" s="1">
        <v>44044</v>
      </c>
      <c r="O1805" s="1">
        <v>44256</v>
      </c>
      <c r="P1805">
        <v>7</v>
      </c>
      <c r="Q1805">
        <v>3</v>
      </c>
      <c r="R1805" s="1">
        <v>44105</v>
      </c>
      <c r="S1805">
        <v>0</v>
      </c>
      <c r="T1805" s="1"/>
    </row>
    <row r="1806" spans="1:20" x14ac:dyDescent="0.25">
      <c r="A1806">
        <v>100103</v>
      </c>
      <c r="B1806" t="s">
        <v>3</v>
      </c>
      <c r="C1806" cm="1">
        <f t="array" ref="C1806">_xlfn.SWITCH(Sales[[#This Row],[Subscription Type]],"Basic",4,"Premium",3,"Business",2,"Enterprise",1,FALSE)</f>
        <v>4</v>
      </c>
      <c r="G1806">
        <v>0</v>
      </c>
      <c r="H1806">
        <f>MAX(0,Sales[[#This Row],[Number of Users]]-Sales[[#This Row],[Licenses Bought]])</f>
        <v>2</v>
      </c>
      <c r="I1806" s="5">
        <v>10</v>
      </c>
      <c r="J1806" s="5">
        <f>IF(Sales[[#This Row],[Sales Month]]=MAX(R1806:R4025),Sales[[#This Row],[Upsell $ Non Paying Users]]*Sales[[#This Row],[Non Paying Users]],0)</f>
        <v>0</v>
      </c>
      <c r="K1806" s="5" t="str" cm="1">
        <f t="array" ref="K1806">_xlfn.IFS(Sales[[#This Row],[Current Upsell $]]=0,"",Sales[[#This Row],[Current Upsell $]]&gt;=400,"High",Sales[[#This Row],[Current Upsell $]]&gt;=100,"Medium",Sales[[#This Row],[Current Upsell $]]&lt;100,"Low")</f>
        <v/>
      </c>
      <c r="L1806" s="5" t="str">
        <f>IF(Sales[[#This Row],[Current Upsell $]]&gt;0,_xlfn.CONCAT(Sales[[#This Row],[Subscription Type]]," ",Sales[[#This Row],[Upsell Priority]]," ",TEXT(Sales[[#This Row],[Current Upsell $]],"$#")),"")</f>
        <v/>
      </c>
      <c r="M1806">
        <v>2</v>
      </c>
      <c r="N1806" s="1">
        <v>44044</v>
      </c>
      <c r="O1806" s="1">
        <v>44256</v>
      </c>
      <c r="P1806">
        <v>7</v>
      </c>
      <c r="Q1806">
        <v>3</v>
      </c>
      <c r="R1806" s="1">
        <v>44136</v>
      </c>
      <c r="S1806">
        <v>0</v>
      </c>
      <c r="T1806" s="1"/>
    </row>
    <row r="1807" spans="1:20" x14ac:dyDescent="0.25">
      <c r="A1807">
        <v>100103</v>
      </c>
      <c r="B1807" t="s">
        <v>3</v>
      </c>
      <c r="C1807" cm="1">
        <f t="array" ref="C1807">_xlfn.SWITCH(Sales[[#This Row],[Subscription Type]],"Basic",4,"Premium",3,"Business",2,"Enterprise",1,FALSE)</f>
        <v>4</v>
      </c>
      <c r="G1807">
        <v>0</v>
      </c>
      <c r="H1807">
        <f>MAX(0,Sales[[#This Row],[Number of Users]]-Sales[[#This Row],[Licenses Bought]])</f>
        <v>2</v>
      </c>
      <c r="I1807" s="5">
        <v>10</v>
      </c>
      <c r="J1807" s="5">
        <f>IF(Sales[[#This Row],[Sales Month]]=MAX(R1807:R4026),Sales[[#This Row],[Upsell $ Non Paying Users]]*Sales[[#This Row],[Non Paying Users]],0)</f>
        <v>0</v>
      </c>
      <c r="K1807" s="5" t="str" cm="1">
        <f t="array" ref="K1807">_xlfn.IFS(Sales[[#This Row],[Current Upsell $]]=0,"",Sales[[#This Row],[Current Upsell $]]&gt;=400,"High",Sales[[#This Row],[Current Upsell $]]&gt;=100,"Medium",Sales[[#This Row],[Current Upsell $]]&lt;100,"Low")</f>
        <v/>
      </c>
      <c r="L1807" s="5" t="str">
        <f>IF(Sales[[#This Row],[Current Upsell $]]&gt;0,_xlfn.CONCAT(Sales[[#This Row],[Subscription Type]]," ",Sales[[#This Row],[Upsell Priority]]," ",TEXT(Sales[[#This Row],[Current Upsell $]],"$#")),"")</f>
        <v/>
      </c>
      <c r="M1807">
        <v>2</v>
      </c>
      <c r="N1807" s="1">
        <v>44044</v>
      </c>
      <c r="O1807" s="1">
        <v>44256</v>
      </c>
      <c r="P1807">
        <v>7</v>
      </c>
      <c r="Q1807">
        <v>3</v>
      </c>
      <c r="R1807" s="1">
        <v>44166</v>
      </c>
      <c r="S1807">
        <v>0</v>
      </c>
      <c r="T1807" s="1"/>
    </row>
    <row r="1808" spans="1:20" x14ac:dyDescent="0.25">
      <c r="A1808">
        <v>100103</v>
      </c>
      <c r="B1808" t="s">
        <v>3</v>
      </c>
      <c r="C1808" cm="1">
        <f t="array" ref="C1808">_xlfn.SWITCH(Sales[[#This Row],[Subscription Type]],"Basic",4,"Premium",3,"Business",2,"Enterprise",1,FALSE)</f>
        <v>4</v>
      </c>
      <c r="G1808">
        <v>0</v>
      </c>
      <c r="H1808">
        <f>MAX(0,Sales[[#This Row],[Number of Users]]-Sales[[#This Row],[Licenses Bought]])</f>
        <v>2</v>
      </c>
      <c r="I1808" s="5">
        <v>10</v>
      </c>
      <c r="J1808" s="5">
        <f>IF(Sales[[#This Row],[Sales Month]]=MAX(R1808:R4027),Sales[[#This Row],[Upsell $ Non Paying Users]]*Sales[[#This Row],[Non Paying Users]],0)</f>
        <v>0</v>
      </c>
      <c r="K1808" s="5" t="str" cm="1">
        <f t="array" ref="K1808">_xlfn.IFS(Sales[[#This Row],[Current Upsell $]]=0,"",Sales[[#This Row],[Current Upsell $]]&gt;=400,"High",Sales[[#This Row],[Current Upsell $]]&gt;=100,"Medium",Sales[[#This Row],[Current Upsell $]]&lt;100,"Low")</f>
        <v/>
      </c>
      <c r="L1808" s="5" t="str">
        <f>IF(Sales[[#This Row],[Current Upsell $]]&gt;0,_xlfn.CONCAT(Sales[[#This Row],[Subscription Type]]," ",Sales[[#This Row],[Upsell Priority]]," ",TEXT(Sales[[#This Row],[Current Upsell $]],"$#")),"")</f>
        <v/>
      </c>
      <c r="M1808">
        <v>2</v>
      </c>
      <c r="N1808" s="1">
        <v>44044</v>
      </c>
      <c r="O1808" s="1">
        <v>44256</v>
      </c>
      <c r="P1808">
        <v>7</v>
      </c>
      <c r="Q1808">
        <v>3</v>
      </c>
      <c r="R1808" s="1">
        <v>44228</v>
      </c>
      <c r="S1808">
        <v>0</v>
      </c>
      <c r="T1808" s="1"/>
    </row>
    <row r="1809" spans="1:20" x14ac:dyDescent="0.25">
      <c r="A1809">
        <v>100103</v>
      </c>
      <c r="B1809" t="s">
        <v>3</v>
      </c>
      <c r="C1809" cm="1">
        <f t="array" ref="C1809">_xlfn.SWITCH(Sales[[#This Row],[Subscription Type]],"Basic",4,"Premium",3,"Business",2,"Enterprise",1,FALSE)</f>
        <v>4</v>
      </c>
      <c r="G1809">
        <v>0</v>
      </c>
      <c r="H1809">
        <f>MAX(0,Sales[[#This Row],[Number of Users]]-Sales[[#This Row],[Licenses Bought]])</f>
        <v>2</v>
      </c>
      <c r="I1809" s="5">
        <v>10</v>
      </c>
      <c r="J1809" s="5">
        <f>IF(Sales[[#This Row],[Sales Month]]=MAX(R1809:R4028),Sales[[#This Row],[Upsell $ Non Paying Users]]*Sales[[#This Row],[Non Paying Users]],0)</f>
        <v>0</v>
      </c>
      <c r="K1809" s="5" t="str" cm="1">
        <f t="array" ref="K1809">_xlfn.IFS(Sales[[#This Row],[Current Upsell $]]=0,"",Sales[[#This Row],[Current Upsell $]]&gt;=400,"High",Sales[[#This Row],[Current Upsell $]]&gt;=100,"Medium",Sales[[#This Row],[Current Upsell $]]&lt;100,"Low")</f>
        <v/>
      </c>
      <c r="L1809" s="5" t="str">
        <f>IF(Sales[[#This Row],[Current Upsell $]]&gt;0,_xlfn.CONCAT(Sales[[#This Row],[Subscription Type]]," ",Sales[[#This Row],[Upsell Priority]]," ",TEXT(Sales[[#This Row],[Current Upsell $]],"$#")),"")</f>
        <v/>
      </c>
      <c r="M1809">
        <v>2</v>
      </c>
      <c r="N1809" s="1">
        <v>44044</v>
      </c>
      <c r="O1809" s="1">
        <v>44256</v>
      </c>
      <c r="P1809">
        <v>7</v>
      </c>
      <c r="Q1809">
        <v>3</v>
      </c>
      <c r="R1809" s="1">
        <v>44256</v>
      </c>
      <c r="S1809">
        <v>0</v>
      </c>
      <c r="T1809" s="1"/>
    </row>
    <row r="1810" spans="1:20" x14ac:dyDescent="0.25">
      <c r="A1810">
        <v>100104</v>
      </c>
      <c r="B1810" t="s">
        <v>3</v>
      </c>
      <c r="C1810" cm="1">
        <f t="array" ref="C1810">_xlfn.SWITCH(Sales[[#This Row],[Subscription Type]],"Basic",4,"Premium",3,"Business",2,"Enterprise",1,FALSE)</f>
        <v>4</v>
      </c>
      <c r="G1810">
        <v>0</v>
      </c>
      <c r="H1810">
        <f>MAX(0,Sales[[#This Row],[Number of Users]]-Sales[[#This Row],[Licenses Bought]])</f>
        <v>2</v>
      </c>
      <c r="I1810" s="5">
        <v>10</v>
      </c>
      <c r="J1810" s="5">
        <f>IF(Sales[[#This Row],[Sales Month]]=MAX(R1810:R4029),Sales[[#This Row],[Upsell $ Non Paying Users]]*Sales[[#This Row],[Non Paying Users]],0)</f>
        <v>0</v>
      </c>
      <c r="K1810" s="5" t="str" cm="1">
        <f t="array" ref="K1810">_xlfn.IFS(Sales[[#This Row],[Current Upsell $]]=0,"",Sales[[#This Row],[Current Upsell $]]&gt;=400,"High",Sales[[#This Row],[Current Upsell $]]&gt;=100,"Medium",Sales[[#This Row],[Current Upsell $]]&lt;100,"Low")</f>
        <v/>
      </c>
      <c r="L1810" s="5" t="str">
        <f>IF(Sales[[#This Row],[Current Upsell $]]&gt;0,_xlfn.CONCAT(Sales[[#This Row],[Subscription Type]]," ",Sales[[#This Row],[Upsell Priority]]," ",TEXT(Sales[[#This Row],[Current Upsell $]],"$#")),"")</f>
        <v/>
      </c>
      <c r="M1810">
        <v>2</v>
      </c>
      <c r="N1810" s="1">
        <v>44044</v>
      </c>
      <c r="O1810" s="1">
        <v>44075</v>
      </c>
      <c r="P1810">
        <v>1</v>
      </c>
      <c r="Q1810">
        <v>9</v>
      </c>
      <c r="R1810" s="1">
        <v>44044</v>
      </c>
      <c r="S1810">
        <v>0</v>
      </c>
      <c r="T1810" s="1"/>
    </row>
    <row r="1811" spans="1:20" x14ac:dyDescent="0.25">
      <c r="A1811">
        <v>100104</v>
      </c>
      <c r="B1811" t="s">
        <v>3</v>
      </c>
      <c r="C1811" cm="1">
        <f t="array" ref="C1811">_xlfn.SWITCH(Sales[[#This Row],[Subscription Type]],"Basic",4,"Premium",3,"Business",2,"Enterprise",1,FALSE)</f>
        <v>4</v>
      </c>
      <c r="G1811">
        <v>0</v>
      </c>
      <c r="H1811">
        <f>MAX(0,Sales[[#This Row],[Number of Users]]-Sales[[#This Row],[Licenses Bought]])</f>
        <v>2</v>
      </c>
      <c r="I1811" s="5">
        <v>10</v>
      </c>
      <c r="J1811" s="5">
        <f>IF(Sales[[#This Row],[Sales Month]]=MAX(R1811:R4030),Sales[[#This Row],[Upsell $ Non Paying Users]]*Sales[[#This Row],[Non Paying Users]],0)</f>
        <v>0</v>
      </c>
      <c r="K1811" s="5" t="str" cm="1">
        <f t="array" ref="K1811">_xlfn.IFS(Sales[[#This Row],[Current Upsell $]]=0,"",Sales[[#This Row],[Current Upsell $]]&gt;=400,"High",Sales[[#This Row],[Current Upsell $]]&gt;=100,"Medium",Sales[[#This Row],[Current Upsell $]]&lt;100,"Low")</f>
        <v/>
      </c>
      <c r="L1811" s="5" t="str">
        <f>IF(Sales[[#This Row],[Current Upsell $]]&gt;0,_xlfn.CONCAT(Sales[[#This Row],[Subscription Type]]," ",Sales[[#This Row],[Upsell Priority]]," ",TEXT(Sales[[#This Row],[Current Upsell $]],"$#")),"")</f>
        <v/>
      </c>
      <c r="M1811">
        <v>2</v>
      </c>
      <c r="N1811" s="1">
        <v>44044</v>
      </c>
      <c r="O1811" s="1">
        <v>44075</v>
      </c>
      <c r="P1811">
        <v>1</v>
      </c>
      <c r="Q1811">
        <v>9</v>
      </c>
      <c r="R1811" s="1">
        <v>44075</v>
      </c>
      <c r="S1811">
        <v>0</v>
      </c>
      <c r="T1811" s="1"/>
    </row>
    <row r="1812" spans="1:20" x14ac:dyDescent="0.25">
      <c r="A1812">
        <v>100105</v>
      </c>
      <c r="B1812" t="s">
        <v>3</v>
      </c>
      <c r="C1812" cm="1">
        <f t="array" ref="C1812">_xlfn.SWITCH(Sales[[#This Row],[Subscription Type]],"Basic",4,"Premium",3,"Business",2,"Enterprise",1,FALSE)</f>
        <v>4</v>
      </c>
      <c r="G1812">
        <v>0</v>
      </c>
      <c r="H1812">
        <f>MAX(0,Sales[[#This Row],[Number of Users]]-Sales[[#This Row],[Licenses Bought]])</f>
        <v>2</v>
      </c>
      <c r="I1812" s="5">
        <v>10</v>
      </c>
      <c r="J1812" s="5">
        <f>IF(Sales[[#This Row],[Sales Month]]=MAX(R1812:R4031),Sales[[#This Row],[Upsell $ Non Paying Users]]*Sales[[#This Row],[Non Paying Users]],0)</f>
        <v>0</v>
      </c>
      <c r="K1812" s="5" t="str" cm="1">
        <f t="array" ref="K1812">_xlfn.IFS(Sales[[#This Row],[Current Upsell $]]=0,"",Sales[[#This Row],[Current Upsell $]]&gt;=400,"High",Sales[[#This Row],[Current Upsell $]]&gt;=100,"Medium",Sales[[#This Row],[Current Upsell $]]&lt;100,"Low")</f>
        <v/>
      </c>
      <c r="L1812" s="5" t="str">
        <f>IF(Sales[[#This Row],[Current Upsell $]]&gt;0,_xlfn.CONCAT(Sales[[#This Row],[Subscription Type]]," ",Sales[[#This Row],[Upsell Priority]]," ",TEXT(Sales[[#This Row],[Current Upsell $]],"$#")),"")</f>
        <v/>
      </c>
      <c r="M1812">
        <v>2</v>
      </c>
      <c r="N1812" s="1">
        <v>44044</v>
      </c>
      <c r="O1812" s="1">
        <v>44166</v>
      </c>
      <c r="P1812">
        <v>4</v>
      </c>
      <c r="Q1812">
        <v>6</v>
      </c>
      <c r="R1812" s="1">
        <v>44044</v>
      </c>
      <c r="S1812">
        <v>0</v>
      </c>
      <c r="T1812" s="1"/>
    </row>
    <row r="1813" spans="1:20" x14ac:dyDescent="0.25">
      <c r="A1813">
        <v>100105</v>
      </c>
      <c r="B1813" t="s">
        <v>3</v>
      </c>
      <c r="C1813" cm="1">
        <f t="array" ref="C1813">_xlfn.SWITCH(Sales[[#This Row],[Subscription Type]],"Basic",4,"Premium",3,"Business",2,"Enterprise",1,FALSE)</f>
        <v>4</v>
      </c>
      <c r="G1813">
        <v>0</v>
      </c>
      <c r="H1813">
        <f>MAX(0,Sales[[#This Row],[Number of Users]]-Sales[[#This Row],[Licenses Bought]])</f>
        <v>2</v>
      </c>
      <c r="I1813" s="5">
        <v>10</v>
      </c>
      <c r="J1813" s="5">
        <f>IF(Sales[[#This Row],[Sales Month]]=MAX(R1813:R4032),Sales[[#This Row],[Upsell $ Non Paying Users]]*Sales[[#This Row],[Non Paying Users]],0)</f>
        <v>0</v>
      </c>
      <c r="K1813" s="5" t="str" cm="1">
        <f t="array" ref="K1813">_xlfn.IFS(Sales[[#This Row],[Current Upsell $]]=0,"",Sales[[#This Row],[Current Upsell $]]&gt;=400,"High",Sales[[#This Row],[Current Upsell $]]&gt;=100,"Medium",Sales[[#This Row],[Current Upsell $]]&lt;100,"Low")</f>
        <v/>
      </c>
      <c r="L1813" s="5" t="str">
        <f>IF(Sales[[#This Row],[Current Upsell $]]&gt;0,_xlfn.CONCAT(Sales[[#This Row],[Subscription Type]]," ",Sales[[#This Row],[Upsell Priority]]," ",TEXT(Sales[[#This Row],[Current Upsell $]],"$#")),"")</f>
        <v/>
      </c>
      <c r="M1813">
        <v>2</v>
      </c>
      <c r="N1813" s="1">
        <v>44044</v>
      </c>
      <c r="O1813" s="1">
        <v>44166</v>
      </c>
      <c r="P1813">
        <v>4</v>
      </c>
      <c r="Q1813">
        <v>6</v>
      </c>
      <c r="R1813" s="1">
        <v>44075</v>
      </c>
      <c r="S1813">
        <v>0</v>
      </c>
      <c r="T1813" s="1"/>
    </row>
    <row r="1814" spans="1:20" x14ac:dyDescent="0.25">
      <c r="A1814">
        <v>100105</v>
      </c>
      <c r="B1814" t="s">
        <v>3</v>
      </c>
      <c r="C1814" cm="1">
        <f t="array" ref="C1814">_xlfn.SWITCH(Sales[[#This Row],[Subscription Type]],"Basic",4,"Premium",3,"Business",2,"Enterprise",1,FALSE)</f>
        <v>4</v>
      </c>
      <c r="G1814">
        <v>0</v>
      </c>
      <c r="H1814">
        <f>MAX(0,Sales[[#This Row],[Number of Users]]-Sales[[#This Row],[Licenses Bought]])</f>
        <v>2</v>
      </c>
      <c r="I1814" s="5">
        <v>10</v>
      </c>
      <c r="J1814" s="5">
        <f>IF(Sales[[#This Row],[Sales Month]]=MAX(R1814:R4033),Sales[[#This Row],[Upsell $ Non Paying Users]]*Sales[[#This Row],[Non Paying Users]],0)</f>
        <v>0</v>
      </c>
      <c r="K1814" s="5" t="str" cm="1">
        <f t="array" ref="K1814">_xlfn.IFS(Sales[[#This Row],[Current Upsell $]]=0,"",Sales[[#This Row],[Current Upsell $]]&gt;=400,"High",Sales[[#This Row],[Current Upsell $]]&gt;=100,"Medium",Sales[[#This Row],[Current Upsell $]]&lt;100,"Low")</f>
        <v/>
      </c>
      <c r="L1814" s="5" t="str">
        <f>IF(Sales[[#This Row],[Current Upsell $]]&gt;0,_xlfn.CONCAT(Sales[[#This Row],[Subscription Type]]," ",Sales[[#This Row],[Upsell Priority]]," ",TEXT(Sales[[#This Row],[Current Upsell $]],"$#")),"")</f>
        <v/>
      </c>
      <c r="M1814">
        <v>2</v>
      </c>
      <c r="N1814" s="1">
        <v>44044</v>
      </c>
      <c r="O1814" s="1">
        <v>44166</v>
      </c>
      <c r="P1814">
        <v>4</v>
      </c>
      <c r="Q1814">
        <v>6</v>
      </c>
      <c r="R1814" s="1">
        <v>44105</v>
      </c>
      <c r="S1814">
        <v>0</v>
      </c>
      <c r="T1814" s="1"/>
    </row>
    <row r="1815" spans="1:20" x14ac:dyDescent="0.25">
      <c r="A1815">
        <v>100105</v>
      </c>
      <c r="B1815" t="s">
        <v>3</v>
      </c>
      <c r="C1815" cm="1">
        <f t="array" ref="C1815">_xlfn.SWITCH(Sales[[#This Row],[Subscription Type]],"Basic",4,"Premium",3,"Business",2,"Enterprise",1,FALSE)</f>
        <v>4</v>
      </c>
      <c r="G1815">
        <v>0</v>
      </c>
      <c r="H1815">
        <f>MAX(0,Sales[[#This Row],[Number of Users]]-Sales[[#This Row],[Licenses Bought]])</f>
        <v>2</v>
      </c>
      <c r="I1815" s="5">
        <v>10</v>
      </c>
      <c r="J1815" s="5">
        <f>IF(Sales[[#This Row],[Sales Month]]=MAX(R1815:R4034),Sales[[#This Row],[Upsell $ Non Paying Users]]*Sales[[#This Row],[Non Paying Users]],0)</f>
        <v>0</v>
      </c>
      <c r="K1815" s="5" t="str" cm="1">
        <f t="array" ref="K1815">_xlfn.IFS(Sales[[#This Row],[Current Upsell $]]=0,"",Sales[[#This Row],[Current Upsell $]]&gt;=400,"High",Sales[[#This Row],[Current Upsell $]]&gt;=100,"Medium",Sales[[#This Row],[Current Upsell $]]&lt;100,"Low")</f>
        <v/>
      </c>
      <c r="L1815" s="5" t="str">
        <f>IF(Sales[[#This Row],[Current Upsell $]]&gt;0,_xlfn.CONCAT(Sales[[#This Row],[Subscription Type]]," ",Sales[[#This Row],[Upsell Priority]]," ",TEXT(Sales[[#This Row],[Current Upsell $]],"$#")),"")</f>
        <v/>
      </c>
      <c r="M1815">
        <v>2</v>
      </c>
      <c r="N1815" s="1">
        <v>44044</v>
      </c>
      <c r="O1815" s="1">
        <v>44166</v>
      </c>
      <c r="P1815">
        <v>4</v>
      </c>
      <c r="Q1815">
        <v>6</v>
      </c>
      <c r="R1815" s="1">
        <v>44136</v>
      </c>
      <c r="S1815">
        <v>0</v>
      </c>
      <c r="T1815" s="1"/>
    </row>
    <row r="1816" spans="1:20" x14ac:dyDescent="0.25">
      <c r="A1816">
        <v>100105</v>
      </c>
      <c r="B1816" t="s">
        <v>3</v>
      </c>
      <c r="C1816" cm="1">
        <f t="array" ref="C1816">_xlfn.SWITCH(Sales[[#This Row],[Subscription Type]],"Basic",4,"Premium",3,"Business",2,"Enterprise",1,FALSE)</f>
        <v>4</v>
      </c>
      <c r="G1816">
        <v>0</v>
      </c>
      <c r="H1816">
        <f>MAX(0,Sales[[#This Row],[Number of Users]]-Sales[[#This Row],[Licenses Bought]])</f>
        <v>2</v>
      </c>
      <c r="I1816" s="5">
        <v>10</v>
      </c>
      <c r="J1816" s="5">
        <f>IF(Sales[[#This Row],[Sales Month]]=MAX(R1816:R4035),Sales[[#This Row],[Upsell $ Non Paying Users]]*Sales[[#This Row],[Non Paying Users]],0)</f>
        <v>0</v>
      </c>
      <c r="K1816" s="5" t="str" cm="1">
        <f t="array" ref="K1816">_xlfn.IFS(Sales[[#This Row],[Current Upsell $]]=0,"",Sales[[#This Row],[Current Upsell $]]&gt;=400,"High",Sales[[#This Row],[Current Upsell $]]&gt;=100,"Medium",Sales[[#This Row],[Current Upsell $]]&lt;100,"Low")</f>
        <v/>
      </c>
      <c r="L1816" s="5" t="str">
        <f>IF(Sales[[#This Row],[Current Upsell $]]&gt;0,_xlfn.CONCAT(Sales[[#This Row],[Subscription Type]]," ",Sales[[#This Row],[Upsell Priority]]," ",TEXT(Sales[[#This Row],[Current Upsell $]],"$#")),"")</f>
        <v/>
      </c>
      <c r="M1816">
        <v>2</v>
      </c>
      <c r="N1816" s="1">
        <v>44044</v>
      </c>
      <c r="O1816" s="1">
        <v>44166</v>
      </c>
      <c r="P1816">
        <v>4</v>
      </c>
      <c r="Q1816">
        <v>6</v>
      </c>
      <c r="R1816" s="1">
        <v>44166</v>
      </c>
      <c r="S1816">
        <v>0</v>
      </c>
      <c r="T1816" s="1"/>
    </row>
    <row r="1817" spans="1:20" x14ac:dyDescent="0.25">
      <c r="A1817">
        <v>100106</v>
      </c>
      <c r="B1817" t="s">
        <v>3</v>
      </c>
      <c r="C1817" cm="1">
        <f t="array" ref="C1817">_xlfn.SWITCH(Sales[[#This Row],[Subscription Type]],"Basic",4,"Premium",3,"Business",2,"Enterprise",1,FALSE)</f>
        <v>4</v>
      </c>
      <c r="G1817">
        <v>0</v>
      </c>
      <c r="H1817">
        <f>MAX(0,Sales[[#This Row],[Number of Users]]-Sales[[#This Row],[Licenses Bought]])</f>
        <v>2</v>
      </c>
      <c r="I1817" s="5">
        <v>10</v>
      </c>
      <c r="J1817" s="5">
        <f>IF(Sales[[#This Row],[Sales Month]]=MAX(R1817:R4036),Sales[[#This Row],[Upsell $ Non Paying Users]]*Sales[[#This Row],[Non Paying Users]],0)</f>
        <v>0</v>
      </c>
      <c r="K1817" s="5" t="str" cm="1">
        <f t="array" ref="K1817">_xlfn.IFS(Sales[[#This Row],[Current Upsell $]]=0,"",Sales[[#This Row],[Current Upsell $]]&gt;=400,"High",Sales[[#This Row],[Current Upsell $]]&gt;=100,"Medium",Sales[[#This Row],[Current Upsell $]]&lt;100,"Low")</f>
        <v/>
      </c>
      <c r="L1817" s="5" t="str">
        <f>IF(Sales[[#This Row],[Current Upsell $]]&gt;0,_xlfn.CONCAT(Sales[[#This Row],[Subscription Type]]," ",Sales[[#This Row],[Upsell Priority]]," ",TEXT(Sales[[#This Row],[Current Upsell $]],"$#")),"")</f>
        <v/>
      </c>
      <c r="M1817">
        <v>2</v>
      </c>
      <c r="N1817" s="1">
        <v>44044</v>
      </c>
      <c r="O1817" s="1">
        <v>44228</v>
      </c>
      <c r="P1817">
        <v>6</v>
      </c>
      <c r="Q1817">
        <v>4</v>
      </c>
      <c r="R1817" s="1">
        <v>44044</v>
      </c>
      <c r="S1817">
        <v>0</v>
      </c>
      <c r="T1817" s="1"/>
    </row>
    <row r="1818" spans="1:20" x14ac:dyDescent="0.25">
      <c r="A1818">
        <v>100106</v>
      </c>
      <c r="B1818" t="s">
        <v>3</v>
      </c>
      <c r="C1818" cm="1">
        <f t="array" ref="C1818">_xlfn.SWITCH(Sales[[#This Row],[Subscription Type]],"Basic",4,"Premium",3,"Business",2,"Enterprise",1,FALSE)</f>
        <v>4</v>
      </c>
      <c r="G1818">
        <v>0</v>
      </c>
      <c r="H1818">
        <f>MAX(0,Sales[[#This Row],[Number of Users]]-Sales[[#This Row],[Licenses Bought]])</f>
        <v>2</v>
      </c>
      <c r="I1818" s="5">
        <v>10</v>
      </c>
      <c r="J1818" s="5">
        <f>IF(Sales[[#This Row],[Sales Month]]=MAX(R1818:R4037),Sales[[#This Row],[Upsell $ Non Paying Users]]*Sales[[#This Row],[Non Paying Users]],0)</f>
        <v>0</v>
      </c>
      <c r="K1818" s="5" t="str" cm="1">
        <f t="array" ref="K1818">_xlfn.IFS(Sales[[#This Row],[Current Upsell $]]=0,"",Sales[[#This Row],[Current Upsell $]]&gt;=400,"High",Sales[[#This Row],[Current Upsell $]]&gt;=100,"Medium",Sales[[#This Row],[Current Upsell $]]&lt;100,"Low")</f>
        <v/>
      </c>
      <c r="L1818" s="5" t="str">
        <f>IF(Sales[[#This Row],[Current Upsell $]]&gt;0,_xlfn.CONCAT(Sales[[#This Row],[Subscription Type]]," ",Sales[[#This Row],[Upsell Priority]]," ",TEXT(Sales[[#This Row],[Current Upsell $]],"$#")),"")</f>
        <v/>
      </c>
      <c r="M1818">
        <v>2</v>
      </c>
      <c r="N1818" s="1">
        <v>44044</v>
      </c>
      <c r="O1818" s="1">
        <v>44228</v>
      </c>
      <c r="P1818">
        <v>6</v>
      </c>
      <c r="Q1818">
        <v>4</v>
      </c>
      <c r="R1818" s="1">
        <v>44075</v>
      </c>
      <c r="S1818">
        <v>0</v>
      </c>
      <c r="T1818" s="1"/>
    </row>
    <row r="1819" spans="1:20" x14ac:dyDescent="0.25">
      <c r="A1819">
        <v>100106</v>
      </c>
      <c r="B1819" t="s">
        <v>3</v>
      </c>
      <c r="C1819" cm="1">
        <f t="array" ref="C1819">_xlfn.SWITCH(Sales[[#This Row],[Subscription Type]],"Basic",4,"Premium",3,"Business",2,"Enterprise",1,FALSE)</f>
        <v>4</v>
      </c>
      <c r="G1819">
        <v>0</v>
      </c>
      <c r="H1819">
        <f>MAX(0,Sales[[#This Row],[Number of Users]]-Sales[[#This Row],[Licenses Bought]])</f>
        <v>2</v>
      </c>
      <c r="I1819" s="5">
        <v>10</v>
      </c>
      <c r="J1819" s="5">
        <f>IF(Sales[[#This Row],[Sales Month]]=MAX(R1819:R4038),Sales[[#This Row],[Upsell $ Non Paying Users]]*Sales[[#This Row],[Non Paying Users]],0)</f>
        <v>0</v>
      </c>
      <c r="K1819" s="5" t="str" cm="1">
        <f t="array" ref="K1819">_xlfn.IFS(Sales[[#This Row],[Current Upsell $]]=0,"",Sales[[#This Row],[Current Upsell $]]&gt;=400,"High",Sales[[#This Row],[Current Upsell $]]&gt;=100,"Medium",Sales[[#This Row],[Current Upsell $]]&lt;100,"Low")</f>
        <v/>
      </c>
      <c r="L1819" s="5" t="str">
        <f>IF(Sales[[#This Row],[Current Upsell $]]&gt;0,_xlfn.CONCAT(Sales[[#This Row],[Subscription Type]]," ",Sales[[#This Row],[Upsell Priority]]," ",TEXT(Sales[[#This Row],[Current Upsell $]],"$#")),"")</f>
        <v/>
      </c>
      <c r="M1819">
        <v>2</v>
      </c>
      <c r="N1819" s="1">
        <v>44044</v>
      </c>
      <c r="O1819" s="1">
        <v>44228</v>
      </c>
      <c r="P1819">
        <v>6</v>
      </c>
      <c r="Q1819">
        <v>4</v>
      </c>
      <c r="R1819" s="1">
        <v>44105</v>
      </c>
      <c r="S1819">
        <v>0</v>
      </c>
      <c r="T1819" s="1"/>
    </row>
    <row r="1820" spans="1:20" x14ac:dyDescent="0.25">
      <c r="A1820">
        <v>100106</v>
      </c>
      <c r="B1820" t="s">
        <v>3</v>
      </c>
      <c r="C1820" cm="1">
        <f t="array" ref="C1820">_xlfn.SWITCH(Sales[[#This Row],[Subscription Type]],"Basic",4,"Premium",3,"Business",2,"Enterprise",1,FALSE)</f>
        <v>4</v>
      </c>
      <c r="G1820">
        <v>0</v>
      </c>
      <c r="H1820">
        <f>MAX(0,Sales[[#This Row],[Number of Users]]-Sales[[#This Row],[Licenses Bought]])</f>
        <v>2</v>
      </c>
      <c r="I1820" s="5">
        <v>10</v>
      </c>
      <c r="J1820" s="5">
        <f>IF(Sales[[#This Row],[Sales Month]]=MAX(R1820:R4039),Sales[[#This Row],[Upsell $ Non Paying Users]]*Sales[[#This Row],[Non Paying Users]],0)</f>
        <v>0</v>
      </c>
      <c r="K1820" s="5" t="str" cm="1">
        <f t="array" ref="K1820">_xlfn.IFS(Sales[[#This Row],[Current Upsell $]]=0,"",Sales[[#This Row],[Current Upsell $]]&gt;=400,"High",Sales[[#This Row],[Current Upsell $]]&gt;=100,"Medium",Sales[[#This Row],[Current Upsell $]]&lt;100,"Low")</f>
        <v/>
      </c>
      <c r="L1820" s="5" t="str">
        <f>IF(Sales[[#This Row],[Current Upsell $]]&gt;0,_xlfn.CONCAT(Sales[[#This Row],[Subscription Type]]," ",Sales[[#This Row],[Upsell Priority]]," ",TEXT(Sales[[#This Row],[Current Upsell $]],"$#")),"")</f>
        <v/>
      </c>
      <c r="M1820">
        <v>2</v>
      </c>
      <c r="N1820" s="1">
        <v>44044</v>
      </c>
      <c r="O1820" s="1">
        <v>44228</v>
      </c>
      <c r="P1820">
        <v>6</v>
      </c>
      <c r="Q1820">
        <v>4</v>
      </c>
      <c r="R1820" s="1">
        <v>44136</v>
      </c>
      <c r="S1820">
        <v>0</v>
      </c>
      <c r="T1820" s="1"/>
    </row>
    <row r="1821" spans="1:20" x14ac:dyDescent="0.25">
      <c r="A1821">
        <v>100106</v>
      </c>
      <c r="B1821" t="s">
        <v>3</v>
      </c>
      <c r="C1821" cm="1">
        <f t="array" ref="C1821">_xlfn.SWITCH(Sales[[#This Row],[Subscription Type]],"Basic",4,"Premium",3,"Business",2,"Enterprise",1,FALSE)</f>
        <v>4</v>
      </c>
      <c r="G1821">
        <v>0</v>
      </c>
      <c r="H1821">
        <f>MAX(0,Sales[[#This Row],[Number of Users]]-Sales[[#This Row],[Licenses Bought]])</f>
        <v>2</v>
      </c>
      <c r="I1821" s="5">
        <v>10</v>
      </c>
      <c r="J1821" s="5">
        <f>IF(Sales[[#This Row],[Sales Month]]=MAX(R1821:R4040),Sales[[#This Row],[Upsell $ Non Paying Users]]*Sales[[#This Row],[Non Paying Users]],0)</f>
        <v>0</v>
      </c>
      <c r="K1821" s="5" t="str" cm="1">
        <f t="array" ref="K1821">_xlfn.IFS(Sales[[#This Row],[Current Upsell $]]=0,"",Sales[[#This Row],[Current Upsell $]]&gt;=400,"High",Sales[[#This Row],[Current Upsell $]]&gt;=100,"Medium",Sales[[#This Row],[Current Upsell $]]&lt;100,"Low")</f>
        <v/>
      </c>
      <c r="L1821" s="5" t="str">
        <f>IF(Sales[[#This Row],[Current Upsell $]]&gt;0,_xlfn.CONCAT(Sales[[#This Row],[Subscription Type]]," ",Sales[[#This Row],[Upsell Priority]]," ",TEXT(Sales[[#This Row],[Current Upsell $]],"$#")),"")</f>
        <v/>
      </c>
      <c r="M1821">
        <v>2</v>
      </c>
      <c r="N1821" s="1">
        <v>44044</v>
      </c>
      <c r="O1821" s="1">
        <v>44228</v>
      </c>
      <c r="P1821">
        <v>6</v>
      </c>
      <c r="Q1821">
        <v>4</v>
      </c>
      <c r="R1821" s="1">
        <v>44166</v>
      </c>
      <c r="S1821">
        <v>0</v>
      </c>
      <c r="T1821" s="1"/>
    </row>
    <row r="1822" spans="1:20" x14ac:dyDescent="0.25">
      <c r="A1822">
        <v>100106</v>
      </c>
      <c r="B1822" t="s">
        <v>3</v>
      </c>
      <c r="C1822" cm="1">
        <f t="array" ref="C1822">_xlfn.SWITCH(Sales[[#This Row],[Subscription Type]],"Basic",4,"Premium",3,"Business",2,"Enterprise",1,FALSE)</f>
        <v>4</v>
      </c>
      <c r="G1822">
        <v>0</v>
      </c>
      <c r="H1822">
        <f>MAX(0,Sales[[#This Row],[Number of Users]]-Sales[[#This Row],[Licenses Bought]])</f>
        <v>2</v>
      </c>
      <c r="I1822" s="5">
        <v>10</v>
      </c>
      <c r="J1822" s="5">
        <f>IF(Sales[[#This Row],[Sales Month]]=MAX(R1822:R4041),Sales[[#This Row],[Upsell $ Non Paying Users]]*Sales[[#This Row],[Non Paying Users]],0)</f>
        <v>0</v>
      </c>
      <c r="K1822" s="5" t="str" cm="1">
        <f t="array" ref="K1822">_xlfn.IFS(Sales[[#This Row],[Current Upsell $]]=0,"",Sales[[#This Row],[Current Upsell $]]&gt;=400,"High",Sales[[#This Row],[Current Upsell $]]&gt;=100,"Medium",Sales[[#This Row],[Current Upsell $]]&lt;100,"Low")</f>
        <v/>
      </c>
      <c r="L1822" s="5" t="str">
        <f>IF(Sales[[#This Row],[Current Upsell $]]&gt;0,_xlfn.CONCAT(Sales[[#This Row],[Subscription Type]]," ",Sales[[#This Row],[Upsell Priority]]," ",TEXT(Sales[[#This Row],[Current Upsell $]],"$#")),"")</f>
        <v/>
      </c>
      <c r="M1822">
        <v>2</v>
      </c>
      <c r="N1822" s="1">
        <v>44044</v>
      </c>
      <c r="O1822" s="1">
        <v>44228</v>
      </c>
      <c r="P1822">
        <v>6</v>
      </c>
      <c r="Q1822">
        <v>4</v>
      </c>
      <c r="R1822" s="1">
        <v>44197</v>
      </c>
      <c r="S1822">
        <v>0</v>
      </c>
      <c r="T1822" s="1"/>
    </row>
    <row r="1823" spans="1:20" x14ac:dyDescent="0.25">
      <c r="A1823">
        <v>100106</v>
      </c>
      <c r="B1823" t="s">
        <v>3</v>
      </c>
      <c r="C1823" cm="1">
        <f t="array" ref="C1823">_xlfn.SWITCH(Sales[[#This Row],[Subscription Type]],"Basic",4,"Premium",3,"Business",2,"Enterprise",1,FALSE)</f>
        <v>4</v>
      </c>
      <c r="G1823">
        <v>0</v>
      </c>
      <c r="H1823">
        <f>MAX(0,Sales[[#This Row],[Number of Users]]-Sales[[#This Row],[Licenses Bought]])</f>
        <v>2</v>
      </c>
      <c r="I1823" s="5">
        <v>10</v>
      </c>
      <c r="J1823" s="5">
        <f>IF(Sales[[#This Row],[Sales Month]]=MAX(R1823:R4042),Sales[[#This Row],[Upsell $ Non Paying Users]]*Sales[[#This Row],[Non Paying Users]],0)</f>
        <v>0</v>
      </c>
      <c r="K1823" s="5" t="str" cm="1">
        <f t="array" ref="K1823">_xlfn.IFS(Sales[[#This Row],[Current Upsell $]]=0,"",Sales[[#This Row],[Current Upsell $]]&gt;=400,"High",Sales[[#This Row],[Current Upsell $]]&gt;=100,"Medium",Sales[[#This Row],[Current Upsell $]]&lt;100,"Low")</f>
        <v/>
      </c>
      <c r="L1823" s="5" t="str">
        <f>IF(Sales[[#This Row],[Current Upsell $]]&gt;0,_xlfn.CONCAT(Sales[[#This Row],[Subscription Type]]," ",Sales[[#This Row],[Upsell Priority]]," ",TEXT(Sales[[#This Row],[Current Upsell $]],"$#")),"")</f>
        <v/>
      </c>
      <c r="M1823">
        <v>2</v>
      </c>
      <c r="N1823" s="1">
        <v>44044</v>
      </c>
      <c r="O1823" s="1">
        <v>44228</v>
      </c>
      <c r="P1823">
        <v>6</v>
      </c>
      <c r="Q1823">
        <v>4</v>
      </c>
      <c r="R1823" s="1">
        <v>44228</v>
      </c>
      <c r="S1823">
        <v>0</v>
      </c>
      <c r="T1823" s="1"/>
    </row>
    <row r="1824" spans="1:20" x14ac:dyDescent="0.25">
      <c r="A1824">
        <v>100107</v>
      </c>
      <c r="B1824" t="s">
        <v>3</v>
      </c>
      <c r="C1824" cm="1">
        <f t="array" ref="C1824">_xlfn.SWITCH(Sales[[#This Row],[Subscription Type]],"Basic",4,"Premium",3,"Business",2,"Enterprise",1,FALSE)</f>
        <v>4</v>
      </c>
      <c r="G1824">
        <v>0</v>
      </c>
      <c r="H1824">
        <f>MAX(0,Sales[[#This Row],[Number of Users]]-Sales[[#This Row],[Licenses Bought]])</f>
        <v>2</v>
      </c>
      <c r="I1824" s="5">
        <v>10</v>
      </c>
      <c r="J1824" s="5">
        <f>IF(Sales[[#This Row],[Sales Month]]=MAX(R1824:R4043),Sales[[#This Row],[Upsell $ Non Paying Users]]*Sales[[#This Row],[Non Paying Users]],0)</f>
        <v>0</v>
      </c>
      <c r="K1824" s="5" t="str" cm="1">
        <f t="array" ref="K1824">_xlfn.IFS(Sales[[#This Row],[Current Upsell $]]=0,"",Sales[[#This Row],[Current Upsell $]]&gt;=400,"High",Sales[[#This Row],[Current Upsell $]]&gt;=100,"Medium",Sales[[#This Row],[Current Upsell $]]&lt;100,"Low")</f>
        <v/>
      </c>
      <c r="L1824" s="5" t="str">
        <f>IF(Sales[[#This Row],[Current Upsell $]]&gt;0,_xlfn.CONCAT(Sales[[#This Row],[Subscription Type]]," ",Sales[[#This Row],[Upsell Priority]]," ",TEXT(Sales[[#This Row],[Current Upsell $]],"$#")),"")</f>
        <v/>
      </c>
      <c r="M1824">
        <v>2</v>
      </c>
      <c r="N1824" s="1">
        <v>44044</v>
      </c>
      <c r="O1824" s="1">
        <v>44105</v>
      </c>
      <c r="P1824">
        <v>2</v>
      </c>
      <c r="Q1824">
        <v>8</v>
      </c>
      <c r="R1824" s="1">
        <v>44044</v>
      </c>
      <c r="S1824">
        <v>0</v>
      </c>
      <c r="T1824" s="1"/>
    </row>
    <row r="1825" spans="1:20" x14ac:dyDescent="0.25">
      <c r="A1825">
        <v>100107</v>
      </c>
      <c r="B1825" t="s">
        <v>3</v>
      </c>
      <c r="C1825" cm="1">
        <f t="array" ref="C1825">_xlfn.SWITCH(Sales[[#This Row],[Subscription Type]],"Basic",4,"Premium",3,"Business",2,"Enterprise",1,FALSE)</f>
        <v>4</v>
      </c>
      <c r="G1825">
        <v>0</v>
      </c>
      <c r="H1825">
        <f>MAX(0,Sales[[#This Row],[Number of Users]]-Sales[[#This Row],[Licenses Bought]])</f>
        <v>2</v>
      </c>
      <c r="I1825" s="5">
        <v>10</v>
      </c>
      <c r="J1825" s="5">
        <f>IF(Sales[[#This Row],[Sales Month]]=MAX(R1825:R4044),Sales[[#This Row],[Upsell $ Non Paying Users]]*Sales[[#This Row],[Non Paying Users]],0)</f>
        <v>0</v>
      </c>
      <c r="K1825" s="5" t="str" cm="1">
        <f t="array" ref="K1825">_xlfn.IFS(Sales[[#This Row],[Current Upsell $]]=0,"",Sales[[#This Row],[Current Upsell $]]&gt;=400,"High",Sales[[#This Row],[Current Upsell $]]&gt;=100,"Medium",Sales[[#This Row],[Current Upsell $]]&lt;100,"Low")</f>
        <v/>
      </c>
      <c r="L1825" s="5" t="str">
        <f>IF(Sales[[#This Row],[Current Upsell $]]&gt;0,_xlfn.CONCAT(Sales[[#This Row],[Subscription Type]]," ",Sales[[#This Row],[Upsell Priority]]," ",TEXT(Sales[[#This Row],[Current Upsell $]],"$#")),"")</f>
        <v/>
      </c>
      <c r="M1825">
        <v>2</v>
      </c>
      <c r="N1825" s="1">
        <v>44044</v>
      </c>
      <c r="O1825" s="1">
        <v>44105</v>
      </c>
      <c r="P1825">
        <v>2</v>
      </c>
      <c r="Q1825">
        <v>8</v>
      </c>
      <c r="R1825" s="1">
        <v>44075</v>
      </c>
      <c r="S1825">
        <v>0</v>
      </c>
      <c r="T1825" s="1"/>
    </row>
    <row r="1826" spans="1:20" x14ac:dyDescent="0.25">
      <c r="A1826">
        <v>100107</v>
      </c>
      <c r="B1826" t="s">
        <v>3</v>
      </c>
      <c r="C1826" cm="1">
        <f t="array" ref="C1826">_xlfn.SWITCH(Sales[[#This Row],[Subscription Type]],"Basic",4,"Premium",3,"Business",2,"Enterprise",1,FALSE)</f>
        <v>4</v>
      </c>
      <c r="G1826">
        <v>0</v>
      </c>
      <c r="H1826">
        <f>MAX(0,Sales[[#This Row],[Number of Users]]-Sales[[#This Row],[Licenses Bought]])</f>
        <v>2</v>
      </c>
      <c r="I1826" s="5">
        <v>10</v>
      </c>
      <c r="J1826" s="5">
        <f>IF(Sales[[#This Row],[Sales Month]]=MAX(R1826:R4045),Sales[[#This Row],[Upsell $ Non Paying Users]]*Sales[[#This Row],[Non Paying Users]],0)</f>
        <v>0</v>
      </c>
      <c r="K1826" s="5" t="str" cm="1">
        <f t="array" ref="K1826">_xlfn.IFS(Sales[[#This Row],[Current Upsell $]]=0,"",Sales[[#This Row],[Current Upsell $]]&gt;=400,"High",Sales[[#This Row],[Current Upsell $]]&gt;=100,"Medium",Sales[[#This Row],[Current Upsell $]]&lt;100,"Low")</f>
        <v/>
      </c>
      <c r="L1826" s="5" t="str">
        <f>IF(Sales[[#This Row],[Current Upsell $]]&gt;0,_xlfn.CONCAT(Sales[[#This Row],[Subscription Type]]," ",Sales[[#This Row],[Upsell Priority]]," ",TEXT(Sales[[#This Row],[Current Upsell $]],"$#")),"")</f>
        <v/>
      </c>
      <c r="M1826">
        <v>2</v>
      </c>
      <c r="N1826" s="1">
        <v>44044</v>
      </c>
      <c r="O1826" s="1">
        <v>44105</v>
      </c>
      <c r="P1826">
        <v>2</v>
      </c>
      <c r="Q1826">
        <v>8</v>
      </c>
      <c r="R1826" s="1">
        <v>44105</v>
      </c>
      <c r="S1826">
        <v>0</v>
      </c>
      <c r="T1826" s="1"/>
    </row>
    <row r="1827" spans="1:20" x14ac:dyDescent="0.25">
      <c r="A1827">
        <v>100108</v>
      </c>
      <c r="B1827" t="s">
        <v>3</v>
      </c>
      <c r="C1827" cm="1">
        <f t="array" ref="C1827">_xlfn.SWITCH(Sales[[#This Row],[Subscription Type]],"Basic",4,"Premium",3,"Business",2,"Enterprise",1,FALSE)</f>
        <v>4</v>
      </c>
      <c r="E1827" s="1"/>
      <c r="F1827" s="1"/>
      <c r="G1827">
        <v>0</v>
      </c>
      <c r="H1827">
        <f>MAX(0,Sales[[#This Row],[Number of Users]]-Sales[[#This Row],[Licenses Bought]])</f>
        <v>2</v>
      </c>
      <c r="I1827" s="5">
        <v>10</v>
      </c>
      <c r="J1827" s="5">
        <f>IF(Sales[[#This Row],[Sales Month]]=MAX(R1827:R4046),Sales[[#This Row],[Upsell $ Non Paying Users]]*Sales[[#This Row],[Non Paying Users]],0)</f>
        <v>0</v>
      </c>
      <c r="K1827" s="5" t="str" cm="1">
        <f t="array" ref="K1827">_xlfn.IFS(Sales[[#This Row],[Current Upsell $]]=0,"",Sales[[#This Row],[Current Upsell $]]&gt;=400,"High",Sales[[#This Row],[Current Upsell $]]&gt;=100,"Medium",Sales[[#This Row],[Current Upsell $]]&lt;100,"Low")</f>
        <v/>
      </c>
      <c r="L1827" s="5" t="str">
        <f>IF(Sales[[#This Row],[Current Upsell $]]&gt;0,_xlfn.CONCAT(Sales[[#This Row],[Subscription Type]]," ",Sales[[#This Row],[Upsell Priority]]," ",TEXT(Sales[[#This Row],[Current Upsell $]],"$#")),"")</f>
        <v/>
      </c>
      <c r="M1827">
        <v>2</v>
      </c>
      <c r="N1827" s="1">
        <v>44044</v>
      </c>
      <c r="O1827" s="1">
        <v>44378</v>
      </c>
      <c r="P1827">
        <v>11</v>
      </c>
      <c r="Q1827">
        <v>0</v>
      </c>
      <c r="R1827" s="1">
        <v>44044</v>
      </c>
      <c r="S1827">
        <v>0</v>
      </c>
      <c r="T1827" s="1"/>
    </row>
    <row r="1828" spans="1:20" x14ac:dyDescent="0.25">
      <c r="A1828">
        <v>100109</v>
      </c>
      <c r="B1828" t="s">
        <v>3</v>
      </c>
      <c r="C1828" cm="1">
        <f t="array" ref="C1828">_xlfn.SWITCH(Sales[[#This Row],[Subscription Type]],"Basic",4,"Premium",3,"Business",2,"Enterprise",1,FALSE)</f>
        <v>4</v>
      </c>
      <c r="E1828" s="1"/>
      <c r="F1828" s="1"/>
      <c r="G1828">
        <v>0</v>
      </c>
      <c r="H1828">
        <f>MAX(0,Sales[[#This Row],[Number of Users]]-Sales[[#This Row],[Licenses Bought]])</f>
        <v>2</v>
      </c>
      <c r="I1828" s="5">
        <v>10</v>
      </c>
      <c r="J1828" s="5">
        <f>IF(Sales[[#This Row],[Sales Month]]=MAX(R1828:R4047),Sales[[#This Row],[Upsell $ Non Paying Users]]*Sales[[#This Row],[Non Paying Users]],0)</f>
        <v>0</v>
      </c>
      <c r="K1828" s="5" t="str" cm="1">
        <f t="array" ref="K1828">_xlfn.IFS(Sales[[#This Row],[Current Upsell $]]=0,"",Sales[[#This Row],[Current Upsell $]]&gt;=400,"High",Sales[[#This Row],[Current Upsell $]]&gt;=100,"Medium",Sales[[#This Row],[Current Upsell $]]&lt;100,"Low")</f>
        <v/>
      </c>
      <c r="L1828" s="5" t="str">
        <f>IF(Sales[[#This Row],[Current Upsell $]]&gt;0,_xlfn.CONCAT(Sales[[#This Row],[Subscription Type]]," ",Sales[[#This Row],[Upsell Priority]]," ",TEXT(Sales[[#This Row],[Current Upsell $]],"$#")),"")</f>
        <v/>
      </c>
      <c r="M1828">
        <v>2</v>
      </c>
      <c r="N1828" s="1">
        <v>44044</v>
      </c>
      <c r="O1828" s="1">
        <v>44378</v>
      </c>
      <c r="P1828">
        <v>11</v>
      </c>
      <c r="Q1828">
        <v>0</v>
      </c>
      <c r="R1828" s="1">
        <v>44044</v>
      </c>
      <c r="S1828">
        <v>0</v>
      </c>
      <c r="T1828" s="1"/>
    </row>
    <row r="1829" spans="1:20" x14ac:dyDescent="0.25">
      <c r="A1829">
        <v>100132</v>
      </c>
      <c r="B1829" t="s">
        <v>3</v>
      </c>
      <c r="C1829" cm="1">
        <f t="array" ref="C1829">_xlfn.SWITCH(Sales[[#This Row],[Subscription Type]],"Basic",4,"Premium",3,"Business",2,"Enterprise",1,FALSE)</f>
        <v>4</v>
      </c>
      <c r="G1829">
        <v>0</v>
      </c>
      <c r="H1829">
        <f>MAX(0,Sales[[#This Row],[Number of Users]]-Sales[[#This Row],[Licenses Bought]])</f>
        <v>2</v>
      </c>
      <c r="I1829" s="5">
        <v>10</v>
      </c>
      <c r="J1829" s="5">
        <f>IF(Sales[[#This Row],[Sales Month]]=MAX(R1829:R4048),Sales[[#This Row],[Upsell $ Non Paying Users]]*Sales[[#This Row],[Non Paying Users]],0)</f>
        <v>0</v>
      </c>
      <c r="K1829" s="5" t="str" cm="1">
        <f t="array" ref="K1829">_xlfn.IFS(Sales[[#This Row],[Current Upsell $]]=0,"",Sales[[#This Row],[Current Upsell $]]&gt;=400,"High",Sales[[#This Row],[Current Upsell $]]&gt;=100,"Medium",Sales[[#This Row],[Current Upsell $]]&lt;100,"Low")</f>
        <v/>
      </c>
      <c r="L1829" s="5" t="str">
        <f>IF(Sales[[#This Row],[Current Upsell $]]&gt;0,_xlfn.CONCAT(Sales[[#This Row],[Subscription Type]]," ",Sales[[#This Row],[Upsell Priority]]," ",TEXT(Sales[[#This Row],[Current Upsell $]],"$#")),"")</f>
        <v/>
      </c>
      <c r="M1829">
        <v>2</v>
      </c>
      <c r="N1829" s="1">
        <v>44075</v>
      </c>
      <c r="O1829" s="1">
        <v>44256</v>
      </c>
      <c r="P1829">
        <v>6</v>
      </c>
      <c r="Q1829">
        <v>3</v>
      </c>
      <c r="R1829" s="1">
        <v>44105</v>
      </c>
      <c r="S1829">
        <v>0</v>
      </c>
      <c r="T1829" s="1"/>
    </row>
    <row r="1830" spans="1:20" x14ac:dyDescent="0.25">
      <c r="A1830">
        <v>100133</v>
      </c>
      <c r="B1830" t="s">
        <v>3</v>
      </c>
      <c r="C1830" cm="1">
        <f t="array" ref="C1830">_xlfn.SWITCH(Sales[[#This Row],[Subscription Type]],"Basic",4,"Premium",3,"Business",2,"Enterprise",1,FALSE)</f>
        <v>4</v>
      </c>
      <c r="G1830">
        <v>0</v>
      </c>
      <c r="H1830">
        <f>MAX(0,Sales[[#This Row],[Number of Users]]-Sales[[#This Row],[Licenses Bought]])</f>
        <v>2</v>
      </c>
      <c r="I1830" s="5">
        <v>10</v>
      </c>
      <c r="J1830" s="5">
        <f>IF(Sales[[#This Row],[Sales Month]]=MAX(R1830:R4049),Sales[[#This Row],[Upsell $ Non Paying Users]]*Sales[[#This Row],[Non Paying Users]],0)</f>
        <v>0</v>
      </c>
      <c r="K1830" s="5" t="str" cm="1">
        <f t="array" ref="K1830">_xlfn.IFS(Sales[[#This Row],[Current Upsell $]]=0,"",Sales[[#This Row],[Current Upsell $]]&gt;=400,"High",Sales[[#This Row],[Current Upsell $]]&gt;=100,"Medium",Sales[[#This Row],[Current Upsell $]]&lt;100,"Low")</f>
        <v/>
      </c>
      <c r="L1830" s="5" t="str">
        <f>IF(Sales[[#This Row],[Current Upsell $]]&gt;0,_xlfn.CONCAT(Sales[[#This Row],[Subscription Type]]," ",Sales[[#This Row],[Upsell Priority]]," ",TEXT(Sales[[#This Row],[Current Upsell $]],"$#")),"")</f>
        <v/>
      </c>
      <c r="M1830">
        <v>2</v>
      </c>
      <c r="N1830" s="1">
        <v>44075</v>
      </c>
      <c r="O1830" s="1">
        <v>44378</v>
      </c>
      <c r="P1830">
        <v>10</v>
      </c>
      <c r="Q1830">
        <v>0</v>
      </c>
      <c r="R1830" s="1">
        <v>44197</v>
      </c>
      <c r="S1830">
        <v>0</v>
      </c>
      <c r="T1830" s="1"/>
    </row>
    <row r="1831" spans="1:20" x14ac:dyDescent="0.25">
      <c r="A1831">
        <v>100133</v>
      </c>
      <c r="B1831" t="s">
        <v>3</v>
      </c>
      <c r="C1831" cm="1">
        <f t="array" ref="C1831">_xlfn.SWITCH(Sales[[#This Row],[Subscription Type]],"Basic",4,"Premium",3,"Business",2,"Enterprise",1,FALSE)</f>
        <v>4</v>
      </c>
      <c r="G1831">
        <v>0</v>
      </c>
      <c r="H1831">
        <f>MAX(0,Sales[[#This Row],[Number of Users]]-Sales[[#This Row],[Licenses Bought]])</f>
        <v>2</v>
      </c>
      <c r="I1831" s="5">
        <v>10</v>
      </c>
      <c r="J1831" s="5">
        <f>IF(Sales[[#This Row],[Sales Month]]=MAX(R1831:R4050),Sales[[#This Row],[Upsell $ Non Paying Users]]*Sales[[#This Row],[Non Paying Users]],0)</f>
        <v>0</v>
      </c>
      <c r="K1831" s="5" t="str" cm="1">
        <f t="array" ref="K1831">_xlfn.IFS(Sales[[#This Row],[Current Upsell $]]=0,"",Sales[[#This Row],[Current Upsell $]]&gt;=400,"High",Sales[[#This Row],[Current Upsell $]]&gt;=100,"Medium",Sales[[#This Row],[Current Upsell $]]&lt;100,"Low")</f>
        <v/>
      </c>
      <c r="L1831" s="5" t="str">
        <f>IF(Sales[[#This Row],[Current Upsell $]]&gt;0,_xlfn.CONCAT(Sales[[#This Row],[Subscription Type]]," ",Sales[[#This Row],[Upsell Priority]]," ",TEXT(Sales[[#This Row],[Current Upsell $]],"$#")),"")</f>
        <v/>
      </c>
      <c r="M1831">
        <v>2</v>
      </c>
      <c r="N1831" s="1">
        <v>44075</v>
      </c>
      <c r="O1831" s="1">
        <v>44378</v>
      </c>
      <c r="P1831">
        <v>10</v>
      </c>
      <c r="Q1831">
        <v>0</v>
      </c>
      <c r="R1831" s="1">
        <v>44317</v>
      </c>
      <c r="S1831">
        <v>0</v>
      </c>
      <c r="T1831" s="1"/>
    </row>
    <row r="1832" spans="1:20" x14ac:dyDescent="0.25">
      <c r="A1832">
        <v>100134</v>
      </c>
      <c r="B1832" t="s">
        <v>3</v>
      </c>
      <c r="C1832" cm="1">
        <f t="array" ref="C1832">_xlfn.SWITCH(Sales[[#This Row],[Subscription Type]],"Basic",4,"Premium",3,"Business",2,"Enterprise",1,FALSE)</f>
        <v>4</v>
      </c>
      <c r="G1832">
        <v>0</v>
      </c>
      <c r="H1832">
        <f>MAX(0,Sales[[#This Row],[Number of Users]]-Sales[[#This Row],[Licenses Bought]])</f>
        <v>2</v>
      </c>
      <c r="I1832" s="5">
        <v>10</v>
      </c>
      <c r="J1832" s="5">
        <f>IF(Sales[[#This Row],[Sales Month]]=MAX(R1832:R4051),Sales[[#This Row],[Upsell $ Non Paying Users]]*Sales[[#This Row],[Non Paying Users]],0)</f>
        <v>0</v>
      </c>
      <c r="K1832" s="5" t="str" cm="1">
        <f t="array" ref="K1832">_xlfn.IFS(Sales[[#This Row],[Current Upsell $]]=0,"",Sales[[#This Row],[Current Upsell $]]&gt;=400,"High",Sales[[#This Row],[Current Upsell $]]&gt;=100,"Medium",Sales[[#This Row],[Current Upsell $]]&lt;100,"Low")</f>
        <v/>
      </c>
      <c r="L1832" s="5" t="str">
        <f>IF(Sales[[#This Row],[Current Upsell $]]&gt;0,_xlfn.CONCAT(Sales[[#This Row],[Subscription Type]]," ",Sales[[#This Row],[Upsell Priority]]," ",TEXT(Sales[[#This Row],[Current Upsell $]],"$#")),"")</f>
        <v/>
      </c>
      <c r="M1832">
        <v>2</v>
      </c>
      <c r="N1832" s="1">
        <v>44075</v>
      </c>
      <c r="O1832" s="1">
        <v>44348</v>
      </c>
      <c r="P1832">
        <v>9</v>
      </c>
      <c r="Q1832">
        <v>0</v>
      </c>
      <c r="R1832" s="1">
        <v>44075</v>
      </c>
      <c r="S1832">
        <v>0</v>
      </c>
      <c r="T1832" s="1"/>
    </row>
    <row r="1833" spans="1:20" x14ac:dyDescent="0.25">
      <c r="A1833">
        <v>100135</v>
      </c>
      <c r="B1833" t="s">
        <v>3</v>
      </c>
      <c r="C1833" cm="1">
        <f t="array" ref="C1833">_xlfn.SWITCH(Sales[[#This Row],[Subscription Type]],"Basic",4,"Premium",3,"Business",2,"Enterprise",1,FALSE)</f>
        <v>4</v>
      </c>
      <c r="G1833">
        <v>0</v>
      </c>
      <c r="H1833">
        <f>MAX(0,Sales[[#This Row],[Number of Users]]-Sales[[#This Row],[Licenses Bought]])</f>
        <v>2</v>
      </c>
      <c r="I1833" s="5">
        <v>10</v>
      </c>
      <c r="J1833" s="5">
        <f>IF(Sales[[#This Row],[Sales Month]]=MAX(R1833:R4052),Sales[[#This Row],[Upsell $ Non Paying Users]]*Sales[[#This Row],[Non Paying Users]],0)</f>
        <v>0</v>
      </c>
      <c r="K1833" s="5" t="str" cm="1">
        <f t="array" ref="K1833">_xlfn.IFS(Sales[[#This Row],[Current Upsell $]]=0,"",Sales[[#This Row],[Current Upsell $]]&gt;=400,"High",Sales[[#This Row],[Current Upsell $]]&gt;=100,"Medium",Sales[[#This Row],[Current Upsell $]]&lt;100,"Low")</f>
        <v/>
      </c>
      <c r="L1833" s="5" t="str">
        <f>IF(Sales[[#This Row],[Current Upsell $]]&gt;0,_xlfn.CONCAT(Sales[[#This Row],[Subscription Type]]," ",Sales[[#This Row],[Upsell Priority]]," ",TEXT(Sales[[#This Row],[Current Upsell $]],"$#")),"")</f>
        <v/>
      </c>
      <c r="M1833">
        <v>2</v>
      </c>
      <c r="N1833" s="1">
        <v>44075</v>
      </c>
      <c r="O1833" s="1">
        <v>44378</v>
      </c>
      <c r="P1833">
        <v>10</v>
      </c>
      <c r="Q1833">
        <v>0</v>
      </c>
      <c r="R1833" s="1">
        <v>44075</v>
      </c>
      <c r="S1833">
        <v>0</v>
      </c>
      <c r="T1833" s="1"/>
    </row>
    <row r="1834" spans="1:20" x14ac:dyDescent="0.25">
      <c r="A1834">
        <v>100135</v>
      </c>
      <c r="B1834" t="s">
        <v>3</v>
      </c>
      <c r="C1834" cm="1">
        <f t="array" ref="C1834">_xlfn.SWITCH(Sales[[#This Row],[Subscription Type]],"Basic",4,"Premium",3,"Business",2,"Enterprise",1,FALSE)</f>
        <v>4</v>
      </c>
      <c r="G1834">
        <v>0</v>
      </c>
      <c r="H1834">
        <f>MAX(0,Sales[[#This Row],[Number of Users]]-Sales[[#This Row],[Licenses Bought]])</f>
        <v>2</v>
      </c>
      <c r="I1834" s="5">
        <v>10</v>
      </c>
      <c r="J1834" s="5">
        <f>IF(Sales[[#This Row],[Sales Month]]=MAX(R1834:R4053),Sales[[#This Row],[Upsell $ Non Paying Users]]*Sales[[#This Row],[Non Paying Users]],0)</f>
        <v>0</v>
      </c>
      <c r="K1834" s="5" t="str" cm="1">
        <f t="array" ref="K1834">_xlfn.IFS(Sales[[#This Row],[Current Upsell $]]=0,"",Sales[[#This Row],[Current Upsell $]]&gt;=400,"High",Sales[[#This Row],[Current Upsell $]]&gt;=100,"Medium",Sales[[#This Row],[Current Upsell $]]&lt;100,"Low")</f>
        <v/>
      </c>
      <c r="L1834" s="5" t="str">
        <f>IF(Sales[[#This Row],[Current Upsell $]]&gt;0,_xlfn.CONCAT(Sales[[#This Row],[Subscription Type]]," ",Sales[[#This Row],[Upsell Priority]]," ",TEXT(Sales[[#This Row],[Current Upsell $]],"$#")),"")</f>
        <v/>
      </c>
      <c r="M1834">
        <v>2</v>
      </c>
      <c r="N1834" s="1">
        <v>44075</v>
      </c>
      <c r="O1834" s="1">
        <v>44378</v>
      </c>
      <c r="P1834">
        <v>10</v>
      </c>
      <c r="Q1834">
        <v>0</v>
      </c>
      <c r="R1834" s="1">
        <v>44105</v>
      </c>
      <c r="S1834">
        <v>0</v>
      </c>
      <c r="T1834" s="1"/>
    </row>
    <row r="1835" spans="1:20" x14ac:dyDescent="0.25">
      <c r="A1835">
        <v>100135</v>
      </c>
      <c r="B1835" t="s">
        <v>3</v>
      </c>
      <c r="C1835" cm="1">
        <f t="array" ref="C1835">_xlfn.SWITCH(Sales[[#This Row],[Subscription Type]],"Basic",4,"Premium",3,"Business",2,"Enterprise",1,FALSE)</f>
        <v>4</v>
      </c>
      <c r="G1835">
        <v>0</v>
      </c>
      <c r="H1835">
        <f>MAX(0,Sales[[#This Row],[Number of Users]]-Sales[[#This Row],[Licenses Bought]])</f>
        <v>2</v>
      </c>
      <c r="I1835" s="5">
        <v>10</v>
      </c>
      <c r="J1835" s="5">
        <f>IF(Sales[[#This Row],[Sales Month]]=MAX(R1835:R4054),Sales[[#This Row],[Upsell $ Non Paying Users]]*Sales[[#This Row],[Non Paying Users]],0)</f>
        <v>0</v>
      </c>
      <c r="K1835" s="5" t="str" cm="1">
        <f t="array" ref="K1835">_xlfn.IFS(Sales[[#This Row],[Current Upsell $]]=0,"",Sales[[#This Row],[Current Upsell $]]&gt;=400,"High",Sales[[#This Row],[Current Upsell $]]&gt;=100,"Medium",Sales[[#This Row],[Current Upsell $]]&lt;100,"Low")</f>
        <v/>
      </c>
      <c r="L1835" s="5" t="str">
        <f>IF(Sales[[#This Row],[Current Upsell $]]&gt;0,_xlfn.CONCAT(Sales[[#This Row],[Subscription Type]]," ",Sales[[#This Row],[Upsell Priority]]," ",TEXT(Sales[[#This Row],[Current Upsell $]],"$#")),"")</f>
        <v/>
      </c>
      <c r="M1835">
        <v>2</v>
      </c>
      <c r="N1835" s="1">
        <v>44075</v>
      </c>
      <c r="O1835" s="1">
        <v>44378</v>
      </c>
      <c r="P1835">
        <v>10</v>
      </c>
      <c r="Q1835">
        <v>0</v>
      </c>
      <c r="R1835" s="1">
        <v>44136</v>
      </c>
      <c r="S1835">
        <v>0</v>
      </c>
      <c r="T1835" s="1"/>
    </row>
    <row r="1836" spans="1:20" x14ac:dyDescent="0.25">
      <c r="A1836">
        <v>100135</v>
      </c>
      <c r="B1836" t="s">
        <v>3</v>
      </c>
      <c r="C1836" cm="1">
        <f t="array" ref="C1836">_xlfn.SWITCH(Sales[[#This Row],[Subscription Type]],"Basic",4,"Premium",3,"Business",2,"Enterprise",1,FALSE)</f>
        <v>4</v>
      </c>
      <c r="G1836">
        <v>0</v>
      </c>
      <c r="H1836">
        <f>MAX(0,Sales[[#This Row],[Number of Users]]-Sales[[#This Row],[Licenses Bought]])</f>
        <v>2</v>
      </c>
      <c r="I1836" s="5">
        <v>10</v>
      </c>
      <c r="J1836" s="5">
        <f>IF(Sales[[#This Row],[Sales Month]]=MAX(R1836:R4055),Sales[[#This Row],[Upsell $ Non Paying Users]]*Sales[[#This Row],[Non Paying Users]],0)</f>
        <v>0</v>
      </c>
      <c r="K1836" s="5" t="str" cm="1">
        <f t="array" ref="K1836">_xlfn.IFS(Sales[[#This Row],[Current Upsell $]]=0,"",Sales[[#This Row],[Current Upsell $]]&gt;=400,"High",Sales[[#This Row],[Current Upsell $]]&gt;=100,"Medium",Sales[[#This Row],[Current Upsell $]]&lt;100,"Low")</f>
        <v/>
      </c>
      <c r="L1836" s="5" t="str">
        <f>IF(Sales[[#This Row],[Current Upsell $]]&gt;0,_xlfn.CONCAT(Sales[[#This Row],[Subscription Type]]," ",Sales[[#This Row],[Upsell Priority]]," ",TEXT(Sales[[#This Row],[Current Upsell $]],"$#")),"")</f>
        <v/>
      </c>
      <c r="M1836">
        <v>2</v>
      </c>
      <c r="N1836" s="1">
        <v>44075</v>
      </c>
      <c r="O1836" s="1">
        <v>44378</v>
      </c>
      <c r="P1836">
        <v>10</v>
      </c>
      <c r="Q1836">
        <v>0</v>
      </c>
      <c r="R1836" s="1">
        <v>44166</v>
      </c>
      <c r="S1836">
        <v>0</v>
      </c>
      <c r="T1836" s="1"/>
    </row>
    <row r="1837" spans="1:20" x14ac:dyDescent="0.25">
      <c r="A1837">
        <v>100135</v>
      </c>
      <c r="B1837" t="s">
        <v>3</v>
      </c>
      <c r="C1837" cm="1">
        <f t="array" ref="C1837">_xlfn.SWITCH(Sales[[#This Row],[Subscription Type]],"Basic",4,"Premium",3,"Business",2,"Enterprise",1,FALSE)</f>
        <v>4</v>
      </c>
      <c r="G1837">
        <v>0</v>
      </c>
      <c r="H1837">
        <f>MAX(0,Sales[[#This Row],[Number of Users]]-Sales[[#This Row],[Licenses Bought]])</f>
        <v>2</v>
      </c>
      <c r="I1837" s="5">
        <v>10</v>
      </c>
      <c r="J1837" s="5">
        <f>IF(Sales[[#This Row],[Sales Month]]=MAX(R1837:R4056),Sales[[#This Row],[Upsell $ Non Paying Users]]*Sales[[#This Row],[Non Paying Users]],0)</f>
        <v>0</v>
      </c>
      <c r="K1837" s="5" t="str" cm="1">
        <f t="array" ref="K1837">_xlfn.IFS(Sales[[#This Row],[Current Upsell $]]=0,"",Sales[[#This Row],[Current Upsell $]]&gt;=400,"High",Sales[[#This Row],[Current Upsell $]]&gt;=100,"Medium",Sales[[#This Row],[Current Upsell $]]&lt;100,"Low")</f>
        <v/>
      </c>
      <c r="L1837" s="5" t="str">
        <f>IF(Sales[[#This Row],[Current Upsell $]]&gt;0,_xlfn.CONCAT(Sales[[#This Row],[Subscription Type]]," ",Sales[[#This Row],[Upsell Priority]]," ",TEXT(Sales[[#This Row],[Current Upsell $]],"$#")),"")</f>
        <v/>
      </c>
      <c r="M1837">
        <v>2</v>
      </c>
      <c r="N1837" s="1">
        <v>44075</v>
      </c>
      <c r="O1837" s="1">
        <v>44378</v>
      </c>
      <c r="P1837">
        <v>10</v>
      </c>
      <c r="Q1837">
        <v>0</v>
      </c>
      <c r="R1837" s="1">
        <v>44197</v>
      </c>
      <c r="S1837">
        <v>0</v>
      </c>
      <c r="T1837" s="1"/>
    </row>
    <row r="1838" spans="1:20" x14ac:dyDescent="0.25">
      <c r="A1838">
        <v>100135</v>
      </c>
      <c r="B1838" t="s">
        <v>3</v>
      </c>
      <c r="C1838" cm="1">
        <f t="array" ref="C1838">_xlfn.SWITCH(Sales[[#This Row],[Subscription Type]],"Basic",4,"Premium",3,"Business",2,"Enterprise",1,FALSE)</f>
        <v>4</v>
      </c>
      <c r="G1838">
        <v>0</v>
      </c>
      <c r="H1838">
        <f>MAX(0,Sales[[#This Row],[Number of Users]]-Sales[[#This Row],[Licenses Bought]])</f>
        <v>2</v>
      </c>
      <c r="I1838" s="5">
        <v>10</v>
      </c>
      <c r="J1838" s="5">
        <f>IF(Sales[[#This Row],[Sales Month]]=MAX(R1838:R4057),Sales[[#This Row],[Upsell $ Non Paying Users]]*Sales[[#This Row],[Non Paying Users]],0)</f>
        <v>0</v>
      </c>
      <c r="K1838" s="5" t="str" cm="1">
        <f t="array" ref="K1838">_xlfn.IFS(Sales[[#This Row],[Current Upsell $]]=0,"",Sales[[#This Row],[Current Upsell $]]&gt;=400,"High",Sales[[#This Row],[Current Upsell $]]&gt;=100,"Medium",Sales[[#This Row],[Current Upsell $]]&lt;100,"Low")</f>
        <v/>
      </c>
      <c r="L1838" s="5" t="str">
        <f>IF(Sales[[#This Row],[Current Upsell $]]&gt;0,_xlfn.CONCAT(Sales[[#This Row],[Subscription Type]]," ",Sales[[#This Row],[Upsell Priority]]," ",TEXT(Sales[[#This Row],[Current Upsell $]],"$#")),"")</f>
        <v/>
      </c>
      <c r="M1838">
        <v>2</v>
      </c>
      <c r="N1838" s="1">
        <v>44075</v>
      </c>
      <c r="O1838" s="1">
        <v>44378</v>
      </c>
      <c r="P1838">
        <v>10</v>
      </c>
      <c r="Q1838">
        <v>0</v>
      </c>
      <c r="R1838" s="1">
        <v>44228</v>
      </c>
      <c r="S1838">
        <v>0</v>
      </c>
      <c r="T1838" s="1"/>
    </row>
    <row r="1839" spans="1:20" x14ac:dyDescent="0.25">
      <c r="A1839">
        <v>100135</v>
      </c>
      <c r="B1839" t="s">
        <v>3</v>
      </c>
      <c r="C1839" cm="1">
        <f t="array" ref="C1839">_xlfn.SWITCH(Sales[[#This Row],[Subscription Type]],"Basic",4,"Premium",3,"Business",2,"Enterprise",1,FALSE)</f>
        <v>4</v>
      </c>
      <c r="G1839">
        <v>0</v>
      </c>
      <c r="H1839">
        <f>MAX(0,Sales[[#This Row],[Number of Users]]-Sales[[#This Row],[Licenses Bought]])</f>
        <v>2</v>
      </c>
      <c r="I1839" s="5">
        <v>10</v>
      </c>
      <c r="J1839" s="5">
        <f>IF(Sales[[#This Row],[Sales Month]]=MAX(R1839:R4058),Sales[[#This Row],[Upsell $ Non Paying Users]]*Sales[[#This Row],[Non Paying Users]],0)</f>
        <v>0</v>
      </c>
      <c r="K1839" s="5" t="str" cm="1">
        <f t="array" ref="K1839">_xlfn.IFS(Sales[[#This Row],[Current Upsell $]]=0,"",Sales[[#This Row],[Current Upsell $]]&gt;=400,"High",Sales[[#This Row],[Current Upsell $]]&gt;=100,"Medium",Sales[[#This Row],[Current Upsell $]]&lt;100,"Low")</f>
        <v/>
      </c>
      <c r="L1839" s="5" t="str">
        <f>IF(Sales[[#This Row],[Current Upsell $]]&gt;0,_xlfn.CONCAT(Sales[[#This Row],[Subscription Type]]," ",Sales[[#This Row],[Upsell Priority]]," ",TEXT(Sales[[#This Row],[Current Upsell $]],"$#")),"")</f>
        <v/>
      </c>
      <c r="M1839">
        <v>2</v>
      </c>
      <c r="N1839" s="1">
        <v>44075</v>
      </c>
      <c r="O1839" s="1">
        <v>44378</v>
      </c>
      <c r="P1839">
        <v>10</v>
      </c>
      <c r="Q1839">
        <v>0</v>
      </c>
      <c r="R1839" s="1">
        <v>44256</v>
      </c>
      <c r="S1839">
        <v>0</v>
      </c>
      <c r="T1839" s="1"/>
    </row>
    <row r="1840" spans="1:20" x14ac:dyDescent="0.25">
      <c r="A1840">
        <v>100135</v>
      </c>
      <c r="B1840" t="s">
        <v>3</v>
      </c>
      <c r="C1840" cm="1">
        <f t="array" ref="C1840">_xlfn.SWITCH(Sales[[#This Row],[Subscription Type]],"Basic",4,"Premium",3,"Business",2,"Enterprise",1,FALSE)</f>
        <v>4</v>
      </c>
      <c r="G1840">
        <v>0</v>
      </c>
      <c r="H1840">
        <f>MAX(0,Sales[[#This Row],[Number of Users]]-Sales[[#This Row],[Licenses Bought]])</f>
        <v>2</v>
      </c>
      <c r="I1840" s="5">
        <v>10</v>
      </c>
      <c r="J1840" s="5">
        <f>IF(Sales[[#This Row],[Sales Month]]=MAX(R1840:R4059),Sales[[#This Row],[Upsell $ Non Paying Users]]*Sales[[#This Row],[Non Paying Users]],0)</f>
        <v>0</v>
      </c>
      <c r="K1840" s="5" t="str" cm="1">
        <f t="array" ref="K1840">_xlfn.IFS(Sales[[#This Row],[Current Upsell $]]=0,"",Sales[[#This Row],[Current Upsell $]]&gt;=400,"High",Sales[[#This Row],[Current Upsell $]]&gt;=100,"Medium",Sales[[#This Row],[Current Upsell $]]&lt;100,"Low")</f>
        <v/>
      </c>
      <c r="L1840" s="5" t="str">
        <f>IF(Sales[[#This Row],[Current Upsell $]]&gt;0,_xlfn.CONCAT(Sales[[#This Row],[Subscription Type]]," ",Sales[[#This Row],[Upsell Priority]]," ",TEXT(Sales[[#This Row],[Current Upsell $]],"$#")),"")</f>
        <v/>
      </c>
      <c r="M1840">
        <v>2</v>
      </c>
      <c r="N1840" s="1">
        <v>44075</v>
      </c>
      <c r="O1840" s="1">
        <v>44378</v>
      </c>
      <c r="P1840">
        <v>10</v>
      </c>
      <c r="Q1840">
        <v>0</v>
      </c>
      <c r="R1840" s="1">
        <v>44287</v>
      </c>
      <c r="S1840">
        <v>0</v>
      </c>
      <c r="T1840" s="1"/>
    </row>
    <row r="1841" spans="1:20" x14ac:dyDescent="0.25">
      <c r="A1841">
        <v>100135</v>
      </c>
      <c r="B1841" t="s">
        <v>3</v>
      </c>
      <c r="C1841" cm="1">
        <f t="array" ref="C1841">_xlfn.SWITCH(Sales[[#This Row],[Subscription Type]],"Basic",4,"Premium",3,"Business",2,"Enterprise",1,FALSE)</f>
        <v>4</v>
      </c>
      <c r="G1841">
        <v>0</v>
      </c>
      <c r="H1841">
        <f>MAX(0,Sales[[#This Row],[Number of Users]]-Sales[[#This Row],[Licenses Bought]])</f>
        <v>2</v>
      </c>
      <c r="I1841" s="5">
        <v>10</v>
      </c>
      <c r="J1841" s="5">
        <f>IF(Sales[[#This Row],[Sales Month]]=MAX(R1841:R4060),Sales[[#This Row],[Upsell $ Non Paying Users]]*Sales[[#This Row],[Non Paying Users]],0)</f>
        <v>0</v>
      </c>
      <c r="K1841" s="5" t="str" cm="1">
        <f t="array" ref="K1841">_xlfn.IFS(Sales[[#This Row],[Current Upsell $]]=0,"",Sales[[#This Row],[Current Upsell $]]&gt;=400,"High",Sales[[#This Row],[Current Upsell $]]&gt;=100,"Medium",Sales[[#This Row],[Current Upsell $]]&lt;100,"Low")</f>
        <v/>
      </c>
      <c r="L1841" s="5" t="str">
        <f>IF(Sales[[#This Row],[Current Upsell $]]&gt;0,_xlfn.CONCAT(Sales[[#This Row],[Subscription Type]]," ",Sales[[#This Row],[Upsell Priority]]," ",TEXT(Sales[[#This Row],[Current Upsell $]],"$#")),"")</f>
        <v/>
      </c>
      <c r="M1841">
        <v>2</v>
      </c>
      <c r="N1841" s="1">
        <v>44075</v>
      </c>
      <c r="O1841" s="1">
        <v>44378</v>
      </c>
      <c r="P1841">
        <v>10</v>
      </c>
      <c r="Q1841">
        <v>0</v>
      </c>
      <c r="R1841" s="1">
        <v>44317</v>
      </c>
      <c r="S1841">
        <v>0</v>
      </c>
      <c r="T1841" s="1"/>
    </row>
    <row r="1842" spans="1:20" x14ac:dyDescent="0.25">
      <c r="A1842">
        <v>100135</v>
      </c>
      <c r="B1842" t="s">
        <v>3</v>
      </c>
      <c r="C1842" cm="1">
        <f t="array" ref="C1842">_xlfn.SWITCH(Sales[[#This Row],[Subscription Type]],"Basic",4,"Premium",3,"Business",2,"Enterprise",1,FALSE)</f>
        <v>4</v>
      </c>
      <c r="G1842">
        <v>0</v>
      </c>
      <c r="H1842">
        <f>MAX(0,Sales[[#This Row],[Number of Users]]-Sales[[#This Row],[Licenses Bought]])</f>
        <v>2</v>
      </c>
      <c r="I1842" s="5">
        <v>10</v>
      </c>
      <c r="J1842" s="5">
        <f>IF(Sales[[#This Row],[Sales Month]]=MAX(R1842:R4061),Sales[[#This Row],[Upsell $ Non Paying Users]]*Sales[[#This Row],[Non Paying Users]],0)</f>
        <v>20</v>
      </c>
      <c r="K1842" s="5" t="str" cm="1">
        <f t="array" ref="K1842">_xlfn.IFS(Sales[[#This Row],[Current Upsell $]]=0,"",Sales[[#This Row],[Current Upsell $]]&gt;=400,"High",Sales[[#This Row],[Current Upsell $]]&gt;=100,"Medium",Sales[[#This Row],[Current Upsell $]]&lt;100,"Low")</f>
        <v>Low</v>
      </c>
      <c r="L1842" s="5" t="str">
        <f>IF(Sales[[#This Row],[Current Upsell $]]&gt;0,_xlfn.CONCAT(Sales[[#This Row],[Subscription Type]]," ",Sales[[#This Row],[Upsell Priority]]," ",TEXT(Sales[[#This Row],[Current Upsell $]],"$#")),"")</f>
        <v>Basic Low $20</v>
      </c>
      <c r="M1842">
        <v>2</v>
      </c>
      <c r="N1842" s="1">
        <v>44075</v>
      </c>
      <c r="O1842" s="1">
        <v>44378</v>
      </c>
      <c r="P1842">
        <v>10</v>
      </c>
      <c r="Q1842">
        <v>0</v>
      </c>
      <c r="R1842" s="1">
        <v>44348</v>
      </c>
      <c r="S1842">
        <v>0</v>
      </c>
      <c r="T1842" s="1"/>
    </row>
    <row r="1843" spans="1:20" x14ac:dyDescent="0.25">
      <c r="A1843">
        <v>100136</v>
      </c>
      <c r="B1843" t="s">
        <v>3</v>
      </c>
      <c r="C1843" cm="1">
        <f t="array" ref="C1843">_xlfn.SWITCH(Sales[[#This Row],[Subscription Type]],"Basic",4,"Premium",3,"Business",2,"Enterprise",1,FALSE)</f>
        <v>4</v>
      </c>
      <c r="G1843">
        <v>0</v>
      </c>
      <c r="H1843">
        <f>MAX(0,Sales[[#This Row],[Number of Users]]-Sales[[#This Row],[Licenses Bought]])</f>
        <v>2</v>
      </c>
      <c r="I1843" s="5">
        <v>10</v>
      </c>
      <c r="J1843" s="5">
        <f>IF(Sales[[#This Row],[Sales Month]]=MAX(R1843:R4062),Sales[[#This Row],[Upsell $ Non Paying Users]]*Sales[[#This Row],[Non Paying Users]],0)</f>
        <v>0</v>
      </c>
      <c r="K1843" s="5" t="str" cm="1">
        <f t="array" ref="K1843">_xlfn.IFS(Sales[[#This Row],[Current Upsell $]]=0,"",Sales[[#This Row],[Current Upsell $]]&gt;=400,"High",Sales[[#This Row],[Current Upsell $]]&gt;=100,"Medium",Sales[[#This Row],[Current Upsell $]]&lt;100,"Low")</f>
        <v/>
      </c>
      <c r="L1843" s="5" t="str">
        <f>IF(Sales[[#This Row],[Current Upsell $]]&gt;0,_xlfn.CONCAT(Sales[[#This Row],[Subscription Type]]," ",Sales[[#This Row],[Upsell Priority]]," ",TEXT(Sales[[#This Row],[Current Upsell $]],"$#")),"")</f>
        <v/>
      </c>
      <c r="M1843">
        <v>2</v>
      </c>
      <c r="N1843" s="1">
        <v>44075</v>
      </c>
      <c r="O1843" s="1">
        <v>44197</v>
      </c>
      <c r="P1843">
        <v>4</v>
      </c>
      <c r="Q1843">
        <v>5</v>
      </c>
      <c r="R1843" s="1">
        <v>44136</v>
      </c>
      <c r="S1843">
        <v>0</v>
      </c>
      <c r="T1843" s="1"/>
    </row>
    <row r="1844" spans="1:20" x14ac:dyDescent="0.25">
      <c r="A1844">
        <v>100136</v>
      </c>
      <c r="B1844" t="s">
        <v>3</v>
      </c>
      <c r="C1844" cm="1">
        <f t="array" ref="C1844">_xlfn.SWITCH(Sales[[#This Row],[Subscription Type]],"Basic",4,"Premium",3,"Business",2,"Enterprise",1,FALSE)</f>
        <v>4</v>
      </c>
      <c r="G1844">
        <v>0</v>
      </c>
      <c r="H1844">
        <f>MAX(0,Sales[[#This Row],[Number of Users]]-Sales[[#This Row],[Licenses Bought]])</f>
        <v>2</v>
      </c>
      <c r="I1844" s="5">
        <v>10</v>
      </c>
      <c r="J1844" s="5">
        <f>IF(Sales[[#This Row],[Sales Month]]=MAX(R1844:R4063),Sales[[#This Row],[Upsell $ Non Paying Users]]*Sales[[#This Row],[Non Paying Users]],0)</f>
        <v>0</v>
      </c>
      <c r="K1844" s="5" t="str" cm="1">
        <f t="array" ref="K1844">_xlfn.IFS(Sales[[#This Row],[Current Upsell $]]=0,"",Sales[[#This Row],[Current Upsell $]]&gt;=400,"High",Sales[[#This Row],[Current Upsell $]]&gt;=100,"Medium",Sales[[#This Row],[Current Upsell $]]&lt;100,"Low")</f>
        <v/>
      </c>
      <c r="L1844" s="5" t="str">
        <f>IF(Sales[[#This Row],[Current Upsell $]]&gt;0,_xlfn.CONCAT(Sales[[#This Row],[Subscription Type]]," ",Sales[[#This Row],[Upsell Priority]]," ",TEXT(Sales[[#This Row],[Current Upsell $]],"$#")),"")</f>
        <v/>
      </c>
      <c r="M1844">
        <v>2</v>
      </c>
      <c r="N1844" s="1">
        <v>44075</v>
      </c>
      <c r="O1844" s="1">
        <v>44197</v>
      </c>
      <c r="P1844">
        <v>4</v>
      </c>
      <c r="Q1844">
        <v>5</v>
      </c>
      <c r="R1844" s="1">
        <v>44166</v>
      </c>
      <c r="S1844">
        <v>0</v>
      </c>
      <c r="T1844" s="1"/>
    </row>
    <row r="1845" spans="1:20" x14ac:dyDescent="0.25">
      <c r="A1845">
        <v>100136</v>
      </c>
      <c r="B1845" t="s">
        <v>3</v>
      </c>
      <c r="C1845" cm="1">
        <f t="array" ref="C1845">_xlfn.SWITCH(Sales[[#This Row],[Subscription Type]],"Basic",4,"Premium",3,"Business",2,"Enterprise",1,FALSE)</f>
        <v>4</v>
      </c>
      <c r="G1845">
        <v>0</v>
      </c>
      <c r="H1845">
        <f>MAX(0,Sales[[#This Row],[Number of Users]]-Sales[[#This Row],[Licenses Bought]])</f>
        <v>2</v>
      </c>
      <c r="I1845" s="5">
        <v>10</v>
      </c>
      <c r="J1845" s="5">
        <f>IF(Sales[[#This Row],[Sales Month]]=MAX(R1845:R4064),Sales[[#This Row],[Upsell $ Non Paying Users]]*Sales[[#This Row],[Non Paying Users]],0)</f>
        <v>0</v>
      </c>
      <c r="K1845" s="5" t="str" cm="1">
        <f t="array" ref="K1845">_xlfn.IFS(Sales[[#This Row],[Current Upsell $]]=0,"",Sales[[#This Row],[Current Upsell $]]&gt;=400,"High",Sales[[#This Row],[Current Upsell $]]&gt;=100,"Medium",Sales[[#This Row],[Current Upsell $]]&lt;100,"Low")</f>
        <v/>
      </c>
      <c r="L1845" s="5" t="str">
        <f>IF(Sales[[#This Row],[Current Upsell $]]&gt;0,_xlfn.CONCAT(Sales[[#This Row],[Subscription Type]]," ",Sales[[#This Row],[Upsell Priority]]," ",TEXT(Sales[[#This Row],[Current Upsell $]],"$#")),"")</f>
        <v/>
      </c>
      <c r="M1845">
        <v>2</v>
      </c>
      <c r="N1845" s="1">
        <v>44075</v>
      </c>
      <c r="O1845" s="1">
        <v>44197</v>
      </c>
      <c r="P1845">
        <v>4</v>
      </c>
      <c r="Q1845">
        <v>5</v>
      </c>
      <c r="R1845" s="1">
        <v>44197</v>
      </c>
      <c r="S1845">
        <v>0</v>
      </c>
      <c r="T1845" s="1"/>
    </row>
    <row r="1846" spans="1:20" x14ac:dyDescent="0.25">
      <c r="A1846">
        <v>100137</v>
      </c>
      <c r="B1846" t="s">
        <v>3</v>
      </c>
      <c r="C1846" cm="1">
        <f t="array" ref="C1846">_xlfn.SWITCH(Sales[[#This Row],[Subscription Type]],"Basic",4,"Premium",3,"Business",2,"Enterprise",1,FALSE)</f>
        <v>4</v>
      </c>
      <c r="G1846">
        <v>0</v>
      </c>
      <c r="H1846">
        <f>MAX(0,Sales[[#This Row],[Number of Users]]-Sales[[#This Row],[Licenses Bought]])</f>
        <v>2</v>
      </c>
      <c r="I1846" s="5">
        <v>10</v>
      </c>
      <c r="J1846" s="5">
        <f>IF(Sales[[#This Row],[Sales Month]]=MAX(R1846:R4065),Sales[[#This Row],[Upsell $ Non Paying Users]]*Sales[[#This Row],[Non Paying Users]],0)</f>
        <v>0</v>
      </c>
      <c r="K1846" s="5" t="str" cm="1">
        <f t="array" ref="K1846">_xlfn.IFS(Sales[[#This Row],[Current Upsell $]]=0,"",Sales[[#This Row],[Current Upsell $]]&gt;=400,"High",Sales[[#This Row],[Current Upsell $]]&gt;=100,"Medium",Sales[[#This Row],[Current Upsell $]]&lt;100,"Low")</f>
        <v/>
      </c>
      <c r="L1846" s="5" t="str">
        <f>IF(Sales[[#This Row],[Current Upsell $]]&gt;0,_xlfn.CONCAT(Sales[[#This Row],[Subscription Type]]," ",Sales[[#This Row],[Upsell Priority]]," ",TEXT(Sales[[#This Row],[Current Upsell $]],"$#")),"")</f>
        <v/>
      </c>
      <c r="M1846">
        <v>2</v>
      </c>
      <c r="N1846" s="1">
        <v>44075</v>
      </c>
      <c r="O1846" s="1">
        <v>44287</v>
      </c>
      <c r="P1846">
        <v>7</v>
      </c>
      <c r="Q1846">
        <v>2</v>
      </c>
      <c r="R1846" s="1">
        <v>44075</v>
      </c>
      <c r="S1846">
        <v>0</v>
      </c>
      <c r="T1846" s="1"/>
    </row>
    <row r="1847" spans="1:20" x14ac:dyDescent="0.25">
      <c r="A1847">
        <v>100137</v>
      </c>
      <c r="B1847" t="s">
        <v>3</v>
      </c>
      <c r="C1847" cm="1">
        <f t="array" ref="C1847">_xlfn.SWITCH(Sales[[#This Row],[Subscription Type]],"Basic",4,"Premium",3,"Business",2,"Enterprise",1,FALSE)</f>
        <v>4</v>
      </c>
      <c r="G1847">
        <v>0</v>
      </c>
      <c r="H1847">
        <f>MAX(0,Sales[[#This Row],[Number of Users]]-Sales[[#This Row],[Licenses Bought]])</f>
        <v>2</v>
      </c>
      <c r="I1847" s="5">
        <v>10</v>
      </c>
      <c r="J1847" s="5">
        <f>IF(Sales[[#This Row],[Sales Month]]=MAX(R1847:R4066),Sales[[#This Row],[Upsell $ Non Paying Users]]*Sales[[#This Row],[Non Paying Users]],0)</f>
        <v>0</v>
      </c>
      <c r="K1847" s="5" t="str" cm="1">
        <f t="array" ref="K1847">_xlfn.IFS(Sales[[#This Row],[Current Upsell $]]=0,"",Sales[[#This Row],[Current Upsell $]]&gt;=400,"High",Sales[[#This Row],[Current Upsell $]]&gt;=100,"Medium",Sales[[#This Row],[Current Upsell $]]&lt;100,"Low")</f>
        <v/>
      </c>
      <c r="L1847" s="5" t="str">
        <f>IF(Sales[[#This Row],[Current Upsell $]]&gt;0,_xlfn.CONCAT(Sales[[#This Row],[Subscription Type]]," ",Sales[[#This Row],[Upsell Priority]]," ",TEXT(Sales[[#This Row],[Current Upsell $]],"$#")),"")</f>
        <v/>
      </c>
      <c r="M1847">
        <v>2</v>
      </c>
      <c r="N1847" s="1">
        <v>44075</v>
      </c>
      <c r="O1847" s="1">
        <v>44287</v>
      </c>
      <c r="P1847">
        <v>7</v>
      </c>
      <c r="Q1847">
        <v>2</v>
      </c>
      <c r="R1847" s="1">
        <v>44105</v>
      </c>
      <c r="S1847">
        <v>0</v>
      </c>
      <c r="T1847" s="1"/>
    </row>
    <row r="1848" spans="1:20" x14ac:dyDescent="0.25">
      <c r="A1848">
        <v>100137</v>
      </c>
      <c r="B1848" t="s">
        <v>3</v>
      </c>
      <c r="C1848" cm="1">
        <f t="array" ref="C1848">_xlfn.SWITCH(Sales[[#This Row],[Subscription Type]],"Basic",4,"Premium",3,"Business",2,"Enterprise",1,FALSE)</f>
        <v>4</v>
      </c>
      <c r="G1848">
        <v>0</v>
      </c>
      <c r="H1848">
        <f>MAX(0,Sales[[#This Row],[Number of Users]]-Sales[[#This Row],[Licenses Bought]])</f>
        <v>2</v>
      </c>
      <c r="I1848" s="5">
        <v>10</v>
      </c>
      <c r="J1848" s="5">
        <f>IF(Sales[[#This Row],[Sales Month]]=MAX(R1848:R4067),Sales[[#This Row],[Upsell $ Non Paying Users]]*Sales[[#This Row],[Non Paying Users]],0)</f>
        <v>0</v>
      </c>
      <c r="K1848" s="5" t="str" cm="1">
        <f t="array" ref="K1848">_xlfn.IFS(Sales[[#This Row],[Current Upsell $]]=0,"",Sales[[#This Row],[Current Upsell $]]&gt;=400,"High",Sales[[#This Row],[Current Upsell $]]&gt;=100,"Medium",Sales[[#This Row],[Current Upsell $]]&lt;100,"Low")</f>
        <v/>
      </c>
      <c r="L1848" s="5" t="str">
        <f>IF(Sales[[#This Row],[Current Upsell $]]&gt;0,_xlfn.CONCAT(Sales[[#This Row],[Subscription Type]]," ",Sales[[#This Row],[Upsell Priority]]," ",TEXT(Sales[[#This Row],[Current Upsell $]],"$#")),"")</f>
        <v/>
      </c>
      <c r="M1848">
        <v>2</v>
      </c>
      <c r="N1848" s="1">
        <v>44075</v>
      </c>
      <c r="O1848" s="1">
        <v>44287</v>
      </c>
      <c r="P1848">
        <v>7</v>
      </c>
      <c r="Q1848">
        <v>2</v>
      </c>
      <c r="R1848" s="1">
        <v>44136</v>
      </c>
      <c r="S1848">
        <v>0</v>
      </c>
      <c r="T1848" s="1"/>
    </row>
    <row r="1849" spans="1:20" x14ac:dyDescent="0.25">
      <c r="A1849">
        <v>100137</v>
      </c>
      <c r="B1849" t="s">
        <v>3</v>
      </c>
      <c r="C1849" cm="1">
        <f t="array" ref="C1849">_xlfn.SWITCH(Sales[[#This Row],[Subscription Type]],"Basic",4,"Premium",3,"Business",2,"Enterprise",1,FALSE)</f>
        <v>4</v>
      </c>
      <c r="G1849">
        <v>0</v>
      </c>
      <c r="H1849">
        <f>MAX(0,Sales[[#This Row],[Number of Users]]-Sales[[#This Row],[Licenses Bought]])</f>
        <v>2</v>
      </c>
      <c r="I1849" s="5">
        <v>10</v>
      </c>
      <c r="J1849" s="5">
        <f>IF(Sales[[#This Row],[Sales Month]]=MAX(R1849:R4068),Sales[[#This Row],[Upsell $ Non Paying Users]]*Sales[[#This Row],[Non Paying Users]],0)</f>
        <v>0</v>
      </c>
      <c r="K1849" s="5" t="str" cm="1">
        <f t="array" ref="K1849">_xlfn.IFS(Sales[[#This Row],[Current Upsell $]]=0,"",Sales[[#This Row],[Current Upsell $]]&gt;=400,"High",Sales[[#This Row],[Current Upsell $]]&gt;=100,"Medium",Sales[[#This Row],[Current Upsell $]]&lt;100,"Low")</f>
        <v/>
      </c>
      <c r="L1849" s="5" t="str">
        <f>IF(Sales[[#This Row],[Current Upsell $]]&gt;0,_xlfn.CONCAT(Sales[[#This Row],[Subscription Type]]," ",Sales[[#This Row],[Upsell Priority]]," ",TEXT(Sales[[#This Row],[Current Upsell $]],"$#")),"")</f>
        <v/>
      </c>
      <c r="M1849">
        <v>2</v>
      </c>
      <c r="N1849" s="1">
        <v>44075</v>
      </c>
      <c r="O1849" s="1">
        <v>44287</v>
      </c>
      <c r="P1849">
        <v>7</v>
      </c>
      <c r="Q1849">
        <v>2</v>
      </c>
      <c r="R1849" s="1">
        <v>44166</v>
      </c>
      <c r="S1849">
        <v>0</v>
      </c>
      <c r="T1849" s="1"/>
    </row>
    <row r="1850" spans="1:20" x14ac:dyDescent="0.25">
      <c r="A1850">
        <v>100137</v>
      </c>
      <c r="B1850" t="s">
        <v>3</v>
      </c>
      <c r="C1850" cm="1">
        <f t="array" ref="C1850">_xlfn.SWITCH(Sales[[#This Row],[Subscription Type]],"Basic",4,"Premium",3,"Business",2,"Enterprise",1,FALSE)</f>
        <v>4</v>
      </c>
      <c r="G1850">
        <v>0</v>
      </c>
      <c r="H1850">
        <f>MAX(0,Sales[[#This Row],[Number of Users]]-Sales[[#This Row],[Licenses Bought]])</f>
        <v>2</v>
      </c>
      <c r="I1850" s="5">
        <v>10</v>
      </c>
      <c r="J1850" s="5">
        <f>IF(Sales[[#This Row],[Sales Month]]=MAX(R1850:R4069),Sales[[#This Row],[Upsell $ Non Paying Users]]*Sales[[#This Row],[Non Paying Users]],0)</f>
        <v>0</v>
      </c>
      <c r="K1850" s="5" t="str" cm="1">
        <f t="array" ref="K1850">_xlfn.IFS(Sales[[#This Row],[Current Upsell $]]=0,"",Sales[[#This Row],[Current Upsell $]]&gt;=400,"High",Sales[[#This Row],[Current Upsell $]]&gt;=100,"Medium",Sales[[#This Row],[Current Upsell $]]&lt;100,"Low")</f>
        <v/>
      </c>
      <c r="L1850" s="5" t="str">
        <f>IF(Sales[[#This Row],[Current Upsell $]]&gt;0,_xlfn.CONCAT(Sales[[#This Row],[Subscription Type]]," ",Sales[[#This Row],[Upsell Priority]]," ",TEXT(Sales[[#This Row],[Current Upsell $]],"$#")),"")</f>
        <v/>
      </c>
      <c r="M1850">
        <v>2</v>
      </c>
      <c r="N1850" s="1">
        <v>44075</v>
      </c>
      <c r="O1850" s="1">
        <v>44287</v>
      </c>
      <c r="P1850">
        <v>7</v>
      </c>
      <c r="Q1850">
        <v>2</v>
      </c>
      <c r="R1850" s="1">
        <v>44197</v>
      </c>
      <c r="S1850">
        <v>0</v>
      </c>
      <c r="T1850" s="1"/>
    </row>
    <row r="1851" spans="1:20" x14ac:dyDescent="0.25">
      <c r="A1851">
        <v>100137</v>
      </c>
      <c r="B1851" t="s">
        <v>3</v>
      </c>
      <c r="C1851" cm="1">
        <f t="array" ref="C1851">_xlfn.SWITCH(Sales[[#This Row],[Subscription Type]],"Basic",4,"Premium",3,"Business",2,"Enterprise",1,FALSE)</f>
        <v>4</v>
      </c>
      <c r="G1851">
        <v>0</v>
      </c>
      <c r="H1851">
        <f>MAX(0,Sales[[#This Row],[Number of Users]]-Sales[[#This Row],[Licenses Bought]])</f>
        <v>2</v>
      </c>
      <c r="I1851" s="5">
        <v>10</v>
      </c>
      <c r="J1851" s="5">
        <f>IF(Sales[[#This Row],[Sales Month]]=MAX(R1851:R4070),Sales[[#This Row],[Upsell $ Non Paying Users]]*Sales[[#This Row],[Non Paying Users]],0)</f>
        <v>0</v>
      </c>
      <c r="K1851" s="5" t="str" cm="1">
        <f t="array" ref="K1851">_xlfn.IFS(Sales[[#This Row],[Current Upsell $]]=0,"",Sales[[#This Row],[Current Upsell $]]&gt;=400,"High",Sales[[#This Row],[Current Upsell $]]&gt;=100,"Medium",Sales[[#This Row],[Current Upsell $]]&lt;100,"Low")</f>
        <v/>
      </c>
      <c r="L1851" s="5" t="str">
        <f>IF(Sales[[#This Row],[Current Upsell $]]&gt;0,_xlfn.CONCAT(Sales[[#This Row],[Subscription Type]]," ",Sales[[#This Row],[Upsell Priority]]," ",TEXT(Sales[[#This Row],[Current Upsell $]],"$#")),"")</f>
        <v/>
      </c>
      <c r="M1851">
        <v>2</v>
      </c>
      <c r="N1851" s="1">
        <v>44075</v>
      </c>
      <c r="O1851" s="1">
        <v>44287</v>
      </c>
      <c r="P1851">
        <v>7</v>
      </c>
      <c r="Q1851">
        <v>2</v>
      </c>
      <c r="R1851" s="1">
        <v>44228</v>
      </c>
      <c r="S1851">
        <v>0</v>
      </c>
      <c r="T1851" s="1"/>
    </row>
    <row r="1852" spans="1:20" x14ac:dyDescent="0.25">
      <c r="A1852">
        <v>100137</v>
      </c>
      <c r="B1852" t="s">
        <v>3</v>
      </c>
      <c r="C1852" cm="1">
        <f t="array" ref="C1852">_xlfn.SWITCH(Sales[[#This Row],[Subscription Type]],"Basic",4,"Premium",3,"Business",2,"Enterprise",1,FALSE)</f>
        <v>4</v>
      </c>
      <c r="G1852">
        <v>0</v>
      </c>
      <c r="H1852">
        <f>MAX(0,Sales[[#This Row],[Number of Users]]-Sales[[#This Row],[Licenses Bought]])</f>
        <v>2</v>
      </c>
      <c r="I1852" s="5">
        <v>10</v>
      </c>
      <c r="J1852" s="5">
        <f>IF(Sales[[#This Row],[Sales Month]]=MAX(R1852:R4071),Sales[[#This Row],[Upsell $ Non Paying Users]]*Sales[[#This Row],[Non Paying Users]],0)</f>
        <v>0</v>
      </c>
      <c r="K1852" s="5" t="str" cm="1">
        <f t="array" ref="K1852">_xlfn.IFS(Sales[[#This Row],[Current Upsell $]]=0,"",Sales[[#This Row],[Current Upsell $]]&gt;=400,"High",Sales[[#This Row],[Current Upsell $]]&gt;=100,"Medium",Sales[[#This Row],[Current Upsell $]]&lt;100,"Low")</f>
        <v/>
      </c>
      <c r="L1852" s="5" t="str">
        <f>IF(Sales[[#This Row],[Current Upsell $]]&gt;0,_xlfn.CONCAT(Sales[[#This Row],[Subscription Type]]," ",Sales[[#This Row],[Upsell Priority]]," ",TEXT(Sales[[#This Row],[Current Upsell $]],"$#")),"")</f>
        <v/>
      </c>
      <c r="M1852">
        <v>2</v>
      </c>
      <c r="N1852" s="1">
        <v>44075</v>
      </c>
      <c r="O1852" s="1">
        <v>44287</v>
      </c>
      <c r="P1852">
        <v>7</v>
      </c>
      <c r="Q1852">
        <v>2</v>
      </c>
      <c r="R1852" s="1">
        <v>44256</v>
      </c>
      <c r="S1852">
        <v>0</v>
      </c>
      <c r="T1852" s="1"/>
    </row>
    <row r="1853" spans="1:20" x14ac:dyDescent="0.25">
      <c r="A1853">
        <v>100137</v>
      </c>
      <c r="B1853" t="s">
        <v>3</v>
      </c>
      <c r="C1853" cm="1">
        <f t="array" ref="C1853">_xlfn.SWITCH(Sales[[#This Row],[Subscription Type]],"Basic",4,"Premium",3,"Business",2,"Enterprise",1,FALSE)</f>
        <v>4</v>
      </c>
      <c r="G1853">
        <v>0</v>
      </c>
      <c r="H1853">
        <f>MAX(0,Sales[[#This Row],[Number of Users]]-Sales[[#This Row],[Licenses Bought]])</f>
        <v>2</v>
      </c>
      <c r="I1853" s="5">
        <v>10</v>
      </c>
      <c r="J1853" s="5">
        <f>IF(Sales[[#This Row],[Sales Month]]=MAX(R1853:R4072),Sales[[#This Row],[Upsell $ Non Paying Users]]*Sales[[#This Row],[Non Paying Users]],0)</f>
        <v>0</v>
      </c>
      <c r="K1853" s="5" t="str" cm="1">
        <f t="array" ref="K1853">_xlfn.IFS(Sales[[#This Row],[Current Upsell $]]=0,"",Sales[[#This Row],[Current Upsell $]]&gt;=400,"High",Sales[[#This Row],[Current Upsell $]]&gt;=100,"Medium",Sales[[#This Row],[Current Upsell $]]&lt;100,"Low")</f>
        <v/>
      </c>
      <c r="L1853" s="5" t="str">
        <f>IF(Sales[[#This Row],[Current Upsell $]]&gt;0,_xlfn.CONCAT(Sales[[#This Row],[Subscription Type]]," ",Sales[[#This Row],[Upsell Priority]]," ",TEXT(Sales[[#This Row],[Current Upsell $]],"$#")),"")</f>
        <v/>
      </c>
      <c r="M1853">
        <v>2</v>
      </c>
      <c r="N1853" s="1">
        <v>44075</v>
      </c>
      <c r="O1853" s="1">
        <v>44287</v>
      </c>
      <c r="P1853">
        <v>7</v>
      </c>
      <c r="Q1853">
        <v>2</v>
      </c>
      <c r="R1853" s="1">
        <v>44287</v>
      </c>
      <c r="S1853">
        <v>0</v>
      </c>
      <c r="T1853" s="1"/>
    </row>
    <row r="1854" spans="1:20" x14ac:dyDescent="0.25">
      <c r="A1854">
        <v>100138</v>
      </c>
      <c r="B1854" t="s">
        <v>3</v>
      </c>
      <c r="C1854" cm="1">
        <f t="array" ref="C1854">_xlfn.SWITCH(Sales[[#This Row],[Subscription Type]],"Basic",4,"Premium",3,"Business",2,"Enterprise",1,FALSE)</f>
        <v>4</v>
      </c>
      <c r="G1854">
        <v>0</v>
      </c>
      <c r="H1854">
        <f>MAX(0,Sales[[#This Row],[Number of Users]]-Sales[[#This Row],[Licenses Bought]])</f>
        <v>2</v>
      </c>
      <c r="I1854" s="5">
        <v>10</v>
      </c>
      <c r="J1854" s="5">
        <f>IF(Sales[[#This Row],[Sales Month]]=MAX(R1854:R4073),Sales[[#This Row],[Upsell $ Non Paying Users]]*Sales[[#This Row],[Non Paying Users]],0)</f>
        <v>0</v>
      </c>
      <c r="K1854" s="5" t="str" cm="1">
        <f t="array" ref="K1854">_xlfn.IFS(Sales[[#This Row],[Current Upsell $]]=0,"",Sales[[#This Row],[Current Upsell $]]&gt;=400,"High",Sales[[#This Row],[Current Upsell $]]&gt;=100,"Medium",Sales[[#This Row],[Current Upsell $]]&lt;100,"Low")</f>
        <v/>
      </c>
      <c r="L1854" s="5" t="str">
        <f>IF(Sales[[#This Row],[Current Upsell $]]&gt;0,_xlfn.CONCAT(Sales[[#This Row],[Subscription Type]]," ",Sales[[#This Row],[Upsell Priority]]," ",TEXT(Sales[[#This Row],[Current Upsell $]],"$#")),"")</f>
        <v/>
      </c>
      <c r="M1854">
        <v>2</v>
      </c>
      <c r="N1854" s="1">
        <v>44075</v>
      </c>
      <c r="O1854" s="1">
        <v>44378</v>
      </c>
      <c r="P1854">
        <v>10</v>
      </c>
      <c r="Q1854">
        <v>0</v>
      </c>
      <c r="R1854" s="1">
        <v>44075</v>
      </c>
      <c r="S1854">
        <v>0</v>
      </c>
      <c r="T1854" s="1"/>
    </row>
    <row r="1855" spans="1:20" x14ac:dyDescent="0.25">
      <c r="A1855">
        <v>100139</v>
      </c>
      <c r="B1855" t="s">
        <v>3</v>
      </c>
      <c r="C1855" cm="1">
        <f t="array" ref="C1855">_xlfn.SWITCH(Sales[[#This Row],[Subscription Type]],"Basic",4,"Premium",3,"Business",2,"Enterprise",1,FALSE)</f>
        <v>4</v>
      </c>
      <c r="G1855">
        <v>0</v>
      </c>
      <c r="H1855">
        <f>MAX(0,Sales[[#This Row],[Number of Users]]-Sales[[#This Row],[Licenses Bought]])</f>
        <v>2</v>
      </c>
      <c r="I1855" s="5">
        <v>10</v>
      </c>
      <c r="J1855" s="5">
        <f>IF(Sales[[#This Row],[Sales Month]]=MAX(R1855:R4074),Sales[[#This Row],[Upsell $ Non Paying Users]]*Sales[[#This Row],[Non Paying Users]],0)</f>
        <v>0</v>
      </c>
      <c r="K1855" s="5" t="str" cm="1">
        <f t="array" ref="K1855">_xlfn.IFS(Sales[[#This Row],[Current Upsell $]]=0,"",Sales[[#This Row],[Current Upsell $]]&gt;=400,"High",Sales[[#This Row],[Current Upsell $]]&gt;=100,"Medium",Sales[[#This Row],[Current Upsell $]]&lt;100,"Low")</f>
        <v/>
      </c>
      <c r="L1855" s="5" t="str">
        <f>IF(Sales[[#This Row],[Current Upsell $]]&gt;0,_xlfn.CONCAT(Sales[[#This Row],[Subscription Type]]," ",Sales[[#This Row],[Upsell Priority]]," ",TEXT(Sales[[#This Row],[Current Upsell $]],"$#")),"")</f>
        <v/>
      </c>
      <c r="M1855">
        <v>2</v>
      </c>
      <c r="N1855" s="1">
        <v>44075</v>
      </c>
      <c r="O1855" s="1">
        <v>44197</v>
      </c>
      <c r="P1855">
        <v>4</v>
      </c>
      <c r="Q1855">
        <v>5</v>
      </c>
      <c r="R1855" s="1">
        <v>44075</v>
      </c>
      <c r="S1855">
        <v>0</v>
      </c>
      <c r="T1855" s="1"/>
    </row>
    <row r="1856" spans="1:20" x14ac:dyDescent="0.25">
      <c r="A1856">
        <v>100139</v>
      </c>
      <c r="B1856" t="s">
        <v>3</v>
      </c>
      <c r="C1856" cm="1">
        <f t="array" ref="C1856">_xlfn.SWITCH(Sales[[#This Row],[Subscription Type]],"Basic",4,"Premium",3,"Business",2,"Enterprise",1,FALSE)</f>
        <v>4</v>
      </c>
      <c r="G1856">
        <v>0</v>
      </c>
      <c r="H1856">
        <f>MAX(0,Sales[[#This Row],[Number of Users]]-Sales[[#This Row],[Licenses Bought]])</f>
        <v>2</v>
      </c>
      <c r="I1856" s="5">
        <v>10</v>
      </c>
      <c r="J1856" s="5">
        <f>IF(Sales[[#This Row],[Sales Month]]=MAX(R1856:R4075),Sales[[#This Row],[Upsell $ Non Paying Users]]*Sales[[#This Row],[Non Paying Users]],0)</f>
        <v>0</v>
      </c>
      <c r="K1856" s="5" t="str" cm="1">
        <f t="array" ref="K1856">_xlfn.IFS(Sales[[#This Row],[Current Upsell $]]=0,"",Sales[[#This Row],[Current Upsell $]]&gt;=400,"High",Sales[[#This Row],[Current Upsell $]]&gt;=100,"Medium",Sales[[#This Row],[Current Upsell $]]&lt;100,"Low")</f>
        <v/>
      </c>
      <c r="L1856" s="5" t="str">
        <f>IF(Sales[[#This Row],[Current Upsell $]]&gt;0,_xlfn.CONCAT(Sales[[#This Row],[Subscription Type]]," ",Sales[[#This Row],[Upsell Priority]]," ",TEXT(Sales[[#This Row],[Current Upsell $]],"$#")),"")</f>
        <v/>
      </c>
      <c r="M1856">
        <v>2</v>
      </c>
      <c r="N1856" s="1">
        <v>44075</v>
      </c>
      <c r="O1856" s="1">
        <v>44197</v>
      </c>
      <c r="P1856">
        <v>4</v>
      </c>
      <c r="Q1856">
        <v>5</v>
      </c>
      <c r="R1856" s="1">
        <v>44105</v>
      </c>
      <c r="S1856">
        <v>0</v>
      </c>
      <c r="T1856" s="1"/>
    </row>
    <row r="1857" spans="1:20" x14ac:dyDescent="0.25">
      <c r="A1857">
        <v>100139</v>
      </c>
      <c r="B1857" t="s">
        <v>3</v>
      </c>
      <c r="C1857" cm="1">
        <f t="array" ref="C1857">_xlfn.SWITCH(Sales[[#This Row],[Subscription Type]],"Basic",4,"Premium",3,"Business",2,"Enterprise",1,FALSE)</f>
        <v>4</v>
      </c>
      <c r="G1857">
        <v>0</v>
      </c>
      <c r="H1857">
        <f>MAX(0,Sales[[#This Row],[Number of Users]]-Sales[[#This Row],[Licenses Bought]])</f>
        <v>2</v>
      </c>
      <c r="I1857" s="5">
        <v>10</v>
      </c>
      <c r="J1857" s="5">
        <f>IF(Sales[[#This Row],[Sales Month]]=MAX(R1857:R4076),Sales[[#This Row],[Upsell $ Non Paying Users]]*Sales[[#This Row],[Non Paying Users]],0)</f>
        <v>0</v>
      </c>
      <c r="K1857" s="5" t="str" cm="1">
        <f t="array" ref="K1857">_xlfn.IFS(Sales[[#This Row],[Current Upsell $]]=0,"",Sales[[#This Row],[Current Upsell $]]&gt;=400,"High",Sales[[#This Row],[Current Upsell $]]&gt;=100,"Medium",Sales[[#This Row],[Current Upsell $]]&lt;100,"Low")</f>
        <v/>
      </c>
      <c r="L1857" s="5" t="str">
        <f>IF(Sales[[#This Row],[Current Upsell $]]&gt;0,_xlfn.CONCAT(Sales[[#This Row],[Subscription Type]]," ",Sales[[#This Row],[Upsell Priority]]," ",TEXT(Sales[[#This Row],[Current Upsell $]],"$#")),"")</f>
        <v/>
      </c>
      <c r="M1857">
        <v>2</v>
      </c>
      <c r="N1857" s="1">
        <v>44075</v>
      </c>
      <c r="O1857" s="1">
        <v>44197</v>
      </c>
      <c r="P1857">
        <v>4</v>
      </c>
      <c r="Q1857">
        <v>5</v>
      </c>
      <c r="R1857" s="1">
        <v>44136</v>
      </c>
      <c r="S1857">
        <v>0</v>
      </c>
      <c r="T1857" s="1"/>
    </row>
    <row r="1858" spans="1:20" x14ac:dyDescent="0.25">
      <c r="A1858">
        <v>100139</v>
      </c>
      <c r="B1858" t="s">
        <v>3</v>
      </c>
      <c r="C1858" cm="1">
        <f t="array" ref="C1858">_xlfn.SWITCH(Sales[[#This Row],[Subscription Type]],"Basic",4,"Premium",3,"Business",2,"Enterprise",1,FALSE)</f>
        <v>4</v>
      </c>
      <c r="G1858">
        <v>0</v>
      </c>
      <c r="H1858">
        <f>MAX(0,Sales[[#This Row],[Number of Users]]-Sales[[#This Row],[Licenses Bought]])</f>
        <v>2</v>
      </c>
      <c r="I1858" s="5">
        <v>10</v>
      </c>
      <c r="J1858" s="5">
        <f>IF(Sales[[#This Row],[Sales Month]]=MAX(R1858:R4077),Sales[[#This Row],[Upsell $ Non Paying Users]]*Sales[[#This Row],[Non Paying Users]],0)</f>
        <v>0</v>
      </c>
      <c r="K1858" s="5" t="str" cm="1">
        <f t="array" ref="K1858">_xlfn.IFS(Sales[[#This Row],[Current Upsell $]]=0,"",Sales[[#This Row],[Current Upsell $]]&gt;=400,"High",Sales[[#This Row],[Current Upsell $]]&gt;=100,"Medium",Sales[[#This Row],[Current Upsell $]]&lt;100,"Low")</f>
        <v/>
      </c>
      <c r="L1858" s="5" t="str">
        <f>IF(Sales[[#This Row],[Current Upsell $]]&gt;0,_xlfn.CONCAT(Sales[[#This Row],[Subscription Type]]," ",Sales[[#This Row],[Upsell Priority]]," ",TEXT(Sales[[#This Row],[Current Upsell $]],"$#")),"")</f>
        <v/>
      </c>
      <c r="M1858">
        <v>2</v>
      </c>
      <c r="N1858" s="1">
        <v>44075</v>
      </c>
      <c r="O1858" s="1">
        <v>44197</v>
      </c>
      <c r="P1858">
        <v>4</v>
      </c>
      <c r="Q1858">
        <v>5</v>
      </c>
      <c r="R1858" s="1">
        <v>44197</v>
      </c>
      <c r="S1858">
        <v>0</v>
      </c>
      <c r="T1858" s="1"/>
    </row>
    <row r="1859" spans="1:20" x14ac:dyDescent="0.25">
      <c r="A1859">
        <v>100140</v>
      </c>
      <c r="B1859" t="s">
        <v>3</v>
      </c>
      <c r="C1859" cm="1">
        <f t="array" ref="C1859">_xlfn.SWITCH(Sales[[#This Row],[Subscription Type]],"Basic",4,"Premium",3,"Business",2,"Enterprise",1,FALSE)</f>
        <v>4</v>
      </c>
      <c r="G1859">
        <v>0</v>
      </c>
      <c r="H1859">
        <f>MAX(0,Sales[[#This Row],[Number of Users]]-Sales[[#This Row],[Licenses Bought]])</f>
        <v>2</v>
      </c>
      <c r="I1859" s="5">
        <v>10</v>
      </c>
      <c r="J1859" s="5">
        <f>IF(Sales[[#This Row],[Sales Month]]=MAX(R1859:R4078),Sales[[#This Row],[Upsell $ Non Paying Users]]*Sales[[#This Row],[Non Paying Users]],0)</f>
        <v>0</v>
      </c>
      <c r="K1859" s="5" t="str" cm="1">
        <f t="array" ref="K1859">_xlfn.IFS(Sales[[#This Row],[Current Upsell $]]=0,"",Sales[[#This Row],[Current Upsell $]]&gt;=400,"High",Sales[[#This Row],[Current Upsell $]]&gt;=100,"Medium",Sales[[#This Row],[Current Upsell $]]&lt;100,"Low")</f>
        <v/>
      </c>
      <c r="L1859" s="5" t="str">
        <f>IF(Sales[[#This Row],[Current Upsell $]]&gt;0,_xlfn.CONCAT(Sales[[#This Row],[Subscription Type]]," ",Sales[[#This Row],[Upsell Priority]]," ",TEXT(Sales[[#This Row],[Current Upsell $]],"$#")),"")</f>
        <v/>
      </c>
      <c r="M1859">
        <v>2</v>
      </c>
      <c r="N1859" s="1">
        <v>44075</v>
      </c>
      <c r="O1859" s="1">
        <v>44136</v>
      </c>
      <c r="P1859">
        <v>2</v>
      </c>
      <c r="Q1859">
        <v>7</v>
      </c>
      <c r="R1859" s="1">
        <v>44075</v>
      </c>
      <c r="S1859">
        <v>0</v>
      </c>
      <c r="T1859" s="1"/>
    </row>
    <row r="1860" spans="1:20" x14ac:dyDescent="0.25">
      <c r="A1860">
        <v>100140</v>
      </c>
      <c r="B1860" t="s">
        <v>3</v>
      </c>
      <c r="C1860" cm="1">
        <f t="array" ref="C1860">_xlfn.SWITCH(Sales[[#This Row],[Subscription Type]],"Basic",4,"Premium",3,"Business",2,"Enterprise",1,FALSE)</f>
        <v>4</v>
      </c>
      <c r="G1860">
        <v>0</v>
      </c>
      <c r="H1860">
        <f>MAX(0,Sales[[#This Row],[Number of Users]]-Sales[[#This Row],[Licenses Bought]])</f>
        <v>2</v>
      </c>
      <c r="I1860" s="5">
        <v>10</v>
      </c>
      <c r="J1860" s="5">
        <f>IF(Sales[[#This Row],[Sales Month]]=MAX(R1860:R4079),Sales[[#This Row],[Upsell $ Non Paying Users]]*Sales[[#This Row],[Non Paying Users]],0)</f>
        <v>0</v>
      </c>
      <c r="K1860" s="5" t="str" cm="1">
        <f t="array" ref="K1860">_xlfn.IFS(Sales[[#This Row],[Current Upsell $]]=0,"",Sales[[#This Row],[Current Upsell $]]&gt;=400,"High",Sales[[#This Row],[Current Upsell $]]&gt;=100,"Medium",Sales[[#This Row],[Current Upsell $]]&lt;100,"Low")</f>
        <v/>
      </c>
      <c r="L1860" s="5" t="str">
        <f>IF(Sales[[#This Row],[Current Upsell $]]&gt;0,_xlfn.CONCAT(Sales[[#This Row],[Subscription Type]]," ",Sales[[#This Row],[Upsell Priority]]," ",TEXT(Sales[[#This Row],[Current Upsell $]],"$#")),"")</f>
        <v/>
      </c>
      <c r="M1860">
        <v>2</v>
      </c>
      <c r="N1860" s="1">
        <v>44075</v>
      </c>
      <c r="O1860" s="1">
        <v>44136</v>
      </c>
      <c r="P1860">
        <v>2</v>
      </c>
      <c r="Q1860">
        <v>7</v>
      </c>
      <c r="R1860" s="1">
        <v>44105</v>
      </c>
      <c r="S1860">
        <v>0</v>
      </c>
      <c r="T1860" s="1"/>
    </row>
    <row r="1861" spans="1:20" x14ac:dyDescent="0.25">
      <c r="A1861">
        <v>100140</v>
      </c>
      <c r="B1861" t="s">
        <v>3</v>
      </c>
      <c r="C1861" cm="1">
        <f t="array" ref="C1861">_xlfn.SWITCH(Sales[[#This Row],[Subscription Type]],"Basic",4,"Premium",3,"Business",2,"Enterprise",1,FALSE)</f>
        <v>4</v>
      </c>
      <c r="G1861">
        <v>0</v>
      </c>
      <c r="H1861">
        <f>MAX(0,Sales[[#This Row],[Number of Users]]-Sales[[#This Row],[Licenses Bought]])</f>
        <v>2</v>
      </c>
      <c r="I1861" s="5">
        <v>10</v>
      </c>
      <c r="J1861" s="5">
        <f>IF(Sales[[#This Row],[Sales Month]]=MAX(R1861:R4080),Sales[[#This Row],[Upsell $ Non Paying Users]]*Sales[[#This Row],[Non Paying Users]],0)</f>
        <v>0</v>
      </c>
      <c r="K1861" s="5" t="str" cm="1">
        <f t="array" ref="K1861">_xlfn.IFS(Sales[[#This Row],[Current Upsell $]]=0,"",Sales[[#This Row],[Current Upsell $]]&gt;=400,"High",Sales[[#This Row],[Current Upsell $]]&gt;=100,"Medium",Sales[[#This Row],[Current Upsell $]]&lt;100,"Low")</f>
        <v/>
      </c>
      <c r="L1861" s="5" t="str">
        <f>IF(Sales[[#This Row],[Current Upsell $]]&gt;0,_xlfn.CONCAT(Sales[[#This Row],[Subscription Type]]," ",Sales[[#This Row],[Upsell Priority]]," ",TEXT(Sales[[#This Row],[Current Upsell $]],"$#")),"")</f>
        <v/>
      </c>
      <c r="M1861">
        <v>2</v>
      </c>
      <c r="N1861" s="1">
        <v>44075</v>
      </c>
      <c r="O1861" s="1">
        <v>44136</v>
      </c>
      <c r="P1861">
        <v>2</v>
      </c>
      <c r="Q1861">
        <v>7</v>
      </c>
      <c r="R1861" s="1">
        <v>44136</v>
      </c>
      <c r="S1861">
        <v>0</v>
      </c>
      <c r="T1861" s="1"/>
    </row>
    <row r="1862" spans="1:20" x14ac:dyDescent="0.25">
      <c r="A1862">
        <v>100141</v>
      </c>
      <c r="B1862" t="s">
        <v>3</v>
      </c>
      <c r="C1862" cm="1">
        <f t="array" ref="C1862">_xlfn.SWITCH(Sales[[#This Row],[Subscription Type]],"Basic",4,"Premium",3,"Business",2,"Enterprise",1,FALSE)</f>
        <v>4</v>
      </c>
      <c r="E1862" s="1"/>
      <c r="F1862" s="1"/>
      <c r="G1862">
        <v>0</v>
      </c>
      <c r="H1862">
        <f>MAX(0,Sales[[#This Row],[Number of Users]]-Sales[[#This Row],[Licenses Bought]])</f>
        <v>2</v>
      </c>
      <c r="I1862" s="5">
        <v>10</v>
      </c>
      <c r="J1862" s="5">
        <f>IF(Sales[[#This Row],[Sales Month]]=MAX(R1862:R4081),Sales[[#This Row],[Upsell $ Non Paying Users]]*Sales[[#This Row],[Non Paying Users]],0)</f>
        <v>0</v>
      </c>
      <c r="K1862" s="5" t="str" cm="1">
        <f t="array" ref="K1862">_xlfn.IFS(Sales[[#This Row],[Current Upsell $]]=0,"",Sales[[#This Row],[Current Upsell $]]&gt;=400,"High",Sales[[#This Row],[Current Upsell $]]&gt;=100,"Medium",Sales[[#This Row],[Current Upsell $]]&lt;100,"Low")</f>
        <v/>
      </c>
      <c r="L1862" s="5" t="str">
        <f>IF(Sales[[#This Row],[Current Upsell $]]&gt;0,_xlfn.CONCAT(Sales[[#This Row],[Subscription Type]]," ",Sales[[#This Row],[Upsell Priority]]," ",TEXT(Sales[[#This Row],[Current Upsell $]],"$#")),"")</f>
        <v/>
      </c>
      <c r="M1862">
        <v>2</v>
      </c>
      <c r="N1862" s="1">
        <v>44075</v>
      </c>
      <c r="O1862" s="1">
        <v>44378</v>
      </c>
      <c r="P1862">
        <v>10</v>
      </c>
      <c r="Q1862">
        <v>0</v>
      </c>
      <c r="R1862" s="1">
        <v>44075</v>
      </c>
      <c r="S1862">
        <v>0</v>
      </c>
      <c r="T1862" s="1"/>
    </row>
    <row r="1863" spans="1:20" x14ac:dyDescent="0.25">
      <c r="A1863">
        <v>100142</v>
      </c>
      <c r="B1863" t="s">
        <v>3</v>
      </c>
      <c r="C1863" cm="1">
        <f t="array" ref="C1863">_xlfn.SWITCH(Sales[[#This Row],[Subscription Type]],"Basic",4,"Premium",3,"Business",2,"Enterprise",1,FALSE)</f>
        <v>4</v>
      </c>
      <c r="E1863" s="1"/>
      <c r="F1863" s="1"/>
      <c r="G1863">
        <v>0</v>
      </c>
      <c r="H1863">
        <f>MAX(0,Sales[[#This Row],[Number of Users]]-Sales[[#This Row],[Licenses Bought]])</f>
        <v>2</v>
      </c>
      <c r="I1863" s="5">
        <v>10</v>
      </c>
      <c r="J1863" s="5">
        <f>IF(Sales[[#This Row],[Sales Month]]=MAX(R1863:R4082),Sales[[#This Row],[Upsell $ Non Paying Users]]*Sales[[#This Row],[Non Paying Users]],0)</f>
        <v>0</v>
      </c>
      <c r="K1863" s="5" t="str" cm="1">
        <f t="array" ref="K1863">_xlfn.IFS(Sales[[#This Row],[Current Upsell $]]=0,"",Sales[[#This Row],[Current Upsell $]]&gt;=400,"High",Sales[[#This Row],[Current Upsell $]]&gt;=100,"Medium",Sales[[#This Row],[Current Upsell $]]&lt;100,"Low")</f>
        <v/>
      </c>
      <c r="L1863" s="5" t="str">
        <f>IF(Sales[[#This Row],[Current Upsell $]]&gt;0,_xlfn.CONCAT(Sales[[#This Row],[Subscription Type]]," ",Sales[[#This Row],[Upsell Priority]]," ",TEXT(Sales[[#This Row],[Current Upsell $]],"$#")),"")</f>
        <v/>
      </c>
      <c r="M1863">
        <v>2</v>
      </c>
      <c r="N1863" s="1">
        <v>44075</v>
      </c>
      <c r="O1863" s="1">
        <v>44378</v>
      </c>
      <c r="P1863">
        <v>10</v>
      </c>
      <c r="Q1863">
        <v>0</v>
      </c>
      <c r="R1863" s="1">
        <v>44075</v>
      </c>
      <c r="S1863">
        <v>0</v>
      </c>
      <c r="T1863" s="1"/>
    </row>
    <row r="1864" spans="1:20" x14ac:dyDescent="0.25">
      <c r="A1864">
        <v>100143</v>
      </c>
      <c r="B1864" t="s">
        <v>3</v>
      </c>
      <c r="C1864" cm="1">
        <f t="array" ref="C1864">_xlfn.SWITCH(Sales[[#This Row],[Subscription Type]],"Basic",4,"Premium",3,"Business",2,"Enterprise",1,FALSE)</f>
        <v>4</v>
      </c>
      <c r="E1864" s="1"/>
      <c r="F1864" s="1"/>
      <c r="G1864">
        <v>0</v>
      </c>
      <c r="H1864">
        <f>MAX(0,Sales[[#This Row],[Number of Users]]-Sales[[#This Row],[Licenses Bought]])</f>
        <v>2</v>
      </c>
      <c r="I1864" s="5">
        <v>10</v>
      </c>
      <c r="J1864" s="5">
        <f>IF(Sales[[#This Row],[Sales Month]]=MAX(R1864:R4083),Sales[[#This Row],[Upsell $ Non Paying Users]]*Sales[[#This Row],[Non Paying Users]],0)</f>
        <v>0</v>
      </c>
      <c r="K1864" s="5" t="str" cm="1">
        <f t="array" ref="K1864">_xlfn.IFS(Sales[[#This Row],[Current Upsell $]]=0,"",Sales[[#This Row],[Current Upsell $]]&gt;=400,"High",Sales[[#This Row],[Current Upsell $]]&gt;=100,"Medium",Sales[[#This Row],[Current Upsell $]]&lt;100,"Low")</f>
        <v/>
      </c>
      <c r="L1864" s="5" t="str">
        <f>IF(Sales[[#This Row],[Current Upsell $]]&gt;0,_xlfn.CONCAT(Sales[[#This Row],[Subscription Type]]," ",Sales[[#This Row],[Upsell Priority]]," ",TEXT(Sales[[#This Row],[Current Upsell $]],"$#")),"")</f>
        <v/>
      </c>
      <c r="M1864">
        <v>2</v>
      </c>
      <c r="N1864" s="1">
        <v>44075</v>
      </c>
      <c r="O1864" s="1">
        <v>44378</v>
      </c>
      <c r="P1864">
        <v>10</v>
      </c>
      <c r="Q1864">
        <v>0</v>
      </c>
      <c r="R1864" s="1">
        <v>44075</v>
      </c>
      <c r="S1864">
        <v>0</v>
      </c>
      <c r="T1864" s="1"/>
    </row>
    <row r="1865" spans="1:20" x14ac:dyDescent="0.25">
      <c r="A1865">
        <v>100144</v>
      </c>
      <c r="B1865" t="s">
        <v>3</v>
      </c>
      <c r="C1865" cm="1">
        <f t="array" ref="C1865">_xlfn.SWITCH(Sales[[#This Row],[Subscription Type]],"Basic",4,"Premium",3,"Business",2,"Enterprise",1,FALSE)</f>
        <v>4</v>
      </c>
      <c r="E1865" s="1"/>
      <c r="F1865" s="1"/>
      <c r="G1865">
        <v>0</v>
      </c>
      <c r="H1865">
        <f>MAX(0,Sales[[#This Row],[Number of Users]]-Sales[[#This Row],[Licenses Bought]])</f>
        <v>2</v>
      </c>
      <c r="I1865" s="5">
        <v>10</v>
      </c>
      <c r="J1865" s="5">
        <f>IF(Sales[[#This Row],[Sales Month]]=MAX(R1865:R4084),Sales[[#This Row],[Upsell $ Non Paying Users]]*Sales[[#This Row],[Non Paying Users]],0)</f>
        <v>0</v>
      </c>
      <c r="K1865" s="5" t="str" cm="1">
        <f t="array" ref="K1865">_xlfn.IFS(Sales[[#This Row],[Current Upsell $]]=0,"",Sales[[#This Row],[Current Upsell $]]&gt;=400,"High",Sales[[#This Row],[Current Upsell $]]&gt;=100,"Medium",Sales[[#This Row],[Current Upsell $]]&lt;100,"Low")</f>
        <v/>
      </c>
      <c r="L1865" s="5" t="str">
        <f>IF(Sales[[#This Row],[Current Upsell $]]&gt;0,_xlfn.CONCAT(Sales[[#This Row],[Subscription Type]]," ",Sales[[#This Row],[Upsell Priority]]," ",TEXT(Sales[[#This Row],[Current Upsell $]],"$#")),"")</f>
        <v/>
      </c>
      <c r="M1865">
        <v>2</v>
      </c>
      <c r="N1865" s="1">
        <v>44075</v>
      </c>
      <c r="O1865" s="1">
        <v>44378</v>
      </c>
      <c r="P1865">
        <v>10</v>
      </c>
      <c r="Q1865">
        <v>0</v>
      </c>
      <c r="R1865" s="1">
        <v>44075</v>
      </c>
      <c r="S1865">
        <v>0</v>
      </c>
      <c r="T1865" s="1"/>
    </row>
    <row r="1866" spans="1:20" x14ac:dyDescent="0.25">
      <c r="A1866">
        <v>100145</v>
      </c>
      <c r="B1866" t="s">
        <v>3</v>
      </c>
      <c r="C1866" cm="1">
        <f t="array" ref="C1866">_xlfn.SWITCH(Sales[[#This Row],[Subscription Type]],"Basic",4,"Premium",3,"Business",2,"Enterprise",1,FALSE)</f>
        <v>4</v>
      </c>
      <c r="E1866" s="1"/>
      <c r="F1866" s="1"/>
      <c r="G1866">
        <v>0</v>
      </c>
      <c r="H1866">
        <f>MAX(0,Sales[[#This Row],[Number of Users]]-Sales[[#This Row],[Licenses Bought]])</f>
        <v>2</v>
      </c>
      <c r="I1866" s="5">
        <v>10</v>
      </c>
      <c r="J1866" s="5">
        <f>IF(Sales[[#This Row],[Sales Month]]=MAX(R1866:R4085),Sales[[#This Row],[Upsell $ Non Paying Users]]*Sales[[#This Row],[Non Paying Users]],0)</f>
        <v>0</v>
      </c>
      <c r="K1866" s="5" t="str" cm="1">
        <f t="array" ref="K1866">_xlfn.IFS(Sales[[#This Row],[Current Upsell $]]=0,"",Sales[[#This Row],[Current Upsell $]]&gt;=400,"High",Sales[[#This Row],[Current Upsell $]]&gt;=100,"Medium",Sales[[#This Row],[Current Upsell $]]&lt;100,"Low")</f>
        <v/>
      </c>
      <c r="L1866" s="5" t="str">
        <f>IF(Sales[[#This Row],[Current Upsell $]]&gt;0,_xlfn.CONCAT(Sales[[#This Row],[Subscription Type]]," ",Sales[[#This Row],[Upsell Priority]]," ",TEXT(Sales[[#This Row],[Current Upsell $]],"$#")),"")</f>
        <v/>
      </c>
      <c r="M1866">
        <v>2</v>
      </c>
      <c r="N1866" s="1">
        <v>44075</v>
      </c>
      <c r="O1866" s="1">
        <v>44378</v>
      </c>
      <c r="P1866">
        <v>10</v>
      </c>
      <c r="Q1866">
        <v>0</v>
      </c>
      <c r="R1866" s="1">
        <v>44075</v>
      </c>
      <c r="S1866">
        <v>0</v>
      </c>
      <c r="T1866" s="1"/>
    </row>
    <row r="1867" spans="1:20" x14ac:dyDescent="0.25">
      <c r="A1867">
        <v>100157</v>
      </c>
      <c r="B1867" t="s">
        <v>3</v>
      </c>
      <c r="C1867" cm="1">
        <f t="array" ref="C1867">_xlfn.SWITCH(Sales[[#This Row],[Subscription Type]],"Basic",4,"Premium",3,"Business",2,"Enterprise",1,FALSE)</f>
        <v>4</v>
      </c>
      <c r="G1867">
        <v>0</v>
      </c>
      <c r="H1867">
        <f>MAX(0,Sales[[#This Row],[Number of Users]]-Sales[[#This Row],[Licenses Bought]])</f>
        <v>2</v>
      </c>
      <c r="I1867" s="5">
        <v>10</v>
      </c>
      <c r="J1867" s="5">
        <f>IF(Sales[[#This Row],[Sales Month]]=MAX(R1867:R4086),Sales[[#This Row],[Upsell $ Non Paying Users]]*Sales[[#This Row],[Non Paying Users]],0)</f>
        <v>0</v>
      </c>
      <c r="K1867" s="5" t="str" cm="1">
        <f t="array" ref="K1867">_xlfn.IFS(Sales[[#This Row],[Current Upsell $]]=0,"",Sales[[#This Row],[Current Upsell $]]&gt;=400,"High",Sales[[#This Row],[Current Upsell $]]&gt;=100,"Medium",Sales[[#This Row],[Current Upsell $]]&lt;100,"Low")</f>
        <v/>
      </c>
      <c r="L1867" s="5" t="str">
        <f>IF(Sales[[#This Row],[Current Upsell $]]&gt;0,_xlfn.CONCAT(Sales[[#This Row],[Subscription Type]]," ",Sales[[#This Row],[Upsell Priority]]," ",TEXT(Sales[[#This Row],[Current Upsell $]],"$#")),"")</f>
        <v/>
      </c>
      <c r="M1867">
        <v>2</v>
      </c>
      <c r="N1867" s="1">
        <v>44105</v>
      </c>
      <c r="O1867" s="1">
        <v>44378</v>
      </c>
      <c r="P1867">
        <v>9</v>
      </c>
      <c r="Q1867">
        <v>0</v>
      </c>
      <c r="R1867" s="1">
        <v>44136</v>
      </c>
      <c r="S1867">
        <v>0</v>
      </c>
      <c r="T1867" s="1"/>
    </row>
    <row r="1868" spans="1:20" x14ac:dyDescent="0.25">
      <c r="A1868">
        <v>100157</v>
      </c>
      <c r="B1868" t="s">
        <v>3</v>
      </c>
      <c r="C1868" cm="1">
        <f t="array" ref="C1868">_xlfn.SWITCH(Sales[[#This Row],[Subscription Type]],"Basic",4,"Premium",3,"Business",2,"Enterprise",1,FALSE)</f>
        <v>4</v>
      </c>
      <c r="G1868">
        <v>0</v>
      </c>
      <c r="H1868">
        <f>MAX(0,Sales[[#This Row],[Number of Users]]-Sales[[#This Row],[Licenses Bought]])</f>
        <v>2</v>
      </c>
      <c r="I1868" s="5">
        <v>10</v>
      </c>
      <c r="J1868" s="5">
        <f>IF(Sales[[#This Row],[Sales Month]]=MAX(R1868:R4087),Sales[[#This Row],[Upsell $ Non Paying Users]]*Sales[[#This Row],[Non Paying Users]],0)</f>
        <v>0</v>
      </c>
      <c r="K1868" s="5" t="str" cm="1">
        <f t="array" ref="K1868">_xlfn.IFS(Sales[[#This Row],[Current Upsell $]]=0,"",Sales[[#This Row],[Current Upsell $]]&gt;=400,"High",Sales[[#This Row],[Current Upsell $]]&gt;=100,"Medium",Sales[[#This Row],[Current Upsell $]]&lt;100,"Low")</f>
        <v/>
      </c>
      <c r="L1868" s="5" t="str">
        <f>IF(Sales[[#This Row],[Current Upsell $]]&gt;0,_xlfn.CONCAT(Sales[[#This Row],[Subscription Type]]," ",Sales[[#This Row],[Upsell Priority]]," ",TEXT(Sales[[#This Row],[Current Upsell $]],"$#")),"")</f>
        <v/>
      </c>
      <c r="M1868">
        <v>2</v>
      </c>
      <c r="N1868" s="1">
        <v>44105</v>
      </c>
      <c r="O1868" s="1">
        <v>44378</v>
      </c>
      <c r="P1868">
        <v>9</v>
      </c>
      <c r="Q1868">
        <v>0</v>
      </c>
      <c r="R1868" s="1">
        <v>44166</v>
      </c>
      <c r="S1868">
        <v>0</v>
      </c>
      <c r="T1868" s="1"/>
    </row>
    <row r="1869" spans="1:20" x14ac:dyDescent="0.25">
      <c r="A1869">
        <v>100157</v>
      </c>
      <c r="B1869" t="s">
        <v>3</v>
      </c>
      <c r="C1869" cm="1">
        <f t="array" ref="C1869">_xlfn.SWITCH(Sales[[#This Row],[Subscription Type]],"Basic",4,"Premium",3,"Business",2,"Enterprise",1,FALSE)</f>
        <v>4</v>
      </c>
      <c r="G1869">
        <v>0</v>
      </c>
      <c r="H1869">
        <f>MAX(0,Sales[[#This Row],[Number of Users]]-Sales[[#This Row],[Licenses Bought]])</f>
        <v>2</v>
      </c>
      <c r="I1869" s="5">
        <v>10</v>
      </c>
      <c r="J1869" s="5">
        <f>IF(Sales[[#This Row],[Sales Month]]=MAX(R1869:R4088),Sales[[#This Row],[Upsell $ Non Paying Users]]*Sales[[#This Row],[Non Paying Users]],0)</f>
        <v>0</v>
      </c>
      <c r="K1869" s="5" t="str" cm="1">
        <f t="array" ref="K1869">_xlfn.IFS(Sales[[#This Row],[Current Upsell $]]=0,"",Sales[[#This Row],[Current Upsell $]]&gt;=400,"High",Sales[[#This Row],[Current Upsell $]]&gt;=100,"Medium",Sales[[#This Row],[Current Upsell $]]&lt;100,"Low")</f>
        <v/>
      </c>
      <c r="L1869" s="5" t="str">
        <f>IF(Sales[[#This Row],[Current Upsell $]]&gt;0,_xlfn.CONCAT(Sales[[#This Row],[Subscription Type]]," ",Sales[[#This Row],[Upsell Priority]]," ",TEXT(Sales[[#This Row],[Current Upsell $]],"$#")),"")</f>
        <v/>
      </c>
      <c r="M1869">
        <v>2</v>
      </c>
      <c r="N1869" s="1">
        <v>44105</v>
      </c>
      <c r="O1869" s="1">
        <v>44378</v>
      </c>
      <c r="P1869">
        <v>9</v>
      </c>
      <c r="Q1869">
        <v>0</v>
      </c>
      <c r="R1869" s="1">
        <v>44197</v>
      </c>
      <c r="S1869">
        <v>0</v>
      </c>
      <c r="T1869" s="1"/>
    </row>
    <row r="1870" spans="1:20" x14ac:dyDescent="0.25">
      <c r="A1870">
        <v>100157</v>
      </c>
      <c r="B1870" t="s">
        <v>3</v>
      </c>
      <c r="C1870" cm="1">
        <f t="array" ref="C1870">_xlfn.SWITCH(Sales[[#This Row],[Subscription Type]],"Basic",4,"Premium",3,"Business",2,"Enterprise",1,FALSE)</f>
        <v>4</v>
      </c>
      <c r="G1870">
        <v>0</v>
      </c>
      <c r="H1870">
        <f>MAX(0,Sales[[#This Row],[Number of Users]]-Sales[[#This Row],[Licenses Bought]])</f>
        <v>2</v>
      </c>
      <c r="I1870" s="5">
        <v>10</v>
      </c>
      <c r="J1870" s="5">
        <f>IF(Sales[[#This Row],[Sales Month]]=MAX(R1870:R4089),Sales[[#This Row],[Upsell $ Non Paying Users]]*Sales[[#This Row],[Non Paying Users]],0)</f>
        <v>0</v>
      </c>
      <c r="K1870" s="5" t="str" cm="1">
        <f t="array" ref="K1870">_xlfn.IFS(Sales[[#This Row],[Current Upsell $]]=0,"",Sales[[#This Row],[Current Upsell $]]&gt;=400,"High",Sales[[#This Row],[Current Upsell $]]&gt;=100,"Medium",Sales[[#This Row],[Current Upsell $]]&lt;100,"Low")</f>
        <v/>
      </c>
      <c r="L1870" s="5" t="str">
        <f>IF(Sales[[#This Row],[Current Upsell $]]&gt;0,_xlfn.CONCAT(Sales[[#This Row],[Subscription Type]]," ",Sales[[#This Row],[Upsell Priority]]," ",TEXT(Sales[[#This Row],[Current Upsell $]],"$#")),"")</f>
        <v/>
      </c>
      <c r="M1870">
        <v>2</v>
      </c>
      <c r="N1870" s="1">
        <v>44105</v>
      </c>
      <c r="O1870" s="1">
        <v>44378</v>
      </c>
      <c r="P1870">
        <v>9</v>
      </c>
      <c r="Q1870">
        <v>0</v>
      </c>
      <c r="R1870" s="1">
        <v>44228</v>
      </c>
      <c r="S1870">
        <v>0</v>
      </c>
      <c r="T1870" s="1"/>
    </row>
    <row r="1871" spans="1:20" x14ac:dyDescent="0.25">
      <c r="A1871">
        <v>100157</v>
      </c>
      <c r="B1871" t="s">
        <v>3</v>
      </c>
      <c r="C1871" cm="1">
        <f t="array" ref="C1871">_xlfn.SWITCH(Sales[[#This Row],[Subscription Type]],"Basic",4,"Premium",3,"Business",2,"Enterprise",1,FALSE)</f>
        <v>4</v>
      </c>
      <c r="G1871">
        <v>0</v>
      </c>
      <c r="H1871">
        <f>MAX(0,Sales[[#This Row],[Number of Users]]-Sales[[#This Row],[Licenses Bought]])</f>
        <v>2</v>
      </c>
      <c r="I1871" s="5">
        <v>10</v>
      </c>
      <c r="J1871" s="5">
        <f>IF(Sales[[#This Row],[Sales Month]]=MAX(R1871:R4090),Sales[[#This Row],[Upsell $ Non Paying Users]]*Sales[[#This Row],[Non Paying Users]],0)</f>
        <v>0</v>
      </c>
      <c r="K1871" s="5" t="str" cm="1">
        <f t="array" ref="K1871">_xlfn.IFS(Sales[[#This Row],[Current Upsell $]]=0,"",Sales[[#This Row],[Current Upsell $]]&gt;=400,"High",Sales[[#This Row],[Current Upsell $]]&gt;=100,"Medium",Sales[[#This Row],[Current Upsell $]]&lt;100,"Low")</f>
        <v/>
      </c>
      <c r="L1871" s="5" t="str">
        <f>IF(Sales[[#This Row],[Current Upsell $]]&gt;0,_xlfn.CONCAT(Sales[[#This Row],[Subscription Type]]," ",Sales[[#This Row],[Upsell Priority]]," ",TEXT(Sales[[#This Row],[Current Upsell $]],"$#")),"")</f>
        <v/>
      </c>
      <c r="M1871">
        <v>2</v>
      </c>
      <c r="N1871" s="1">
        <v>44105</v>
      </c>
      <c r="O1871" s="1">
        <v>44378</v>
      </c>
      <c r="P1871">
        <v>9</v>
      </c>
      <c r="Q1871">
        <v>0</v>
      </c>
      <c r="R1871" s="1">
        <v>44256</v>
      </c>
      <c r="S1871">
        <v>0</v>
      </c>
      <c r="T1871" s="1"/>
    </row>
    <row r="1872" spans="1:20" x14ac:dyDescent="0.25">
      <c r="A1872">
        <v>100157</v>
      </c>
      <c r="B1872" t="s">
        <v>3</v>
      </c>
      <c r="C1872" cm="1">
        <f t="array" ref="C1872">_xlfn.SWITCH(Sales[[#This Row],[Subscription Type]],"Basic",4,"Premium",3,"Business",2,"Enterprise",1,FALSE)</f>
        <v>4</v>
      </c>
      <c r="G1872">
        <v>0</v>
      </c>
      <c r="H1872">
        <f>MAX(0,Sales[[#This Row],[Number of Users]]-Sales[[#This Row],[Licenses Bought]])</f>
        <v>2</v>
      </c>
      <c r="I1872" s="5">
        <v>10</v>
      </c>
      <c r="J1872" s="5">
        <f>IF(Sales[[#This Row],[Sales Month]]=MAX(R1872:R4091),Sales[[#This Row],[Upsell $ Non Paying Users]]*Sales[[#This Row],[Non Paying Users]],0)</f>
        <v>0</v>
      </c>
      <c r="K1872" s="5" t="str" cm="1">
        <f t="array" ref="K1872">_xlfn.IFS(Sales[[#This Row],[Current Upsell $]]=0,"",Sales[[#This Row],[Current Upsell $]]&gt;=400,"High",Sales[[#This Row],[Current Upsell $]]&gt;=100,"Medium",Sales[[#This Row],[Current Upsell $]]&lt;100,"Low")</f>
        <v/>
      </c>
      <c r="L1872" s="5" t="str">
        <f>IF(Sales[[#This Row],[Current Upsell $]]&gt;0,_xlfn.CONCAT(Sales[[#This Row],[Subscription Type]]," ",Sales[[#This Row],[Upsell Priority]]," ",TEXT(Sales[[#This Row],[Current Upsell $]],"$#")),"")</f>
        <v/>
      </c>
      <c r="M1872">
        <v>2</v>
      </c>
      <c r="N1872" s="1">
        <v>44105</v>
      </c>
      <c r="O1872" s="1">
        <v>44378</v>
      </c>
      <c r="P1872">
        <v>9</v>
      </c>
      <c r="Q1872">
        <v>0</v>
      </c>
      <c r="R1872" s="1">
        <v>44287</v>
      </c>
      <c r="S1872">
        <v>0</v>
      </c>
      <c r="T1872" s="1"/>
    </row>
    <row r="1873" spans="1:20" x14ac:dyDescent="0.25">
      <c r="A1873">
        <v>100157</v>
      </c>
      <c r="B1873" t="s">
        <v>3</v>
      </c>
      <c r="C1873" cm="1">
        <f t="array" ref="C1873">_xlfn.SWITCH(Sales[[#This Row],[Subscription Type]],"Basic",4,"Premium",3,"Business",2,"Enterprise",1,FALSE)</f>
        <v>4</v>
      </c>
      <c r="G1873">
        <v>0</v>
      </c>
      <c r="H1873">
        <f>MAX(0,Sales[[#This Row],[Number of Users]]-Sales[[#This Row],[Licenses Bought]])</f>
        <v>2</v>
      </c>
      <c r="I1873" s="5">
        <v>10</v>
      </c>
      <c r="J1873" s="5">
        <f>IF(Sales[[#This Row],[Sales Month]]=MAX(R1873:R4092),Sales[[#This Row],[Upsell $ Non Paying Users]]*Sales[[#This Row],[Non Paying Users]],0)</f>
        <v>20</v>
      </c>
      <c r="K1873" s="5" t="str" cm="1">
        <f t="array" ref="K1873">_xlfn.IFS(Sales[[#This Row],[Current Upsell $]]=0,"",Sales[[#This Row],[Current Upsell $]]&gt;=400,"High",Sales[[#This Row],[Current Upsell $]]&gt;=100,"Medium",Sales[[#This Row],[Current Upsell $]]&lt;100,"Low")</f>
        <v>Low</v>
      </c>
      <c r="L1873" s="5" t="str">
        <f>IF(Sales[[#This Row],[Current Upsell $]]&gt;0,_xlfn.CONCAT(Sales[[#This Row],[Subscription Type]]," ",Sales[[#This Row],[Upsell Priority]]," ",TEXT(Sales[[#This Row],[Current Upsell $]],"$#")),"")</f>
        <v>Basic Low $20</v>
      </c>
      <c r="M1873">
        <v>2</v>
      </c>
      <c r="N1873" s="1">
        <v>44105</v>
      </c>
      <c r="O1873" s="1">
        <v>44378</v>
      </c>
      <c r="P1873">
        <v>9</v>
      </c>
      <c r="Q1873">
        <v>0</v>
      </c>
      <c r="R1873" s="1">
        <v>44348</v>
      </c>
      <c r="S1873">
        <v>0</v>
      </c>
      <c r="T1873" s="1"/>
    </row>
    <row r="1874" spans="1:20" x14ac:dyDescent="0.25">
      <c r="A1874">
        <v>100158</v>
      </c>
      <c r="B1874" t="s">
        <v>3</v>
      </c>
      <c r="C1874" cm="1">
        <f t="array" ref="C1874">_xlfn.SWITCH(Sales[[#This Row],[Subscription Type]],"Basic",4,"Premium",3,"Business",2,"Enterprise",1,FALSE)</f>
        <v>4</v>
      </c>
      <c r="G1874">
        <v>0</v>
      </c>
      <c r="H1874">
        <f>MAX(0,Sales[[#This Row],[Number of Users]]-Sales[[#This Row],[Licenses Bought]])</f>
        <v>2</v>
      </c>
      <c r="I1874" s="5">
        <v>10</v>
      </c>
      <c r="J1874" s="5">
        <f>IF(Sales[[#This Row],[Sales Month]]=MAX(R1874:R4093),Sales[[#This Row],[Upsell $ Non Paying Users]]*Sales[[#This Row],[Non Paying Users]],0)</f>
        <v>0</v>
      </c>
      <c r="K1874" s="5" t="str" cm="1">
        <f t="array" ref="K1874">_xlfn.IFS(Sales[[#This Row],[Current Upsell $]]=0,"",Sales[[#This Row],[Current Upsell $]]&gt;=400,"High",Sales[[#This Row],[Current Upsell $]]&gt;=100,"Medium",Sales[[#This Row],[Current Upsell $]]&lt;100,"Low")</f>
        <v/>
      </c>
      <c r="L1874" s="5" t="str">
        <f>IF(Sales[[#This Row],[Current Upsell $]]&gt;0,_xlfn.CONCAT(Sales[[#This Row],[Subscription Type]]," ",Sales[[#This Row],[Upsell Priority]]," ",TEXT(Sales[[#This Row],[Current Upsell $]],"$#")),"")</f>
        <v/>
      </c>
      <c r="M1874">
        <v>2</v>
      </c>
      <c r="N1874" s="1">
        <v>44105</v>
      </c>
      <c r="O1874" s="1">
        <v>44348</v>
      </c>
      <c r="P1874">
        <v>8</v>
      </c>
      <c r="Q1874">
        <v>0</v>
      </c>
      <c r="R1874" s="1">
        <v>44105</v>
      </c>
      <c r="S1874">
        <v>0</v>
      </c>
      <c r="T1874" s="1"/>
    </row>
    <row r="1875" spans="1:20" x14ac:dyDescent="0.25">
      <c r="A1875">
        <v>100158</v>
      </c>
      <c r="B1875" t="s">
        <v>3</v>
      </c>
      <c r="C1875" cm="1">
        <f t="array" ref="C1875">_xlfn.SWITCH(Sales[[#This Row],[Subscription Type]],"Basic",4,"Premium",3,"Business",2,"Enterprise",1,FALSE)</f>
        <v>4</v>
      </c>
      <c r="G1875">
        <v>0</v>
      </c>
      <c r="H1875">
        <f>MAX(0,Sales[[#This Row],[Number of Users]]-Sales[[#This Row],[Licenses Bought]])</f>
        <v>2</v>
      </c>
      <c r="I1875" s="5">
        <v>10</v>
      </c>
      <c r="J1875" s="5">
        <f>IF(Sales[[#This Row],[Sales Month]]=MAX(R1875:R4094),Sales[[#This Row],[Upsell $ Non Paying Users]]*Sales[[#This Row],[Non Paying Users]],0)</f>
        <v>0</v>
      </c>
      <c r="K1875" s="5" t="str" cm="1">
        <f t="array" ref="K1875">_xlfn.IFS(Sales[[#This Row],[Current Upsell $]]=0,"",Sales[[#This Row],[Current Upsell $]]&gt;=400,"High",Sales[[#This Row],[Current Upsell $]]&gt;=100,"Medium",Sales[[#This Row],[Current Upsell $]]&lt;100,"Low")</f>
        <v/>
      </c>
      <c r="L1875" s="5" t="str">
        <f>IF(Sales[[#This Row],[Current Upsell $]]&gt;0,_xlfn.CONCAT(Sales[[#This Row],[Subscription Type]]," ",Sales[[#This Row],[Upsell Priority]]," ",TEXT(Sales[[#This Row],[Current Upsell $]],"$#")),"")</f>
        <v/>
      </c>
      <c r="M1875">
        <v>2</v>
      </c>
      <c r="N1875" s="1">
        <v>44105</v>
      </c>
      <c r="O1875" s="1">
        <v>44348</v>
      </c>
      <c r="P1875">
        <v>8</v>
      </c>
      <c r="Q1875">
        <v>0</v>
      </c>
      <c r="R1875" s="1">
        <v>44136</v>
      </c>
      <c r="S1875">
        <v>0</v>
      </c>
      <c r="T1875" s="1"/>
    </row>
    <row r="1876" spans="1:20" x14ac:dyDescent="0.25">
      <c r="A1876">
        <v>100158</v>
      </c>
      <c r="B1876" t="s">
        <v>3</v>
      </c>
      <c r="C1876" cm="1">
        <f t="array" ref="C1876">_xlfn.SWITCH(Sales[[#This Row],[Subscription Type]],"Basic",4,"Premium",3,"Business",2,"Enterprise",1,FALSE)</f>
        <v>4</v>
      </c>
      <c r="G1876">
        <v>0</v>
      </c>
      <c r="H1876">
        <f>MAX(0,Sales[[#This Row],[Number of Users]]-Sales[[#This Row],[Licenses Bought]])</f>
        <v>2</v>
      </c>
      <c r="I1876" s="5">
        <v>10</v>
      </c>
      <c r="J1876" s="5">
        <f>IF(Sales[[#This Row],[Sales Month]]=MAX(R1876:R4095),Sales[[#This Row],[Upsell $ Non Paying Users]]*Sales[[#This Row],[Non Paying Users]],0)</f>
        <v>0</v>
      </c>
      <c r="K1876" s="5" t="str" cm="1">
        <f t="array" ref="K1876">_xlfn.IFS(Sales[[#This Row],[Current Upsell $]]=0,"",Sales[[#This Row],[Current Upsell $]]&gt;=400,"High",Sales[[#This Row],[Current Upsell $]]&gt;=100,"Medium",Sales[[#This Row],[Current Upsell $]]&lt;100,"Low")</f>
        <v/>
      </c>
      <c r="L1876" s="5" t="str">
        <f>IF(Sales[[#This Row],[Current Upsell $]]&gt;0,_xlfn.CONCAT(Sales[[#This Row],[Subscription Type]]," ",Sales[[#This Row],[Upsell Priority]]," ",TEXT(Sales[[#This Row],[Current Upsell $]],"$#")),"")</f>
        <v/>
      </c>
      <c r="M1876">
        <v>2</v>
      </c>
      <c r="N1876" s="1">
        <v>44105</v>
      </c>
      <c r="O1876" s="1">
        <v>44348</v>
      </c>
      <c r="P1876">
        <v>8</v>
      </c>
      <c r="Q1876">
        <v>0</v>
      </c>
      <c r="R1876" s="1">
        <v>44197</v>
      </c>
      <c r="S1876">
        <v>0</v>
      </c>
      <c r="T1876" s="1"/>
    </row>
    <row r="1877" spans="1:20" x14ac:dyDescent="0.25">
      <c r="A1877">
        <v>100158</v>
      </c>
      <c r="B1877" t="s">
        <v>3</v>
      </c>
      <c r="C1877" cm="1">
        <f t="array" ref="C1877">_xlfn.SWITCH(Sales[[#This Row],[Subscription Type]],"Basic",4,"Premium",3,"Business",2,"Enterprise",1,FALSE)</f>
        <v>4</v>
      </c>
      <c r="G1877">
        <v>0</v>
      </c>
      <c r="H1877">
        <f>MAX(0,Sales[[#This Row],[Number of Users]]-Sales[[#This Row],[Licenses Bought]])</f>
        <v>2</v>
      </c>
      <c r="I1877" s="5">
        <v>10</v>
      </c>
      <c r="J1877" s="5">
        <f>IF(Sales[[#This Row],[Sales Month]]=MAX(R1877:R4096),Sales[[#This Row],[Upsell $ Non Paying Users]]*Sales[[#This Row],[Non Paying Users]],0)</f>
        <v>0</v>
      </c>
      <c r="K1877" s="5" t="str" cm="1">
        <f t="array" ref="K1877">_xlfn.IFS(Sales[[#This Row],[Current Upsell $]]=0,"",Sales[[#This Row],[Current Upsell $]]&gt;=400,"High",Sales[[#This Row],[Current Upsell $]]&gt;=100,"Medium",Sales[[#This Row],[Current Upsell $]]&lt;100,"Low")</f>
        <v/>
      </c>
      <c r="L1877" s="5" t="str">
        <f>IF(Sales[[#This Row],[Current Upsell $]]&gt;0,_xlfn.CONCAT(Sales[[#This Row],[Subscription Type]]," ",Sales[[#This Row],[Upsell Priority]]," ",TEXT(Sales[[#This Row],[Current Upsell $]],"$#")),"")</f>
        <v/>
      </c>
      <c r="M1877">
        <v>2</v>
      </c>
      <c r="N1877" s="1">
        <v>44105</v>
      </c>
      <c r="O1877" s="1">
        <v>44348</v>
      </c>
      <c r="P1877">
        <v>8</v>
      </c>
      <c r="Q1877">
        <v>0</v>
      </c>
      <c r="R1877" s="1">
        <v>44228</v>
      </c>
      <c r="S1877">
        <v>0</v>
      </c>
      <c r="T1877" s="1"/>
    </row>
    <row r="1878" spans="1:20" x14ac:dyDescent="0.25">
      <c r="A1878">
        <v>100158</v>
      </c>
      <c r="B1878" t="s">
        <v>3</v>
      </c>
      <c r="C1878" cm="1">
        <f t="array" ref="C1878">_xlfn.SWITCH(Sales[[#This Row],[Subscription Type]],"Basic",4,"Premium",3,"Business",2,"Enterprise",1,FALSE)</f>
        <v>4</v>
      </c>
      <c r="G1878">
        <v>0</v>
      </c>
      <c r="H1878">
        <f>MAX(0,Sales[[#This Row],[Number of Users]]-Sales[[#This Row],[Licenses Bought]])</f>
        <v>2</v>
      </c>
      <c r="I1878" s="5">
        <v>10</v>
      </c>
      <c r="J1878" s="5">
        <f>IF(Sales[[#This Row],[Sales Month]]=MAX(R1878:R4097),Sales[[#This Row],[Upsell $ Non Paying Users]]*Sales[[#This Row],[Non Paying Users]],0)</f>
        <v>0</v>
      </c>
      <c r="K1878" s="5" t="str" cm="1">
        <f t="array" ref="K1878">_xlfn.IFS(Sales[[#This Row],[Current Upsell $]]=0,"",Sales[[#This Row],[Current Upsell $]]&gt;=400,"High",Sales[[#This Row],[Current Upsell $]]&gt;=100,"Medium",Sales[[#This Row],[Current Upsell $]]&lt;100,"Low")</f>
        <v/>
      </c>
      <c r="L1878" s="5" t="str">
        <f>IF(Sales[[#This Row],[Current Upsell $]]&gt;0,_xlfn.CONCAT(Sales[[#This Row],[Subscription Type]]," ",Sales[[#This Row],[Upsell Priority]]," ",TEXT(Sales[[#This Row],[Current Upsell $]],"$#")),"")</f>
        <v/>
      </c>
      <c r="M1878">
        <v>2</v>
      </c>
      <c r="N1878" s="1">
        <v>44105</v>
      </c>
      <c r="O1878" s="1">
        <v>44348</v>
      </c>
      <c r="P1878">
        <v>8</v>
      </c>
      <c r="Q1878">
        <v>0</v>
      </c>
      <c r="R1878" s="1">
        <v>44256</v>
      </c>
      <c r="S1878">
        <v>0</v>
      </c>
      <c r="T1878" s="1"/>
    </row>
    <row r="1879" spans="1:20" x14ac:dyDescent="0.25">
      <c r="A1879">
        <v>100158</v>
      </c>
      <c r="B1879" t="s">
        <v>3</v>
      </c>
      <c r="C1879" cm="1">
        <f t="array" ref="C1879">_xlfn.SWITCH(Sales[[#This Row],[Subscription Type]],"Basic",4,"Premium",3,"Business",2,"Enterprise",1,FALSE)</f>
        <v>4</v>
      </c>
      <c r="G1879">
        <v>0</v>
      </c>
      <c r="H1879">
        <f>MAX(0,Sales[[#This Row],[Number of Users]]-Sales[[#This Row],[Licenses Bought]])</f>
        <v>2</v>
      </c>
      <c r="I1879" s="5">
        <v>10</v>
      </c>
      <c r="J1879" s="5">
        <f>IF(Sales[[#This Row],[Sales Month]]=MAX(R1879:R4098),Sales[[#This Row],[Upsell $ Non Paying Users]]*Sales[[#This Row],[Non Paying Users]],0)</f>
        <v>0</v>
      </c>
      <c r="K1879" s="5" t="str" cm="1">
        <f t="array" ref="K1879">_xlfn.IFS(Sales[[#This Row],[Current Upsell $]]=0,"",Sales[[#This Row],[Current Upsell $]]&gt;=400,"High",Sales[[#This Row],[Current Upsell $]]&gt;=100,"Medium",Sales[[#This Row],[Current Upsell $]]&lt;100,"Low")</f>
        <v/>
      </c>
      <c r="L1879" s="5" t="str">
        <f>IF(Sales[[#This Row],[Current Upsell $]]&gt;0,_xlfn.CONCAT(Sales[[#This Row],[Subscription Type]]," ",Sales[[#This Row],[Upsell Priority]]," ",TEXT(Sales[[#This Row],[Current Upsell $]],"$#")),"")</f>
        <v/>
      </c>
      <c r="M1879">
        <v>2</v>
      </c>
      <c r="N1879" s="1">
        <v>44105</v>
      </c>
      <c r="O1879" s="1">
        <v>44348</v>
      </c>
      <c r="P1879">
        <v>8</v>
      </c>
      <c r="Q1879">
        <v>0</v>
      </c>
      <c r="R1879" s="1">
        <v>44287</v>
      </c>
      <c r="S1879">
        <v>0</v>
      </c>
      <c r="T1879" s="1"/>
    </row>
    <row r="1880" spans="1:20" x14ac:dyDescent="0.25">
      <c r="A1880">
        <v>100158</v>
      </c>
      <c r="B1880" t="s">
        <v>3</v>
      </c>
      <c r="C1880" cm="1">
        <f t="array" ref="C1880">_xlfn.SWITCH(Sales[[#This Row],[Subscription Type]],"Basic",4,"Premium",3,"Business",2,"Enterprise",1,FALSE)</f>
        <v>4</v>
      </c>
      <c r="G1880">
        <v>0</v>
      </c>
      <c r="H1880">
        <f>MAX(0,Sales[[#This Row],[Number of Users]]-Sales[[#This Row],[Licenses Bought]])</f>
        <v>2</v>
      </c>
      <c r="I1880" s="5">
        <v>10</v>
      </c>
      <c r="J1880" s="5">
        <f>IF(Sales[[#This Row],[Sales Month]]=MAX(R1880:R4099),Sales[[#This Row],[Upsell $ Non Paying Users]]*Sales[[#This Row],[Non Paying Users]],0)</f>
        <v>0</v>
      </c>
      <c r="K1880" s="5" t="str" cm="1">
        <f t="array" ref="K1880">_xlfn.IFS(Sales[[#This Row],[Current Upsell $]]=0,"",Sales[[#This Row],[Current Upsell $]]&gt;=400,"High",Sales[[#This Row],[Current Upsell $]]&gt;=100,"Medium",Sales[[#This Row],[Current Upsell $]]&lt;100,"Low")</f>
        <v/>
      </c>
      <c r="L1880" s="5" t="str">
        <f>IF(Sales[[#This Row],[Current Upsell $]]&gt;0,_xlfn.CONCAT(Sales[[#This Row],[Subscription Type]]," ",Sales[[#This Row],[Upsell Priority]]," ",TEXT(Sales[[#This Row],[Current Upsell $]],"$#")),"")</f>
        <v/>
      </c>
      <c r="M1880">
        <v>2</v>
      </c>
      <c r="N1880" s="1">
        <v>44105</v>
      </c>
      <c r="O1880" s="1">
        <v>44348</v>
      </c>
      <c r="P1880">
        <v>8</v>
      </c>
      <c r="Q1880">
        <v>0</v>
      </c>
      <c r="R1880" s="1">
        <v>44317</v>
      </c>
      <c r="S1880">
        <v>0</v>
      </c>
      <c r="T1880" s="1"/>
    </row>
    <row r="1881" spans="1:20" x14ac:dyDescent="0.25">
      <c r="A1881">
        <v>100158</v>
      </c>
      <c r="B1881" t="s">
        <v>3</v>
      </c>
      <c r="C1881" cm="1">
        <f t="array" ref="C1881">_xlfn.SWITCH(Sales[[#This Row],[Subscription Type]],"Basic",4,"Premium",3,"Business",2,"Enterprise",1,FALSE)</f>
        <v>4</v>
      </c>
      <c r="G1881">
        <v>0</v>
      </c>
      <c r="H1881">
        <f>MAX(0,Sales[[#This Row],[Number of Users]]-Sales[[#This Row],[Licenses Bought]])</f>
        <v>2</v>
      </c>
      <c r="I1881" s="5">
        <v>10</v>
      </c>
      <c r="J1881" s="5">
        <f>IF(Sales[[#This Row],[Sales Month]]=MAX(R1881:R4100),Sales[[#This Row],[Upsell $ Non Paying Users]]*Sales[[#This Row],[Non Paying Users]],0)</f>
        <v>20</v>
      </c>
      <c r="K1881" s="5" t="str" cm="1">
        <f t="array" ref="K1881">_xlfn.IFS(Sales[[#This Row],[Current Upsell $]]=0,"",Sales[[#This Row],[Current Upsell $]]&gt;=400,"High",Sales[[#This Row],[Current Upsell $]]&gt;=100,"Medium",Sales[[#This Row],[Current Upsell $]]&lt;100,"Low")</f>
        <v>Low</v>
      </c>
      <c r="L1881" s="5" t="str">
        <f>IF(Sales[[#This Row],[Current Upsell $]]&gt;0,_xlfn.CONCAT(Sales[[#This Row],[Subscription Type]]," ",Sales[[#This Row],[Upsell Priority]]," ",TEXT(Sales[[#This Row],[Current Upsell $]],"$#")),"")</f>
        <v>Basic Low $20</v>
      </c>
      <c r="M1881">
        <v>2</v>
      </c>
      <c r="N1881" s="1">
        <v>44105</v>
      </c>
      <c r="O1881" s="1">
        <v>44348</v>
      </c>
      <c r="P1881">
        <v>8</v>
      </c>
      <c r="Q1881">
        <v>0</v>
      </c>
      <c r="R1881" s="1">
        <v>44348</v>
      </c>
      <c r="S1881">
        <v>0</v>
      </c>
      <c r="T1881" s="1"/>
    </row>
    <row r="1882" spans="1:20" x14ac:dyDescent="0.25">
      <c r="A1882">
        <v>100159</v>
      </c>
      <c r="B1882" t="s">
        <v>3</v>
      </c>
      <c r="C1882" cm="1">
        <f t="array" ref="C1882">_xlfn.SWITCH(Sales[[#This Row],[Subscription Type]],"Basic",4,"Premium",3,"Business",2,"Enterprise",1,FALSE)</f>
        <v>4</v>
      </c>
      <c r="G1882">
        <v>0</v>
      </c>
      <c r="H1882">
        <f>MAX(0,Sales[[#This Row],[Number of Users]]-Sales[[#This Row],[Licenses Bought]])</f>
        <v>2</v>
      </c>
      <c r="I1882" s="5">
        <v>10</v>
      </c>
      <c r="J1882" s="5">
        <f>IF(Sales[[#This Row],[Sales Month]]=MAX(R1882:R4101),Sales[[#This Row],[Upsell $ Non Paying Users]]*Sales[[#This Row],[Non Paying Users]],0)</f>
        <v>0</v>
      </c>
      <c r="K1882" s="5" t="str" cm="1">
        <f t="array" ref="K1882">_xlfn.IFS(Sales[[#This Row],[Current Upsell $]]=0,"",Sales[[#This Row],[Current Upsell $]]&gt;=400,"High",Sales[[#This Row],[Current Upsell $]]&gt;=100,"Medium",Sales[[#This Row],[Current Upsell $]]&lt;100,"Low")</f>
        <v/>
      </c>
      <c r="L1882" s="5" t="str">
        <f>IF(Sales[[#This Row],[Current Upsell $]]&gt;0,_xlfn.CONCAT(Sales[[#This Row],[Subscription Type]]," ",Sales[[#This Row],[Upsell Priority]]," ",TEXT(Sales[[#This Row],[Current Upsell $]],"$#")),"")</f>
        <v/>
      </c>
      <c r="M1882">
        <v>2</v>
      </c>
      <c r="N1882" s="1">
        <v>44105</v>
      </c>
      <c r="O1882" s="1">
        <v>44378</v>
      </c>
      <c r="P1882">
        <v>9</v>
      </c>
      <c r="Q1882">
        <v>0</v>
      </c>
      <c r="R1882" s="1">
        <v>44105</v>
      </c>
      <c r="S1882">
        <v>0</v>
      </c>
      <c r="T1882" s="1"/>
    </row>
    <row r="1883" spans="1:20" x14ac:dyDescent="0.25">
      <c r="A1883">
        <v>100159</v>
      </c>
      <c r="B1883" t="s">
        <v>3</v>
      </c>
      <c r="C1883" cm="1">
        <f t="array" ref="C1883">_xlfn.SWITCH(Sales[[#This Row],[Subscription Type]],"Basic",4,"Premium",3,"Business",2,"Enterprise",1,FALSE)</f>
        <v>4</v>
      </c>
      <c r="G1883">
        <v>0</v>
      </c>
      <c r="H1883">
        <f>MAX(0,Sales[[#This Row],[Number of Users]]-Sales[[#This Row],[Licenses Bought]])</f>
        <v>2</v>
      </c>
      <c r="I1883" s="5">
        <v>10</v>
      </c>
      <c r="J1883" s="5">
        <f>IF(Sales[[#This Row],[Sales Month]]=MAX(R1883:R4102),Sales[[#This Row],[Upsell $ Non Paying Users]]*Sales[[#This Row],[Non Paying Users]],0)</f>
        <v>0</v>
      </c>
      <c r="K1883" s="5" t="str" cm="1">
        <f t="array" ref="K1883">_xlfn.IFS(Sales[[#This Row],[Current Upsell $]]=0,"",Sales[[#This Row],[Current Upsell $]]&gt;=400,"High",Sales[[#This Row],[Current Upsell $]]&gt;=100,"Medium",Sales[[#This Row],[Current Upsell $]]&lt;100,"Low")</f>
        <v/>
      </c>
      <c r="L1883" s="5" t="str">
        <f>IF(Sales[[#This Row],[Current Upsell $]]&gt;0,_xlfn.CONCAT(Sales[[#This Row],[Subscription Type]]," ",Sales[[#This Row],[Upsell Priority]]," ",TEXT(Sales[[#This Row],[Current Upsell $]],"$#")),"")</f>
        <v/>
      </c>
      <c r="M1883">
        <v>2</v>
      </c>
      <c r="N1883" s="1">
        <v>44105</v>
      </c>
      <c r="O1883" s="1">
        <v>44378</v>
      </c>
      <c r="P1883">
        <v>9</v>
      </c>
      <c r="Q1883">
        <v>0</v>
      </c>
      <c r="R1883" s="1">
        <v>44136</v>
      </c>
      <c r="S1883">
        <v>0</v>
      </c>
      <c r="T1883" s="1"/>
    </row>
    <row r="1884" spans="1:20" x14ac:dyDescent="0.25">
      <c r="A1884">
        <v>100159</v>
      </c>
      <c r="B1884" t="s">
        <v>3</v>
      </c>
      <c r="C1884" cm="1">
        <f t="array" ref="C1884">_xlfn.SWITCH(Sales[[#This Row],[Subscription Type]],"Basic",4,"Premium",3,"Business",2,"Enterprise",1,FALSE)</f>
        <v>4</v>
      </c>
      <c r="G1884">
        <v>0</v>
      </c>
      <c r="H1884">
        <f>MAX(0,Sales[[#This Row],[Number of Users]]-Sales[[#This Row],[Licenses Bought]])</f>
        <v>2</v>
      </c>
      <c r="I1884" s="5">
        <v>10</v>
      </c>
      <c r="J1884" s="5">
        <f>IF(Sales[[#This Row],[Sales Month]]=MAX(R1884:R4103),Sales[[#This Row],[Upsell $ Non Paying Users]]*Sales[[#This Row],[Non Paying Users]],0)</f>
        <v>0</v>
      </c>
      <c r="K1884" s="5" t="str" cm="1">
        <f t="array" ref="K1884">_xlfn.IFS(Sales[[#This Row],[Current Upsell $]]=0,"",Sales[[#This Row],[Current Upsell $]]&gt;=400,"High",Sales[[#This Row],[Current Upsell $]]&gt;=100,"Medium",Sales[[#This Row],[Current Upsell $]]&lt;100,"Low")</f>
        <v/>
      </c>
      <c r="L1884" s="5" t="str">
        <f>IF(Sales[[#This Row],[Current Upsell $]]&gt;0,_xlfn.CONCAT(Sales[[#This Row],[Subscription Type]]," ",Sales[[#This Row],[Upsell Priority]]," ",TEXT(Sales[[#This Row],[Current Upsell $]],"$#")),"")</f>
        <v/>
      </c>
      <c r="M1884">
        <v>2</v>
      </c>
      <c r="N1884" s="1">
        <v>44105</v>
      </c>
      <c r="O1884" s="1">
        <v>44378</v>
      </c>
      <c r="P1884">
        <v>9</v>
      </c>
      <c r="Q1884">
        <v>0</v>
      </c>
      <c r="R1884" s="1">
        <v>44166</v>
      </c>
      <c r="S1884">
        <v>0</v>
      </c>
      <c r="T1884" s="1"/>
    </row>
    <row r="1885" spans="1:20" x14ac:dyDescent="0.25">
      <c r="A1885">
        <v>100159</v>
      </c>
      <c r="B1885" t="s">
        <v>3</v>
      </c>
      <c r="C1885" cm="1">
        <f t="array" ref="C1885">_xlfn.SWITCH(Sales[[#This Row],[Subscription Type]],"Basic",4,"Premium",3,"Business",2,"Enterprise",1,FALSE)</f>
        <v>4</v>
      </c>
      <c r="G1885">
        <v>0</v>
      </c>
      <c r="H1885">
        <f>MAX(0,Sales[[#This Row],[Number of Users]]-Sales[[#This Row],[Licenses Bought]])</f>
        <v>2</v>
      </c>
      <c r="I1885" s="5">
        <v>10</v>
      </c>
      <c r="J1885" s="5">
        <f>IF(Sales[[#This Row],[Sales Month]]=MAX(R1885:R4104),Sales[[#This Row],[Upsell $ Non Paying Users]]*Sales[[#This Row],[Non Paying Users]],0)</f>
        <v>0</v>
      </c>
      <c r="K1885" s="5" t="str" cm="1">
        <f t="array" ref="K1885">_xlfn.IFS(Sales[[#This Row],[Current Upsell $]]=0,"",Sales[[#This Row],[Current Upsell $]]&gt;=400,"High",Sales[[#This Row],[Current Upsell $]]&gt;=100,"Medium",Sales[[#This Row],[Current Upsell $]]&lt;100,"Low")</f>
        <v/>
      </c>
      <c r="L1885" s="5" t="str">
        <f>IF(Sales[[#This Row],[Current Upsell $]]&gt;0,_xlfn.CONCAT(Sales[[#This Row],[Subscription Type]]," ",Sales[[#This Row],[Upsell Priority]]," ",TEXT(Sales[[#This Row],[Current Upsell $]],"$#")),"")</f>
        <v/>
      </c>
      <c r="M1885">
        <v>2</v>
      </c>
      <c r="N1885" s="1">
        <v>44105</v>
      </c>
      <c r="O1885" s="1">
        <v>44378</v>
      </c>
      <c r="P1885">
        <v>9</v>
      </c>
      <c r="Q1885">
        <v>0</v>
      </c>
      <c r="R1885" s="1">
        <v>44197</v>
      </c>
      <c r="S1885">
        <v>0</v>
      </c>
      <c r="T1885" s="1"/>
    </row>
    <row r="1886" spans="1:20" x14ac:dyDescent="0.25">
      <c r="A1886">
        <v>100159</v>
      </c>
      <c r="B1886" t="s">
        <v>3</v>
      </c>
      <c r="C1886" cm="1">
        <f t="array" ref="C1886">_xlfn.SWITCH(Sales[[#This Row],[Subscription Type]],"Basic",4,"Premium",3,"Business",2,"Enterprise",1,FALSE)</f>
        <v>4</v>
      </c>
      <c r="G1886">
        <v>0</v>
      </c>
      <c r="H1886">
        <f>MAX(0,Sales[[#This Row],[Number of Users]]-Sales[[#This Row],[Licenses Bought]])</f>
        <v>2</v>
      </c>
      <c r="I1886" s="5">
        <v>10</v>
      </c>
      <c r="J1886" s="5">
        <f>IF(Sales[[#This Row],[Sales Month]]=MAX(R1886:R4105),Sales[[#This Row],[Upsell $ Non Paying Users]]*Sales[[#This Row],[Non Paying Users]],0)</f>
        <v>0</v>
      </c>
      <c r="K1886" s="5" t="str" cm="1">
        <f t="array" ref="K1886">_xlfn.IFS(Sales[[#This Row],[Current Upsell $]]=0,"",Sales[[#This Row],[Current Upsell $]]&gt;=400,"High",Sales[[#This Row],[Current Upsell $]]&gt;=100,"Medium",Sales[[#This Row],[Current Upsell $]]&lt;100,"Low")</f>
        <v/>
      </c>
      <c r="L1886" s="5" t="str">
        <f>IF(Sales[[#This Row],[Current Upsell $]]&gt;0,_xlfn.CONCAT(Sales[[#This Row],[Subscription Type]]," ",Sales[[#This Row],[Upsell Priority]]," ",TEXT(Sales[[#This Row],[Current Upsell $]],"$#")),"")</f>
        <v/>
      </c>
      <c r="M1886">
        <v>2</v>
      </c>
      <c r="N1886" s="1">
        <v>44105</v>
      </c>
      <c r="O1886" s="1">
        <v>44378</v>
      </c>
      <c r="P1886">
        <v>9</v>
      </c>
      <c r="Q1886">
        <v>0</v>
      </c>
      <c r="R1886" s="1">
        <v>44228</v>
      </c>
      <c r="S1886">
        <v>0</v>
      </c>
      <c r="T1886" s="1"/>
    </row>
    <row r="1887" spans="1:20" x14ac:dyDescent="0.25">
      <c r="A1887">
        <v>100159</v>
      </c>
      <c r="B1887" t="s">
        <v>3</v>
      </c>
      <c r="C1887" cm="1">
        <f t="array" ref="C1887">_xlfn.SWITCH(Sales[[#This Row],[Subscription Type]],"Basic",4,"Premium",3,"Business",2,"Enterprise",1,FALSE)</f>
        <v>4</v>
      </c>
      <c r="G1887">
        <v>0</v>
      </c>
      <c r="H1887">
        <f>MAX(0,Sales[[#This Row],[Number of Users]]-Sales[[#This Row],[Licenses Bought]])</f>
        <v>2</v>
      </c>
      <c r="I1887" s="5">
        <v>10</v>
      </c>
      <c r="J1887" s="5">
        <f>IF(Sales[[#This Row],[Sales Month]]=MAX(R1887:R4106),Sales[[#This Row],[Upsell $ Non Paying Users]]*Sales[[#This Row],[Non Paying Users]],0)</f>
        <v>0</v>
      </c>
      <c r="K1887" s="5" t="str" cm="1">
        <f t="array" ref="K1887">_xlfn.IFS(Sales[[#This Row],[Current Upsell $]]=0,"",Sales[[#This Row],[Current Upsell $]]&gt;=400,"High",Sales[[#This Row],[Current Upsell $]]&gt;=100,"Medium",Sales[[#This Row],[Current Upsell $]]&lt;100,"Low")</f>
        <v/>
      </c>
      <c r="L1887" s="5" t="str">
        <f>IF(Sales[[#This Row],[Current Upsell $]]&gt;0,_xlfn.CONCAT(Sales[[#This Row],[Subscription Type]]," ",Sales[[#This Row],[Upsell Priority]]," ",TEXT(Sales[[#This Row],[Current Upsell $]],"$#")),"")</f>
        <v/>
      </c>
      <c r="M1887">
        <v>2</v>
      </c>
      <c r="N1887" s="1">
        <v>44105</v>
      </c>
      <c r="O1887" s="1">
        <v>44378</v>
      </c>
      <c r="P1887">
        <v>9</v>
      </c>
      <c r="Q1887">
        <v>0</v>
      </c>
      <c r="R1887" s="1">
        <v>44256</v>
      </c>
      <c r="S1887">
        <v>0</v>
      </c>
      <c r="T1887" s="1"/>
    </row>
    <row r="1888" spans="1:20" x14ac:dyDescent="0.25">
      <c r="A1888">
        <v>100159</v>
      </c>
      <c r="B1888" t="s">
        <v>3</v>
      </c>
      <c r="C1888" cm="1">
        <f t="array" ref="C1888">_xlfn.SWITCH(Sales[[#This Row],[Subscription Type]],"Basic",4,"Premium",3,"Business",2,"Enterprise",1,FALSE)</f>
        <v>4</v>
      </c>
      <c r="G1888">
        <v>0</v>
      </c>
      <c r="H1888">
        <f>MAX(0,Sales[[#This Row],[Number of Users]]-Sales[[#This Row],[Licenses Bought]])</f>
        <v>2</v>
      </c>
      <c r="I1888" s="5">
        <v>10</v>
      </c>
      <c r="J1888" s="5">
        <f>IF(Sales[[#This Row],[Sales Month]]=MAX(R1888:R4107),Sales[[#This Row],[Upsell $ Non Paying Users]]*Sales[[#This Row],[Non Paying Users]],0)</f>
        <v>0</v>
      </c>
      <c r="K1888" s="5" t="str" cm="1">
        <f t="array" ref="K1888">_xlfn.IFS(Sales[[#This Row],[Current Upsell $]]=0,"",Sales[[#This Row],[Current Upsell $]]&gt;=400,"High",Sales[[#This Row],[Current Upsell $]]&gt;=100,"Medium",Sales[[#This Row],[Current Upsell $]]&lt;100,"Low")</f>
        <v/>
      </c>
      <c r="L1888" s="5" t="str">
        <f>IF(Sales[[#This Row],[Current Upsell $]]&gt;0,_xlfn.CONCAT(Sales[[#This Row],[Subscription Type]]," ",Sales[[#This Row],[Upsell Priority]]," ",TEXT(Sales[[#This Row],[Current Upsell $]],"$#")),"")</f>
        <v/>
      </c>
      <c r="M1888">
        <v>2</v>
      </c>
      <c r="N1888" s="1">
        <v>44105</v>
      </c>
      <c r="O1888" s="1">
        <v>44378</v>
      </c>
      <c r="P1888">
        <v>9</v>
      </c>
      <c r="Q1888">
        <v>0</v>
      </c>
      <c r="R1888" s="1">
        <v>44287</v>
      </c>
      <c r="S1888">
        <v>0</v>
      </c>
      <c r="T1888" s="1"/>
    </row>
    <row r="1889" spans="1:20" x14ac:dyDescent="0.25">
      <c r="A1889">
        <v>100159</v>
      </c>
      <c r="B1889" t="s">
        <v>3</v>
      </c>
      <c r="C1889" cm="1">
        <f t="array" ref="C1889">_xlfn.SWITCH(Sales[[#This Row],[Subscription Type]],"Basic",4,"Premium",3,"Business",2,"Enterprise",1,FALSE)</f>
        <v>4</v>
      </c>
      <c r="G1889">
        <v>0</v>
      </c>
      <c r="H1889">
        <f>MAX(0,Sales[[#This Row],[Number of Users]]-Sales[[#This Row],[Licenses Bought]])</f>
        <v>2</v>
      </c>
      <c r="I1889" s="5">
        <v>10</v>
      </c>
      <c r="J1889" s="5">
        <f>IF(Sales[[#This Row],[Sales Month]]=MAX(R1889:R4108),Sales[[#This Row],[Upsell $ Non Paying Users]]*Sales[[#This Row],[Non Paying Users]],0)</f>
        <v>0</v>
      </c>
      <c r="K1889" s="5" t="str" cm="1">
        <f t="array" ref="K1889">_xlfn.IFS(Sales[[#This Row],[Current Upsell $]]=0,"",Sales[[#This Row],[Current Upsell $]]&gt;=400,"High",Sales[[#This Row],[Current Upsell $]]&gt;=100,"Medium",Sales[[#This Row],[Current Upsell $]]&lt;100,"Low")</f>
        <v/>
      </c>
      <c r="L1889" s="5" t="str">
        <f>IF(Sales[[#This Row],[Current Upsell $]]&gt;0,_xlfn.CONCAT(Sales[[#This Row],[Subscription Type]]," ",Sales[[#This Row],[Upsell Priority]]," ",TEXT(Sales[[#This Row],[Current Upsell $]],"$#")),"")</f>
        <v/>
      </c>
      <c r="M1889">
        <v>2</v>
      </c>
      <c r="N1889" s="1">
        <v>44105</v>
      </c>
      <c r="O1889" s="1">
        <v>44378</v>
      </c>
      <c r="P1889">
        <v>9</v>
      </c>
      <c r="Q1889">
        <v>0</v>
      </c>
      <c r="R1889" s="1">
        <v>44317</v>
      </c>
      <c r="S1889">
        <v>0</v>
      </c>
      <c r="T1889" s="1"/>
    </row>
    <row r="1890" spans="1:20" x14ac:dyDescent="0.25">
      <c r="A1890">
        <v>100159</v>
      </c>
      <c r="B1890" t="s">
        <v>3</v>
      </c>
      <c r="C1890" cm="1">
        <f t="array" ref="C1890">_xlfn.SWITCH(Sales[[#This Row],[Subscription Type]],"Basic",4,"Premium",3,"Business",2,"Enterprise",1,FALSE)</f>
        <v>4</v>
      </c>
      <c r="G1890">
        <v>0</v>
      </c>
      <c r="H1890">
        <f>MAX(0,Sales[[#This Row],[Number of Users]]-Sales[[#This Row],[Licenses Bought]])</f>
        <v>2</v>
      </c>
      <c r="I1890" s="5">
        <v>10</v>
      </c>
      <c r="J1890" s="5">
        <f>IF(Sales[[#This Row],[Sales Month]]=MAX(R1890:R4109),Sales[[#This Row],[Upsell $ Non Paying Users]]*Sales[[#This Row],[Non Paying Users]],0)</f>
        <v>20</v>
      </c>
      <c r="K1890" s="5" t="str" cm="1">
        <f t="array" ref="K1890">_xlfn.IFS(Sales[[#This Row],[Current Upsell $]]=0,"",Sales[[#This Row],[Current Upsell $]]&gt;=400,"High",Sales[[#This Row],[Current Upsell $]]&gt;=100,"Medium",Sales[[#This Row],[Current Upsell $]]&lt;100,"Low")</f>
        <v>Low</v>
      </c>
      <c r="L1890" s="5" t="str">
        <f>IF(Sales[[#This Row],[Current Upsell $]]&gt;0,_xlfn.CONCAT(Sales[[#This Row],[Subscription Type]]," ",Sales[[#This Row],[Upsell Priority]]," ",TEXT(Sales[[#This Row],[Current Upsell $]],"$#")),"")</f>
        <v>Basic Low $20</v>
      </c>
      <c r="M1890">
        <v>2</v>
      </c>
      <c r="N1890" s="1">
        <v>44105</v>
      </c>
      <c r="O1890" s="1">
        <v>44378</v>
      </c>
      <c r="P1890">
        <v>9</v>
      </c>
      <c r="Q1890">
        <v>0</v>
      </c>
      <c r="R1890" s="1">
        <v>44348</v>
      </c>
      <c r="S1890">
        <v>0</v>
      </c>
      <c r="T1890" s="1"/>
    </row>
    <row r="1891" spans="1:20" x14ac:dyDescent="0.25">
      <c r="A1891">
        <v>100160</v>
      </c>
      <c r="B1891" t="s">
        <v>3</v>
      </c>
      <c r="C1891" cm="1">
        <f t="array" ref="C1891">_xlfn.SWITCH(Sales[[#This Row],[Subscription Type]],"Basic",4,"Premium",3,"Business",2,"Enterprise",1,FALSE)</f>
        <v>4</v>
      </c>
      <c r="G1891">
        <v>0</v>
      </c>
      <c r="H1891">
        <f>MAX(0,Sales[[#This Row],[Number of Users]]-Sales[[#This Row],[Licenses Bought]])</f>
        <v>2</v>
      </c>
      <c r="I1891" s="5">
        <v>10</v>
      </c>
      <c r="J1891" s="5">
        <f>IF(Sales[[#This Row],[Sales Month]]=MAX(R1891:R4110),Sales[[#This Row],[Upsell $ Non Paying Users]]*Sales[[#This Row],[Non Paying Users]],0)</f>
        <v>0</v>
      </c>
      <c r="K1891" s="5" t="str" cm="1">
        <f t="array" ref="K1891">_xlfn.IFS(Sales[[#This Row],[Current Upsell $]]=0,"",Sales[[#This Row],[Current Upsell $]]&gt;=400,"High",Sales[[#This Row],[Current Upsell $]]&gt;=100,"Medium",Sales[[#This Row],[Current Upsell $]]&lt;100,"Low")</f>
        <v/>
      </c>
      <c r="L1891" s="5" t="str">
        <f>IF(Sales[[#This Row],[Current Upsell $]]&gt;0,_xlfn.CONCAT(Sales[[#This Row],[Subscription Type]]," ",Sales[[#This Row],[Upsell Priority]]," ",TEXT(Sales[[#This Row],[Current Upsell $]],"$#")),"")</f>
        <v/>
      </c>
      <c r="M1891">
        <v>2</v>
      </c>
      <c r="N1891" s="1">
        <v>44105</v>
      </c>
      <c r="O1891" s="1">
        <v>44378</v>
      </c>
      <c r="P1891">
        <v>9</v>
      </c>
      <c r="Q1891">
        <v>0</v>
      </c>
      <c r="R1891" s="1">
        <v>44105</v>
      </c>
      <c r="S1891">
        <v>0</v>
      </c>
      <c r="T1891" s="1"/>
    </row>
    <row r="1892" spans="1:20" x14ac:dyDescent="0.25">
      <c r="A1892">
        <v>100160</v>
      </c>
      <c r="B1892" t="s">
        <v>3</v>
      </c>
      <c r="C1892" cm="1">
        <f t="array" ref="C1892">_xlfn.SWITCH(Sales[[#This Row],[Subscription Type]],"Basic",4,"Premium",3,"Business",2,"Enterprise",1,FALSE)</f>
        <v>4</v>
      </c>
      <c r="G1892">
        <v>0</v>
      </c>
      <c r="H1892">
        <f>MAX(0,Sales[[#This Row],[Number of Users]]-Sales[[#This Row],[Licenses Bought]])</f>
        <v>2</v>
      </c>
      <c r="I1892" s="5">
        <v>10</v>
      </c>
      <c r="J1892" s="5">
        <f>IF(Sales[[#This Row],[Sales Month]]=MAX(R1892:R4111),Sales[[#This Row],[Upsell $ Non Paying Users]]*Sales[[#This Row],[Non Paying Users]],0)</f>
        <v>0</v>
      </c>
      <c r="K1892" s="5" t="str" cm="1">
        <f t="array" ref="K1892">_xlfn.IFS(Sales[[#This Row],[Current Upsell $]]=0,"",Sales[[#This Row],[Current Upsell $]]&gt;=400,"High",Sales[[#This Row],[Current Upsell $]]&gt;=100,"Medium",Sales[[#This Row],[Current Upsell $]]&lt;100,"Low")</f>
        <v/>
      </c>
      <c r="L1892" s="5" t="str">
        <f>IF(Sales[[#This Row],[Current Upsell $]]&gt;0,_xlfn.CONCAT(Sales[[#This Row],[Subscription Type]]," ",Sales[[#This Row],[Upsell Priority]]," ",TEXT(Sales[[#This Row],[Current Upsell $]],"$#")),"")</f>
        <v/>
      </c>
      <c r="M1892">
        <v>2</v>
      </c>
      <c r="N1892" s="1">
        <v>44105</v>
      </c>
      <c r="O1892" s="1">
        <v>44378</v>
      </c>
      <c r="P1892">
        <v>9</v>
      </c>
      <c r="Q1892">
        <v>0</v>
      </c>
      <c r="R1892" s="1">
        <v>44136</v>
      </c>
      <c r="S1892">
        <v>0</v>
      </c>
      <c r="T1892" s="1"/>
    </row>
    <row r="1893" spans="1:20" x14ac:dyDescent="0.25">
      <c r="A1893">
        <v>100160</v>
      </c>
      <c r="B1893" t="s">
        <v>3</v>
      </c>
      <c r="C1893" cm="1">
        <f t="array" ref="C1893">_xlfn.SWITCH(Sales[[#This Row],[Subscription Type]],"Basic",4,"Premium",3,"Business",2,"Enterprise",1,FALSE)</f>
        <v>4</v>
      </c>
      <c r="G1893">
        <v>0</v>
      </c>
      <c r="H1893">
        <f>MAX(0,Sales[[#This Row],[Number of Users]]-Sales[[#This Row],[Licenses Bought]])</f>
        <v>2</v>
      </c>
      <c r="I1893" s="5">
        <v>10</v>
      </c>
      <c r="J1893" s="5">
        <f>IF(Sales[[#This Row],[Sales Month]]=MAX(R1893:R4112),Sales[[#This Row],[Upsell $ Non Paying Users]]*Sales[[#This Row],[Non Paying Users]],0)</f>
        <v>0</v>
      </c>
      <c r="K1893" s="5" t="str" cm="1">
        <f t="array" ref="K1893">_xlfn.IFS(Sales[[#This Row],[Current Upsell $]]=0,"",Sales[[#This Row],[Current Upsell $]]&gt;=400,"High",Sales[[#This Row],[Current Upsell $]]&gt;=100,"Medium",Sales[[#This Row],[Current Upsell $]]&lt;100,"Low")</f>
        <v/>
      </c>
      <c r="L1893" s="5" t="str">
        <f>IF(Sales[[#This Row],[Current Upsell $]]&gt;0,_xlfn.CONCAT(Sales[[#This Row],[Subscription Type]]," ",Sales[[#This Row],[Upsell Priority]]," ",TEXT(Sales[[#This Row],[Current Upsell $]],"$#")),"")</f>
        <v/>
      </c>
      <c r="M1893">
        <v>2</v>
      </c>
      <c r="N1893" s="1">
        <v>44105</v>
      </c>
      <c r="O1893" s="1">
        <v>44378</v>
      </c>
      <c r="P1893">
        <v>9</v>
      </c>
      <c r="Q1893">
        <v>0</v>
      </c>
      <c r="R1893" s="1">
        <v>44166</v>
      </c>
      <c r="S1893">
        <v>0</v>
      </c>
      <c r="T1893" s="1"/>
    </row>
    <row r="1894" spans="1:20" x14ac:dyDescent="0.25">
      <c r="A1894">
        <v>100160</v>
      </c>
      <c r="B1894" t="s">
        <v>3</v>
      </c>
      <c r="C1894" cm="1">
        <f t="array" ref="C1894">_xlfn.SWITCH(Sales[[#This Row],[Subscription Type]],"Basic",4,"Premium",3,"Business",2,"Enterprise",1,FALSE)</f>
        <v>4</v>
      </c>
      <c r="G1894">
        <v>0</v>
      </c>
      <c r="H1894">
        <f>MAX(0,Sales[[#This Row],[Number of Users]]-Sales[[#This Row],[Licenses Bought]])</f>
        <v>2</v>
      </c>
      <c r="I1894" s="5">
        <v>10</v>
      </c>
      <c r="J1894" s="5">
        <f>IF(Sales[[#This Row],[Sales Month]]=MAX(R1894:R4113),Sales[[#This Row],[Upsell $ Non Paying Users]]*Sales[[#This Row],[Non Paying Users]],0)</f>
        <v>0</v>
      </c>
      <c r="K1894" s="5" t="str" cm="1">
        <f t="array" ref="K1894">_xlfn.IFS(Sales[[#This Row],[Current Upsell $]]=0,"",Sales[[#This Row],[Current Upsell $]]&gt;=400,"High",Sales[[#This Row],[Current Upsell $]]&gt;=100,"Medium",Sales[[#This Row],[Current Upsell $]]&lt;100,"Low")</f>
        <v/>
      </c>
      <c r="L1894" s="5" t="str">
        <f>IF(Sales[[#This Row],[Current Upsell $]]&gt;0,_xlfn.CONCAT(Sales[[#This Row],[Subscription Type]]," ",Sales[[#This Row],[Upsell Priority]]," ",TEXT(Sales[[#This Row],[Current Upsell $]],"$#")),"")</f>
        <v/>
      </c>
      <c r="M1894">
        <v>2</v>
      </c>
      <c r="N1894" s="1">
        <v>44105</v>
      </c>
      <c r="O1894" s="1">
        <v>44378</v>
      </c>
      <c r="P1894">
        <v>9</v>
      </c>
      <c r="Q1894">
        <v>0</v>
      </c>
      <c r="R1894" s="1">
        <v>44197</v>
      </c>
      <c r="S1894">
        <v>0</v>
      </c>
      <c r="T1894" s="1"/>
    </row>
    <row r="1895" spans="1:20" x14ac:dyDescent="0.25">
      <c r="A1895">
        <v>100160</v>
      </c>
      <c r="B1895" t="s">
        <v>3</v>
      </c>
      <c r="C1895" cm="1">
        <f t="array" ref="C1895">_xlfn.SWITCH(Sales[[#This Row],[Subscription Type]],"Basic",4,"Premium",3,"Business",2,"Enterprise",1,FALSE)</f>
        <v>4</v>
      </c>
      <c r="G1895">
        <v>0</v>
      </c>
      <c r="H1895">
        <f>MAX(0,Sales[[#This Row],[Number of Users]]-Sales[[#This Row],[Licenses Bought]])</f>
        <v>2</v>
      </c>
      <c r="I1895" s="5">
        <v>10</v>
      </c>
      <c r="J1895" s="5">
        <f>IF(Sales[[#This Row],[Sales Month]]=MAX(R1895:R4114),Sales[[#This Row],[Upsell $ Non Paying Users]]*Sales[[#This Row],[Non Paying Users]],0)</f>
        <v>0</v>
      </c>
      <c r="K1895" s="5" t="str" cm="1">
        <f t="array" ref="K1895">_xlfn.IFS(Sales[[#This Row],[Current Upsell $]]=0,"",Sales[[#This Row],[Current Upsell $]]&gt;=400,"High",Sales[[#This Row],[Current Upsell $]]&gt;=100,"Medium",Sales[[#This Row],[Current Upsell $]]&lt;100,"Low")</f>
        <v/>
      </c>
      <c r="L1895" s="5" t="str">
        <f>IF(Sales[[#This Row],[Current Upsell $]]&gt;0,_xlfn.CONCAT(Sales[[#This Row],[Subscription Type]]," ",Sales[[#This Row],[Upsell Priority]]," ",TEXT(Sales[[#This Row],[Current Upsell $]],"$#")),"")</f>
        <v/>
      </c>
      <c r="M1895">
        <v>2</v>
      </c>
      <c r="N1895" s="1">
        <v>44105</v>
      </c>
      <c r="O1895" s="1">
        <v>44378</v>
      </c>
      <c r="P1895">
        <v>9</v>
      </c>
      <c r="Q1895">
        <v>0</v>
      </c>
      <c r="R1895" s="1">
        <v>44256</v>
      </c>
      <c r="S1895">
        <v>0</v>
      </c>
      <c r="T1895" s="1"/>
    </row>
    <row r="1896" spans="1:20" x14ac:dyDescent="0.25">
      <c r="A1896">
        <v>100160</v>
      </c>
      <c r="B1896" t="s">
        <v>3</v>
      </c>
      <c r="C1896" cm="1">
        <f t="array" ref="C1896">_xlfn.SWITCH(Sales[[#This Row],[Subscription Type]],"Basic",4,"Premium",3,"Business",2,"Enterprise",1,FALSE)</f>
        <v>4</v>
      </c>
      <c r="G1896">
        <v>0</v>
      </c>
      <c r="H1896">
        <f>MAX(0,Sales[[#This Row],[Number of Users]]-Sales[[#This Row],[Licenses Bought]])</f>
        <v>2</v>
      </c>
      <c r="I1896" s="5">
        <v>10</v>
      </c>
      <c r="J1896" s="5">
        <f>IF(Sales[[#This Row],[Sales Month]]=MAX(R1896:R4115),Sales[[#This Row],[Upsell $ Non Paying Users]]*Sales[[#This Row],[Non Paying Users]],0)</f>
        <v>0</v>
      </c>
      <c r="K1896" s="5" t="str" cm="1">
        <f t="array" ref="K1896">_xlfn.IFS(Sales[[#This Row],[Current Upsell $]]=0,"",Sales[[#This Row],[Current Upsell $]]&gt;=400,"High",Sales[[#This Row],[Current Upsell $]]&gt;=100,"Medium",Sales[[#This Row],[Current Upsell $]]&lt;100,"Low")</f>
        <v/>
      </c>
      <c r="L1896" s="5" t="str">
        <f>IF(Sales[[#This Row],[Current Upsell $]]&gt;0,_xlfn.CONCAT(Sales[[#This Row],[Subscription Type]]," ",Sales[[#This Row],[Upsell Priority]]," ",TEXT(Sales[[#This Row],[Current Upsell $]],"$#")),"")</f>
        <v/>
      </c>
      <c r="M1896">
        <v>2</v>
      </c>
      <c r="N1896" s="1">
        <v>44105</v>
      </c>
      <c r="O1896" s="1">
        <v>44378</v>
      </c>
      <c r="P1896">
        <v>9</v>
      </c>
      <c r="Q1896">
        <v>0</v>
      </c>
      <c r="R1896" s="1">
        <v>44287</v>
      </c>
      <c r="S1896">
        <v>0</v>
      </c>
      <c r="T1896" s="1"/>
    </row>
    <row r="1897" spans="1:20" x14ac:dyDescent="0.25">
      <c r="A1897">
        <v>100160</v>
      </c>
      <c r="B1897" t="s">
        <v>3</v>
      </c>
      <c r="C1897" cm="1">
        <f t="array" ref="C1897">_xlfn.SWITCH(Sales[[#This Row],[Subscription Type]],"Basic",4,"Premium",3,"Business",2,"Enterprise",1,FALSE)</f>
        <v>4</v>
      </c>
      <c r="G1897">
        <v>0</v>
      </c>
      <c r="H1897">
        <f>MAX(0,Sales[[#This Row],[Number of Users]]-Sales[[#This Row],[Licenses Bought]])</f>
        <v>2</v>
      </c>
      <c r="I1897" s="5">
        <v>10</v>
      </c>
      <c r="J1897" s="5">
        <f>IF(Sales[[#This Row],[Sales Month]]=MAX(R1897:R4116),Sales[[#This Row],[Upsell $ Non Paying Users]]*Sales[[#This Row],[Non Paying Users]],0)</f>
        <v>20</v>
      </c>
      <c r="K1897" s="5" t="str" cm="1">
        <f t="array" ref="K1897">_xlfn.IFS(Sales[[#This Row],[Current Upsell $]]=0,"",Sales[[#This Row],[Current Upsell $]]&gt;=400,"High",Sales[[#This Row],[Current Upsell $]]&gt;=100,"Medium",Sales[[#This Row],[Current Upsell $]]&lt;100,"Low")</f>
        <v>Low</v>
      </c>
      <c r="L1897" s="5" t="str">
        <f>IF(Sales[[#This Row],[Current Upsell $]]&gt;0,_xlfn.CONCAT(Sales[[#This Row],[Subscription Type]]," ",Sales[[#This Row],[Upsell Priority]]," ",TEXT(Sales[[#This Row],[Current Upsell $]],"$#")),"")</f>
        <v>Basic Low $20</v>
      </c>
      <c r="M1897">
        <v>2</v>
      </c>
      <c r="N1897" s="1">
        <v>44105</v>
      </c>
      <c r="O1897" s="1">
        <v>44378</v>
      </c>
      <c r="P1897">
        <v>9</v>
      </c>
      <c r="Q1897">
        <v>0</v>
      </c>
      <c r="R1897" s="1">
        <v>44348</v>
      </c>
      <c r="S1897">
        <v>0</v>
      </c>
      <c r="T1897" s="1"/>
    </row>
    <row r="1898" spans="1:20" x14ac:dyDescent="0.25">
      <c r="A1898">
        <v>100161</v>
      </c>
      <c r="B1898" t="s">
        <v>3</v>
      </c>
      <c r="C1898" cm="1">
        <f t="array" ref="C1898">_xlfn.SWITCH(Sales[[#This Row],[Subscription Type]],"Basic",4,"Premium",3,"Business",2,"Enterprise",1,FALSE)</f>
        <v>4</v>
      </c>
      <c r="G1898">
        <v>0</v>
      </c>
      <c r="H1898">
        <f>MAX(0,Sales[[#This Row],[Number of Users]]-Sales[[#This Row],[Licenses Bought]])</f>
        <v>2</v>
      </c>
      <c r="I1898" s="5">
        <v>10</v>
      </c>
      <c r="J1898" s="5">
        <f>IF(Sales[[#This Row],[Sales Month]]=MAX(R1898:R4117),Sales[[#This Row],[Upsell $ Non Paying Users]]*Sales[[#This Row],[Non Paying Users]],0)</f>
        <v>0</v>
      </c>
      <c r="K1898" s="5" t="str" cm="1">
        <f t="array" ref="K1898">_xlfn.IFS(Sales[[#This Row],[Current Upsell $]]=0,"",Sales[[#This Row],[Current Upsell $]]&gt;=400,"High",Sales[[#This Row],[Current Upsell $]]&gt;=100,"Medium",Sales[[#This Row],[Current Upsell $]]&lt;100,"Low")</f>
        <v/>
      </c>
      <c r="L1898" s="5" t="str">
        <f>IF(Sales[[#This Row],[Current Upsell $]]&gt;0,_xlfn.CONCAT(Sales[[#This Row],[Subscription Type]]," ",Sales[[#This Row],[Upsell Priority]]," ",TEXT(Sales[[#This Row],[Current Upsell $]],"$#")),"")</f>
        <v/>
      </c>
      <c r="M1898">
        <v>2</v>
      </c>
      <c r="N1898" s="1">
        <v>44105</v>
      </c>
      <c r="O1898" s="1">
        <v>44348</v>
      </c>
      <c r="P1898">
        <v>8</v>
      </c>
      <c r="Q1898">
        <v>0</v>
      </c>
      <c r="R1898" s="1">
        <v>44105</v>
      </c>
      <c r="S1898">
        <v>0</v>
      </c>
      <c r="T1898" s="1"/>
    </row>
    <row r="1899" spans="1:20" x14ac:dyDescent="0.25">
      <c r="A1899">
        <v>100161</v>
      </c>
      <c r="B1899" t="s">
        <v>3</v>
      </c>
      <c r="C1899" cm="1">
        <f t="array" ref="C1899">_xlfn.SWITCH(Sales[[#This Row],[Subscription Type]],"Basic",4,"Premium",3,"Business",2,"Enterprise",1,FALSE)</f>
        <v>4</v>
      </c>
      <c r="G1899">
        <v>0</v>
      </c>
      <c r="H1899">
        <f>MAX(0,Sales[[#This Row],[Number of Users]]-Sales[[#This Row],[Licenses Bought]])</f>
        <v>2</v>
      </c>
      <c r="I1899" s="5">
        <v>10</v>
      </c>
      <c r="J1899" s="5">
        <f>IF(Sales[[#This Row],[Sales Month]]=MAX(R1899:R4118),Sales[[#This Row],[Upsell $ Non Paying Users]]*Sales[[#This Row],[Non Paying Users]],0)</f>
        <v>0</v>
      </c>
      <c r="K1899" s="5" t="str" cm="1">
        <f t="array" ref="K1899">_xlfn.IFS(Sales[[#This Row],[Current Upsell $]]=0,"",Sales[[#This Row],[Current Upsell $]]&gt;=400,"High",Sales[[#This Row],[Current Upsell $]]&gt;=100,"Medium",Sales[[#This Row],[Current Upsell $]]&lt;100,"Low")</f>
        <v/>
      </c>
      <c r="L1899" s="5" t="str">
        <f>IF(Sales[[#This Row],[Current Upsell $]]&gt;0,_xlfn.CONCAT(Sales[[#This Row],[Subscription Type]]," ",Sales[[#This Row],[Upsell Priority]]," ",TEXT(Sales[[#This Row],[Current Upsell $]],"$#")),"")</f>
        <v/>
      </c>
      <c r="M1899">
        <v>2</v>
      </c>
      <c r="N1899" s="1">
        <v>44105</v>
      </c>
      <c r="O1899" s="1">
        <v>44348</v>
      </c>
      <c r="P1899">
        <v>8</v>
      </c>
      <c r="Q1899">
        <v>0</v>
      </c>
      <c r="R1899" s="1">
        <v>44136</v>
      </c>
      <c r="S1899">
        <v>0</v>
      </c>
      <c r="T1899" s="1"/>
    </row>
    <row r="1900" spans="1:20" x14ac:dyDescent="0.25">
      <c r="A1900">
        <v>100161</v>
      </c>
      <c r="B1900" t="s">
        <v>3</v>
      </c>
      <c r="C1900" cm="1">
        <f t="array" ref="C1900">_xlfn.SWITCH(Sales[[#This Row],[Subscription Type]],"Basic",4,"Premium",3,"Business",2,"Enterprise",1,FALSE)</f>
        <v>4</v>
      </c>
      <c r="G1900">
        <v>0</v>
      </c>
      <c r="H1900">
        <f>MAX(0,Sales[[#This Row],[Number of Users]]-Sales[[#This Row],[Licenses Bought]])</f>
        <v>2</v>
      </c>
      <c r="I1900" s="5">
        <v>10</v>
      </c>
      <c r="J1900" s="5">
        <f>IF(Sales[[#This Row],[Sales Month]]=MAX(R1900:R4119),Sales[[#This Row],[Upsell $ Non Paying Users]]*Sales[[#This Row],[Non Paying Users]],0)</f>
        <v>0</v>
      </c>
      <c r="K1900" s="5" t="str" cm="1">
        <f t="array" ref="K1900">_xlfn.IFS(Sales[[#This Row],[Current Upsell $]]=0,"",Sales[[#This Row],[Current Upsell $]]&gt;=400,"High",Sales[[#This Row],[Current Upsell $]]&gt;=100,"Medium",Sales[[#This Row],[Current Upsell $]]&lt;100,"Low")</f>
        <v/>
      </c>
      <c r="L1900" s="5" t="str">
        <f>IF(Sales[[#This Row],[Current Upsell $]]&gt;0,_xlfn.CONCAT(Sales[[#This Row],[Subscription Type]]," ",Sales[[#This Row],[Upsell Priority]]," ",TEXT(Sales[[#This Row],[Current Upsell $]],"$#")),"")</f>
        <v/>
      </c>
      <c r="M1900">
        <v>2</v>
      </c>
      <c r="N1900" s="1">
        <v>44105</v>
      </c>
      <c r="O1900" s="1">
        <v>44348</v>
      </c>
      <c r="P1900">
        <v>8</v>
      </c>
      <c r="Q1900">
        <v>0</v>
      </c>
      <c r="R1900" s="1">
        <v>44166</v>
      </c>
      <c r="S1900">
        <v>0</v>
      </c>
      <c r="T1900" s="1"/>
    </row>
    <row r="1901" spans="1:20" x14ac:dyDescent="0.25">
      <c r="A1901">
        <v>100161</v>
      </c>
      <c r="B1901" t="s">
        <v>3</v>
      </c>
      <c r="C1901" cm="1">
        <f t="array" ref="C1901">_xlfn.SWITCH(Sales[[#This Row],[Subscription Type]],"Basic",4,"Premium",3,"Business",2,"Enterprise",1,FALSE)</f>
        <v>4</v>
      </c>
      <c r="G1901">
        <v>0</v>
      </c>
      <c r="H1901">
        <f>MAX(0,Sales[[#This Row],[Number of Users]]-Sales[[#This Row],[Licenses Bought]])</f>
        <v>2</v>
      </c>
      <c r="I1901" s="5">
        <v>10</v>
      </c>
      <c r="J1901" s="5">
        <f>IF(Sales[[#This Row],[Sales Month]]=MAX(R1901:R4120),Sales[[#This Row],[Upsell $ Non Paying Users]]*Sales[[#This Row],[Non Paying Users]],0)</f>
        <v>0</v>
      </c>
      <c r="K1901" s="5" t="str" cm="1">
        <f t="array" ref="K1901">_xlfn.IFS(Sales[[#This Row],[Current Upsell $]]=0,"",Sales[[#This Row],[Current Upsell $]]&gt;=400,"High",Sales[[#This Row],[Current Upsell $]]&gt;=100,"Medium",Sales[[#This Row],[Current Upsell $]]&lt;100,"Low")</f>
        <v/>
      </c>
      <c r="L1901" s="5" t="str">
        <f>IF(Sales[[#This Row],[Current Upsell $]]&gt;0,_xlfn.CONCAT(Sales[[#This Row],[Subscription Type]]," ",Sales[[#This Row],[Upsell Priority]]," ",TEXT(Sales[[#This Row],[Current Upsell $]],"$#")),"")</f>
        <v/>
      </c>
      <c r="M1901">
        <v>2</v>
      </c>
      <c r="N1901" s="1">
        <v>44105</v>
      </c>
      <c r="O1901" s="1">
        <v>44348</v>
      </c>
      <c r="P1901">
        <v>8</v>
      </c>
      <c r="Q1901">
        <v>0</v>
      </c>
      <c r="R1901" s="1">
        <v>44197</v>
      </c>
      <c r="S1901">
        <v>0</v>
      </c>
      <c r="T1901" s="1"/>
    </row>
    <row r="1902" spans="1:20" x14ac:dyDescent="0.25">
      <c r="A1902">
        <v>100161</v>
      </c>
      <c r="B1902" t="s">
        <v>3</v>
      </c>
      <c r="C1902" cm="1">
        <f t="array" ref="C1902">_xlfn.SWITCH(Sales[[#This Row],[Subscription Type]],"Basic",4,"Premium",3,"Business",2,"Enterprise",1,FALSE)</f>
        <v>4</v>
      </c>
      <c r="G1902">
        <v>0</v>
      </c>
      <c r="H1902">
        <f>MAX(0,Sales[[#This Row],[Number of Users]]-Sales[[#This Row],[Licenses Bought]])</f>
        <v>2</v>
      </c>
      <c r="I1902" s="5">
        <v>10</v>
      </c>
      <c r="J1902" s="5">
        <f>IF(Sales[[#This Row],[Sales Month]]=MAX(R1902:R4121),Sales[[#This Row],[Upsell $ Non Paying Users]]*Sales[[#This Row],[Non Paying Users]],0)</f>
        <v>0</v>
      </c>
      <c r="K1902" s="5" t="str" cm="1">
        <f t="array" ref="K1902">_xlfn.IFS(Sales[[#This Row],[Current Upsell $]]=0,"",Sales[[#This Row],[Current Upsell $]]&gt;=400,"High",Sales[[#This Row],[Current Upsell $]]&gt;=100,"Medium",Sales[[#This Row],[Current Upsell $]]&lt;100,"Low")</f>
        <v/>
      </c>
      <c r="L1902" s="5" t="str">
        <f>IF(Sales[[#This Row],[Current Upsell $]]&gt;0,_xlfn.CONCAT(Sales[[#This Row],[Subscription Type]]," ",Sales[[#This Row],[Upsell Priority]]," ",TEXT(Sales[[#This Row],[Current Upsell $]],"$#")),"")</f>
        <v/>
      </c>
      <c r="M1902">
        <v>2</v>
      </c>
      <c r="N1902" s="1">
        <v>44105</v>
      </c>
      <c r="O1902" s="1">
        <v>44348</v>
      </c>
      <c r="P1902">
        <v>8</v>
      </c>
      <c r="Q1902">
        <v>0</v>
      </c>
      <c r="R1902" s="1">
        <v>44228</v>
      </c>
      <c r="S1902">
        <v>0</v>
      </c>
      <c r="T1902" s="1"/>
    </row>
    <row r="1903" spans="1:20" x14ac:dyDescent="0.25">
      <c r="A1903">
        <v>100161</v>
      </c>
      <c r="B1903" t="s">
        <v>3</v>
      </c>
      <c r="C1903" cm="1">
        <f t="array" ref="C1903">_xlfn.SWITCH(Sales[[#This Row],[Subscription Type]],"Basic",4,"Premium",3,"Business",2,"Enterprise",1,FALSE)</f>
        <v>4</v>
      </c>
      <c r="G1903">
        <v>0</v>
      </c>
      <c r="H1903">
        <f>MAX(0,Sales[[#This Row],[Number of Users]]-Sales[[#This Row],[Licenses Bought]])</f>
        <v>2</v>
      </c>
      <c r="I1903" s="5">
        <v>10</v>
      </c>
      <c r="J1903" s="5">
        <f>IF(Sales[[#This Row],[Sales Month]]=MAX(R1903:R4122),Sales[[#This Row],[Upsell $ Non Paying Users]]*Sales[[#This Row],[Non Paying Users]],0)</f>
        <v>0</v>
      </c>
      <c r="K1903" s="5" t="str" cm="1">
        <f t="array" ref="K1903">_xlfn.IFS(Sales[[#This Row],[Current Upsell $]]=0,"",Sales[[#This Row],[Current Upsell $]]&gt;=400,"High",Sales[[#This Row],[Current Upsell $]]&gt;=100,"Medium",Sales[[#This Row],[Current Upsell $]]&lt;100,"Low")</f>
        <v/>
      </c>
      <c r="L1903" s="5" t="str">
        <f>IF(Sales[[#This Row],[Current Upsell $]]&gt;0,_xlfn.CONCAT(Sales[[#This Row],[Subscription Type]]," ",Sales[[#This Row],[Upsell Priority]]," ",TEXT(Sales[[#This Row],[Current Upsell $]],"$#")),"")</f>
        <v/>
      </c>
      <c r="M1903">
        <v>2</v>
      </c>
      <c r="N1903" s="1">
        <v>44105</v>
      </c>
      <c r="O1903" s="1">
        <v>44348</v>
      </c>
      <c r="P1903">
        <v>8</v>
      </c>
      <c r="Q1903">
        <v>0</v>
      </c>
      <c r="R1903" s="1">
        <v>44256</v>
      </c>
      <c r="S1903">
        <v>0</v>
      </c>
      <c r="T1903" s="1"/>
    </row>
    <row r="1904" spans="1:20" x14ac:dyDescent="0.25">
      <c r="A1904">
        <v>100161</v>
      </c>
      <c r="B1904" t="s">
        <v>3</v>
      </c>
      <c r="C1904" cm="1">
        <f t="array" ref="C1904">_xlfn.SWITCH(Sales[[#This Row],[Subscription Type]],"Basic",4,"Premium",3,"Business",2,"Enterprise",1,FALSE)</f>
        <v>4</v>
      </c>
      <c r="G1904">
        <v>0</v>
      </c>
      <c r="H1904">
        <f>MAX(0,Sales[[#This Row],[Number of Users]]-Sales[[#This Row],[Licenses Bought]])</f>
        <v>2</v>
      </c>
      <c r="I1904" s="5">
        <v>10</v>
      </c>
      <c r="J1904" s="5">
        <f>IF(Sales[[#This Row],[Sales Month]]=MAX(R1904:R4123),Sales[[#This Row],[Upsell $ Non Paying Users]]*Sales[[#This Row],[Non Paying Users]],0)</f>
        <v>0</v>
      </c>
      <c r="K1904" s="5" t="str" cm="1">
        <f t="array" ref="K1904">_xlfn.IFS(Sales[[#This Row],[Current Upsell $]]=0,"",Sales[[#This Row],[Current Upsell $]]&gt;=400,"High",Sales[[#This Row],[Current Upsell $]]&gt;=100,"Medium",Sales[[#This Row],[Current Upsell $]]&lt;100,"Low")</f>
        <v/>
      </c>
      <c r="L1904" s="5" t="str">
        <f>IF(Sales[[#This Row],[Current Upsell $]]&gt;0,_xlfn.CONCAT(Sales[[#This Row],[Subscription Type]]," ",Sales[[#This Row],[Upsell Priority]]," ",TEXT(Sales[[#This Row],[Current Upsell $]],"$#")),"")</f>
        <v/>
      </c>
      <c r="M1904">
        <v>2</v>
      </c>
      <c r="N1904" s="1">
        <v>44105</v>
      </c>
      <c r="O1904" s="1">
        <v>44348</v>
      </c>
      <c r="P1904">
        <v>8</v>
      </c>
      <c r="Q1904">
        <v>0</v>
      </c>
      <c r="R1904" s="1">
        <v>44287</v>
      </c>
      <c r="S1904">
        <v>0</v>
      </c>
      <c r="T1904" s="1"/>
    </row>
    <row r="1905" spans="1:20" x14ac:dyDescent="0.25">
      <c r="A1905">
        <v>100161</v>
      </c>
      <c r="B1905" t="s">
        <v>3</v>
      </c>
      <c r="C1905" cm="1">
        <f t="array" ref="C1905">_xlfn.SWITCH(Sales[[#This Row],[Subscription Type]],"Basic",4,"Premium",3,"Business",2,"Enterprise",1,FALSE)</f>
        <v>4</v>
      </c>
      <c r="G1905">
        <v>0</v>
      </c>
      <c r="H1905">
        <f>MAX(0,Sales[[#This Row],[Number of Users]]-Sales[[#This Row],[Licenses Bought]])</f>
        <v>2</v>
      </c>
      <c r="I1905" s="5">
        <v>10</v>
      </c>
      <c r="J1905" s="5">
        <f>IF(Sales[[#This Row],[Sales Month]]=MAX(R1905:R4124),Sales[[#This Row],[Upsell $ Non Paying Users]]*Sales[[#This Row],[Non Paying Users]],0)</f>
        <v>0</v>
      </c>
      <c r="K1905" s="5" t="str" cm="1">
        <f t="array" ref="K1905">_xlfn.IFS(Sales[[#This Row],[Current Upsell $]]=0,"",Sales[[#This Row],[Current Upsell $]]&gt;=400,"High",Sales[[#This Row],[Current Upsell $]]&gt;=100,"Medium",Sales[[#This Row],[Current Upsell $]]&lt;100,"Low")</f>
        <v/>
      </c>
      <c r="L1905" s="5" t="str">
        <f>IF(Sales[[#This Row],[Current Upsell $]]&gt;0,_xlfn.CONCAT(Sales[[#This Row],[Subscription Type]]," ",Sales[[#This Row],[Upsell Priority]]," ",TEXT(Sales[[#This Row],[Current Upsell $]],"$#")),"")</f>
        <v/>
      </c>
      <c r="M1905">
        <v>2</v>
      </c>
      <c r="N1905" s="1">
        <v>44105</v>
      </c>
      <c r="O1905" s="1">
        <v>44348</v>
      </c>
      <c r="P1905">
        <v>8</v>
      </c>
      <c r="Q1905">
        <v>0</v>
      </c>
      <c r="R1905" s="1">
        <v>44317</v>
      </c>
      <c r="S1905">
        <v>0</v>
      </c>
      <c r="T1905" s="1"/>
    </row>
    <row r="1906" spans="1:20" x14ac:dyDescent="0.25">
      <c r="A1906">
        <v>100161</v>
      </c>
      <c r="B1906" t="s">
        <v>3</v>
      </c>
      <c r="C1906" cm="1">
        <f t="array" ref="C1906">_xlfn.SWITCH(Sales[[#This Row],[Subscription Type]],"Basic",4,"Premium",3,"Business",2,"Enterprise",1,FALSE)</f>
        <v>4</v>
      </c>
      <c r="G1906">
        <v>0</v>
      </c>
      <c r="H1906">
        <f>MAX(0,Sales[[#This Row],[Number of Users]]-Sales[[#This Row],[Licenses Bought]])</f>
        <v>2</v>
      </c>
      <c r="I1906" s="5">
        <v>10</v>
      </c>
      <c r="J1906" s="5">
        <f>IF(Sales[[#This Row],[Sales Month]]=MAX(R1906:R4125),Sales[[#This Row],[Upsell $ Non Paying Users]]*Sales[[#This Row],[Non Paying Users]],0)</f>
        <v>20</v>
      </c>
      <c r="K1906" s="5" t="str" cm="1">
        <f t="array" ref="K1906">_xlfn.IFS(Sales[[#This Row],[Current Upsell $]]=0,"",Sales[[#This Row],[Current Upsell $]]&gt;=400,"High",Sales[[#This Row],[Current Upsell $]]&gt;=100,"Medium",Sales[[#This Row],[Current Upsell $]]&lt;100,"Low")</f>
        <v>Low</v>
      </c>
      <c r="L1906" s="5" t="str">
        <f>IF(Sales[[#This Row],[Current Upsell $]]&gt;0,_xlfn.CONCAT(Sales[[#This Row],[Subscription Type]]," ",Sales[[#This Row],[Upsell Priority]]," ",TEXT(Sales[[#This Row],[Current Upsell $]],"$#")),"")</f>
        <v>Basic Low $20</v>
      </c>
      <c r="M1906">
        <v>2</v>
      </c>
      <c r="N1906" s="1">
        <v>44105</v>
      </c>
      <c r="O1906" s="1">
        <v>44348</v>
      </c>
      <c r="P1906">
        <v>8</v>
      </c>
      <c r="Q1906">
        <v>0</v>
      </c>
      <c r="R1906" s="1">
        <v>44348</v>
      </c>
      <c r="S1906">
        <v>0</v>
      </c>
      <c r="T1906" s="1"/>
    </row>
    <row r="1907" spans="1:20" x14ac:dyDescent="0.25">
      <c r="A1907">
        <v>100162</v>
      </c>
      <c r="B1907" t="s">
        <v>3</v>
      </c>
      <c r="C1907" cm="1">
        <f t="array" ref="C1907">_xlfn.SWITCH(Sales[[#This Row],[Subscription Type]],"Basic",4,"Premium",3,"Business",2,"Enterprise",1,FALSE)</f>
        <v>4</v>
      </c>
      <c r="G1907">
        <v>0</v>
      </c>
      <c r="H1907">
        <f>MAX(0,Sales[[#This Row],[Number of Users]]-Sales[[#This Row],[Licenses Bought]])</f>
        <v>2</v>
      </c>
      <c r="I1907" s="5">
        <v>10</v>
      </c>
      <c r="J1907" s="5">
        <f>IF(Sales[[#This Row],[Sales Month]]=MAX(R1907:R4126),Sales[[#This Row],[Upsell $ Non Paying Users]]*Sales[[#This Row],[Non Paying Users]],0)</f>
        <v>0</v>
      </c>
      <c r="K1907" s="5" t="str" cm="1">
        <f t="array" ref="K1907">_xlfn.IFS(Sales[[#This Row],[Current Upsell $]]=0,"",Sales[[#This Row],[Current Upsell $]]&gt;=400,"High",Sales[[#This Row],[Current Upsell $]]&gt;=100,"Medium",Sales[[#This Row],[Current Upsell $]]&lt;100,"Low")</f>
        <v/>
      </c>
      <c r="L1907" s="5" t="str">
        <f>IF(Sales[[#This Row],[Current Upsell $]]&gt;0,_xlfn.CONCAT(Sales[[#This Row],[Subscription Type]]," ",Sales[[#This Row],[Upsell Priority]]," ",TEXT(Sales[[#This Row],[Current Upsell $]],"$#")),"")</f>
        <v/>
      </c>
      <c r="M1907">
        <v>2</v>
      </c>
      <c r="N1907" s="1">
        <v>44105</v>
      </c>
      <c r="O1907" s="1">
        <v>44378</v>
      </c>
      <c r="P1907">
        <v>9</v>
      </c>
      <c r="Q1907">
        <v>0</v>
      </c>
      <c r="R1907" s="1">
        <v>44105</v>
      </c>
      <c r="S1907">
        <v>0</v>
      </c>
      <c r="T1907" s="1"/>
    </row>
    <row r="1908" spans="1:20" x14ac:dyDescent="0.25">
      <c r="A1908">
        <v>100162</v>
      </c>
      <c r="B1908" t="s">
        <v>3</v>
      </c>
      <c r="C1908" cm="1">
        <f t="array" ref="C1908">_xlfn.SWITCH(Sales[[#This Row],[Subscription Type]],"Basic",4,"Premium",3,"Business",2,"Enterprise",1,FALSE)</f>
        <v>4</v>
      </c>
      <c r="G1908">
        <v>0</v>
      </c>
      <c r="H1908">
        <f>MAX(0,Sales[[#This Row],[Number of Users]]-Sales[[#This Row],[Licenses Bought]])</f>
        <v>2</v>
      </c>
      <c r="I1908" s="5">
        <v>10</v>
      </c>
      <c r="J1908" s="5">
        <f>IF(Sales[[#This Row],[Sales Month]]=MAX(R1908:R4127),Sales[[#This Row],[Upsell $ Non Paying Users]]*Sales[[#This Row],[Non Paying Users]],0)</f>
        <v>0</v>
      </c>
      <c r="K1908" s="5" t="str" cm="1">
        <f t="array" ref="K1908">_xlfn.IFS(Sales[[#This Row],[Current Upsell $]]=0,"",Sales[[#This Row],[Current Upsell $]]&gt;=400,"High",Sales[[#This Row],[Current Upsell $]]&gt;=100,"Medium",Sales[[#This Row],[Current Upsell $]]&lt;100,"Low")</f>
        <v/>
      </c>
      <c r="L1908" s="5" t="str">
        <f>IF(Sales[[#This Row],[Current Upsell $]]&gt;0,_xlfn.CONCAT(Sales[[#This Row],[Subscription Type]]," ",Sales[[#This Row],[Upsell Priority]]," ",TEXT(Sales[[#This Row],[Current Upsell $]],"$#")),"")</f>
        <v/>
      </c>
      <c r="M1908">
        <v>2</v>
      </c>
      <c r="N1908" s="1">
        <v>44105</v>
      </c>
      <c r="O1908" s="1">
        <v>44378</v>
      </c>
      <c r="P1908">
        <v>9</v>
      </c>
      <c r="Q1908">
        <v>0</v>
      </c>
      <c r="R1908" s="1">
        <v>44136</v>
      </c>
      <c r="S1908">
        <v>0</v>
      </c>
      <c r="T1908" s="1"/>
    </row>
    <row r="1909" spans="1:20" x14ac:dyDescent="0.25">
      <c r="A1909">
        <v>100162</v>
      </c>
      <c r="B1909" t="s">
        <v>3</v>
      </c>
      <c r="C1909" cm="1">
        <f t="array" ref="C1909">_xlfn.SWITCH(Sales[[#This Row],[Subscription Type]],"Basic",4,"Premium",3,"Business",2,"Enterprise",1,FALSE)</f>
        <v>4</v>
      </c>
      <c r="G1909">
        <v>0</v>
      </c>
      <c r="H1909">
        <f>MAX(0,Sales[[#This Row],[Number of Users]]-Sales[[#This Row],[Licenses Bought]])</f>
        <v>2</v>
      </c>
      <c r="I1909" s="5">
        <v>10</v>
      </c>
      <c r="J1909" s="5">
        <f>IF(Sales[[#This Row],[Sales Month]]=MAX(R1909:R4128),Sales[[#This Row],[Upsell $ Non Paying Users]]*Sales[[#This Row],[Non Paying Users]],0)</f>
        <v>0</v>
      </c>
      <c r="K1909" s="5" t="str" cm="1">
        <f t="array" ref="K1909">_xlfn.IFS(Sales[[#This Row],[Current Upsell $]]=0,"",Sales[[#This Row],[Current Upsell $]]&gt;=400,"High",Sales[[#This Row],[Current Upsell $]]&gt;=100,"Medium",Sales[[#This Row],[Current Upsell $]]&lt;100,"Low")</f>
        <v/>
      </c>
      <c r="L1909" s="5" t="str">
        <f>IF(Sales[[#This Row],[Current Upsell $]]&gt;0,_xlfn.CONCAT(Sales[[#This Row],[Subscription Type]]," ",Sales[[#This Row],[Upsell Priority]]," ",TEXT(Sales[[#This Row],[Current Upsell $]],"$#")),"")</f>
        <v/>
      </c>
      <c r="M1909">
        <v>2</v>
      </c>
      <c r="N1909" s="1">
        <v>44105</v>
      </c>
      <c r="O1909" s="1">
        <v>44378</v>
      </c>
      <c r="P1909">
        <v>9</v>
      </c>
      <c r="Q1909">
        <v>0</v>
      </c>
      <c r="R1909" s="1">
        <v>44166</v>
      </c>
      <c r="S1909">
        <v>0</v>
      </c>
      <c r="T1909" s="1"/>
    </row>
    <row r="1910" spans="1:20" x14ac:dyDescent="0.25">
      <c r="A1910">
        <v>100162</v>
      </c>
      <c r="B1910" t="s">
        <v>3</v>
      </c>
      <c r="C1910" cm="1">
        <f t="array" ref="C1910">_xlfn.SWITCH(Sales[[#This Row],[Subscription Type]],"Basic",4,"Premium",3,"Business",2,"Enterprise",1,FALSE)</f>
        <v>4</v>
      </c>
      <c r="G1910">
        <v>0</v>
      </c>
      <c r="H1910">
        <f>MAX(0,Sales[[#This Row],[Number of Users]]-Sales[[#This Row],[Licenses Bought]])</f>
        <v>2</v>
      </c>
      <c r="I1910" s="5">
        <v>10</v>
      </c>
      <c r="J1910" s="5">
        <f>IF(Sales[[#This Row],[Sales Month]]=MAX(R1910:R4129),Sales[[#This Row],[Upsell $ Non Paying Users]]*Sales[[#This Row],[Non Paying Users]],0)</f>
        <v>0</v>
      </c>
      <c r="K1910" s="5" t="str" cm="1">
        <f t="array" ref="K1910">_xlfn.IFS(Sales[[#This Row],[Current Upsell $]]=0,"",Sales[[#This Row],[Current Upsell $]]&gt;=400,"High",Sales[[#This Row],[Current Upsell $]]&gt;=100,"Medium",Sales[[#This Row],[Current Upsell $]]&lt;100,"Low")</f>
        <v/>
      </c>
      <c r="L1910" s="5" t="str">
        <f>IF(Sales[[#This Row],[Current Upsell $]]&gt;0,_xlfn.CONCAT(Sales[[#This Row],[Subscription Type]]," ",Sales[[#This Row],[Upsell Priority]]," ",TEXT(Sales[[#This Row],[Current Upsell $]],"$#")),"")</f>
        <v/>
      </c>
      <c r="M1910">
        <v>2</v>
      </c>
      <c r="N1910" s="1">
        <v>44105</v>
      </c>
      <c r="O1910" s="1">
        <v>44378</v>
      </c>
      <c r="P1910">
        <v>9</v>
      </c>
      <c r="Q1910">
        <v>0</v>
      </c>
      <c r="R1910" s="1">
        <v>44197</v>
      </c>
      <c r="S1910">
        <v>0</v>
      </c>
      <c r="T1910" s="1"/>
    </row>
    <row r="1911" spans="1:20" x14ac:dyDescent="0.25">
      <c r="A1911">
        <v>100162</v>
      </c>
      <c r="B1911" t="s">
        <v>3</v>
      </c>
      <c r="C1911" cm="1">
        <f t="array" ref="C1911">_xlfn.SWITCH(Sales[[#This Row],[Subscription Type]],"Basic",4,"Premium",3,"Business",2,"Enterprise",1,FALSE)</f>
        <v>4</v>
      </c>
      <c r="G1911">
        <v>0</v>
      </c>
      <c r="H1911">
        <f>MAX(0,Sales[[#This Row],[Number of Users]]-Sales[[#This Row],[Licenses Bought]])</f>
        <v>2</v>
      </c>
      <c r="I1911" s="5">
        <v>10</v>
      </c>
      <c r="J1911" s="5">
        <f>IF(Sales[[#This Row],[Sales Month]]=MAX(R1911:R4130),Sales[[#This Row],[Upsell $ Non Paying Users]]*Sales[[#This Row],[Non Paying Users]],0)</f>
        <v>0</v>
      </c>
      <c r="K1911" s="5" t="str" cm="1">
        <f t="array" ref="K1911">_xlfn.IFS(Sales[[#This Row],[Current Upsell $]]=0,"",Sales[[#This Row],[Current Upsell $]]&gt;=400,"High",Sales[[#This Row],[Current Upsell $]]&gt;=100,"Medium",Sales[[#This Row],[Current Upsell $]]&lt;100,"Low")</f>
        <v/>
      </c>
      <c r="L1911" s="5" t="str">
        <f>IF(Sales[[#This Row],[Current Upsell $]]&gt;0,_xlfn.CONCAT(Sales[[#This Row],[Subscription Type]]," ",Sales[[#This Row],[Upsell Priority]]," ",TEXT(Sales[[#This Row],[Current Upsell $]],"$#")),"")</f>
        <v/>
      </c>
      <c r="M1911">
        <v>2</v>
      </c>
      <c r="N1911" s="1">
        <v>44105</v>
      </c>
      <c r="O1911" s="1">
        <v>44378</v>
      </c>
      <c r="P1911">
        <v>9</v>
      </c>
      <c r="Q1911">
        <v>0</v>
      </c>
      <c r="R1911" s="1">
        <v>44228</v>
      </c>
      <c r="S1911">
        <v>0</v>
      </c>
      <c r="T1911" s="1"/>
    </row>
    <row r="1912" spans="1:20" x14ac:dyDescent="0.25">
      <c r="A1912">
        <v>100162</v>
      </c>
      <c r="B1912" t="s">
        <v>3</v>
      </c>
      <c r="C1912" cm="1">
        <f t="array" ref="C1912">_xlfn.SWITCH(Sales[[#This Row],[Subscription Type]],"Basic",4,"Premium",3,"Business",2,"Enterprise",1,FALSE)</f>
        <v>4</v>
      </c>
      <c r="G1912">
        <v>0</v>
      </c>
      <c r="H1912">
        <f>MAX(0,Sales[[#This Row],[Number of Users]]-Sales[[#This Row],[Licenses Bought]])</f>
        <v>2</v>
      </c>
      <c r="I1912" s="5">
        <v>10</v>
      </c>
      <c r="J1912" s="5">
        <f>IF(Sales[[#This Row],[Sales Month]]=MAX(R1912:R4131),Sales[[#This Row],[Upsell $ Non Paying Users]]*Sales[[#This Row],[Non Paying Users]],0)</f>
        <v>0</v>
      </c>
      <c r="K1912" s="5" t="str" cm="1">
        <f t="array" ref="K1912">_xlfn.IFS(Sales[[#This Row],[Current Upsell $]]=0,"",Sales[[#This Row],[Current Upsell $]]&gt;=400,"High",Sales[[#This Row],[Current Upsell $]]&gt;=100,"Medium",Sales[[#This Row],[Current Upsell $]]&lt;100,"Low")</f>
        <v/>
      </c>
      <c r="L1912" s="5" t="str">
        <f>IF(Sales[[#This Row],[Current Upsell $]]&gt;0,_xlfn.CONCAT(Sales[[#This Row],[Subscription Type]]," ",Sales[[#This Row],[Upsell Priority]]," ",TEXT(Sales[[#This Row],[Current Upsell $]],"$#")),"")</f>
        <v/>
      </c>
      <c r="M1912">
        <v>2</v>
      </c>
      <c r="N1912" s="1">
        <v>44105</v>
      </c>
      <c r="O1912" s="1">
        <v>44378</v>
      </c>
      <c r="P1912">
        <v>9</v>
      </c>
      <c r="Q1912">
        <v>0</v>
      </c>
      <c r="R1912" s="1">
        <v>44256</v>
      </c>
      <c r="S1912">
        <v>0</v>
      </c>
      <c r="T1912" s="1"/>
    </row>
    <row r="1913" spans="1:20" x14ac:dyDescent="0.25">
      <c r="A1913">
        <v>100162</v>
      </c>
      <c r="B1913" t="s">
        <v>3</v>
      </c>
      <c r="C1913" cm="1">
        <f t="array" ref="C1913">_xlfn.SWITCH(Sales[[#This Row],[Subscription Type]],"Basic",4,"Premium",3,"Business",2,"Enterprise",1,FALSE)</f>
        <v>4</v>
      </c>
      <c r="G1913">
        <v>0</v>
      </c>
      <c r="H1913">
        <f>MAX(0,Sales[[#This Row],[Number of Users]]-Sales[[#This Row],[Licenses Bought]])</f>
        <v>2</v>
      </c>
      <c r="I1913" s="5">
        <v>10</v>
      </c>
      <c r="J1913" s="5">
        <f>IF(Sales[[#This Row],[Sales Month]]=MAX(R1913:R4132),Sales[[#This Row],[Upsell $ Non Paying Users]]*Sales[[#This Row],[Non Paying Users]],0)</f>
        <v>0</v>
      </c>
      <c r="K1913" s="5" t="str" cm="1">
        <f t="array" ref="K1913">_xlfn.IFS(Sales[[#This Row],[Current Upsell $]]=0,"",Sales[[#This Row],[Current Upsell $]]&gt;=400,"High",Sales[[#This Row],[Current Upsell $]]&gt;=100,"Medium",Sales[[#This Row],[Current Upsell $]]&lt;100,"Low")</f>
        <v/>
      </c>
      <c r="L1913" s="5" t="str">
        <f>IF(Sales[[#This Row],[Current Upsell $]]&gt;0,_xlfn.CONCAT(Sales[[#This Row],[Subscription Type]]," ",Sales[[#This Row],[Upsell Priority]]," ",TEXT(Sales[[#This Row],[Current Upsell $]],"$#")),"")</f>
        <v/>
      </c>
      <c r="M1913">
        <v>2</v>
      </c>
      <c r="N1913" s="1">
        <v>44105</v>
      </c>
      <c r="O1913" s="1">
        <v>44378</v>
      </c>
      <c r="P1913">
        <v>9</v>
      </c>
      <c r="Q1913">
        <v>0</v>
      </c>
      <c r="R1913" s="1">
        <v>44287</v>
      </c>
      <c r="S1913">
        <v>0</v>
      </c>
      <c r="T1913" s="1"/>
    </row>
    <row r="1914" spans="1:20" x14ac:dyDescent="0.25">
      <c r="A1914">
        <v>100162</v>
      </c>
      <c r="B1914" t="s">
        <v>3</v>
      </c>
      <c r="C1914" cm="1">
        <f t="array" ref="C1914">_xlfn.SWITCH(Sales[[#This Row],[Subscription Type]],"Basic",4,"Premium",3,"Business",2,"Enterprise",1,FALSE)</f>
        <v>4</v>
      </c>
      <c r="G1914">
        <v>0</v>
      </c>
      <c r="H1914">
        <f>MAX(0,Sales[[#This Row],[Number of Users]]-Sales[[#This Row],[Licenses Bought]])</f>
        <v>2</v>
      </c>
      <c r="I1914" s="5">
        <v>10</v>
      </c>
      <c r="J1914" s="5">
        <f>IF(Sales[[#This Row],[Sales Month]]=MAX(R1914:R4133),Sales[[#This Row],[Upsell $ Non Paying Users]]*Sales[[#This Row],[Non Paying Users]],0)</f>
        <v>0</v>
      </c>
      <c r="K1914" s="5" t="str" cm="1">
        <f t="array" ref="K1914">_xlfn.IFS(Sales[[#This Row],[Current Upsell $]]=0,"",Sales[[#This Row],[Current Upsell $]]&gt;=400,"High",Sales[[#This Row],[Current Upsell $]]&gt;=100,"Medium",Sales[[#This Row],[Current Upsell $]]&lt;100,"Low")</f>
        <v/>
      </c>
      <c r="L1914" s="5" t="str">
        <f>IF(Sales[[#This Row],[Current Upsell $]]&gt;0,_xlfn.CONCAT(Sales[[#This Row],[Subscription Type]]," ",Sales[[#This Row],[Upsell Priority]]," ",TEXT(Sales[[#This Row],[Current Upsell $]],"$#")),"")</f>
        <v/>
      </c>
      <c r="M1914">
        <v>2</v>
      </c>
      <c r="N1914" s="1">
        <v>44105</v>
      </c>
      <c r="O1914" s="1">
        <v>44378</v>
      </c>
      <c r="P1914">
        <v>9</v>
      </c>
      <c r="Q1914">
        <v>0</v>
      </c>
      <c r="R1914" s="1">
        <v>44317</v>
      </c>
      <c r="S1914">
        <v>0</v>
      </c>
      <c r="T1914" s="1"/>
    </row>
    <row r="1915" spans="1:20" x14ac:dyDescent="0.25">
      <c r="A1915">
        <v>100162</v>
      </c>
      <c r="B1915" t="s">
        <v>3</v>
      </c>
      <c r="C1915" cm="1">
        <f t="array" ref="C1915">_xlfn.SWITCH(Sales[[#This Row],[Subscription Type]],"Basic",4,"Premium",3,"Business",2,"Enterprise",1,FALSE)</f>
        <v>4</v>
      </c>
      <c r="G1915">
        <v>0</v>
      </c>
      <c r="H1915">
        <f>MAX(0,Sales[[#This Row],[Number of Users]]-Sales[[#This Row],[Licenses Bought]])</f>
        <v>2</v>
      </c>
      <c r="I1915" s="5">
        <v>10</v>
      </c>
      <c r="J1915" s="5">
        <f>IF(Sales[[#This Row],[Sales Month]]=MAX(R1915:R4134),Sales[[#This Row],[Upsell $ Non Paying Users]]*Sales[[#This Row],[Non Paying Users]],0)</f>
        <v>20</v>
      </c>
      <c r="K1915" s="5" t="str" cm="1">
        <f t="array" ref="K1915">_xlfn.IFS(Sales[[#This Row],[Current Upsell $]]=0,"",Sales[[#This Row],[Current Upsell $]]&gt;=400,"High",Sales[[#This Row],[Current Upsell $]]&gt;=100,"Medium",Sales[[#This Row],[Current Upsell $]]&lt;100,"Low")</f>
        <v>Low</v>
      </c>
      <c r="L1915" s="5" t="str">
        <f>IF(Sales[[#This Row],[Current Upsell $]]&gt;0,_xlfn.CONCAT(Sales[[#This Row],[Subscription Type]]," ",Sales[[#This Row],[Upsell Priority]]," ",TEXT(Sales[[#This Row],[Current Upsell $]],"$#")),"")</f>
        <v>Basic Low $20</v>
      </c>
      <c r="M1915">
        <v>2</v>
      </c>
      <c r="N1915" s="1">
        <v>44105</v>
      </c>
      <c r="O1915" s="1">
        <v>44378</v>
      </c>
      <c r="P1915">
        <v>9</v>
      </c>
      <c r="Q1915">
        <v>0</v>
      </c>
      <c r="R1915" s="1">
        <v>44348</v>
      </c>
      <c r="S1915">
        <v>0</v>
      </c>
      <c r="T1915" s="1"/>
    </row>
    <row r="1916" spans="1:20" x14ac:dyDescent="0.25">
      <c r="A1916">
        <v>100163</v>
      </c>
      <c r="B1916" t="s">
        <v>3</v>
      </c>
      <c r="C1916" cm="1">
        <f t="array" ref="C1916">_xlfn.SWITCH(Sales[[#This Row],[Subscription Type]],"Basic",4,"Premium",3,"Business",2,"Enterprise",1,FALSE)</f>
        <v>4</v>
      </c>
      <c r="G1916">
        <v>0</v>
      </c>
      <c r="H1916">
        <f>MAX(0,Sales[[#This Row],[Number of Users]]-Sales[[#This Row],[Licenses Bought]])</f>
        <v>2</v>
      </c>
      <c r="I1916" s="5">
        <v>10</v>
      </c>
      <c r="J1916" s="5">
        <f>IF(Sales[[#This Row],[Sales Month]]=MAX(R1916:R4135),Sales[[#This Row],[Upsell $ Non Paying Users]]*Sales[[#This Row],[Non Paying Users]],0)</f>
        <v>0</v>
      </c>
      <c r="K1916" s="5" t="str" cm="1">
        <f t="array" ref="K1916">_xlfn.IFS(Sales[[#This Row],[Current Upsell $]]=0,"",Sales[[#This Row],[Current Upsell $]]&gt;=400,"High",Sales[[#This Row],[Current Upsell $]]&gt;=100,"Medium",Sales[[#This Row],[Current Upsell $]]&lt;100,"Low")</f>
        <v/>
      </c>
      <c r="L1916" s="5" t="str">
        <f>IF(Sales[[#This Row],[Current Upsell $]]&gt;0,_xlfn.CONCAT(Sales[[#This Row],[Subscription Type]]," ",Sales[[#This Row],[Upsell Priority]]," ",TEXT(Sales[[#This Row],[Current Upsell $]],"$#")),"")</f>
        <v/>
      </c>
      <c r="M1916">
        <v>2</v>
      </c>
      <c r="N1916" s="1">
        <v>44105</v>
      </c>
      <c r="O1916" s="1">
        <v>44136</v>
      </c>
      <c r="P1916">
        <v>1</v>
      </c>
      <c r="Q1916">
        <v>7</v>
      </c>
      <c r="R1916" s="1">
        <v>44105</v>
      </c>
      <c r="S1916">
        <v>0</v>
      </c>
      <c r="T1916" s="1"/>
    </row>
    <row r="1917" spans="1:20" x14ac:dyDescent="0.25">
      <c r="A1917">
        <v>100163</v>
      </c>
      <c r="B1917" t="s">
        <v>3</v>
      </c>
      <c r="C1917" cm="1">
        <f t="array" ref="C1917">_xlfn.SWITCH(Sales[[#This Row],[Subscription Type]],"Basic",4,"Premium",3,"Business",2,"Enterprise",1,FALSE)</f>
        <v>4</v>
      </c>
      <c r="G1917">
        <v>0</v>
      </c>
      <c r="H1917">
        <f>MAX(0,Sales[[#This Row],[Number of Users]]-Sales[[#This Row],[Licenses Bought]])</f>
        <v>2</v>
      </c>
      <c r="I1917" s="5">
        <v>10</v>
      </c>
      <c r="J1917" s="5">
        <f>IF(Sales[[#This Row],[Sales Month]]=MAX(R1917:R4136),Sales[[#This Row],[Upsell $ Non Paying Users]]*Sales[[#This Row],[Non Paying Users]],0)</f>
        <v>0</v>
      </c>
      <c r="K1917" s="5" t="str" cm="1">
        <f t="array" ref="K1917">_xlfn.IFS(Sales[[#This Row],[Current Upsell $]]=0,"",Sales[[#This Row],[Current Upsell $]]&gt;=400,"High",Sales[[#This Row],[Current Upsell $]]&gt;=100,"Medium",Sales[[#This Row],[Current Upsell $]]&lt;100,"Low")</f>
        <v/>
      </c>
      <c r="L1917" s="5" t="str">
        <f>IF(Sales[[#This Row],[Current Upsell $]]&gt;0,_xlfn.CONCAT(Sales[[#This Row],[Subscription Type]]," ",Sales[[#This Row],[Upsell Priority]]," ",TEXT(Sales[[#This Row],[Current Upsell $]],"$#")),"")</f>
        <v/>
      </c>
      <c r="M1917">
        <v>2</v>
      </c>
      <c r="N1917" s="1">
        <v>44105</v>
      </c>
      <c r="O1917" s="1">
        <v>44136</v>
      </c>
      <c r="P1917">
        <v>1</v>
      </c>
      <c r="Q1917">
        <v>7</v>
      </c>
      <c r="R1917" s="1">
        <v>44136</v>
      </c>
      <c r="S1917">
        <v>0</v>
      </c>
      <c r="T1917" s="1"/>
    </row>
    <row r="1918" spans="1:20" x14ac:dyDescent="0.25">
      <c r="A1918">
        <v>100168</v>
      </c>
      <c r="B1918" t="s">
        <v>3</v>
      </c>
      <c r="C1918" cm="1">
        <f t="array" ref="C1918">_xlfn.SWITCH(Sales[[#This Row],[Subscription Type]],"Basic",4,"Premium",3,"Business",2,"Enterprise",1,FALSE)</f>
        <v>4</v>
      </c>
      <c r="G1918">
        <v>0</v>
      </c>
      <c r="H1918">
        <f>MAX(0,Sales[[#This Row],[Number of Users]]-Sales[[#This Row],[Licenses Bought]])</f>
        <v>2</v>
      </c>
      <c r="I1918" s="5">
        <v>10</v>
      </c>
      <c r="J1918" s="5">
        <f>IF(Sales[[#This Row],[Sales Month]]=MAX(R1918:R4137),Sales[[#This Row],[Upsell $ Non Paying Users]]*Sales[[#This Row],[Non Paying Users]],0)</f>
        <v>0</v>
      </c>
      <c r="K1918" s="5" t="str" cm="1">
        <f t="array" ref="K1918">_xlfn.IFS(Sales[[#This Row],[Current Upsell $]]=0,"",Sales[[#This Row],[Current Upsell $]]&gt;=400,"High",Sales[[#This Row],[Current Upsell $]]&gt;=100,"Medium",Sales[[#This Row],[Current Upsell $]]&lt;100,"Low")</f>
        <v/>
      </c>
      <c r="L1918" s="5" t="str">
        <f>IF(Sales[[#This Row],[Current Upsell $]]&gt;0,_xlfn.CONCAT(Sales[[#This Row],[Subscription Type]]," ",Sales[[#This Row],[Upsell Priority]]," ",TEXT(Sales[[#This Row],[Current Upsell $]],"$#")),"")</f>
        <v/>
      </c>
      <c r="M1918">
        <v>2</v>
      </c>
      <c r="N1918" s="1">
        <v>44136</v>
      </c>
      <c r="O1918" s="1">
        <v>44166</v>
      </c>
      <c r="P1918">
        <v>1</v>
      </c>
      <c r="Q1918">
        <v>6</v>
      </c>
      <c r="R1918" s="1">
        <v>44136</v>
      </c>
      <c r="S1918">
        <v>0</v>
      </c>
      <c r="T1918" s="1"/>
    </row>
    <row r="1919" spans="1:20" x14ac:dyDescent="0.25">
      <c r="A1919">
        <v>100169</v>
      </c>
      <c r="B1919" t="s">
        <v>3</v>
      </c>
      <c r="C1919" cm="1">
        <f t="array" ref="C1919">_xlfn.SWITCH(Sales[[#This Row],[Subscription Type]],"Basic",4,"Premium",3,"Business",2,"Enterprise",1,FALSE)</f>
        <v>4</v>
      </c>
      <c r="G1919">
        <v>0</v>
      </c>
      <c r="H1919">
        <f>MAX(0,Sales[[#This Row],[Number of Users]]-Sales[[#This Row],[Licenses Bought]])</f>
        <v>2</v>
      </c>
      <c r="I1919" s="5">
        <v>10</v>
      </c>
      <c r="J1919" s="5">
        <f>IF(Sales[[#This Row],[Sales Month]]=MAX(R1919:R4138),Sales[[#This Row],[Upsell $ Non Paying Users]]*Sales[[#This Row],[Non Paying Users]],0)</f>
        <v>0</v>
      </c>
      <c r="K1919" s="5" t="str" cm="1">
        <f t="array" ref="K1919">_xlfn.IFS(Sales[[#This Row],[Current Upsell $]]=0,"",Sales[[#This Row],[Current Upsell $]]&gt;=400,"High",Sales[[#This Row],[Current Upsell $]]&gt;=100,"Medium",Sales[[#This Row],[Current Upsell $]]&lt;100,"Low")</f>
        <v/>
      </c>
      <c r="L1919" s="5" t="str">
        <f>IF(Sales[[#This Row],[Current Upsell $]]&gt;0,_xlfn.CONCAT(Sales[[#This Row],[Subscription Type]]," ",Sales[[#This Row],[Upsell Priority]]," ",TEXT(Sales[[#This Row],[Current Upsell $]],"$#")),"")</f>
        <v/>
      </c>
      <c r="M1919">
        <v>2</v>
      </c>
      <c r="N1919" s="1">
        <v>44136</v>
      </c>
      <c r="O1919" s="1">
        <v>44317</v>
      </c>
      <c r="P1919">
        <v>6</v>
      </c>
      <c r="Q1919">
        <v>1</v>
      </c>
      <c r="R1919" s="1">
        <v>44136</v>
      </c>
      <c r="S1919">
        <v>0</v>
      </c>
      <c r="T1919" s="1"/>
    </row>
    <row r="1920" spans="1:20" x14ac:dyDescent="0.25">
      <c r="A1920">
        <v>100170</v>
      </c>
      <c r="B1920" t="s">
        <v>3</v>
      </c>
      <c r="C1920" cm="1">
        <f t="array" ref="C1920">_xlfn.SWITCH(Sales[[#This Row],[Subscription Type]],"Basic",4,"Premium",3,"Business",2,"Enterprise",1,FALSE)</f>
        <v>4</v>
      </c>
      <c r="E1920" s="1"/>
      <c r="F1920" s="1"/>
      <c r="G1920">
        <v>0</v>
      </c>
      <c r="H1920">
        <f>MAX(0,Sales[[#This Row],[Number of Users]]-Sales[[#This Row],[Licenses Bought]])</f>
        <v>2</v>
      </c>
      <c r="I1920" s="5">
        <v>10</v>
      </c>
      <c r="J1920" s="5">
        <f>IF(Sales[[#This Row],[Sales Month]]=MAX(R1920:R4139),Sales[[#This Row],[Upsell $ Non Paying Users]]*Sales[[#This Row],[Non Paying Users]],0)</f>
        <v>0</v>
      </c>
      <c r="K1920" s="5" t="str" cm="1">
        <f t="array" ref="K1920">_xlfn.IFS(Sales[[#This Row],[Current Upsell $]]=0,"",Sales[[#This Row],[Current Upsell $]]&gt;=400,"High",Sales[[#This Row],[Current Upsell $]]&gt;=100,"Medium",Sales[[#This Row],[Current Upsell $]]&lt;100,"Low")</f>
        <v/>
      </c>
      <c r="L1920" s="5" t="str">
        <f>IF(Sales[[#This Row],[Current Upsell $]]&gt;0,_xlfn.CONCAT(Sales[[#This Row],[Subscription Type]]," ",Sales[[#This Row],[Upsell Priority]]," ",TEXT(Sales[[#This Row],[Current Upsell $]],"$#")),"")</f>
        <v/>
      </c>
      <c r="M1920">
        <v>2</v>
      </c>
      <c r="N1920" s="1">
        <v>44136</v>
      </c>
      <c r="O1920" s="1">
        <v>44378</v>
      </c>
      <c r="P1920">
        <v>8</v>
      </c>
      <c r="Q1920">
        <v>0</v>
      </c>
      <c r="R1920" s="1">
        <v>44136</v>
      </c>
      <c r="S1920">
        <v>0</v>
      </c>
      <c r="T1920" s="1"/>
    </row>
    <row r="1921" spans="1:20" x14ac:dyDescent="0.25">
      <c r="A1921">
        <v>100180</v>
      </c>
      <c r="B1921" t="s">
        <v>3</v>
      </c>
      <c r="C1921" cm="1">
        <f t="array" ref="C1921">_xlfn.SWITCH(Sales[[#This Row],[Subscription Type]],"Basic",4,"Premium",3,"Business",2,"Enterprise",1,FALSE)</f>
        <v>4</v>
      </c>
      <c r="G1921">
        <v>0</v>
      </c>
      <c r="H1921">
        <f>MAX(0,Sales[[#This Row],[Number of Users]]-Sales[[#This Row],[Licenses Bought]])</f>
        <v>2</v>
      </c>
      <c r="I1921" s="5">
        <v>10</v>
      </c>
      <c r="J1921" s="5">
        <f>IF(Sales[[#This Row],[Sales Month]]=MAX(R1921:R4140),Sales[[#This Row],[Upsell $ Non Paying Users]]*Sales[[#This Row],[Non Paying Users]],0)</f>
        <v>0</v>
      </c>
      <c r="K1921" s="5" t="str" cm="1">
        <f t="array" ref="K1921">_xlfn.IFS(Sales[[#This Row],[Current Upsell $]]=0,"",Sales[[#This Row],[Current Upsell $]]&gt;=400,"High",Sales[[#This Row],[Current Upsell $]]&gt;=100,"Medium",Sales[[#This Row],[Current Upsell $]]&lt;100,"Low")</f>
        <v/>
      </c>
      <c r="L1921" s="5" t="str">
        <f>IF(Sales[[#This Row],[Current Upsell $]]&gt;0,_xlfn.CONCAT(Sales[[#This Row],[Subscription Type]]," ",Sales[[#This Row],[Upsell Priority]]," ",TEXT(Sales[[#This Row],[Current Upsell $]],"$#")),"")</f>
        <v/>
      </c>
      <c r="M1921">
        <v>2</v>
      </c>
      <c r="N1921" s="1">
        <v>44166</v>
      </c>
      <c r="O1921" s="1">
        <v>44228</v>
      </c>
      <c r="P1921">
        <v>2</v>
      </c>
      <c r="Q1921">
        <v>4</v>
      </c>
      <c r="R1921" s="1">
        <v>44166</v>
      </c>
      <c r="S1921">
        <v>0</v>
      </c>
      <c r="T1921" s="1"/>
    </row>
    <row r="1922" spans="1:20" x14ac:dyDescent="0.25">
      <c r="A1922">
        <v>100181</v>
      </c>
      <c r="B1922" t="s">
        <v>3</v>
      </c>
      <c r="C1922" cm="1">
        <f t="array" ref="C1922">_xlfn.SWITCH(Sales[[#This Row],[Subscription Type]],"Basic",4,"Premium",3,"Business",2,"Enterprise",1,FALSE)</f>
        <v>4</v>
      </c>
      <c r="G1922">
        <v>0</v>
      </c>
      <c r="H1922">
        <f>MAX(0,Sales[[#This Row],[Number of Users]]-Sales[[#This Row],[Licenses Bought]])</f>
        <v>2</v>
      </c>
      <c r="I1922" s="5">
        <v>10</v>
      </c>
      <c r="J1922" s="5">
        <f>IF(Sales[[#This Row],[Sales Month]]=MAX(R1922:R4141),Sales[[#This Row],[Upsell $ Non Paying Users]]*Sales[[#This Row],[Non Paying Users]],0)</f>
        <v>0</v>
      </c>
      <c r="K1922" s="5" t="str" cm="1">
        <f t="array" ref="K1922">_xlfn.IFS(Sales[[#This Row],[Current Upsell $]]=0,"",Sales[[#This Row],[Current Upsell $]]&gt;=400,"High",Sales[[#This Row],[Current Upsell $]]&gt;=100,"Medium",Sales[[#This Row],[Current Upsell $]]&lt;100,"Low")</f>
        <v/>
      </c>
      <c r="L1922" s="5" t="str">
        <f>IF(Sales[[#This Row],[Current Upsell $]]&gt;0,_xlfn.CONCAT(Sales[[#This Row],[Subscription Type]]," ",Sales[[#This Row],[Upsell Priority]]," ",TEXT(Sales[[#This Row],[Current Upsell $]],"$#")),"")</f>
        <v/>
      </c>
      <c r="M1922">
        <v>2</v>
      </c>
      <c r="N1922" s="1">
        <v>44166</v>
      </c>
      <c r="O1922" s="1">
        <v>44317</v>
      </c>
      <c r="P1922">
        <v>5</v>
      </c>
      <c r="Q1922">
        <v>1</v>
      </c>
      <c r="R1922" s="1">
        <v>44166</v>
      </c>
      <c r="S1922">
        <v>0</v>
      </c>
      <c r="T1922" s="1"/>
    </row>
    <row r="1923" spans="1:20" x14ac:dyDescent="0.25">
      <c r="A1923">
        <v>100181</v>
      </c>
      <c r="B1923" t="s">
        <v>3</v>
      </c>
      <c r="C1923" cm="1">
        <f t="array" ref="C1923">_xlfn.SWITCH(Sales[[#This Row],[Subscription Type]],"Basic",4,"Premium",3,"Business",2,"Enterprise",1,FALSE)</f>
        <v>4</v>
      </c>
      <c r="G1923">
        <v>0</v>
      </c>
      <c r="H1923">
        <f>MAX(0,Sales[[#This Row],[Number of Users]]-Sales[[#This Row],[Licenses Bought]])</f>
        <v>2</v>
      </c>
      <c r="I1923" s="5">
        <v>10</v>
      </c>
      <c r="J1923" s="5">
        <f>IF(Sales[[#This Row],[Sales Month]]=MAX(R1923:R4142),Sales[[#This Row],[Upsell $ Non Paying Users]]*Sales[[#This Row],[Non Paying Users]],0)</f>
        <v>0</v>
      </c>
      <c r="K1923" s="5" t="str" cm="1">
        <f t="array" ref="K1923">_xlfn.IFS(Sales[[#This Row],[Current Upsell $]]=0,"",Sales[[#This Row],[Current Upsell $]]&gt;=400,"High",Sales[[#This Row],[Current Upsell $]]&gt;=100,"Medium",Sales[[#This Row],[Current Upsell $]]&lt;100,"Low")</f>
        <v/>
      </c>
      <c r="L1923" s="5" t="str">
        <f>IF(Sales[[#This Row],[Current Upsell $]]&gt;0,_xlfn.CONCAT(Sales[[#This Row],[Subscription Type]]," ",Sales[[#This Row],[Upsell Priority]]," ",TEXT(Sales[[#This Row],[Current Upsell $]],"$#")),"")</f>
        <v/>
      </c>
      <c r="M1923">
        <v>2</v>
      </c>
      <c r="N1923" s="1">
        <v>44166</v>
      </c>
      <c r="O1923" s="1">
        <v>44317</v>
      </c>
      <c r="P1923">
        <v>5</v>
      </c>
      <c r="Q1923">
        <v>1</v>
      </c>
      <c r="R1923" s="1">
        <v>44197</v>
      </c>
      <c r="S1923">
        <v>0</v>
      </c>
      <c r="T1923" s="1"/>
    </row>
    <row r="1924" spans="1:20" x14ac:dyDescent="0.25">
      <c r="A1924">
        <v>100181</v>
      </c>
      <c r="B1924" t="s">
        <v>3</v>
      </c>
      <c r="C1924" cm="1">
        <f t="array" ref="C1924">_xlfn.SWITCH(Sales[[#This Row],[Subscription Type]],"Basic",4,"Premium",3,"Business",2,"Enterprise",1,FALSE)</f>
        <v>4</v>
      </c>
      <c r="G1924">
        <v>0</v>
      </c>
      <c r="H1924">
        <f>MAX(0,Sales[[#This Row],[Number of Users]]-Sales[[#This Row],[Licenses Bought]])</f>
        <v>2</v>
      </c>
      <c r="I1924" s="5">
        <v>10</v>
      </c>
      <c r="J1924" s="5">
        <f>IF(Sales[[#This Row],[Sales Month]]=MAX(R1924:R4143),Sales[[#This Row],[Upsell $ Non Paying Users]]*Sales[[#This Row],[Non Paying Users]],0)</f>
        <v>0</v>
      </c>
      <c r="K1924" s="5" t="str" cm="1">
        <f t="array" ref="K1924">_xlfn.IFS(Sales[[#This Row],[Current Upsell $]]=0,"",Sales[[#This Row],[Current Upsell $]]&gt;=400,"High",Sales[[#This Row],[Current Upsell $]]&gt;=100,"Medium",Sales[[#This Row],[Current Upsell $]]&lt;100,"Low")</f>
        <v/>
      </c>
      <c r="L1924" s="5" t="str">
        <f>IF(Sales[[#This Row],[Current Upsell $]]&gt;0,_xlfn.CONCAT(Sales[[#This Row],[Subscription Type]]," ",Sales[[#This Row],[Upsell Priority]]," ",TEXT(Sales[[#This Row],[Current Upsell $]],"$#")),"")</f>
        <v/>
      </c>
      <c r="M1924">
        <v>2</v>
      </c>
      <c r="N1924" s="1">
        <v>44166</v>
      </c>
      <c r="O1924" s="1">
        <v>44317</v>
      </c>
      <c r="P1924">
        <v>5</v>
      </c>
      <c r="Q1924">
        <v>1</v>
      </c>
      <c r="R1924" s="1">
        <v>44228</v>
      </c>
      <c r="S1924">
        <v>0</v>
      </c>
      <c r="T1924" s="1"/>
    </row>
    <row r="1925" spans="1:20" x14ac:dyDescent="0.25">
      <c r="A1925">
        <v>100181</v>
      </c>
      <c r="B1925" t="s">
        <v>3</v>
      </c>
      <c r="C1925" cm="1">
        <f t="array" ref="C1925">_xlfn.SWITCH(Sales[[#This Row],[Subscription Type]],"Basic",4,"Premium",3,"Business",2,"Enterprise",1,FALSE)</f>
        <v>4</v>
      </c>
      <c r="G1925">
        <v>0</v>
      </c>
      <c r="H1925">
        <f>MAX(0,Sales[[#This Row],[Number of Users]]-Sales[[#This Row],[Licenses Bought]])</f>
        <v>2</v>
      </c>
      <c r="I1925" s="5">
        <v>10</v>
      </c>
      <c r="J1925" s="5">
        <f>IF(Sales[[#This Row],[Sales Month]]=MAX(R1925:R4144),Sales[[#This Row],[Upsell $ Non Paying Users]]*Sales[[#This Row],[Non Paying Users]],0)</f>
        <v>0</v>
      </c>
      <c r="K1925" s="5" t="str" cm="1">
        <f t="array" ref="K1925">_xlfn.IFS(Sales[[#This Row],[Current Upsell $]]=0,"",Sales[[#This Row],[Current Upsell $]]&gt;=400,"High",Sales[[#This Row],[Current Upsell $]]&gt;=100,"Medium",Sales[[#This Row],[Current Upsell $]]&lt;100,"Low")</f>
        <v/>
      </c>
      <c r="L1925" s="5" t="str">
        <f>IF(Sales[[#This Row],[Current Upsell $]]&gt;0,_xlfn.CONCAT(Sales[[#This Row],[Subscription Type]]," ",Sales[[#This Row],[Upsell Priority]]," ",TEXT(Sales[[#This Row],[Current Upsell $]],"$#")),"")</f>
        <v/>
      </c>
      <c r="M1925">
        <v>2</v>
      </c>
      <c r="N1925" s="1">
        <v>44166</v>
      </c>
      <c r="O1925" s="1">
        <v>44317</v>
      </c>
      <c r="P1925">
        <v>5</v>
      </c>
      <c r="Q1925">
        <v>1</v>
      </c>
      <c r="R1925" s="1">
        <v>44256</v>
      </c>
      <c r="S1925">
        <v>0</v>
      </c>
      <c r="T1925" s="1"/>
    </row>
    <row r="1926" spans="1:20" x14ac:dyDescent="0.25">
      <c r="A1926">
        <v>100181</v>
      </c>
      <c r="B1926" t="s">
        <v>3</v>
      </c>
      <c r="C1926" cm="1">
        <f t="array" ref="C1926">_xlfn.SWITCH(Sales[[#This Row],[Subscription Type]],"Basic",4,"Premium",3,"Business",2,"Enterprise",1,FALSE)</f>
        <v>4</v>
      </c>
      <c r="G1926">
        <v>0</v>
      </c>
      <c r="H1926">
        <f>MAX(0,Sales[[#This Row],[Number of Users]]-Sales[[#This Row],[Licenses Bought]])</f>
        <v>2</v>
      </c>
      <c r="I1926" s="5">
        <v>10</v>
      </c>
      <c r="J1926" s="5">
        <f>IF(Sales[[#This Row],[Sales Month]]=MAX(R1926:R4145),Sales[[#This Row],[Upsell $ Non Paying Users]]*Sales[[#This Row],[Non Paying Users]],0)</f>
        <v>0</v>
      </c>
      <c r="K1926" s="5" t="str" cm="1">
        <f t="array" ref="K1926">_xlfn.IFS(Sales[[#This Row],[Current Upsell $]]=0,"",Sales[[#This Row],[Current Upsell $]]&gt;=400,"High",Sales[[#This Row],[Current Upsell $]]&gt;=100,"Medium",Sales[[#This Row],[Current Upsell $]]&lt;100,"Low")</f>
        <v/>
      </c>
      <c r="L1926" s="5" t="str">
        <f>IF(Sales[[#This Row],[Current Upsell $]]&gt;0,_xlfn.CONCAT(Sales[[#This Row],[Subscription Type]]," ",Sales[[#This Row],[Upsell Priority]]," ",TEXT(Sales[[#This Row],[Current Upsell $]],"$#")),"")</f>
        <v/>
      </c>
      <c r="M1926">
        <v>2</v>
      </c>
      <c r="N1926" s="1">
        <v>44166</v>
      </c>
      <c r="O1926" s="1">
        <v>44317</v>
      </c>
      <c r="P1926">
        <v>5</v>
      </c>
      <c r="Q1926">
        <v>1</v>
      </c>
      <c r="R1926" s="1">
        <v>44317</v>
      </c>
      <c r="S1926">
        <v>0</v>
      </c>
      <c r="T1926" s="1"/>
    </row>
    <row r="1927" spans="1:20" x14ac:dyDescent="0.25">
      <c r="A1927">
        <v>100182</v>
      </c>
      <c r="B1927" t="s">
        <v>3</v>
      </c>
      <c r="C1927" cm="1">
        <f t="array" ref="C1927">_xlfn.SWITCH(Sales[[#This Row],[Subscription Type]],"Basic",4,"Premium",3,"Business",2,"Enterprise",1,FALSE)</f>
        <v>4</v>
      </c>
      <c r="G1927">
        <v>0</v>
      </c>
      <c r="H1927">
        <f>MAX(0,Sales[[#This Row],[Number of Users]]-Sales[[#This Row],[Licenses Bought]])</f>
        <v>2</v>
      </c>
      <c r="I1927" s="5">
        <v>10</v>
      </c>
      <c r="J1927" s="5">
        <f>IF(Sales[[#This Row],[Sales Month]]=MAX(R1927:R4146),Sales[[#This Row],[Upsell $ Non Paying Users]]*Sales[[#This Row],[Non Paying Users]],0)</f>
        <v>0</v>
      </c>
      <c r="K1927" s="5" t="str" cm="1">
        <f t="array" ref="K1927">_xlfn.IFS(Sales[[#This Row],[Current Upsell $]]=0,"",Sales[[#This Row],[Current Upsell $]]&gt;=400,"High",Sales[[#This Row],[Current Upsell $]]&gt;=100,"Medium",Sales[[#This Row],[Current Upsell $]]&lt;100,"Low")</f>
        <v/>
      </c>
      <c r="L1927" s="5" t="str">
        <f>IF(Sales[[#This Row],[Current Upsell $]]&gt;0,_xlfn.CONCAT(Sales[[#This Row],[Subscription Type]]," ",Sales[[#This Row],[Upsell Priority]]," ",TEXT(Sales[[#This Row],[Current Upsell $]],"$#")),"")</f>
        <v/>
      </c>
      <c r="M1927">
        <v>2</v>
      </c>
      <c r="N1927" s="1">
        <v>44166</v>
      </c>
      <c r="O1927" s="1">
        <v>44256</v>
      </c>
      <c r="P1927">
        <v>3</v>
      </c>
      <c r="Q1927">
        <v>3</v>
      </c>
      <c r="R1927" s="1">
        <v>44166</v>
      </c>
      <c r="S1927">
        <v>0</v>
      </c>
      <c r="T1927" s="1"/>
    </row>
    <row r="1928" spans="1:20" x14ac:dyDescent="0.25">
      <c r="A1928">
        <v>100182</v>
      </c>
      <c r="B1928" t="s">
        <v>3</v>
      </c>
      <c r="C1928" cm="1">
        <f t="array" ref="C1928">_xlfn.SWITCH(Sales[[#This Row],[Subscription Type]],"Basic",4,"Premium",3,"Business",2,"Enterprise",1,FALSE)</f>
        <v>4</v>
      </c>
      <c r="G1928">
        <v>0</v>
      </c>
      <c r="H1928">
        <f>MAX(0,Sales[[#This Row],[Number of Users]]-Sales[[#This Row],[Licenses Bought]])</f>
        <v>2</v>
      </c>
      <c r="I1928" s="5">
        <v>10</v>
      </c>
      <c r="J1928" s="5">
        <f>IF(Sales[[#This Row],[Sales Month]]=MAX(R1928:R4147),Sales[[#This Row],[Upsell $ Non Paying Users]]*Sales[[#This Row],[Non Paying Users]],0)</f>
        <v>0</v>
      </c>
      <c r="K1928" s="5" t="str" cm="1">
        <f t="array" ref="K1928">_xlfn.IFS(Sales[[#This Row],[Current Upsell $]]=0,"",Sales[[#This Row],[Current Upsell $]]&gt;=400,"High",Sales[[#This Row],[Current Upsell $]]&gt;=100,"Medium",Sales[[#This Row],[Current Upsell $]]&lt;100,"Low")</f>
        <v/>
      </c>
      <c r="L1928" s="5" t="str">
        <f>IF(Sales[[#This Row],[Current Upsell $]]&gt;0,_xlfn.CONCAT(Sales[[#This Row],[Subscription Type]]," ",Sales[[#This Row],[Upsell Priority]]," ",TEXT(Sales[[#This Row],[Current Upsell $]],"$#")),"")</f>
        <v/>
      </c>
      <c r="M1928">
        <v>2</v>
      </c>
      <c r="N1928" s="1">
        <v>44166</v>
      </c>
      <c r="O1928" s="1">
        <v>44256</v>
      </c>
      <c r="P1928">
        <v>3</v>
      </c>
      <c r="Q1928">
        <v>3</v>
      </c>
      <c r="R1928" s="1">
        <v>44197</v>
      </c>
      <c r="S1928">
        <v>0</v>
      </c>
      <c r="T1928" s="1"/>
    </row>
    <row r="1929" spans="1:20" x14ac:dyDescent="0.25">
      <c r="A1929">
        <v>100182</v>
      </c>
      <c r="B1929" t="s">
        <v>3</v>
      </c>
      <c r="C1929" cm="1">
        <f t="array" ref="C1929">_xlfn.SWITCH(Sales[[#This Row],[Subscription Type]],"Basic",4,"Premium",3,"Business",2,"Enterprise",1,FALSE)</f>
        <v>4</v>
      </c>
      <c r="G1929">
        <v>0</v>
      </c>
      <c r="H1929">
        <f>MAX(0,Sales[[#This Row],[Number of Users]]-Sales[[#This Row],[Licenses Bought]])</f>
        <v>2</v>
      </c>
      <c r="I1929" s="5">
        <v>10</v>
      </c>
      <c r="J1929" s="5">
        <f>IF(Sales[[#This Row],[Sales Month]]=MAX(R1929:R4148),Sales[[#This Row],[Upsell $ Non Paying Users]]*Sales[[#This Row],[Non Paying Users]],0)</f>
        <v>0</v>
      </c>
      <c r="K1929" s="5" t="str" cm="1">
        <f t="array" ref="K1929">_xlfn.IFS(Sales[[#This Row],[Current Upsell $]]=0,"",Sales[[#This Row],[Current Upsell $]]&gt;=400,"High",Sales[[#This Row],[Current Upsell $]]&gt;=100,"Medium",Sales[[#This Row],[Current Upsell $]]&lt;100,"Low")</f>
        <v/>
      </c>
      <c r="L1929" s="5" t="str">
        <f>IF(Sales[[#This Row],[Current Upsell $]]&gt;0,_xlfn.CONCAT(Sales[[#This Row],[Subscription Type]]," ",Sales[[#This Row],[Upsell Priority]]," ",TEXT(Sales[[#This Row],[Current Upsell $]],"$#")),"")</f>
        <v/>
      </c>
      <c r="M1929">
        <v>2</v>
      </c>
      <c r="N1929" s="1">
        <v>44166</v>
      </c>
      <c r="O1929" s="1">
        <v>44256</v>
      </c>
      <c r="P1929">
        <v>3</v>
      </c>
      <c r="Q1929">
        <v>3</v>
      </c>
      <c r="R1929" s="1">
        <v>44228</v>
      </c>
      <c r="S1929">
        <v>0</v>
      </c>
      <c r="T1929" s="1"/>
    </row>
    <row r="1930" spans="1:20" x14ac:dyDescent="0.25">
      <c r="A1930">
        <v>100182</v>
      </c>
      <c r="B1930" t="s">
        <v>3</v>
      </c>
      <c r="C1930" cm="1">
        <f t="array" ref="C1930">_xlfn.SWITCH(Sales[[#This Row],[Subscription Type]],"Basic",4,"Premium",3,"Business",2,"Enterprise",1,FALSE)</f>
        <v>4</v>
      </c>
      <c r="G1930">
        <v>0</v>
      </c>
      <c r="H1930">
        <f>MAX(0,Sales[[#This Row],[Number of Users]]-Sales[[#This Row],[Licenses Bought]])</f>
        <v>2</v>
      </c>
      <c r="I1930" s="5">
        <v>10</v>
      </c>
      <c r="J1930" s="5">
        <f>IF(Sales[[#This Row],[Sales Month]]=MAX(R1930:R4149),Sales[[#This Row],[Upsell $ Non Paying Users]]*Sales[[#This Row],[Non Paying Users]],0)</f>
        <v>0</v>
      </c>
      <c r="K1930" s="5" t="str" cm="1">
        <f t="array" ref="K1930">_xlfn.IFS(Sales[[#This Row],[Current Upsell $]]=0,"",Sales[[#This Row],[Current Upsell $]]&gt;=400,"High",Sales[[#This Row],[Current Upsell $]]&gt;=100,"Medium",Sales[[#This Row],[Current Upsell $]]&lt;100,"Low")</f>
        <v/>
      </c>
      <c r="L1930" s="5" t="str">
        <f>IF(Sales[[#This Row],[Current Upsell $]]&gt;0,_xlfn.CONCAT(Sales[[#This Row],[Subscription Type]]," ",Sales[[#This Row],[Upsell Priority]]," ",TEXT(Sales[[#This Row],[Current Upsell $]],"$#")),"")</f>
        <v/>
      </c>
      <c r="M1930">
        <v>2</v>
      </c>
      <c r="N1930" s="1">
        <v>44166</v>
      </c>
      <c r="O1930" s="1">
        <v>44256</v>
      </c>
      <c r="P1930">
        <v>3</v>
      </c>
      <c r="Q1930">
        <v>3</v>
      </c>
      <c r="R1930" s="1">
        <v>44256</v>
      </c>
      <c r="S1930">
        <v>0</v>
      </c>
      <c r="T1930" s="1"/>
    </row>
    <row r="1931" spans="1:20" x14ac:dyDescent="0.25">
      <c r="A1931">
        <v>100188</v>
      </c>
      <c r="B1931" t="s">
        <v>3</v>
      </c>
      <c r="C1931" cm="1">
        <f t="array" ref="C1931">_xlfn.SWITCH(Sales[[#This Row],[Subscription Type]],"Basic",4,"Premium",3,"Business",2,"Enterprise",1,FALSE)</f>
        <v>4</v>
      </c>
      <c r="G1931">
        <v>0</v>
      </c>
      <c r="H1931">
        <f>MAX(0,Sales[[#This Row],[Number of Users]]-Sales[[#This Row],[Licenses Bought]])</f>
        <v>2</v>
      </c>
      <c r="I1931" s="5">
        <v>10</v>
      </c>
      <c r="J1931" s="5">
        <f>IF(Sales[[#This Row],[Sales Month]]=MAX(R1931:R4150),Sales[[#This Row],[Upsell $ Non Paying Users]]*Sales[[#This Row],[Non Paying Users]],0)</f>
        <v>0</v>
      </c>
      <c r="K1931" s="5" t="str" cm="1">
        <f t="array" ref="K1931">_xlfn.IFS(Sales[[#This Row],[Current Upsell $]]=0,"",Sales[[#This Row],[Current Upsell $]]&gt;=400,"High",Sales[[#This Row],[Current Upsell $]]&gt;=100,"Medium",Sales[[#This Row],[Current Upsell $]]&lt;100,"Low")</f>
        <v/>
      </c>
      <c r="L1931" s="5" t="str">
        <f>IF(Sales[[#This Row],[Current Upsell $]]&gt;0,_xlfn.CONCAT(Sales[[#This Row],[Subscription Type]]," ",Sales[[#This Row],[Upsell Priority]]," ",TEXT(Sales[[#This Row],[Current Upsell $]],"$#")),"")</f>
        <v/>
      </c>
      <c r="M1931">
        <v>2</v>
      </c>
      <c r="N1931" s="1">
        <v>44197</v>
      </c>
      <c r="O1931" s="1">
        <v>44348</v>
      </c>
      <c r="P1931">
        <v>5</v>
      </c>
      <c r="Q1931">
        <v>0</v>
      </c>
      <c r="R1931" s="1">
        <v>44197</v>
      </c>
      <c r="S1931">
        <v>0</v>
      </c>
      <c r="T1931" s="1"/>
    </row>
    <row r="1932" spans="1:20" x14ac:dyDescent="0.25">
      <c r="A1932">
        <v>100188</v>
      </c>
      <c r="B1932" t="s">
        <v>3</v>
      </c>
      <c r="C1932" cm="1">
        <f t="array" ref="C1932">_xlfn.SWITCH(Sales[[#This Row],[Subscription Type]],"Basic",4,"Premium",3,"Business",2,"Enterprise",1,FALSE)</f>
        <v>4</v>
      </c>
      <c r="G1932">
        <v>0</v>
      </c>
      <c r="H1932">
        <f>MAX(0,Sales[[#This Row],[Number of Users]]-Sales[[#This Row],[Licenses Bought]])</f>
        <v>2</v>
      </c>
      <c r="I1932" s="5">
        <v>10</v>
      </c>
      <c r="J1932" s="5">
        <f>IF(Sales[[#This Row],[Sales Month]]=MAX(R1932:R4151),Sales[[#This Row],[Upsell $ Non Paying Users]]*Sales[[#This Row],[Non Paying Users]],0)</f>
        <v>0</v>
      </c>
      <c r="K1932" s="5" t="str" cm="1">
        <f t="array" ref="K1932">_xlfn.IFS(Sales[[#This Row],[Current Upsell $]]=0,"",Sales[[#This Row],[Current Upsell $]]&gt;=400,"High",Sales[[#This Row],[Current Upsell $]]&gt;=100,"Medium",Sales[[#This Row],[Current Upsell $]]&lt;100,"Low")</f>
        <v/>
      </c>
      <c r="L1932" s="5" t="str">
        <f>IF(Sales[[#This Row],[Current Upsell $]]&gt;0,_xlfn.CONCAT(Sales[[#This Row],[Subscription Type]]," ",Sales[[#This Row],[Upsell Priority]]," ",TEXT(Sales[[#This Row],[Current Upsell $]],"$#")),"")</f>
        <v/>
      </c>
      <c r="M1932">
        <v>2</v>
      </c>
      <c r="N1932" s="1">
        <v>44197</v>
      </c>
      <c r="O1932" s="1">
        <v>44348</v>
      </c>
      <c r="P1932">
        <v>5</v>
      </c>
      <c r="Q1932">
        <v>0</v>
      </c>
      <c r="R1932" s="1">
        <v>44228</v>
      </c>
      <c r="S1932">
        <v>0</v>
      </c>
      <c r="T1932" s="1"/>
    </row>
    <row r="1933" spans="1:20" x14ac:dyDescent="0.25">
      <c r="A1933">
        <v>100188</v>
      </c>
      <c r="B1933" t="s">
        <v>3</v>
      </c>
      <c r="C1933" cm="1">
        <f t="array" ref="C1933">_xlfn.SWITCH(Sales[[#This Row],[Subscription Type]],"Basic",4,"Premium",3,"Business",2,"Enterprise",1,FALSE)</f>
        <v>4</v>
      </c>
      <c r="G1933">
        <v>0</v>
      </c>
      <c r="H1933">
        <f>MAX(0,Sales[[#This Row],[Number of Users]]-Sales[[#This Row],[Licenses Bought]])</f>
        <v>2</v>
      </c>
      <c r="I1933" s="5">
        <v>10</v>
      </c>
      <c r="J1933" s="5">
        <f>IF(Sales[[#This Row],[Sales Month]]=MAX(R1933:R4152),Sales[[#This Row],[Upsell $ Non Paying Users]]*Sales[[#This Row],[Non Paying Users]],0)</f>
        <v>0</v>
      </c>
      <c r="K1933" s="5" t="str" cm="1">
        <f t="array" ref="K1933">_xlfn.IFS(Sales[[#This Row],[Current Upsell $]]=0,"",Sales[[#This Row],[Current Upsell $]]&gt;=400,"High",Sales[[#This Row],[Current Upsell $]]&gt;=100,"Medium",Sales[[#This Row],[Current Upsell $]]&lt;100,"Low")</f>
        <v/>
      </c>
      <c r="L1933" s="5" t="str">
        <f>IF(Sales[[#This Row],[Current Upsell $]]&gt;0,_xlfn.CONCAT(Sales[[#This Row],[Subscription Type]]," ",Sales[[#This Row],[Upsell Priority]]," ",TEXT(Sales[[#This Row],[Current Upsell $]],"$#")),"")</f>
        <v/>
      </c>
      <c r="M1933">
        <v>2</v>
      </c>
      <c r="N1933" s="1">
        <v>44197</v>
      </c>
      <c r="O1933" s="1">
        <v>44348</v>
      </c>
      <c r="P1933">
        <v>5</v>
      </c>
      <c r="Q1933">
        <v>0</v>
      </c>
      <c r="R1933" s="1">
        <v>44256</v>
      </c>
      <c r="S1933">
        <v>0</v>
      </c>
      <c r="T1933" s="1"/>
    </row>
    <row r="1934" spans="1:20" x14ac:dyDescent="0.25">
      <c r="A1934">
        <v>100188</v>
      </c>
      <c r="B1934" t="s">
        <v>3</v>
      </c>
      <c r="C1934" cm="1">
        <f t="array" ref="C1934">_xlfn.SWITCH(Sales[[#This Row],[Subscription Type]],"Basic",4,"Premium",3,"Business",2,"Enterprise",1,FALSE)</f>
        <v>4</v>
      </c>
      <c r="G1934">
        <v>0</v>
      </c>
      <c r="H1934">
        <f>MAX(0,Sales[[#This Row],[Number of Users]]-Sales[[#This Row],[Licenses Bought]])</f>
        <v>2</v>
      </c>
      <c r="I1934" s="5">
        <v>10</v>
      </c>
      <c r="J1934" s="5">
        <f>IF(Sales[[#This Row],[Sales Month]]=MAX(R1934:R4153),Sales[[#This Row],[Upsell $ Non Paying Users]]*Sales[[#This Row],[Non Paying Users]],0)</f>
        <v>0</v>
      </c>
      <c r="K1934" s="5" t="str" cm="1">
        <f t="array" ref="K1934">_xlfn.IFS(Sales[[#This Row],[Current Upsell $]]=0,"",Sales[[#This Row],[Current Upsell $]]&gt;=400,"High",Sales[[#This Row],[Current Upsell $]]&gt;=100,"Medium",Sales[[#This Row],[Current Upsell $]]&lt;100,"Low")</f>
        <v/>
      </c>
      <c r="L1934" s="5" t="str">
        <f>IF(Sales[[#This Row],[Current Upsell $]]&gt;0,_xlfn.CONCAT(Sales[[#This Row],[Subscription Type]]," ",Sales[[#This Row],[Upsell Priority]]," ",TEXT(Sales[[#This Row],[Current Upsell $]],"$#")),"")</f>
        <v/>
      </c>
      <c r="M1934">
        <v>2</v>
      </c>
      <c r="N1934" s="1">
        <v>44197</v>
      </c>
      <c r="O1934" s="1">
        <v>44348</v>
      </c>
      <c r="P1934">
        <v>5</v>
      </c>
      <c r="Q1934">
        <v>0</v>
      </c>
      <c r="R1934" s="1">
        <v>44287</v>
      </c>
      <c r="S1934">
        <v>0</v>
      </c>
      <c r="T1934" s="1"/>
    </row>
    <row r="1935" spans="1:20" x14ac:dyDescent="0.25">
      <c r="A1935">
        <v>100188</v>
      </c>
      <c r="B1935" t="s">
        <v>3</v>
      </c>
      <c r="C1935" cm="1">
        <f t="array" ref="C1935">_xlfn.SWITCH(Sales[[#This Row],[Subscription Type]],"Basic",4,"Premium",3,"Business",2,"Enterprise",1,FALSE)</f>
        <v>4</v>
      </c>
      <c r="G1935">
        <v>0</v>
      </c>
      <c r="H1935">
        <f>MAX(0,Sales[[#This Row],[Number of Users]]-Sales[[#This Row],[Licenses Bought]])</f>
        <v>2</v>
      </c>
      <c r="I1935" s="5">
        <v>10</v>
      </c>
      <c r="J1935" s="5">
        <f>IF(Sales[[#This Row],[Sales Month]]=MAX(R1935:R4154),Sales[[#This Row],[Upsell $ Non Paying Users]]*Sales[[#This Row],[Non Paying Users]],0)</f>
        <v>0</v>
      </c>
      <c r="K1935" s="5" t="str" cm="1">
        <f t="array" ref="K1935">_xlfn.IFS(Sales[[#This Row],[Current Upsell $]]=0,"",Sales[[#This Row],[Current Upsell $]]&gt;=400,"High",Sales[[#This Row],[Current Upsell $]]&gt;=100,"Medium",Sales[[#This Row],[Current Upsell $]]&lt;100,"Low")</f>
        <v/>
      </c>
      <c r="L1935" s="5" t="str">
        <f>IF(Sales[[#This Row],[Current Upsell $]]&gt;0,_xlfn.CONCAT(Sales[[#This Row],[Subscription Type]]," ",Sales[[#This Row],[Upsell Priority]]," ",TEXT(Sales[[#This Row],[Current Upsell $]],"$#")),"")</f>
        <v/>
      </c>
      <c r="M1935">
        <v>2</v>
      </c>
      <c r="N1935" s="1">
        <v>44197</v>
      </c>
      <c r="O1935" s="1">
        <v>44348</v>
      </c>
      <c r="P1935">
        <v>5</v>
      </c>
      <c r="Q1935">
        <v>0</v>
      </c>
      <c r="R1935" s="1">
        <v>44317</v>
      </c>
      <c r="S1935">
        <v>0</v>
      </c>
      <c r="T1935" s="1"/>
    </row>
    <row r="1936" spans="1:20" x14ac:dyDescent="0.25">
      <c r="A1936">
        <v>100189</v>
      </c>
      <c r="B1936" t="s">
        <v>3</v>
      </c>
      <c r="C1936" cm="1">
        <f t="array" ref="C1936">_xlfn.SWITCH(Sales[[#This Row],[Subscription Type]],"Basic",4,"Premium",3,"Business",2,"Enterprise",1,FALSE)</f>
        <v>4</v>
      </c>
      <c r="G1936">
        <v>0</v>
      </c>
      <c r="H1936">
        <f>MAX(0,Sales[[#This Row],[Number of Users]]-Sales[[#This Row],[Licenses Bought]])</f>
        <v>2</v>
      </c>
      <c r="I1936" s="5">
        <v>10</v>
      </c>
      <c r="J1936" s="5">
        <f>IF(Sales[[#This Row],[Sales Month]]=MAX(R1936:R4155),Sales[[#This Row],[Upsell $ Non Paying Users]]*Sales[[#This Row],[Non Paying Users]],0)</f>
        <v>0</v>
      </c>
      <c r="K1936" s="5" t="str" cm="1">
        <f t="array" ref="K1936">_xlfn.IFS(Sales[[#This Row],[Current Upsell $]]=0,"",Sales[[#This Row],[Current Upsell $]]&gt;=400,"High",Sales[[#This Row],[Current Upsell $]]&gt;=100,"Medium",Sales[[#This Row],[Current Upsell $]]&lt;100,"Low")</f>
        <v/>
      </c>
      <c r="L1936" s="5" t="str">
        <f>IF(Sales[[#This Row],[Current Upsell $]]&gt;0,_xlfn.CONCAT(Sales[[#This Row],[Subscription Type]]," ",Sales[[#This Row],[Upsell Priority]]," ",TEXT(Sales[[#This Row],[Current Upsell $]],"$#")),"")</f>
        <v/>
      </c>
      <c r="M1936">
        <v>2</v>
      </c>
      <c r="N1936" s="1">
        <v>44197</v>
      </c>
      <c r="O1936" s="1">
        <v>44317</v>
      </c>
      <c r="P1936">
        <v>4</v>
      </c>
      <c r="Q1936">
        <v>1</v>
      </c>
      <c r="R1936" s="1">
        <v>44197</v>
      </c>
      <c r="S1936">
        <v>0</v>
      </c>
      <c r="T1936" s="1"/>
    </row>
    <row r="1937" spans="1:20" x14ac:dyDescent="0.25">
      <c r="A1937">
        <v>100189</v>
      </c>
      <c r="B1937" t="s">
        <v>3</v>
      </c>
      <c r="C1937" cm="1">
        <f t="array" ref="C1937">_xlfn.SWITCH(Sales[[#This Row],[Subscription Type]],"Basic",4,"Premium",3,"Business",2,"Enterprise",1,FALSE)</f>
        <v>4</v>
      </c>
      <c r="G1937">
        <v>0</v>
      </c>
      <c r="H1937">
        <f>MAX(0,Sales[[#This Row],[Number of Users]]-Sales[[#This Row],[Licenses Bought]])</f>
        <v>2</v>
      </c>
      <c r="I1937" s="5">
        <v>10</v>
      </c>
      <c r="J1937" s="5">
        <f>IF(Sales[[#This Row],[Sales Month]]=MAX(R1937:R4156),Sales[[#This Row],[Upsell $ Non Paying Users]]*Sales[[#This Row],[Non Paying Users]],0)</f>
        <v>0</v>
      </c>
      <c r="K1937" s="5" t="str" cm="1">
        <f t="array" ref="K1937">_xlfn.IFS(Sales[[#This Row],[Current Upsell $]]=0,"",Sales[[#This Row],[Current Upsell $]]&gt;=400,"High",Sales[[#This Row],[Current Upsell $]]&gt;=100,"Medium",Sales[[#This Row],[Current Upsell $]]&lt;100,"Low")</f>
        <v/>
      </c>
      <c r="L1937" s="5" t="str">
        <f>IF(Sales[[#This Row],[Current Upsell $]]&gt;0,_xlfn.CONCAT(Sales[[#This Row],[Subscription Type]]," ",Sales[[#This Row],[Upsell Priority]]," ",TEXT(Sales[[#This Row],[Current Upsell $]],"$#")),"")</f>
        <v/>
      </c>
      <c r="M1937">
        <v>2</v>
      </c>
      <c r="N1937" s="1">
        <v>44197</v>
      </c>
      <c r="O1937" s="1">
        <v>44317</v>
      </c>
      <c r="P1937">
        <v>4</v>
      </c>
      <c r="Q1937">
        <v>1</v>
      </c>
      <c r="R1937" s="1">
        <v>44228</v>
      </c>
      <c r="S1937">
        <v>0</v>
      </c>
      <c r="T1937" s="1"/>
    </row>
    <row r="1938" spans="1:20" x14ac:dyDescent="0.25">
      <c r="A1938">
        <v>100189</v>
      </c>
      <c r="B1938" t="s">
        <v>3</v>
      </c>
      <c r="C1938" cm="1">
        <f t="array" ref="C1938">_xlfn.SWITCH(Sales[[#This Row],[Subscription Type]],"Basic",4,"Premium",3,"Business",2,"Enterprise",1,FALSE)</f>
        <v>4</v>
      </c>
      <c r="G1938">
        <v>0</v>
      </c>
      <c r="H1938">
        <f>MAX(0,Sales[[#This Row],[Number of Users]]-Sales[[#This Row],[Licenses Bought]])</f>
        <v>2</v>
      </c>
      <c r="I1938" s="5">
        <v>10</v>
      </c>
      <c r="J1938" s="5">
        <f>IF(Sales[[#This Row],[Sales Month]]=MAX(R1938:R4157),Sales[[#This Row],[Upsell $ Non Paying Users]]*Sales[[#This Row],[Non Paying Users]],0)</f>
        <v>0</v>
      </c>
      <c r="K1938" s="5" t="str" cm="1">
        <f t="array" ref="K1938">_xlfn.IFS(Sales[[#This Row],[Current Upsell $]]=0,"",Sales[[#This Row],[Current Upsell $]]&gt;=400,"High",Sales[[#This Row],[Current Upsell $]]&gt;=100,"Medium",Sales[[#This Row],[Current Upsell $]]&lt;100,"Low")</f>
        <v/>
      </c>
      <c r="L1938" s="5" t="str">
        <f>IF(Sales[[#This Row],[Current Upsell $]]&gt;0,_xlfn.CONCAT(Sales[[#This Row],[Subscription Type]]," ",Sales[[#This Row],[Upsell Priority]]," ",TEXT(Sales[[#This Row],[Current Upsell $]],"$#")),"")</f>
        <v/>
      </c>
      <c r="M1938">
        <v>2</v>
      </c>
      <c r="N1938" s="1">
        <v>44197</v>
      </c>
      <c r="O1938" s="1">
        <v>44317</v>
      </c>
      <c r="P1938">
        <v>4</v>
      </c>
      <c r="Q1938">
        <v>1</v>
      </c>
      <c r="R1938" s="1">
        <v>44256</v>
      </c>
      <c r="S1938">
        <v>0</v>
      </c>
      <c r="T1938" s="1"/>
    </row>
    <row r="1939" spans="1:20" x14ac:dyDescent="0.25">
      <c r="A1939">
        <v>100189</v>
      </c>
      <c r="B1939" t="s">
        <v>3</v>
      </c>
      <c r="C1939" cm="1">
        <f t="array" ref="C1939">_xlfn.SWITCH(Sales[[#This Row],[Subscription Type]],"Basic",4,"Premium",3,"Business",2,"Enterprise",1,FALSE)</f>
        <v>4</v>
      </c>
      <c r="G1939">
        <v>0</v>
      </c>
      <c r="H1939">
        <f>MAX(0,Sales[[#This Row],[Number of Users]]-Sales[[#This Row],[Licenses Bought]])</f>
        <v>2</v>
      </c>
      <c r="I1939" s="5">
        <v>10</v>
      </c>
      <c r="J1939" s="5">
        <f>IF(Sales[[#This Row],[Sales Month]]=MAX(R1939:R4158),Sales[[#This Row],[Upsell $ Non Paying Users]]*Sales[[#This Row],[Non Paying Users]],0)</f>
        <v>0</v>
      </c>
      <c r="K1939" s="5" t="str" cm="1">
        <f t="array" ref="K1939">_xlfn.IFS(Sales[[#This Row],[Current Upsell $]]=0,"",Sales[[#This Row],[Current Upsell $]]&gt;=400,"High",Sales[[#This Row],[Current Upsell $]]&gt;=100,"Medium",Sales[[#This Row],[Current Upsell $]]&lt;100,"Low")</f>
        <v/>
      </c>
      <c r="L1939" s="5" t="str">
        <f>IF(Sales[[#This Row],[Current Upsell $]]&gt;0,_xlfn.CONCAT(Sales[[#This Row],[Subscription Type]]," ",Sales[[#This Row],[Upsell Priority]]," ",TEXT(Sales[[#This Row],[Current Upsell $]],"$#")),"")</f>
        <v/>
      </c>
      <c r="M1939">
        <v>2</v>
      </c>
      <c r="N1939" s="1">
        <v>44197</v>
      </c>
      <c r="O1939" s="1">
        <v>44317</v>
      </c>
      <c r="P1939">
        <v>4</v>
      </c>
      <c r="Q1939">
        <v>1</v>
      </c>
      <c r="R1939" s="1">
        <v>44287</v>
      </c>
      <c r="S1939">
        <v>0</v>
      </c>
      <c r="T1939" s="1"/>
    </row>
    <row r="1940" spans="1:20" x14ac:dyDescent="0.25">
      <c r="A1940">
        <v>100189</v>
      </c>
      <c r="B1940" t="s">
        <v>3</v>
      </c>
      <c r="C1940" cm="1">
        <f t="array" ref="C1940">_xlfn.SWITCH(Sales[[#This Row],[Subscription Type]],"Basic",4,"Premium",3,"Business",2,"Enterprise",1,FALSE)</f>
        <v>4</v>
      </c>
      <c r="G1940">
        <v>0</v>
      </c>
      <c r="H1940">
        <f>MAX(0,Sales[[#This Row],[Number of Users]]-Sales[[#This Row],[Licenses Bought]])</f>
        <v>2</v>
      </c>
      <c r="I1940" s="5">
        <v>10</v>
      </c>
      <c r="J1940" s="5">
        <f>IF(Sales[[#This Row],[Sales Month]]=MAX(R1940:R4159),Sales[[#This Row],[Upsell $ Non Paying Users]]*Sales[[#This Row],[Non Paying Users]],0)</f>
        <v>0</v>
      </c>
      <c r="K1940" s="5" t="str" cm="1">
        <f t="array" ref="K1940">_xlfn.IFS(Sales[[#This Row],[Current Upsell $]]=0,"",Sales[[#This Row],[Current Upsell $]]&gt;=400,"High",Sales[[#This Row],[Current Upsell $]]&gt;=100,"Medium",Sales[[#This Row],[Current Upsell $]]&lt;100,"Low")</f>
        <v/>
      </c>
      <c r="L1940" s="5" t="str">
        <f>IF(Sales[[#This Row],[Current Upsell $]]&gt;0,_xlfn.CONCAT(Sales[[#This Row],[Subscription Type]]," ",Sales[[#This Row],[Upsell Priority]]," ",TEXT(Sales[[#This Row],[Current Upsell $]],"$#")),"")</f>
        <v/>
      </c>
      <c r="M1940">
        <v>2</v>
      </c>
      <c r="N1940" s="1">
        <v>44197</v>
      </c>
      <c r="O1940" s="1">
        <v>44317</v>
      </c>
      <c r="P1940">
        <v>4</v>
      </c>
      <c r="Q1940">
        <v>1</v>
      </c>
      <c r="R1940" s="1">
        <v>44317</v>
      </c>
      <c r="S1940">
        <v>0</v>
      </c>
      <c r="T1940" s="1"/>
    </row>
    <row r="1941" spans="1:20" x14ac:dyDescent="0.25">
      <c r="A1941">
        <v>100190</v>
      </c>
      <c r="B1941" t="s">
        <v>3</v>
      </c>
      <c r="C1941" cm="1">
        <f t="array" ref="C1941">_xlfn.SWITCH(Sales[[#This Row],[Subscription Type]],"Basic",4,"Premium",3,"Business",2,"Enterprise",1,FALSE)</f>
        <v>4</v>
      </c>
      <c r="G1941">
        <v>0</v>
      </c>
      <c r="H1941">
        <f>MAX(0,Sales[[#This Row],[Number of Users]]-Sales[[#This Row],[Licenses Bought]])</f>
        <v>2</v>
      </c>
      <c r="I1941" s="5">
        <v>10</v>
      </c>
      <c r="J1941" s="5">
        <f>IF(Sales[[#This Row],[Sales Month]]=MAX(R1941:R4160),Sales[[#This Row],[Upsell $ Non Paying Users]]*Sales[[#This Row],[Non Paying Users]],0)</f>
        <v>0</v>
      </c>
      <c r="K1941" s="5" t="str" cm="1">
        <f t="array" ref="K1941">_xlfn.IFS(Sales[[#This Row],[Current Upsell $]]=0,"",Sales[[#This Row],[Current Upsell $]]&gt;=400,"High",Sales[[#This Row],[Current Upsell $]]&gt;=100,"Medium",Sales[[#This Row],[Current Upsell $]]&lt;100,"Low")</f>
        <v/>
      </c>
      <c r="L1941" s="5" t="str">
        <f>IF(Sales[[#This Row],[Current Upsell $]]&gt;0,_xlfn.CONCAT(Sales[[#This Row],[Subscription Type]]," ",Sales[[#This Row],[Upsell Priority]]," ",TEXT(Sales[[#This Row],[Current Upsell $]],"$#")),"")</f>
        <v/>
      </c>
      <c r="M1941">
        <v>2</v>
      </c>
      <c r="N1941" s="1">
        <v>44197</v>
      </c>
      <c r="O1941" s="1">
        <v>44317</v>
      </c>
      <c r="P1941">
        <v>4</v>
      </c>
      <c r="Q1941">
        <v>1</v>
      </c>
      <c r="R1941" s="1">
        <v>44197</v>
      </c>
      <c r="S1941">
        <v>0</v>
      </c>
      <c r="T1941" s="1"/>
    </row>
    <row r="1942" spans="1:20" x14ac:dyDescent="0.25">
      <c r="A1942">
        <v>100190</v>
      </c>
      <c r="B1942" t="s">
        <v>3</v>
      </c>
      <c r="C1942" cm="1">
        <f t="array" ref="C1942">_xlfn.SWITCH(Sales[[#This Row],[Subscription Type]],"Basic",4,"Premium",3,"Business",2,"Enterprise",1,FALSE)</f>
        <v>4</v>
      </c>
      <c r="G1942">
        <v>0</v>
      </c>
      <c r="H1942">
        <f>MAX(0,Sales[[#This Row],[Number of Users]]-Sales[[#This Row],[Licenses Bought]])</f>
        <v>2</v>
      </c>
      <c r="I1942" s="5">
        <v>10</v>
      </c>
      <c r="J1942" s="5">
        <f>IF(Sales[[#This Row],[Sales Month]]=MAX(R1942:R4161),Sales[[#This Row],[Upsell $ Non Paying Users]]*Sales[[#This Row],[Non Paying Users]],0)</f>
        <v>0</v>
      </c>
      <c r="K1942" s="5" t="str" cm="1">
        <f t="array" ref="K1942">_xlfn.IFS(Sales[[#This Row],[Current Upsell $]]=0,"",Sales[[#This Row],[Current Upsell $]]&gt;=400,"High",Sales[[#This Row],[Current Upsell $]]&gt;=100,"Medium",Sales[[#This Row],[Current Upsell $]]&lt;100,"Low")</f>
        <v/>
      </c>
      <c r="L1942" s="5" t="str">
        <f>IF(Sales[[#This Row],[Current Upsell $]]&gt;0,_xlfn.CONCAT(Sales[[#This Row],[Subscription Type]]," ",Sales[[#This Row],[Upsell Priority]]," ",TEXT(Sales[[#This Row],[Current Upsell $]],"$#")),"")</f>
        <v/>
      </c>
      <c r="M1942">
        <v>2</v>
      </c>
      <c r="N1942" s="1">
        <v>44197</v>
      </c>
      <c r="O1942" s="1">
        <v>44317</v>
      </c>
      <c r="P1942">
        <v>4</v>
      </c>
      <c r="Q1942">
        <v>1</v>
      </c>
      <c r="R1942" s="1">
        <v>44228</v>
      </c>
      <c r="S1942">
        <v>0</v>
      </c>
      <c r="T1942" s="1"/>
    </row>
    <row r="1943" spans="1:20" x14ac:dyDescent="0.25">
      <c r="A1943">
        <v>100190</v>
      </c>
      <c r="B1943" t="s">
        <v>3</v>
      </c>
      <c r="C1943" cm="1">
        <f t="array" ref="C1943">_xlfn.SWITCH(Sales[[#This Row],[Subscription Type]],"Basic",4,"Premium",3,"Business",2,"Enterprise",1,FALSE)</f>
        <v>4</v>
      </c>
      <c r="G1943">
        <v>0</v>
      </c>
      <c r="H1943">
        <f>MAX(0,Sales[[#This Row],[Number of Users]]-Sales[[#This Row],[Licenses Bought]])</f>
        <v>2</v>
      </c>
      <c r="I1943" s="5">
        <v>10</v>
      </c>
      <c r="J1943" s="5">
        <f>IF(Sales[[#This Row],[Sales Month]]=MAX(R1943:R4162),Sales[[#This Row],[Upsell $ Non Paying Users]]*Sales[[#This Row],[Non Paying Users]],0)</f>
        <v>0</v>
      </c>
      <c r="K1943" s="5" t="str" cm="1">
        <f t="array" ref="K1943">_xlfn.IFS(Sales[[#This Row],[Current Upsell $]]=0,"",Sales[[#This Row],[Current Upsell $]]&gt;=400,"High",Sales[[#This Row],[Current Upsell $]]&gt;=100,"Medium",Sales[[#This Row],[Current Upsell $]]&lt;100,"Low")</f>
        <v/>
      </c>
      <c r="L1943" s="5" t="str">
        <f>IF(Sales[[#This Row],[Current Upsell $]]&gt;0,_xlfn.CONCAT(Sales[[#This Row],[Subscription Type]]," ",Sales[[#This Row],[Upsell Priority]]," ",TEXT(Sales[[#This Row],[Current Upsell $]],"$#")),"")</f>
        <v/>
      </c>
      <c r="M1943">
        <v>2</v>
      </c>
      <c r="N1943" s="1">
        <v>44197</v>
      </c>
      <c r="O1943" s="1">
        <v>44317</v>
      </c>
      <c r="P1943">
        <v>4</v>
      </c>
      <c r="Q1943">
        <v>1</v>
      </c>
      <c r="R1943" s="1">
        <v>44256</v>
      </c>
      <c r="S1943">
        <v>0</v>
      </c>
      <c r="T1943" s="1"/>
    </row>
    <row r="1944" spans="1:20" x14ac:dyDescent="0.25">
      <c r="A1944">
        <v>100190</v>
      </c>
      <c r="B1944" t="s">
        <v>3</v>
      </c>
      <c r="C1944" cm="1">
        <f t="array" ref="C1944">_xlfn.SWITCH(Sales[[#This Row],[Subscription Type]],"Basic",4,"Premium",3,"Business",2,"Enterprise",1,FALSE)</f>
        <v>4</v>
      </c>
      <c r="G1944">
        <v>0</v>
      </c>
      <c r="H1944">
        <f>MAX(0,Sales[[#This Row],[Number of Users]]-Sales[[#This Row],[Licenses Bought]])</f>
        <v>2</v>
      </c>
      <c r="I1944" s="5">
        <v>10</v>
      </c>
      <c r="J1944" s="5">
        <f>IF(Sales[[#This Row],[Sales Month]]=MAX(R1944:R4163),Sales[[#This Row],[Upsell $ Non Paying Users]]*Sales[[#This Row],[Non Paying Users]],0)</f>
        <v>0</v>
      </c>
      <c r="K1944" s="5" t="str" cm="1">
        <f t="array" ref="K1944">_xlfn.IFS(Sales[[#This Row],[Current Upsell $]]=0,"",Sales[[#This Row],[Current Upsell $]]&gt;=400,"High",Sales[[#This Row],[Current Upsell $]]&gt;=100,"Medium",Sales[[#This Row],[Current Upsell $]]&lt;100,"Low")</f>
        <v/>
      </c>
      <c r="L1944" s="5" t="str">
        <f>IF(Sales[[#This Row],[Current Upsell $]]&gt;0,_xlfn.CONCAT(Sales[[#This Row],[Subscription Type]]," ",Sales[[#This Row],[Upsell Priority]]," ",TEXT(Sales[[#This Row],[Current Upsell $]],"$#")),"")</f>
        <v/>
      </c>
      <c r="M1944">
        <v>2</v>
      </c>
      <c r="N1944" s="1">
        <v>44197</v>
      </c>
      <c r="O1944" s="1">
        <v>44317</v>
      </c>
      <c r="P1944">
        <v>4</v>
      </c>
      <c r="Q1944">
        <v>1</v>
      </c>
      <c r="R1944" s="1">
        <v>44317</v>
      </c>
      <c r="S1944">
        <v>0</v>
      </c>
      <c r="T1944" s="1"/>
    </row>
    <row r="1945" spans="1:20" x14ac:dyDescent="0.25">
      <c r="A1945">
        <v>100191</v>
      </c>
      <c r="B1945" t="s">
        <v>3</v>
      </c>
      <c r="C1945" cm="1">
        <f t="array" ref="C1945">_xlfn.SWITCH(Sales[[#This Row],[Subscription Type]],"Basic",4,"Premium",3,"Business",2,"Enterprise",1,FALSE)</f>
        <v>4</v>
      </c>
      <c r="E1945" s="1"/>
      <c r="F1945" s="1"/>
      <c r="G1945">
        <v>0</v>
      </c>
      <c r="H1945">
        <f>MAX(0,Sales[[#This Row],[Number of Users]]-Sales[[#This Row],[Licenses Bought]])</f>
        <v>2</v>
      </c>
      <c r="I1945" s="5">
        <v>10</v>
      </c>
      <c r="J1945" s="5">
        <f>IF(Sales[[#This Row],[Sales Month]]=MAX(R1945:R4164),Sales[[#This Row],[Upsell $ Non Paying Users]]*Sales[[#This Row],[Non Paying Users]],0)</f>
        <v>0</v>
      </c>
      <c r="K1945" s="5" t="str" cm="1">
        <f t="array" ref="K1945">_xlfn.IFS(Sales[[#This Row],[Current Upsell $]]=0,"",Sales[[#This Row],[Current Upsell $]]&gt;=400,"High",Sales[[#This Row],[Current Upsell $]]&gt;=100,"Medium",Sales[[#This Row],[Current Upsell $]]&lt;100,"Low")</f>
        <v/>
      </c>
      <c r="L1945" s="5" t="str">
        <f>IF(Sales[[#This Row],[Current Upsell $]]&gt;0,_xlfn.CONCAT(Sales[[#This Row],[Subscription Type]]," ",Sales[[#This Row],[Upsell Priority]]," ",TEXT(Sales[[#This Row],[Current Upsell $]],"$#")),"")</f>
        <v/>
      </c>
      <c r="M1945">
        <v>2</v>
      </c>
      <c r="N1945" s="1">
        <v>44197</v>
      </c>
      <c r="O1945" s="1">
        <v>44378</v>
      </c>
      <c r="P1945">
        <v>6</v>
      </c>
      <c r="Q1945">
        <v>0</v>
      </c>
      <c r="R1945" s="1">
        <v>44197</v>
      </c>
      <c r="S1945">
        <v>0</v>
      </c>
      <c r="T1945" s="1"/>
    </row>
    <row r="1946" spans="1:20" x14ac:dyDescent="0.25">
      <c r="A1946">
        <v>100213</v>
      </c>
      <c r="B1946" t="s">
        <v>3</v>
      </c>
      <c r="C1946" cm="1">
        <f t="array" ref="C1946">_xlfn.SWITCH(Sales[[#This Row],[Subscription Type]],"Basic",4,"Premium",3,"Business",2,"Enterprise",1,FALSE)</f>
        <v>4</v>
      </c>
      <c r="G1946">
        <v>0</v>
      </c>
      <c r="H1946">
        <f>MAX(0,Sales[[#This Row],[Number of Users]]-Sales[[#This Row],[Licenses Bought]])</f>
        <v>2</v>
      </c>
      <c r="I1946" s="5">
        <v>10</v>
      </c>
      <c r="J1946" s="5">
        <f>IF(Sales[[#This Row],[Sales Month]]=MAX(R1946:R4165),Sales[[#This Row],[Upsell $ Non Paying Users]]*Sales[[#This Row],[Non Paying Users]],0)</f>
        <v>0</v>
      </c>
      <c r="K1946" s="5" t="str" cm="1">
        <f t="array" ref="K1946">_xlfn.IFS(Sales[[#This Row],[Current Upsell $]]=0,"",Sales[[#This Row],[Current Upsell $]]&gt;=400,"High",Sales[[#This Row],[Current Upsell $]]&gt;=100,"Medium",Sales[[#This Row],[Current Upsell $]]&lt;100,"Low")</f>
        <v/>
      </c>
      <c r="L1946" s="5" t="str">
        <f>IF(Sales[[#This Row],[Current Upsell $]]&gt;0,_xlfn.CONCAT(Sales[[#This Row],[Subscription Type]]," ",Sales[[#This Row],[Upsell Priority]]," ",TEXT(Sales[[#This Row],[Current Upsell $]],"$#")),"")</f>
        <v/>
      </c>
      <c r="M1946">
        <v>2</v>
      </c>
      <c r="N1946" s="1">
        <v>44228</v>
      </c>
      <c r="O1946" s="1">
        <v>44378</v>
      </c>
      <c r="P1946">
        <v>5</v>
      </c>
      <c r="Q1946">
        <v>0</v>
      </c>
      <c r="R1946" s="1">
        <v>44317</v>
      </c>
      <c r="S1946">
        <v>0</v>
      </c>
      <c r="T1946" s="1"/>
    </row>
    <row r="1947" spans="1:20" x14ac:dyDescent="0.25">
      <c r="A1947">
        <v>100215</v>
      </c>
      <c r="B1947" t="s">
        <v>3</v>
      </c>
      <c r="C1947" cm="1">
        <f t="array" ref="C1947">_xlfn.SWITCH(Sales[[#This Row],[Subscription Type]],"Basic",4,"Premium",3,"Business",2,"Enterprise",1,FALSE)</f>
        <v>4</v>
      </c>
      <c r="G1947">
        <v>0</v>
      </c>
      <c r="H1947">
        <f>MAX(0,Sales[[#This Row],[Number of Users]]-Sales[[#This Row],[Licenses Bought]])</f>
        <v>2</v>
      </c>
      <c r="I1947" s="5">
        <v>10</v>
      </c>
      <c r="J1947" s="5">
        <f>IF(Sales[[#This Row],[Sales Month]]=MAX(R1947:R4166),Sales[[#This Row],[Upsell $ Non Paying Users]]*Sales[[#This Row],[Non Paying Users]],0)</f>
        <v>0</v>
      </c>
      <c r="K1947" s="5" t="str" cm="1">
        <f t="array" ref="K1947">_xlfn.IFS(Sales[[#This Row],[Current Upsell $]]=0,"",Sales[[#This Row],[Current Upsell $]]&gt;=400,"High",Sales[[#This Row],[Current Upsell $]]&gt;=100,"Medium",Sales[[#This Row],[Current Upsell $]]&lt;100,"Low")</f>
        <v/>
      </c>
      <c r="L1947" s="5" t="str">
        <f>IF(Sales[[#This Row],[Current Upsell $]]&gt;0,_xlfn.CONCAT(Sales[[#This Row],[Subscription Type]]," ",Sales[[#This Row],[Upsell Priority]]," ",TEXT(Sales[[#This Row],[Current Upsell $]],"$#")),"")</f>
        <v/>
      </c>
      <c r="M1947">
        <v>2</v>
      </c>
      <c r="N1947" s="1">
        <v>44228</v>
      </c>
      <c r="O1947" s="1">
        <v>44348</v>
      </c>
      <c r="P1947">
        <v>4</v>
      </c>
      <c r="Q1947">
        <v>0</v>
      </c>
      <c r="R1947" s="1">
        <v>44228</v>
      </c>
      <c r="S1947">
        <v>0</v>
      </c>
      <c r="T1947" s="1"/>
    </row>
    <row r="1948" spans="1:20" x14ac:dyDescent="0.25">
      <c r="A1948">
        <v>100215</v>
      </c>
      <c r="B1948" t="s">
        <v>3</v>
      </c>
      <c r="C1948" cm="1">
        <f t="array" ref="C1948">_xlfn.SWITCH(Sales[[#This Row],[Subscription Type]],"Basic",4,"Premium",3,"Business",2,"Enterprise",1,FALSE)</f>
        <v>4</v>
      </c>
      <c r="G1948">
        <v>0</v>
      </c>
      <c r="H1948">
        <f>MAX(0,Sales[[#This Row],[Number of Users]]-Sales[[#This Row],[Licenses Bought]])</f>
        <v>2</v>
      </c>
      <c r="I1948" s="5">
        <v>10</v>
      </c>
      <c r="J1948" s="5">
        <f>IF(Sales[[#This Row],[Sales Month]]=MAX(R1948:R4167),Sales[[#This Row],[Upsell $ Non Paying Users]]*Sales[[#This Row],[Non Paying Users]],0)</f>
        <v>0</v>
      </c>
      <c r="K1948" s="5" t="str" cm="1">
        <f t="array" ref="K1948">_xlfn.IFS(Sales[[#This Row],[Current Upsell $]]=0,"",Sales[[#This Row],[Current Upsell $]]&gt;=400,"High",Sales[[#This Row],[Current Upsell $]]&gt;=100,"Medium",Sales[[#This Row],[Current Upsell $]]&lt;100,"Low")</f>
        <v/>
      </c>
      <c r="L1948" s="5" t="str">
        <f>IF(Sales[[#This Row],[Current Upsell $]]&gt;0,_xlfn.CONCAT(Sales[[#This Row],[Subscription Type]]," ",Sales[[#This Row],[Upsell Priority]]," ",TEXT(Sales[[#This Row],[Current Upsell $]],"$#")),"")</f>
        <v/>
      </c>
      <c r="M1948">
        <v>2</v>
      </c>
      <c r="N1948" s="1">
        <v>44228</v>
      </c>
      <c r="O1948" s="1">
        <v>44348</v>
      </c>
      <c r="P1948">
        <v>4</v>
      </c>
      <c r="Q1948">
        <v>0</v>
      </c>
      <c r="R1948" s="1">
        <v>44256</v>
      </c>
      <c r="S1948">
        <v>0</v>
      </c>
      <c r="T1948" s="1"/>
    </row>
    <row r="1949" spans="1:20" x14ac:dyDescent="0.25">
      <c r="A1949">
        <v>100215</v>
      </c>
      <c r="B1949" t="s">
        <v>3</v>
      </c>
      <c r="C1949" cm="1">
        <f t="array" ref="C1949">_xlfn.SWITCH(Sales[[#This Row],[Subscription Type]],"Basic",4,"Premium",3,"Business",2,"Enterprise",1,FALSE)</f>
        <v>4</v>
      </c>
      <c r="G1949">
        <v>0</v>
      </c>
      <c r="H1949">
        <f>MAX(0,Sales[[#This Row],[Number of Users]]-Sales[[#This Row],[Licenses Bought]])</f>
        <v>2</v>
      </c>
      <c r="I1949" s="5">
        <v>10</v>
      </c>
      <c r="J1949" s="5">
        <f>IF(Sales[[#This Row],[Sales Month]]=MAX(R1949:R4168),Sales[[#This Row],[Upsell $ Non Paying Users]]*Sales[[#This Row],[Non Paying Users]],0)</f>
        <v>0</v>
      </c>
      <c r="K1949" s="5" t="str" cm="1">
        <f t="array" ref="K1949">_xlfn.IFS(Sales[[#This Row],[Current Upsell $]]=0,"",Sales[[#This Row],[Current Upsell $]]&gt;=400,"High",Sales[[#This Row],[Current Upsell $]]&gt;=100,"Medium",Sales[[#This Row],[Current Upsell $]]&lt;100,"Low")</f>
        <v/>
      </c>
      <c r="L1949" s="5" t="str">
        <f>IF(Sales[[#This Row],[Current Upsell $]]&gt;0,_xlfn.CONCAT(Sales[[#This Row],[Subscription Type]]," ",Sales[[#This Row],[Upsell Priority]]," ",TEXT(Sales[[#This Row],[Current Upsell $]],"$#")),"")</f>
        <v/>
      </c>
      <c r="M1949">
        <v>2</v>
      </c>
      <c r="N1949" s="1">
        <v>44228</v>
      </c>
      <c r="O1949" s="1">
        <v>44348</v>
      </c>
      <c r="P1949">
        <v>4</v>
      </c>
      <c r="Q1949">
        <v>0</v>
      </c>
      <c r="R1949" s="1">
        <v>44287</v>
      </c>
      <c r="S1949">
        <v>0</v>
      </c>
      <c r="T1949" s="1"/>
    </row>
    <row r="1950" spans="1:20" x14ac:dyDescent="0.25">
      <c r="A1950">
        <v>100215</v>
      </c>
      <c r="B1950" t="s">
        <v>3</v>
      </c>
      <c r="C1950" cm="1">
        <f t="array" ref="C1950">_xlfn.SWITCH(Sales[[#This Row],[Subscription Type]],"Basic",4,"Premium",3,"Business",2,"Enterprise",1,FALSE)</f>
        <v>4</v>
      </c>
      <c r="G1950">
        <v>0</v>
      </c>
      <c r="H1950">
        <f>MAX(0,Sales[[#This Row],[Number of Users]]-Sales[[#This Row],[Licenses Bought]])</f>
        <v>2</v>
      </c>
      <c r="I1950" s="5">
        <v>10</v>
      </c>
      <c r="J1950" s="5">
        <f>IF(Sales[[#This Row],[Sales Month]]=MAX(R1950:R4169),Sales[[#This Row],[Upsell $ Non Paying Users]]*Sales[[#This Row],[Non Paying Users]],0)</f>
        <v>0</v>
      </c>
      <c r="K1950" s="5" t="str" cm="1">
        <f t="array" ref="K1950">_xlfn.IFS(Sales[[#This Row],[Current Upsell $]]=0,"",Sales[[#This Row],[Current Upsell $]]&gt;=400,"High",Sales[[#This Row],[Current Upsell $]]&gt;=100,"Medium",Sales[[#This Row],[Current Upsell $]]&lt;100,"Low")</f>
        <v/>
      </c>
      <c r="L1950" s="5" t="str">
        <f>IF(Sales[[#This Row],[Current Upsell $]]&gt;0,_xlfn.CONCAT(Sales[[#This Row],[Subscription Type]]," ",Sales[[#This Row],[Upsell Priority]]," ",TEXT(Sales[[#This Row],[Current Upsell $]],"$#")),"")</f>
        <v/>
      </c>
      <c r="M1950">
        <v>2</v>
      </c>
      <c r="N1950" s="1">
        <v>44228</v>
      </c>
      <c r="O1950" s="1">
        <v>44348</v>
      </c>
      <c r="P1950">
        <v>4</v>
      </c>
      <c r="Q1950">
        <v>0</v>
      </c>
      <c r="R1950" s="1">
        <v>44317</v>
      </c>
      <c r="S1950">
        <v>0</v>
      </c>
      <c r="T1950" s="1"/>
    </row>
    <row r="1951" spans="1:20" x14ac:dyDescent="0.25">
      <c r="A1951">
        <v>100215</v>
      </c>
      <c r="B1951" t="s">
        <v>3</v>
      </c>
      <c r="C1951" cm="1">
        <f t="array" ref="C1951">_xlfn.SWITCH(Sales[[#This Row],[Subscription Type]],"Basic",4,"Premium",3,"Business",2,"Enterprise",1,FALSE)</f>
        <v>4</v>
      </c>
      <c r="G1951">
        <v>0</v>
      </c>
      <c r="H1951">
        <f>MAX(0,Sales[[#This Row],[Number of Users]]-Sales[[#This Row],[Licenses Bought]])</f>
        <v>2</v>
      </c>
      <c r="I1951" s="5">
        <v>10</v>
      </c>
      <c r="J1951" s="5">
        <f>IF(Sales[[#This Row],[Sales Month]]=MAX(R1951:R4170),Sales[[#This Row],[Upsell $ Non Paying Users]]*Sales[[#This Row],[Non Paying Users]],0)</f>
        <v>20</v>
      </c>
      <c r="K1951" s="5" t="str" cm="1">
        <f t="array" ref="K1951">_xlfn.IFS(Sales[[#This Row],[Current Upsell $]]=0,"",Sales[[#This Row],[Current Upsell $]]&gt;=400,"High",Sales[[#This Row],[Current Upsell $]]&gt;=100,"Medium",Sales[[#This Row],[Current Upsell $]]&lt;100,"Low")</f>
        <v>Low</v>
      </c>
      <c r="L1951" s="5" t="str">
        <f>IF(Sales[[#This Row],[Current Upsell $]]&gt;0,_xlfn.CONCAT(Sales[[#This Row],[Subscription Type]]," ",Sales[[#This Row],[Upsell Priority]]," ",TEXT(Sales[[#This Row],[Current Upsell $]],"$#")),"")</f>
        <v>Basic Low $20</v>
      </c>
      <c r="M1951">
        <v>2</v>
      </c>
      <c r="N1951" s="1">
        <v>44228</v>
      </c>
      <c r="O1951" s="1">
        <v>44348</v>
      </c>
      <c r="P1951">
        <v>4</v>
      </c>
      <c r="Q1951">
        <v>0</v>
      </c>
      <c r="R1951" s="1">
        <v>44348</v>
      </c>
      <c r="S1951">
        <v>0</v>
      </c>
      <c r="T1951" s="1"/>
    </row>
    <row r="1952" spans="1:20" x14ac:dyDescent="0.25">
      <c r="A1952">
        <v>100216</v>
      </c>
      <c r="B1952" t="s">
        <v>3</v>
      </c>
      <c r="C1952" cm="1">
        <f t="array" ref="C1952">_xlfn.SWITCH(Sales[[#This Row],[Subscription Type]],"Basic",4,"Premium",3,"Business",2,"Enterprise",1,FALSE)</f>
        <v>4</v>
      </c>
      <c r="G1952">
        <v>0</v>
      </c>
      <c r="H1952">
        <f>MAX(0,Sales[[#This Row],[Number of Users]]-Sales[[#This Row],[Licenses Bought]])</f>
        <v>2</v>
      </c>
      <c r="I1952" s="5">
        <v>10</v>
      </c>
      <c r="J1952" s="5">
        <f>IF(Sales[[#This Row],[Sales Month]]=MAX(R1952:R4171),Sales[[#This Row],[Upsell $ Non Paying Users]]*Sales[[#This Row],[Non Paying Users]],0)</f>
        <v>0</v>
      </c>
      <c r="K1952" s="5" t="str" cm="1">
        <f t="array" ref="K1952">_xlfn.IFS(Sales[[#This Row],[Current Upsell $]]=0,"",Sales[[#This Row],[Current Upsell $]]&gt;=400,"High",Sales[[#This Row],[Current Upsell $]]&gt;=100,"Medium",Sales[[#This Row],[Current Upsell $]]&lt;100,"Low")</f>
        <v/>
      </c>
      <c r="L1952" s="5" t="str">
        <f>IF(Sales[[#This Row],[Current Upsell $]]&gt;0,_xlfn.CONCAT(Sales[[#This Row],[Subscription Type]]," ",Sales[[#This Row],[Upsell Priority]]," ",TEXT(Sales[[#This Row],[Current Upsell $]],"$#")),"")</f>
        <v/>
      </c>
      <c r="M1952">
        <v>2</v>
      </c>
      <c r="N1952" s="1">
        <v>44228</v>
      </c>
      <c r="O1952" s="1">
        <v>44348</v>
      </c>
      <c r="P1952">
        <v>4</v>
      </c>
      <c r="Q1952">
        <v>0</v>
      </c>
      <c r="R1952" s="1">
        <v>44228</v>
      </c>
      <c r="S1952">
        <v>0</v>
      </c>
      <c r="T1952" s="1"/>
    </row>
    <row r="1953" spans="1:20" x14ac:dyDescent="0.25">
      <c r="A1953">
        <v>100216</v>
      </c>
      <c r="B1953" t="s">
        <v>3</v>
      </c>
      <c r="C1953" cm="1">
        <f t="array" ref="C1953">_xlfn.SWITCH(Sales[[#This Row],[Subscription Type]],"Basic",4,"Premium",3,"Business",2,"Enterprise",1,FALSE)</f>
        <v>4</v>
      </c>
      <c r="G1953">
        <v>0</v>
      </c>
      <c r="H1953">
        <f>MAX(0,Sales[[#This Row],[Number of Users]]-Sales[[#This Row],[Licenses Bought]])</f>
        <v>2</v>
      </c>
      <c r="I1953" s="5">
        <v>10</v>
      </c>
      <c r="J1953" s="5">
        <f>IF(Sales[[#This Row],[Sales Month]]=MAX(R1953:R4172),Sales[[#This Row],[Upsell $ Non Paying Users]]*Sales[[#This Row],[Non Paying Users]],0)</f>
        <v>0</v>
      </c>
      <c r="K1953" s="5" t="str" cm="1">
        <f t="array" ref="K1953">_xlfn.IFS(Sales[[#This Row],[Current Upsell $]]=0,"",Sales[[#This Row],[Current Upsell $]]&gt;=400,"High",Sales[[#This Row],[Current Upsell $]]&gt;=100,"Medium",Sales[[#This Row],[Current Upsell $]]&lt;100,"Low")</f>
        <v/>
      </c>
      <c r="L1953" s="5" t="str">
        <f>IF(Sales[[#This Row],[Current Upsell $]]&gt;0,_xlfn.CONCAT(Sales[[#This Row],[Subscription Type]]," ",Sales[[#This Row],[Upsell Priority]]," ",TEXT(Sales[[#This Row],[Current Upsell $]],"$#")),"")</f>
        <v/>
      </c>
      <c r="M1953">
        <v>2</v>
      </c>
      <c r="N1953" s="1">
        <v>44228</v>
      </c>
      <c r="O1953" s="1">
        <v>44348</v>
      </c>
      <c r="P1953">
        <v>4</v>
      </c>
      <c r="Q1953">
        <v>0</v>
      </c>
      <c r="R1953" s="1">
        <v>44287</v>
      </c>
      <c r="S1953">
        <v>0</v>
      </c>
      <c r="T1953" s="1"/>
    </row>
    <row r="1954" spans="1:20" x14ac:dyDescent="0.25">
      <c r="A1954">
        <v>100216</v>
      </c>
      <c r="B1954" t="s">
        <v>3</v>
      </c>
      <c r="C1954" cm="1">
        <f t="array" ref="C1954">_xlfn.SWITCH(Sales[[#This Row],[Subscription Type]],"Basic",4,"Premium",3,"Business",2,"Enterprise",1,FALSE)</f>
        <v>4</v>
      </c>
      <c r="G1954">
        <v>0</v>
      </c>
      <c r="H1954">
        <f>MAX(0,Sales[[#This Row],[Number of Users]]-Sales[[#This Row],[Licenses Bought]])</f>
        <v>2</v>
      </c>
      <c r="I1954" s="5">
        <v>10</v>
      </c>
      <c r="J1954" s="5">
        <f>IF(Sales[[#This Row],[Sales Month]]=MAX(R1954:R4173),Sales[[#This Row],[Upsell $ Non Paying Users]]*Sales[[#This Row],[Non Paying Users]],0)</f>
        <v>0</v>
      </c>
      <c r="K1954" s="5" t="str" cm="1">
        <f t="array" ref="K1954">_xlfn.IFS(Sales[[#This Row],[Current Upsell $]]=0,"",Sales[[#This Row],[Current Upsell $]]&gt;=400,"High",Sales[[#This Row],[Current Upsell $]]&gt;=100,"Medium",Sales[[#This Row],[Current Upsell $]]&lt;100,"Low")</f>
        <v/>
      </c>
      <c r="L1954" s="5" t="str">
        <f>IF(Sales[[#This Row],[Current Upsell $]]&gt;0,_xlfn.CONCAT(Sales[[#This Row],[Subscription Type]]," ",Sales[[#This Row],[Upsell Priority]]," ",TEXT(Sales[[#This Row],[Current Upsell $]],"$#")),"")</f>
        <v/>
      </c>
      <c r="M1954">
        <v>2</v>
      </c>
      <c r="N1954" s="1">
        <v>44228</v>
      </c>
      <c r="O1954" s="1">
        <v>44348</v>
      </c>
      <c r="P1954">
        <v>4</v>
      </c>
      <c r="Q1954">
        <v>0</v>
      </c>
      <c r="R1954" s="1">
        <v>44317</v>
      </c>
      <c r="S1954">
        <v>0</v>
      </c>
      <c r="T1954" s="1"/>
    </row>
    <row r="1955" spans="1:20" x14ac:dyDescent="0.25">
      <c r="A1955">
        <v>100216</v>
      </c>
      <c r="B1955" t="s">
        <v>3</v>
      </c>
      <c r="C1955" cm="1">
        <f t="array" ref="C1955">_xlfn.SWITCH(Sales[[#This Row],[Subscription Type]],"Basic",4,"Premium",3,"Business",2,"Enterprise",1,FALSE)</f>
        <v>4</v>
      </c>
      <c r="G1955">
        <v>0</v>
      </c>
      <c r="H1955">
        <f>MAX(0,Sales[[#This Row],[Number of Users]]-Sales[[#This Row],[Licenses Bought]])</f>
        <v>2</v>
      </c>
      <c r="I1955" s="5">
        <v>10</v>
      </c>
      <c r="J1955" s="5">
        <f>IF(Sales[[#This Row],[Sales Month]]=MAX(R1955:R4174),Sales[[#This Row],[Upsell $ Non Paying Users]]*Sales[[#This Row],[Non Paying Users]],0)</f>
        <v>20</v>
      </c>
      <c r="K1955" s="5" t="str" cm="1">
        <f t="array" ref="K1955">_xlfn.IFS(Sales[[#This Row],[Current Upsell $]]=0,"",Sales[[#This Row],[Current Upsell $]]&gt;=400,"High",Sales[[#This Row],[Current Upsell $]]&gt;=100,"Medium",Sales[[#This Row],[Current Upsell $]]&lt;100,"Low")</f>
        <v>Low</v>
      </c>
      <c r="L1955" s="5" t="str">
        <f>IF(Sales[[#This Row],[Current Upsell $]]&gt;0,_xlfn.CONCAT(Sales[[#This Row],[Subscription Type]]," ",Sales[[#This Row],[Upsell Priority]]," ",TEXT(Sales[[#This Row],[Current Upsell $]],"$#")),"")</f>
        <v>Basic Low $20</v>
      </c>
      <c r="M1955">
        <v>2</v>
      </c>
      <c r="N1955" s="1">
        <v>44228</v>
      </c>
      <c r="O1955" s="1">
        <v>44348</v>
      </c>
      <c r="P1955">
        <v>4</v>
      </c>
      <c r="Q1955">
        <v>0</v>
      </c>
      <c r="R1955" s="1">
        <v>44348</v>
      </c>
      <c r="S1955">
        <v>0</v>
      </c>
      <c r="T1955" s="1"/>
    </row>
    <row r="1956" spans="1:20" x14ac:dyDescent="0.25">
      <c r="A1956">
        <v>100217</v>
      </c>
      <c r="B1956" t="s">
        <v>3</v>
      </c>
      <c r="C1956" cm="1">
        <f t="array" ref="C1956">_xlfn.SWITCH(Sales[[#This Row],[Subscription Type]],"Basic",4,"Premium",3,"Business",2,"Enterprise",1,FALSE)</f>
        <v>4</v>
      </c>
      <c r="G1956">
        <v>0</v>
      </c>
      <c r="H1956">
        <f>MAX(0,Sales[[#This Row],[Number of Users]]-Sales[[#This Row],[Licenses Bought]])</f>
        <v>2</v>
      </c>
      <c r="I1956" s="5">
        <v>10</v>
      </c>
      <c r="J1956" s="5">
        <f>IF(Sales[[#This Row],[Sales Month]]=MAX(R1956:R4175),Sales[[#This Row],[Upsell $ Non Paying Users]]*Sales[[#This Row],[Non Paying Users]],0)</f>
        <v>0</v>
      </c>
      <c r="K1956" s="5" t="str" cm="1">
        <f t="array" ref="K1956">_xlfn.IFS(Sales[[#This Row],[Current Upsell $]]=0,"",Sales[[#This Row],[Current Upsell $]]&gt;=400,"High",Sales[[#This Row],[Current Upsell $]]&gt;=100,"Medium",Sales[[#This Row],[Current Upsell $]]&lt;100,"Low")</f>
        <v/>
      </c>
      <c r="L1956" s="5" t="str">
        <f>IF(Sales[[#This Row],[Current Upsell $]]&gt;0,_xlfn.CONCAT(Sales[[#This Row],[Subscription Type]]," ",Sales[[#This Row],[Upsell Priority]]," ",TEXT(Sales[[#This Row],[Current Upsell $]],"$#")),"")</f>
        <v/>
      </c>
      <c r="M1956">
        <v>2</v>
      </c>
      <c r="N1956" s="1">
        <v>44228</v>
      </c>
      <c r="O1956" s="1">
        <v>44378</v>
      </c>
      <c r="P1956">
        <v>5</v>
      </c>
      <c r="Q1956">
        <v>0</v>
      </c>
      <c r="R1956" s="1">
        <v>44228</v>
      </c>
      <c r="S1956">
        <v>0</v>
      </c>
      <c r="T1956" s="1"/>
    </row>
    <row r="1957" spans="1:20" x14ac:dyDescent="0.25">
      <c r="A1957">
        <v>100217</v>
      </c>
      <c r="B1957" t="s">
        <v>3</v>
      </c>
      <c r="C1957" cm="1">
        <f t="array" ref="C1957">_xlfn.SWITCH(Sales[[#This Row],[Subscription Type]],"Basic",4,"Premium",3,"Business",2,"Enterprise",1,FALSE)</f>
        <v>4</v>
      </c>
      <c r="G1957">
        <v>0</v>
      </c>
      <c r="H1957">
        <f>MAX(0,Sales[[#This Row],[Number of Users]]-Sales[[#This Row],[Licenses Bought]])</f>
        <v>2</v>
      </c>
      <c r="I1957" s="5">
        <v>10</v>
      </c>
      <c r="J1957" s="5">
        <f>IF(Sales[[#This Row],[Sales Month]]=MAX(R1957:R4176),Sales[[#This Row],[Upsell $ Non Paying Users]]*Sales[[#This Row],[Non Paying Users]],0)</f>
        <v>0</v>
      </c>
      <c r="K1957" s="5" t="str" cm="1">
        <f t="array" ref="K1957">_xlfn.IFS(Sales[[#This Row],[Current Upsell $]]=0,"",Sales[[#This Row],[Current Upsell $]]&gt;=400,"High",Sales[[#This Row],[Current Upsell $]]&gt;=100,"Medium",Sales[[#This Row],[Current Upsell $]]&lt;100,"Low")</f>
        <v/>
      </c>
      <c r="L1957" s="5" t="str">
        <f>IF(Sales[[#This Row],[Current Upsell $]]&gt;0,_xlfn.CONCAT(Sales[[#This Row],[Subscription Type]]," ",Sales[[#This Row],[Upsell Priority]]," ",TEXT(Sales[[#This Row],[Current Upsell $]],"$#")),"")</f>
        <v/>
      </c>
      <c r="M1957">
        <v>2</v>
      </c>
      <c r="N1957" s="1">
        <v>44228</v>
      </c>
      <c r="O1957" s="1">
        <v>44378</v>
      </c>
      <c r="P1957">
        <v>5</v>
      </c>
      <c r="Q1957">
        <v>0</v>
      </c>
      <c r="R1957" s="1">
        <v>44287</v>
      </c>
      <c r="S1957">
        <v>0</v>
      </c>
      <c r="T1957" s="1"/>
    </row>
    <row r="1958" spans="1:20" x14ac:dyDescent="0.25">
      <c r="A1958">
        <v>100217</v>
      </c>
      <c r="B1958" t="s">
        <v>3</v>
      </c>
      <c r="C1958" cm="1">
        <f t="array" ref="C1958">_xlfn.SWITCH(Sales[[#This Row],[Subscription Type]],"Basic",4,"Premium",3,"Business",2,"Enterprise",1,FALSE)</f>
        <v>4</v>
      </c>
      <c r="G1958">
        <v>0</v>
      </c>
      <c r="H1958">
        <f>MAX(0,Sales[[#This Row],[Number of Users]]-Sales[[#This Row],[Licenses Bought]])</f>
        <v>2</v>
      </c>
      <c r="I1958" s="5">
        <v>10</v>
      </c>
      <c r="J1958" s="5">
        <f>IF(Sales[[#This Row],[Sales Month]]=MAX(R1958:R4177),Sales[[#This Row],[Upsell $ Non Paying Users]]*Sales[[#This Row],[Non Paying Users]],0)</f>
        <v>0</v>
      </c>
      <c r="K1958" s="5" t="str" cm="1">
        <f t="array" ref="K1958">_xlfn.IFS(Sales[[#This Row],[Current Upsell $]]=0,"",Sales[[#This Row],[Current Upsell $]]&gt;=400,"High",Sales[[#This Row],[Current Upsell $]]&gt;=100,"Medium",Sales[[#This Row],[Current Upsell $]]&lt;100,"Low")</f>
        <v/>
      </c>
      <c r="L1958" s="5" t="str">
        <f>IF(Sales[[#This Row],[Current Upsell $]]&gt;0,_xlfn.CONCAT(Sales[[#This Row],[Subscription Type]]," ",Sales[[#This Row],[Upsell Priority]]," ",TEXT(Sales[[#This Row],[Current Upsell $]],"$#")),"")</f>
        <v/>
      </c>
      <c r="M1958">
        <v>2</v>
      </c>
      <c r="N1958" s="1">
        <v>44228</v>
      </c>
      <c r="O1958" s="1">
        <v>44378</v>
      </c>
      <c r="P1958">
        <v>5</v>
      </c>
      <c r="Q1958">
        <v>0</v>
      </c>
      <c r="R1958" s="1">
        <v>44317</v>
      </c>
      <c r="S1958">
        <v>0</v>
      </c>
      <c r="T1958" s="1"/>
    </row>
    <row r="1959" spans="1:20" x14ac:dyDescent="0.25">
      <c r="A1959">
        <v>100217</v>
      </c>
      <c r="B1959" t="s">
        <v>3</v>
      </c>
      <c r="C1959" cm="1">
        <f t="array" ref="C1959">_xlfn.SWITCH(Sales[[#This Row],[Subscription Type]],"Basic",4,"Premium",3,"Business",2,"Enterprise",1,FALSE)</f>
        <v>4</v>
      </c>
      <c r="G1959">
        <v>0</v>
      </c>
      <c r="H1959">
        <f>MAX(0,Sales[[#This Row],[Number of Users]]-Sales[[#This Row],[Licenses Bought]])</f>
        <v>2</v>
      </c>
      <c r="I1959" s="5">
        <v>10</v>
      </c>
      <c r="J1959" s="5">
        <f>IF(Sales[[#This Row],[Sales Month]]=MAX(R1959:R4178),Sales[[#This Row],[Upsell $ Non Paying Users]]*Sales[[#This Row],[Non Paying Users]],0)</f>
        <v>20</v>
      </c>
      <c r="K1959" s="5" t="str" cm="1">
        <f t="array" ref="K1959">_xlfn.IFS(Sales[[#This Row],[Current Upsell $]]=0,"",Sales[[#This Row],[Current Upsell $]]&gt;=400,"High",Sales[[#This Row],[Current Upsell $]]&gt;=100,"Medium",Sales[[#This Row],[Current Upsell $]]&lt;100,"Low")</f>
        <v>Low</v>
      </c>
      <c r="L1959" s="5" t="str">
        <f>IF(Sales[[#This Row],[Current Upsell $]]&gt;0,_xlfn.CONCAT(Sales[[#This Row],[Subscription Type]]," ",Sales[[#This Row],[Upsell Priority]]," ",TEXT(Sales[[#This Row],[Current Upsell $]],"$#")),"")</f>
        <v>Basic Low $20</v>
      </c>
      <c r="M1959">
        <v>2</v>
      </c>
      <c r="N1959" s="1">
        <v>44228</v>
      </c>
      <c r="O1959" s="1">
        <v>44378</v>
      </c>
      <c r="P1959">
        <v>5</v>
      </c>
      <c r="Q1959">
        <v>0</v>
      </c>
      <c r="R1959" s="1">
        <v>44348</v>
      </c>
      <c r="S1959">
        <v>0</v>
      </c>
      <c r="T1959" s="1"/>
    </row>
    <row r="1960" spans="1:20" x14ac:dyDescent="0.25">
      <c r="A1960">
        <v>100218</v>
      </c>
      <c r="B1960" t="s">
        <v>3</v>
      </c>
      <c r="C1960" cm="1">
        <f t="array" ref="C1960">_xlfn.SWITCH(Sales[[#This Row],[Subscription Type]],"Basic",4,"Premium",3,"Business",2,"Enterprise",1,FALSE)</f>
        <v>4</v>
      </c>
      <c r="E1960" s="1"/>
      <c r="F1960" s="1"/>
      <c r="G1960">
        <v>0</v>
      </c>
      <c r="H1960">
        <f>MAX(0,Sales[[#This Row],[Number of Users]]-Sales[[#This Row],[Licenses Bought]])</f>
        <v>2</v>
      </c>
      <c r="I1960" s="5">
        <v>10</v>
      </c>
      <c r="J1960" s="5">
        <f>IF(Sales[[#This Row],[Sales Month]]=MAX(R1960:R4179),Sales[[#This Row],[Upsell $ Non Paying Users]]*Sales[[#This Row],[Non Paying Users]],0)</f>
        <v>0</v>
      </c>
      <c r="K1960" s="5" t="str" cm="1">
        <f t="array" ref="K1960">_xlfn.IFS(Sales[[#This Row],[Current Upsell $]]=0,"",Sales[[#This Row],[Current Upsell $]]&gt;=400,"High",Sales[[#This Row],[Current Upsell $]]&gt;=100,"Medium",Sales[[#This Row],[Current Upsell $]]&lt;100,"Low")</f>
        <v/>
      </c>
      <c r="L1960" s="5" t="str">
        <f>IF(Sales[[#This Row],[Current Upsell $]]&gt;0,_xlfn.CONCAT(Sales[[#This Row],[Subscription Type]]," ",Sales[[#This Row],[Upsell Priority]]," ",TEXT(Sales[[#This Row],[Current Upsell $]],"$#")),"")</f>
        <v/>
      </c>
      <c r="M1960">
        <v>2</v>
      </c>
      <c r="N1960" s="1">
        <v>44228</v>
      </c>
      <c r="O1960" s="1">
        <v>44378</v>
      </c>
      <c r="P1960">
        <v>5</v>
      </c>
      <c r="Q1960">
        <v>0</v>
      </c>
      <c r="R1960" s="1">
        <v>44228</v>
      </c>
      <c r="S1960">
        <v>0</v>
      </c>
      <c r="T1960" s="1"/>
    </row>
    <row r="1961" spans="1:20" x14ac:dyDescent="0.25">
      <c r="A1961">
        <v>100240</v>
      </c>
      <c r="B1961" t="s">
        <v>3</v>
      </c>
      <c r="C1961" cm="1">
        <f t="array" ref="C1961">_xlfn.SWITCH(Sales[[#This Row],[Subscription Type]],"Basic",4,"Premium",3,"Business",2,"Enterprise",1,FALSE)</f>
        <v>4</v>
      </c>
      <c r="E1961" s="1"/>
      <c r="F1961" s="1"/>
      <c r="G1961">
        <v>0</v>
      </c>
      <c r="H1961">
        <f>MAX(0,Sales[[#This Row],[Number of Users]]-Sales[[#This Row],[Licenses Bought]])</f>
        <v>2</v>
      </c>
      <c r="I1961" s="5">
        <v>10</v>
      </c>
      <c r="J1961" s="5">
        <f>IF(Sales[[#This Row],[Sales Month]]=MAX(R1961:R4180),Sales[[#This Row],[Upsell $ Non Paying Users]]*Sales[[#This Row],[Non Paying Users]],0)</f>
        <v>0</v>
      </c>
      <c r="K1961" s="5" t="str" cm="1">
        <f t="array" ref="K1961">_xlfn.IFS(Sales[[#This Row],[Current Upsell $]]=0,"",Sales[[#This Row],[Current Upsell $]]&gt;=400,"High",Sales[[#This Row],[Current Upsell $]]&gt;=100,"Medium",Sales[[#This Row],[Current Upsell $]]&lt;100,"Low")</f>
        <v/>
      </c>
      <c r="L1961" s="5" t="str">
        <f>IF(Sales[[#This Row],[Current Upsell $]]&gt;0,_xlfn.CONCAT(Sales[[#This Row],[Subscription Type]]," ",Sales[[#This Row],[Upsell Priority]]," ",TEXT(Sales[[#This Row],[Current Upsell $]],"$#")),"")</f>
        <v/>
      </c>
      <c r="M1961">
        <v>2</v>
      </c>
      <c r="N1961" s="1">
        <v>44256</v>
      </c>
      <c r="O1961" s="1">
        <v>44378</v>
      </c>
      <c r="P1961">
        <v>4</v>
      </c>
      <c r="Q1961">
        <v>0</v>
      </c>
      <c r="R1961" s="1">
        <v>44256</v>
      </c>
      <c r="S1961">
        <v>0</v>
      </c>
      <c r="T1961" s="1"/>
    </row>
    <row r="1962" spans="1:20" x14ac:dyDescent="0.25">
      <c r="A1962">
        <v>100241</v>
      </c>
      <c r="B1962" t="s">
        <v>3</v>
      </c>
      <c r="C1962" cm="1">
        <f t="array" ref="C1962">_xlfn.SWITCH(Sales[[#This Row],[Subscription Type]],"Basic",4,"Premium",3,"Business",2,"Enterprise",1,FALSE)</f>
        <v>4</v>
      </c>
      <c r="E1962" s="1"/>
      <c r="F1962" s="1"/>
      <c r="G1962">
        <v>0</v>
      </c>
      <c r="H1962">
        <f>MAX(0,Sales[[#This Row],[Number of Users]]-Sales[[#This Row],[Licenses Bought]])</f>
        <v>2</v>
      </c>
      <c r="I1962" s="5">
        <v>10</v>
      </c>
      <c r="J1962" s="5">
        <f>IF(Sales[[#This Row],[Sales Month]]=MAX(R1962:R4181),Sales[[#This Row],[Upsell $ Non Paying Users]]*Sales[[#This Row],[Non Paying Users]],0)</f>
        <v>0</v>
      </c>
      <c r="K1962" s="5" t="str" cm="1">
        <f t="array" ref="K1962">_xlfn.IFS(Sales[[#This Row],[Current Upsell $]]=0,"",Sales[[#This Row],[Current Upsell $]]&gt;=400,"High",Sales[[#This Row],[Current Upsell $]]&gt;=100,"Medium",Sales[[#This Row],[Current Upsell $]]&lt;100,"Low")</f>
        <v/>
      </c>
      <c r="L1962" s="5" t="str">
        <f>IF(Sales[[#This Row],[Current Upsell $]]&gt;0,_xlfn.CONCAT(Sales[[#This Row],[Subscription Type]]," ",Sales[[#This Row],[Upsell Priority]]," ",TEXT(Sales[[#This Row],[Current Upsell $]],"$#")),"")</f>
        <v/>
      </c>
      <c r="M1962">
        <v>2</v>
      </c>
      <c r="N1962" s="1">
        <v>44256</v>
      </c>
      <c r="O1962" s="1">
        <v>44378</v>
      </c>
      <c r="P1962">
        <v>4</v>
      </c>
      <c r="Q1962">
        <v>0</v>
      </c>
      <c r="R1962" s="1">
        <v>44256</v>
      </c>
      <c r="S1962">
        <v>0</v>
      </c>
      <c r="T1962" s="1"/>
    </row>
    <row r="1963" spans="1:20" x14ac:dyDescent="0.25">
      <c r="A1963">
        <v>100242</v>
      </c>
      <c r="B1963" t="s">
        <v>3</v>
      </c>
      <c r="C1963" cm="1">
        <f t="array" ref="C1963">_xlfn.SWITCH(Sales[[#This Row],[Subscription Type]],"Basic",4,"Premium",3,"Business",2,"Enterprise",1,FALSE)</f>
        <v>4</v>
      </c>
      <c r="E1963" s="1"/>
      <c r="F1963" s="1"/>
      <c r="G1963">
        <v>0</v>
      </c>
      <c r="H1963">
        <f>MAX(0,Sales[[#This Row],[Number of Users]]-Sales[[#This Row],[Licenses Bought]])</f>
        <v>2</v>
      </c>
      <c r="I1963" s="5">
        <v>10</v>
      </c>
      <c r="J1963" s="5">
        <f>IF(Sales[[#This Row],[Sales Month]]=MAX(R1963:R4182),Sales[[#This Row],[Upsell $ Non Paying Users]]*Sales[[#This Row],[Non Paying Users]],0)</f>
        <v>0</v>
      </c>
      <c r="K1963" s="5" t="str" cm="1">
        <f t="array" ref="K1963">_xlfn.IFS(Sales[[#This Row],[Current Upsell $]]=0,"",Sales[[#This Row],[Current Upsell $]]&gt;=400,"High",Sales[[#This Row],[Current Upsell $]]&gt;=100,"Medium",Sales[[#This Row],[Current Upsell $]]&lt;100,"Low")</f>
        <v/>
      </c>
      <c r="L1963" s="5" t="str">
        <f>IF(Sales[[#This Row],[Current Upsell $]]&gt;0,_xlfn.CONCAT(Sales[[#This Row],[Subscription Type]]," ",Sales[[#This Row],[Upsell Priority]]," ",TEXT(Sales[[#This Row],[Current Upsell $]],"$#")),"")</f>
        <v/>
      </c>
      <c r="M1963">
        <v>2</v>
      </c>
      <c r="N1963" s="1">
        <v>44256</v>
      </c>
      <c r="O1963" s="1">
        <v>44378</v>
      </c>
      <c r="P1963">
        <v>4</v>
      </c>
      <c r="Q1963">
        <v>0</v>
      </c>
      <c r="R1963" s="1">
        <v>44256</v>
      </c>
      <c r="S1963">
        <v>0</v>
      </c>
      <c r="T1963" s="1"/>
    </row>
    <row r="1964" spans="1:20" x14ac:dyDescent="0.25">
      <c r="A1964">
        <v>100243</v>
      </c>
      <c r="B1964" t="s">
        <v>3</v>
      </c>
      <c r="C1964" cm="1">
        <f t="array" ref="C1964">_xlfn.SWITCH(Sales[[#This Row],[Subscription Type]],"Basic",4,"Premium",3,"Business",2,"Enterprise",1,FALSE)</f>
        <v>4</v>
      </c>
      <c r="E1964" s="1"/>
      <c r="F1964" s="1"/>
      <c r="G1964">
        <v>0</v>
      </c>
      <c r="H1964">
        <f>MAX(0,Sales[[#This Row],[Number of Users]]-Sales[[#This Row],[Licenses Bought]])</f>
        <v>2</v>
      </c>
      <c r="I1964" s="5">
        <v>10</v>
      </c>
      <c r="J1964" s="5">
        <f>IF(Sales[[#This Row],[Sales Month]]=MAX(R1964:R4183),Sales[[#This Row],[Upsell $ Non Paying Users]]*Sales[[#This Row],[Non Paying Users]],0)</f>
        <v>0</v>
      </c>
      <c r="K1964" s="5" t="str" cm="1">
        <f t="array" ref="K1964">_xlfn.IFS(Sales[[#This Row],[Current Upsell $]]=0,"",Sales[[#This Row],[Current Upsell $]]&gt;=400,"High",Sales[[#This Row],[Current Upsell $]]&gt;=100,"Medium",Sales[[#This Row],[Current Upsell $]]&lt;100,"Low")</f>
        <v/>
      </c>
      <c r="L1964" s="5" t="str">
        <f>IF(Sales[[#This Row],[Current Upsell $]]&gt;0,_xlfn.CONCAT(Sales[[#This Row],[Subscription Type]]," ",Sales[[#This Row],[Upsell Priority]]," ",TEXT(Sales[[#This Row],[Current Upsell $]],"$#")),"")</f>
        <v/>
      </c>
      <c r="M1964">
        <v>2</v>
      </c>
      <c r="N1964" s="1">
        <v>44256</v>
      </c>
      <c r="O1964" s="1">
        <v>44378</v>
      </c>
      <c r="P1964">
        <v>4</v>
      </c>
      <c r="Q1964">
        <v>0</v>
      </c>
      <c r="R1964" s="1">
        <v>44256</v>
      </c>
      <c r="S1964">
        <v>0</v>
      </c>
      <c r="T1964" s="1"/>
    </row>
    <row r="1965" spans="1:20" x14ac:dyDescent="0.25">
      <c r="A1965">
        <v>100244</v>
      </c>
      <c r="B1965" t="s">
        <v>3</v>
      </c>
      <c r="C1965" cm="1">
        <f t="array" ref="C1965">_xlfn.SWITCH(Sales[[#This Row],[Subscription Type]],"Basic",4,"Premium",3,"Business",2,"Enterprise",1,FALSE)</f>
        <v>4</v>
      </c>
      <c r="E1965" s="1"/>
      <c r="F1965" s="1"/>
      <c r="G1965">
        <v>0</v>
      </c>
      <c r="H1965">
        <f>MAX(0,Sales[[#This Row],[Number of Users]]-Sales[[#This Row],[Licenses Bought]])</f>
        <v>2</v>
      </c>
      <c r="I1965" s="5">
        <v>10</v>
      </c>
      <c r="J1965" s="5">
        <f>IF(Sales[[#This Row],[Sales Month]]=MAX(R1965:R4184),Sales[[#This Row],[Upsell $ Non Paying Users]]*Sales[[#This Row],[Non Paying Users]],0)</f>
        <v>0</v>
      </c>
      <c r="K1965" s="5" t="str" cm="1">
        <f t="array" ref="K1965">_xlfn.IFS(Sales[[#This Row],[Current Upsell $]]=0,"",Sales[[#This Row],[Current Upsell $]]&gt;=400,"High",Sales[[#This Row],[Current Upsell $]]&gt;=100,"Medium",Sales[[#This Row],[Current Upsell $]]&lt;100,"Low")</f>
        <v/>
      </c>
      <c r="L1965" s="5" t="str">
        <f>IF(Sales[[#This Row],[Current Upsell $]]&gt;0,_xlfn.CONCAT(Sales[[#This Row],[Subscription Type]]," ",Sales[[#This Row],[Upsell Priority]]," ",TEXT(Sales[[#This Row],[Current Upsell $]],"$#")),"")</f>
        <v/>
      </c>
      <c r="M1965">
        <v>2</v>
      </c>
      <c r="N1965" s="1">
        <v>44256</v>
      </c>
      <c r="O1965" s="1">
        <v>44378</v>
      </c>
      <c r="P1965">
        <v>4</v>
      </c>
      <c r="Q1965">
        <v>0</v>
      </c>
      <c r="R1965" s="1">
        <v>44256</v>
      </c>
      <c r="S1965">
        <v>0</v>
      </c>
      <c r="T1965" s="1"/>
    </row>
    <row r="1966" spans="1:20" x14ac:dyDescent="0.25">
      <c r="A1966">
        <v>100264</v>
      </c>
      <c r="B1966" t="s">
        <v>3</v>
      </c>
      <c r="C1966" cm="1">
        <f t="array" ref="C1966">_xlfn.SWITCH(Sales[[#This Row],[Subscription Type]],"Basic",4,"Premium",3,"Business",2,"Enterprise",1,FALSE)</f>
        <v>4</v>
      </c>
      <c r="G1966">
        <v>0</v>
      </c>
      <c r="H1966">
        <f>MAX(0,Sales[[#This Row],[Number of Users]]-Sales[[#This Row],[Licenses Bought]])</f>
        <v>2</v>
      </c>
      <c r="I1966" s="5">
        <v>10</v>
      </c>
      <c r="J1966" s="5">
        <f>IF(Sales[[#This Row],[Sales Month]]=MAX(R1966:R4185),Sales[[#This Row],[Upsell $ Non Paying Users]]*Sales[[#This Row],[Non Paying Users]],0)</f>
        <v>0</v>
      </c>
      <c r="K1966" s="5" t="str" cm="1">
        <f t="array" ref="K1966">_xlfn.IFS(Sales[[#This Row],[Current Upsell $]]=0,"",Sales[[#This Row],[Current Upsell $]]&gt;=400,"High",Sales[[#This Row],[Current Upsell $]]&gt;=100,"Medium",Sales[[#This Row],[Current Upsell $]]&lt;100,"Low")</f>
        <v/>
      </c>
      <c r="L1966" s="5" t="str">
        <f>IF(Sales[[#This Row],[Current Upsell $]]&gt;0,_xlfn.CONCAT(Sales[[#This Row],[Subscription Type]]," ",Sales[[#This Row],[Upsell Priority]]," ",TEXT(Sales[[#This Row],[Current Upsell $]],"$#")),"")</f>
        <v/>
      </c>
      <c r="M1966">
        <v>2</v>
      </c>
      <c r="N1966" s="1">
        <v>44287</v>
      </c>
      <c r="O1966" s="1">
        <v>44348</v>
      </c>
      <c r="P1966">
        <v>2</v>
      </c>
      <c r="Q1966">
        <v>0</v>
      </c>
      <c r="R1966" s="1">
        <v>44287</v>
      </c>
      <c r="S1966">
        <v>0</v>
      </c>
      <c r="T1966" s="1"/>
    </row>
    <row r="1967" spans="1:20" x14ac:dyDescent="0.25">
      <c r="A1967">
        <v>100265</v>
      </c>
      <c r="B1967" t="s">
        <v>3</v>
      </c>
      <c r="C1967" cm="1">
        <f t="array" ref="C1967">_xlfn.SWITCH(Sales[[#This Row],[Subscription Type]],"Basic",4,"Premium",3,"Business",2,"Enterprise",1,FALSE)</f>
        <v>4</v>
      </c>
      <c r="G1967">
        <v>0</v>
      </c>
      <c r="H1967">
        <f>MAX(0,Sales[[#This Row],[Number of Users]]-Sales[[#This Row],[Licenses Bought]])</f>
        <v>2</v>
      </c>
      <c r="I1967" s="5">
        <v>10</v>
      </c>
      <c r="J1967" s="5">
        <f>IF(Sales[[#This Row],[Sales Month]]=MAX(R1967:R4186),Sales[[#This Row],[Upsell $ Non Paying Users]]*Sales[[#This Row],[Non Paying Users]],0)</f>
        <v>0</v>
      </c>
      <c r="K1967" s="5" t="str" cm="1">
        <f t="array" ref="K1967">_xlfn.IFS(Sales[[#This Row],[Current Upsell $]]=0,"",Sales[[#This Row],[Current Upsell $]]&gt;=400,"High",Sales[[#This Row],[Current Upsell $]]&gt;=100,"Medium",Sales[[#This Row],[Current Upsell $]]&lt;100,"Low")</f>
        <v/>
      </c>
      <c r="L1967" s="5" t="str">
        <f>IF(Sales[[#This Row],[Current Upsell $]]&gt;0,_xlfn.CONCAT(Sales[[#This Row],[Subscription Type]]," ",Sales[[#This Row],[Upsell Priority]]," ",TEXT(Sales[[#This Row],[Current Upsell $]],"$#")),"")</f>
        <v/>
      </c>
      <c r="M1967">
        <v>2</v>
      </c>
      <c r="N1967" s="1">
        <v>44287</v>
      </c>
      <c r="O1967" s="1">
        <v>44378</v>
      </c>
      <c r="P1967">
        <v>3</v>
      </c>
      <c r="Q1967">
        <v>0</v>
      </c>
      <c r="R1967" s="1">
        <v>44287</v>
      </c>
      <c r="S1967">
        <v>0</v>
      </c>
      <c r="T1967" s="1"/>
    </row>
    <row r="1968" spans="1:20" x14ac:dyDescent="0.25">
      <c r="A1968">
        <v>100265</v>
      </c>
      <c r="B1968" t="s">
        <v>3</v>
      </c>
      <c r="C1968" cm="1">
        <f t="array" ref="C1968">_xlfn.SWITCH(Sales[[#This Row],[Subscription Type]],"Basic",4,"Premium",3,"Business",2,"Enterprise",1,FALSE)</f>
        <v>4</v>
      </c>
      <c r="G1968">
        <v>0</v>
      </c>
      <c r="H1968">
        <f>MAX(0,Sales[[#This Row],[Number of Users]]-Sales[[#This Row],[Licenses Bought]])</f>
        <v>2</v>
      </c>
      <c r="I1968" s="5">
        <v>10</v>
      </c>
      <c r="J1968" s="5">
        <f>IF(Sales[[#This Row],[Sales Month]]=MAX(R1968:R4187),Sales[[#This Row],[Upsell $ Non Paying Users]]*Sales[[#This Row],[Non Paying Users]],0)</f>
        <v>0</v>
      </c>
      <c r="K1968" s="5" t="str" cm="1">
        <f t="array" ref="K1968">_xlfn.IFS(Sales[[#This Row],[Current Upsell $]]=0,"",Sales[[#This Row],[Current Upsell $]]&gt;=400,"High",Sales[[#This Row],[Current Upsell $]]&gt;=100,"Medium",Sales[[#This Row],[Current Upsell $]]&lt;100,"Low")</f>
        <v/>
      </c>
      <c r="L1968" s="5" t="str">
        <f>IF(Sales[[#This Row],[Current Upsell $]]&gt;0,_xlfn.CONCAT(Sales[[#This Row],[Subscription Type]]," ",Sales[[#This Row],[Upsell Priority]]," ",TEXT(Sales[[#This Row],[Current Upsell $]],"$#")),"")</f>
        <v/>
      </c>
      <c r="M1968">
        <v>2</v>
      </c>
      <c r="N1968" s="1">
        <v>44287</v>
      </c>
      <c r="O1968" s="1">
        <v>44378</v>
      </c>
      <c r="P1968">
        <v>3</v>
      </c>
      <c r="Q1968">
        <v>0</v>
      </c>
      <c r="R1968" s="1">
        <v>44317</v>
      </c>
      <c r="S1968">
        <v>0</v>
      </c>
      <c r="T1968" s="1"/>
    </row>
    <row r="1969" spans="1:20" x14ac:dyDescent="0.25">
      <c r="A1969">
        <v>100265</v>
      </c>
      <c r="B1969" t="s">
        <v>3</v>
      </c>
      <c r="C1969" cm="1">
        <f t="array" ref="C1969">_xlfn.SWITCH(Sales[[#This Row],[Subscription Type]],"Basic",4,"Premium",3,"Business",2,"Enterprise",1,FALSE)</f>
        <v>4</v>
      </c>
      <c r="G1969">
        <v>0</v>
      </c>
      <c r="H1969">
        <f>MAX(0,Sales[[#This Row],[Number of Users]]-Sales[[#This Row],[Licenses Bought]])</f>
        <v>2</v>
      </c>
      <c r="I1969" s="5">
        <v>10</v>
      </c>
      <c r="J1969" s="5">
        <f>IF(Sales[[#This Row],[Sales Month]]=MAX(R1969:R4188),Sales[[#This Row],[Upsell $ Non Paying Users]]*Sales[[#This Row],[Non Paying Users]],0)</f>
        <v>20</v>
      </c>
      <c r="K1969" s="5" t="str" cm="1">
        <f t="array" ref="K1969">_xlfn.IFS(Sales[[#This Row],[Current Upsell $]]=0,"",Sales[[#This Row],[Current Upsell $]]&gt;=400,"High",Sales[[#This Row],[Current Upsell $]]&gt;=100,"Medium",Sales[[#This Row],[Current Upsell $]]&lt;100,"Low")</f>
        <v>Low</v>
      </c>
      <c r="L1969" s="5" t="str">
        <f>IF(Sales[[#This Row],[Current Upsell $]]&gt;0,_xlfn.CONCAT(Sales[[#This Row],[Subscription Type]]," ",Sales[[#This Row],[Upsell Priority]]," ",TEXT(Sales[[#This Row],[Current Upsell $]],"$#")),"")</f>
        <v>Basic Low $20</v>
      </c>
      <c r="M1969">
        <v>2</v>
      </c>
      <c r="N1969" s="1">
        <v>44287</v>
      </c>
      <c r="O1969" s="1">
        <v>44378</v>
      </c>
      <c r="P1969">
        <v>3</v>
      </c>
      <c r="Q1969">
        <v>0</v>
      </c>
      <c r="R1969" s="1">
        <v>44348</v>
      </c>
      <c r="S1969">
        <v>0</v>
      </c>
      <c r="T1969" s="1"/>
    </row>
    <row r="1970" spans="1:20" x14ac:dyDescent="0.25">
      <c r="A1970">
        <v>100267</v>
      </c>
      <c r="B1970" t="s">
        <v>3</v>
      </c>
      <c r="C1970" cm="1">
        <f t="array" ref="C1970">_xlfn.SWITCH(Sales[[#This Row],[Subscription Type]],"Basic",4,"Premium",3,"Business",2,"Enterprise",1,FALSE)</f>
        <v>4</v>
      </c>
      <c r="E1970" s="1"/>
      <c r="F1970" s="1"/>
      <c r="G1970">
        <v>0</v>
      </c>
      <c r="H1970">
        <f>MAX(0,Sales[[#This Row],[Number of Users]]-Sales[[#This Row],[Licenses Bought]])</f>
        <v>2</v>
      </c>
      <c r="I1970" s="5">
        <v>10</v>
      </c>
      <c r="J1970" s="5">
        <f>IF(Sales[[#This Row],[Sales Month]]=MAX(R1970:R4189),Sales[[#This Row],[Upsell $ Non Paying Users]]*Sales[[#This Row],[Non Paying Users]],0)</f>
        <v>0</v>
      </c>
      <c r="K1970" s="5" t="str" cm="1">
        <f t="array" ref="K1970">_xlfn.IFS(Sales[[#This Row],[Current Upsell $]]=0,"",Sales[[#This Row],[Current Upsell $]]&gt;=400,"High",Sales[[#This Row],[Current Upsell $]]&gt;=100,"Medium",Sales[[#This Row],[Current Upsell $]]&lt;100,"Low")</f>
        <v/>
      </c>
      <c r="L1970" s="5" t="str">
        <f>IF(Sales[[#This Row],[Current Upsell $]]&gt;0,_xlfn.CONCAT(Sales[[#This Row],[Subscription Type]]," ",Sales[[#This Row],[Upsell Priority]]," ",TEXT(Sales[[#This Row],[Current Upsell $]],"$#")),"")</f>
        <v/>
      </c>
      <c r="M1970">
        <v>2</v>
      </c>
      <c r="N1970" s="1">
        <v>44287</v>
      </c>
      <c r="O1970" s="1">
        <v>44378</v>
      </c>
      <c r="P1970">
        <v>3</v>
      </c>
      <c r="Q1970">
        <v>0</v>
      </c>
      <c r="R1970" s="1">
        <v>44287</v>
      </c>
      <c r="S1970">
        <v>0</v>
      </c>
      <c r="T1970" s="1"/>
    </row>
    <row r="1971" spans="1:20" x14ac:dyDescent="0.25">
      <c r="A1971">
        <v>100305</v>
      </c>
      <c r="B1971" t="s">
        <v>3</v>
      </c>
      <c r="C1971" cm="1">
        <f t="array" ref="C1971">_xlfn.SWITCH(Sales[[#This Row],[Subscription Type]],"Basic",4,"Premium",3,"Business",2,"Enterprise",1,FALSE)</f>
        <v>4</v>
      </c>
      <c r="G1971">
        <v>0</v>
      </c>
      <c r="H1971">
        <f>MAX(0,Sales[[#This Row],[Number of Users]]-Sales[[#This Row],[Licenses Bought]])</f>
        <v>2</v>
      </c>
      <c r="I1971" s="5">
        <v>10</v>
      </c>
      <c r="J1971" s="5">
        <f>IF(Sales[[#This Row],[Sales Month]]=MAX(R1971:R4190),Sales[[#This Row],[Upsell $ Non Paying Users]]*Sales[[#This Row],[Non Paying Users]],0)</f>
        <v>0</v>
      </c>
      <c r="K1971" s="5" t="str" cm="1">
        <f t="array" ref="K1971">_xlfn.IFS(Sales[[#This Row],[Current Upsell $]]=0,"",Sales[[#This Row],[Current Upsell $]]&gt;=400,"High",Sales[[#This Row],[Current Upsell $]]&gt;=100,"Medium",Sales[[#This Row],[Current Upsell $]]&lt;100,"Low")</f>
        <v/>
      </c>
      <c r="L1971" s="5" t="str">
        <f>IF(Sales[[#This Row],[Current Upsell $]]&gt;0,_xlfn.CONCAT(Sales[[#This Row],[Subscription Type]]," ",Sales[[#This Row],[Upsell Priority]]," ",TEXT(Sales[[#This Row],[Current Upsell $]],"$#")),"")</f>
        <v/>
      </c>
      <c r="M1971">
        <v>2</v>
      </c>
      <c r="N1971" s="1">
        <v>44317</v>
      </c>
      <c r="O1971" s="1">
        <v>44348</v>
      </c>
      <c r="P1971">
        <v>1</v>
      </c>
      <c r="Q1971">
        <v>0</v>
      </c>
      <c r="R1971" s="1">
        <v>44317</v>
      </c>
      <c r="S1971">
        <v>0</v>
      </c>
      <c r="T1971" s="1"/>
    </row>
    <row r="1972" spans="1:20" x14ac:dyDescent="0.25">
      <c r="A1972">
        <v>100305</v>
      </c>
      <c r="B1972" t="s">
        <v>3</v>
      </c>
      <c r="C1972" cm="1">
        <f t="array" ref="C1972">_xlfn.SWITCH(Sales[[#This Row],[Subscription Type]],"Basic",4,"Premium",3,"Business",2,"Enterprise",1,FALSE)</f>
        <v>4</v>
      </c>
      <c r="G1972">
        <v>0</v>
      </c>
      <c r="H1972">
        <f>MAX(0,Sales[[#This Row],[Number of Users]]-Sales[[#This Row],[Licenses Bought]])</f>
        <v>2</v>
      </c>
      <c r="I1972" s="5">
        <v>10</v>
      </c>
      <c r="J1972" s="5">
        <f>IF(Sales[[#This Row],[Sales Month]]=MAX(R1972:R4191),Sales[[#This Row],[Upsell $ Non Paying Users]]*Sales[[#This Row],[Non Paying Users]],0)</f>
        <v>20</v>
      </c>
      <c r="K1972" s="5" t="str" cm="1">
        <f t="array" ref="K1972">_xlfn.IFS(Sales[[#This Row],[Current Upsell $]]=0,"",Sales[[#This Row],[Current Upsell $]]&gt;=400,"High",Sales[[#This Row],[Current Upsell $]]&gt;=100,"Medium",Sales[[#This Row],[Current Upsell $]]&lt;100,"Low")</f>
        <v>Low</v>
      </c>
      <c r="L1972" s="5" t="str">
        <f>IF(Sales[[#This Row],[Current Upsell $]]&gt;0,_xlfn.CONCAT(Sales[[#This Row],[Subscription Type]]," ",Sales[[#This Row],[Upsell Priority]]," ",TEXT(Sales[[#This Row],[Current Upsell $]],"$#")),"")</f>
        <v>Basic Low $20</v>
      </c>
      <c r="M1972">
        <v>2</v>
      </c>
      <c r="N1972" s="1">
        <v>44317</v>
      </c>
      <c r="O1972" s="1">
        <v>44348</v>
      </c>
      <c r="P1972">
        <v>1</v>
      </c>
      <c r="Q1972">
        <v>0</v>
      </c>
      <c r="R1972" s="1">
        <v>44348</v>
      </c>
      <c r="S1972">
        <v>0</v>
      </c>
      <c r="T1972" s="1"/>
    </row>
    <row r="1973" spans="1:20" x14ac:dyDescent="0.25">
      <c r="A1973">
        <v>100306</v>
      </c>
      <c r="B1973" t="s">
        <v>3</v>
      </c>
      <c r="C1973" cm="1">
        <f t="array" ref="C1973">_xlfn.SWITCH(Sales[[#This Row],[Subscription Type]],"Basic",4,"Premium",3,"Business",2,"Enterprise",1,FALSE)</f>
        <v>4</v>
      </c>
      <c r="G1973">
        <v>0</v>
      </c>
      <c r="H1973">
        <f>MAX(0,Sales[[#This Row],[Number of Users]]-Sales[[#This Row],[Licenses Bought]])</f>
        <v>2</v>
      </c>
      <c r="I1973" s="5">
        <v>10</v>
      </c>
      <c r="J1973" s="5">
        <f>IF(Sales[[#This Row],[Sales Month]]=MAX(R1973:R4192),Sales[[#This Row],[Upsell $ Non Paying Users]]*Sales[[#This Row],[Non Paying Users]],0)</f>
        <v>0</v>
      </c>
      <c r="K1973" s="5" t="str" cm="1">
        <f t="array" ref="K1973">_xlfn.IFS(Sales[[#This Row],[Current Upsell $]]=0,"",Sales[[#This Row],[Current Upsell $]]&gt;=400,"High",Sales[[#This Row],[Current Upsell $]]&gt;=100,"Medium",Sales[[#This Row],[Current Upsell $]]&lt;100,"Low")</f>
        <v/>
      </c>
      <c r="L1973" s="5" t="str">
        <f>IF(Sales[[#This Row],[Current Upsell $]]&gt;0,_xlfn.CONCAT(Sales[[#This Row],[Subscription Type]]," ",Sales[[#This Row],[Upsell Priority]]," ",TEXT(Sales[[#This Row],[Current Upsell $]],"$#")),"")</f>
        <v/>
      </c>
      <c r="M1973">
        <v>2</v>
      </c>
      <c r="N1973" s="1">
        <v>44317</v>
      </c>
      <c r="O1973" s="1">
        <v>44348</v>
      </c>
      <c r="P1973">
        <v>1</v>
      </c>
      <c r="Q1973">
        <v>0</v>
      </c>
      <c r="R1973" s="1">
        <v>44317</v>
      </c>
      <c r="S1973">
        <v>0</v>
      </c>
      <c r="T1973" s="1"/>
    </row>
    <row r="1974" spans="1:20" x14ac:dyDescent="0.25">
      <c r="A1974">
        <v>100306</v>
      </c>
      <c r="B1974" t="s">
        <v>3</v>
      </c>
      <c r="C1974" cm="1">
        <f t="array" ref="C1974">_xlfn.SWITCH(Sales[[#This Row],[Subscription Type]],"Basic",4,"Premium",3,"Business",2,"Enterprise",1,FALSE)</f>
        <v>4</v>
      </c>
      <c r="G1974">
        <v>0</v>
      </c>
      <c r="H1974">
        <f>MAX(0,Sales[[#This Row],[Number of Users]]-Sales[[#This Row],[Licenses Bought]])</f>
        <v>2</v>
      </c>
      <c r="I1974" s="5">
        <v>10</v>
      </c>
      <c r="J1974" s="5">
        <f>IF(Sales[[#This Row],[Sales Month]]=MAX(R1974:R4193),Sales[[#This Row],[Upsell $ Non Paying Users]]*Sales[[#This Row],[Non Paying Users]],0)</f>
        <v>20</v>
      </c>
      <c r="K1974" s="5" t="str" cm="1">
        <f t="array" ref="K1974">_xlfn.IFS(Sales[[#This Row],[Current Upsell $]]=0,"",Sales[[#This Row],[Current Upsell $]]&gt;=400,"High",Sales[[#This Row],[Current Upsell $]]&gt;=100,"Medium",Sales[[#This Row],[Current Upsell $]]&lt;100,"Low")</f>
        <v>Low</v>
      </c>
      <c r="L1974" s="5" t="str">
        <f>IF(Sales[[#This Row],[Current Upsell $]]&gt;0,_xlfn.CONCAT(Sales[[#This Row],[Subscription Type]]," ",Sales[[#This Row],[Upsell Priority]]," ",TEXT(Sales[[#This Row],[Current Upsell $]],"$#")),"")</f>
        <v>Basic Low $20</v>
      </c>
      <c r="M1974">
        <v>2</v>
      </c>
      <c r="N1974" s="1">
        <v>44317</v>
      </c>
      <c r="O1974" s="1">
        <v>44348</v>
      </c>
      <c r="P1974">
        <v>1</v>
      </c>
      <c r="Q1974">
        <v>0</v>
      </c>
      <c r="R1974" s="1">
        <v>44348</v>
      </c>
      <c r="S1974">
        <v>0</v>
      </c>
      <c r="T1974" s="1"/>
    </row>
    <row r="1975" spans="1:20" x14ac:dyDescent="0.25">
      <c r="A1975">
        <v>100307</v>
      </c>
      <c r="B1975" t="s">
        <v>3</v>
      </c>
      <c r="C1975" cm="1">
        <f t="array" ref="C1975">_xlfn.SWITCH(Sales[[#This Row],[Subscription Type]],"Basic",4,"Premium",3,"Business",2,"Enterprise",1,FALSE)</f>
        <v>4</v>
      </c>
      <c r="G1975">
        <v>0</v>
      </c>
      <c r="H1975">
        <f>MAX(0,Sales[[#This Row],[Number of Users]]-Sales[[#This Row],[Licenses Bought]])</f>
        <v>2</v>
      </c>
      <c r="I1975" s="5">
        <v>10</v>
      </c>
      <c r="J1975" s="5">
        <f>IF(Sales[[#This Row],[Sales Month]]=MAX(R1975:R4194),Sales[[#This Row],[Upsell $ Non Paying Users]]*Sales[[#This Row],[Non Paying Users]],0)</f>
        <v>0</v>
      </c>
      <c r="K1975" s="5" t="str" cm="1">
        <f t="array" ref="K1975">_xlfn.IFS(Sales[[#This Row],[Current Upsell $]]=0,"",Sales[[#This Row],[Current Upsell $]]&gt;=400,"High",Sales[[#This Row],[Current Upsell $]]&gt;=100,"Medium",Sales[[#This Row],[Current Upsell $]]&lt;100,"Low")</f>
        <v/>
      </c>
      <c r="L1975" s="5" t="str">
        <f>IF(Sales[[#This Row],[Current Upsell $]]&gt;0,_xlfn.CONCAT(Sales[[#This Row],[Subscription Type]]," ",Sales[[#This Row],[Upsell Priority]]," ",TEXT(Sales[[#This Row],[Current Upsell $]],"$#")),"")</f>
        <v/>
      </c>
      <c r="M1975">
        <v>2</v>
      </c>
      <c r="N1975" s="1">
        <v>44317</v>
      </c>
      <c r="O1975" s="1">
        <v>44378</v>
      </c>
      <c r="P1975">
        <v>2</v>
      </c>
      <c r="Q1975">
        <v>0</v>
      </c>
      <c r="R1975" s="1">
        <v>44317</v>
      </c>
      <c r="S1975">
        <v>0</v>
      </c>
      <c r="T1975" s="1"/>
    </row>
    <row r="1976" spans="1:20" x14ac:dyDescent="0.25">
      <c r="A1976">
        <v>100307</v>
      </c>
      <c r="B1976" t="s">
        <v>3</v>
      </c>
      <c r="C1976" cm="1">
        <f t="array" ref="C1976">_xlfn.SWITCH(Sales[[#This Row],[Subscription Type]],"Basic",4,"Premium",3,"Business",2,"Enterprise",1,FALSE)</f>
        <v>4</v>
      </c>
      <c r="G1976">
        <v>0</v>
      </c>
      <c r="H1976">
        <f>MAX(0,Sales[[#This Row],[Number of Users]]-Sales[[#This Row],[Licenses Bought]])</f>
        <v>2</v>
      </c>
      <c r="I1976" s="5">
        <v>10</v>
      </c>
      <c r="J1976" s="5">
        <f>IF(Sales[[#This Row],[Sales Month]]=MAX(R1976:R4195),Sales[[#This Row],[Upsell $ Non Paying Users]]*Sales[[#This Row],[Non Paying Users]],0)</f>
        <v>20</v>
      </c>
      <c r="K1976" s="5" t="str" cm="1">
        <f t="array" ref="K1976">_xlfn.IFS(Sales[[#This Row],[Current Upsell $]]=0,"",Sales[[#This Row],[Current Upsell $]]&gt;=400,"High",Sales[[#This Row],[Current Upsell $]]&gt;=100,"Medium",Sales[[#This Row],[Current Upsell $]]&lt;100,"Low")</f>
        <v>Low</v>
      </c>
      <c r="L1976" s="5" t="str">
        <f>IF(Sales[[#This Row],[Current Upsell $]]&gt;0,_xlfn.CONCAT(Sales[[#This Row],[Subscription Type]]," ",Sales[[#This Row],[Upsell Priority]]," ",TEXT(Sales[[#This Row],[Current Upsell $]],"$#")),"")</f>
        <v>Basic Low $20</v>
      </c>
      <c r="M1976">
        <v>2</v>
      </c>
      <c r="N1976" s="1">
        <v>44317</v>
      </c>
      <c r="O1976" s="1">
        <v>44378</v>
      </c>
      <c r="P1976">
        <v>2</v>
      </c>
      <c r="Q1976">
        <v>0</v>
      </c>
      <c r="R1976" s="1">
        <v>44348</v>
      </c>
      <c r="S1976">
        <v>0</v>
      </c>
      <c r="T1976" s="1"/>
    </row>
    <row r="1977" spans="1:20" x14ac:dyDescent="0.25">
      <c r="A1977">
        <v>100308</v>
      </c>
      <c r="B1977" t="s">
        <v>3</v>
      </c>
      <c r="C1977" cm="1">
        <f t="array" ref="C1977">_xlfn.SWITCH(Sales[[#This Row],[Subscription Type]],"Basic",4,"Premium",3,"Business",2,"Enterprise",1,FALSE)</f>
        <v>4</v>
      </c>
      <c r="G1977">
        <v>0</v>
      </c>
      <c r="H1977">
        <f>MAX(0,Sales[[#This Row],[Number of Users]]-Sales[[#This Row],[Licenses Bought]])</f>
        <v>2</v>
      </c>
      <c r="I1977" s="5">
        <v>10</v>
      </c>
      <c r="J1977" s="5">
        <f>IF(Sales[[#This Row],[Sales Month]]=MAX(R1977:R4196),Sales[[#This Row],[Upsell $ Non Paying Users]]*Sales[[#This Row],[Non Paying Users]],0)</f>
        <v>0</v>
      </c>
      <c r="K1977" s="5" t="str" cm="1">
        <f t="array" ref="K1977">_xlfn.IFS(Sales[[#This Row],[Current Upsell $]]=0,"",Sales[[#This Row],[Current Upsell $]]&gt;=400,"High",Sales[[#This Row],[Current Upsell $]]&gt;=100,"Medium",Sales[[#This Row],[Current Upsell $]]&lt;100,"Low")</f>
        <v/>
      </c>
      <c r="L1977" s="5" t="str">
        <f>IF(Sales[[#This Row],[Current Upsell $]]&gt;0,_xlfn.CONCAT(Sales[[#This Row],[Subscription Type]]," ",Sales[[#This Row],[Upsell Priority]]," ",TEXT(Sales[[#This Row],[Current Upsell $]],"$#")),"")</f>
        <v/>
      </c>
      <c r="M1977">
        <v>2</v>
      </c>
      <c r="N1977" s="1">
        <v>44317</v>
      </c>
      <c r="O1977" s="1">
        <v>44348</v>
      </c>
      <c r="P1977">
        <v>1</v>
      </c>
      <c r="Q1977">
        <v>0</v>
      </c>
      <c r="R1977" s="1">
        <v>44317</v>
      </c>
      <c r="S1977">
        <v>0</v>
      </c>
      <c r="T1977" s="1"/>
    </row>
    <row r="1978" spans="1:20" x14ac:dyDescent="0.25">
      <c r="A1978">
        <v>100308</v>
      </c>
      <c r="B1978" t="s">
        <v>3</v>
      </c>
      <c r="C1978" cm="1">
        <f t="array" ref="C1978">_xlfn.SWITCH(Sales[[#This Row],[Subscription Type]],"Basic",4,"Premium",3,"Business",2,"Enterprise",1,FALSE)</f>
        <v>4</v>
      </c>
      <c r="G1978">
        <v>0</v>
      </c>
      <c r="H1978">
        <f>MAX(0,Sales[[#This Row],[Number of Users]]-Sales[[#This Row],[Licenses Bought]])</f>
        <v>2</v>
      </c>
      <c r="I1978" s="5">
        <v>10</v>
      </c>
      <c r="J1978" s="5">
        <f>IF(Sales[[#This Row],[Sales Month]]=MAX(R1978:R4197),Sales[[#This Row],[Upsell $ Non Paying Users]]*Sales[[#This Row],[Non Paying Users]],0)</f>
        <v>20</v>
      </c>
      <c r="K1978" s="5" t="str" cm="1">
        <f t="array" ref="K1978">_xlfn.IFS(Sales[[#This Row],[Current Upsell $]]=0,"",Sales[[#This Row],[Current Upsell $]]&gt;=400,"High",Sales[[#This Row],[Current Upsell $]]&gt;=100,"Medium",Sales[[#This Row],[Current Upsell $]]&lt;100,"Low")</f>
        <v>Low</v>
      </c>
      <c r="L1978" s="5" t="str">
        <f>IF(Sales[[#This Row],[Current Upsell $]]&gt;0,_xlfn.CONCAT(Sales[[#This Row],[Subscription Type]]," ",Sales[[#This Row],[Upsell Priority]]," ",TEXT(Sales[[#This Row],[Current Upsell $]],"$#")),"")</f>
        <v>Basic Low $20</v>
      </c>
      <c r="M1978">
        <v>2</v>
      </c>
      <c r="N1978" s="1">
        <v>44317</v>
      </c>
      <c r="O1978" s="1">
        <v>44348</v>
      </c>
      <c r="P1978">
        <v>1</v>
      </c>
      <c r="Q1978">
        <v>0</v>
      </c>
      <c r="R1978" s="1">
        <v>44348</v>
      </c>
      <c r="S1978">
        <v>0</v>
      </c>
      <c r="T1978" s="1"/>
    </row>
    <row r="1979" spans="1:20" x14ac:dyDescent="0.25">
      <c r="A1979">
        <v>100309</v>
      </c>
      <c r="B1979" t="s">
        <v>3</v>
      </c>
      <c r="C1979" cm="1">
        <f t="array" ref="C1979">_xlfn.SWITCH(Sales[[#This Row],[Subscription Type]],"Basic",4,"Premium",3,"Business",2,"Enterprise",1,FALSE)</f>
        <v>4</v>
      </c>
      <c r="G1979">
        <v>0</v>
      </c>
      <c r="H1979">
        <f>MAX(0,Sales[[#This Row],[Number of Users]]-Sales[[#This Row],[Licenses Bought]])</f>
        <v>2</v>
      </c>
      <c r="I1979" s="5">
        <v>10</v>
      </c>
      <c r="J1979" s="5">
        <f>IF(Sales[[#This Row],[Sales Month]]=MAX(R1979:R4198),Sales[[#This Row],[Upsell $ Non Paying Users]]*Sales[[#This Row],[Non Paying Users]],0)</f>
        <v>0</v>
      </c>
      <c r="K1979" s="5" t="str" cm="1">
        <f t="array" ref="K1979">_xlfn.IFS(Sales[[#This Row],[Current Upsell $]]=0,"",Sales[[#This Row],[Current Upsell $]]&gt;=400,"High",Sales[[#This Row],[Current Upsell $]]&gt;=100,"Medium",Sales[[#This Row],[Current Upsell $]]&lt;100,"Low")</f>
        <v/>
      </c>
      <c r="L1979" s="5" t="str">
        <f>IF(Sales[[#This Row],[Current Upsell $]]&gt;0,_xlfn.CONCAT(Sales[[#This Row],[Subscription Type]]," ",Sales[[#This Row],[Upsell Priority]]," ",TEXT(Sales[[#This Row],[Current Upsell $]],"$#")),"")</f>
        <v/>
      </c>
      <c r="M1979">
        <v>2</v>
      </c>
      <c r="N1979" s="1">
        <v>44317</v>
      </c>
      <c r="O1979" s="1">
        <v>44348</v>
      </c>
      <c r="P1979">
        <v>1</v>
      </c>
      <c r="Q1979">
        <v>0</v>
      </c>
      <c r="R1979" s="1">
        <v>44317</v>
      </c>
      <c r="S1979">
        <v>0</v>
      </c>
      <c r="T1979" s="1"/>
    </row>
    <row r="1980" spans="1:20" x14ac:dyDescent="0.25">
      <c r="A1980">
        <v>100309</v>
      </c>
      <c r="B1980" t="s">
        <v>3</v>
      </c>
      <c r="C1980" cm="1">
        <f t="array" ref="C1980">_xlfn.SWITCH(Sales[[#This Row],[Subscription Type]],"Basic",4,"Premium",3,"Business",2,"Enterprise",1,FALSE)</f>
        <v>4</v>
      </c>
      <c r="G1980">
        <v>0</v>
      </c>
      <c r="H1980">
        <f>MAX(0,Sales[[#This Row],[Number of Users]]-Sales[[#This Row],[Licenses Bought]])</f>
        <v>2</v>
      </c>
      <c r="I1980" s="5">
        <v>10</v>
      </c>
      <c r="J1980" s="5">
        <f>IF(Sales[[#This Row],[Sales Month]]=MAX(R1980:R4199),Sales[[#This Row],[Upsell $ Non Paying Users]]*Sales[[#This Row],[Non Paying Users]],0)</f>
        <v>20</v>
      </c>
      <c r="K1980" s="5" t="str" cm="1">
        <f t="array" ref="K1980">_xlfn.IFS(Sales[[#This Row],[Current Upsell $]]=0,"",Sales[[#This Row],[Current Upsell $]]&gt;=400,"High",Sales[[#This Row],[Current Upsell $]]&gt;=100,"Medium",Sales[[#This Row],[Current Upsell $]]&lt;100,"Low")</f>
        <v>Low</v>
      </c>
      <c r="L1980" s="5" t="str">
        <f>IF(Sales[[#This Row],[Current Upsell $]]&gt;0,_xlfn.CONCAT(Sales[[#This Row],[Subscription Type]]," ",Sales[[#This Row],[Upsell Priority]]," ",TEXT(Sales[[#This Row],[Current Upsell $]],"$#")),"")</f>
        <v>Basic Low $20</v>
      </c>
      <c r="M1980">
        <v>2</v>
      </c>
      <c r="N1980" s="1">
        <v>44317</v>
      </c>
      <c r="O1980" s="1">
        <v>44348</v>
      </c>
      <c r="P1980">
        <v>1</v>
      </c>
      <c r="Q1980">
        <v>0</v>
      </c>
      <c r="R1980" s="1">
        <v>44348</v>
      </c>
      <c r="S1980">
        <v>0</v>
      </c>
      <c r="T1980" s="1"/>
    </row>
    <row r="1981" spans="1:20" x14ac:dyDescent="0.25">
      <c r="A1981">
        <v>100310</v>
      </c>
      <c r="B1981" t="s">
        <v>3</v>
      </c>
      <c r="C1981" cm="1">
        <f t="array" ref="C1981">_xlfn.SWITCH(Sales[[#This Row],[Subscription Type]],"Basic",4,"Premium",3,"Business",2,"Enterprise",1,FALSE)</f>
        <v>4</v>
      </c>
      <c r="G1981">
        <v>0</v>
      </c>
      <c r="H1981">
        <f>MAX(0,Sales[[#This Row],[Number of Users]]-Sales[[#This Row],[Licenses Bought]])</f>
        <v>2</v>
      </c>
      <c r="I1981" s="5">
        <v>10</v>
      </c>
      <c r="J1981" s="5">
        <f>IF(Sales[[#This Row],[Sales Month]]=MAX(R1981:R4200),Sales[[#This Row],[Upsell $ Non Paying Users]]*Sales[[#This Row],[Non Paying Users]],0)</f>
        <v>0</v>
      </c>
      <c r="K1981" s="5" t="str" cm="1">
        <f t="array" ref="K1981">_xlfn.IFS(Sales[[#This Row],[Current Upsell $]]=0,"",Sales[[#This Row],[Current Upsell $]]&gt;=400,"High",Sales[[#This Row],[Current Upsell $]]&gt;=100,"Medium",Sales[[#This Row],[Current Upsell $]]&lt;100,"Low")</f>
        <v/>
      </c>
      <c r="L1981" s="5" t="str">
        <f>IF(Sales[[#This Row],[Current Upsell $]]&gt;0,_xlfn.CONCAT(Sales[[#This Row],[Subscription Type]]," ",Sales[[#This Row],[Upsell Priority]]," ",TEXT(Sales[[#This Row],[Current Upsell $]],"$#")),"")</f>
        <v/>
      </c>
      <c r="M1981">
        <v>2</v>
      </c>
      <c r="N1981" s="1">
        <v>44317</v>
      </c>
      <c r="O1981" s="1">
        <v>44378</v>
      </c>
      <c r="P1981">
        <v>2</v>
      </c>
      <c r="Q1981">
        <v>0</v>
      </c>
      <c r="R1981" s="1">
        <v>44317</v>
      </c>
      <c r="S1981">
        <v>0</v>
      </c>
      <c r="T1981" s="1"/>
    </row>
    <row r="1982" spans="1:20" x14ac:dyDescent="0.25">
      <c r="A1982">
        <v>100312</v>
      </c>
      <c r="B1982" t="s">
        <v>3</v>
      </c>
      <c r="C1982" cm="1">
        <f t="array" ref="C1982">_xlfn.SWITCH(Sales[[#This Row],[Subscription Type]],"Basic",4,"Premium",3,"Business",2,"Enterprise",1,FALSE)</f>
        <v>4</v>
      </c>
      <c r="G1982">
        <v>0</v>
      </c>
      <c r="H1982">
        <f>MAX(0,Sales[[#This Row],[Number of Users]]-Sales[[#This Row],[Licenses Bought]])</f>
        <v>2</v>
      </c>
      <c r="I1982" s="5">
        <v>10</v>
      </c>
      <c r="J1982" s="5">
        <f>IF(Sales[[#This Row],[Sales Month]]=MAX(R1982:R4201),Sales[[#This Row],[Upsell $ Non Paying Users]]*Sales[[#This Row],[Non Paying Users]],0)</f>
        <v>0</v>
      </c>
      <c r="K1982" s="5" t="str" cm="1">
        <f t="array" ref="K1982">_xlfn.IFS(Sales[[#This Row],[Current Upsell $]]=0,"",Sales[[#This Row],[Current Upsell $]]&gt;=400,"High",Sales[[#This Row],[Current Upsell $]]&gt;=100,"Medium",Sales[[#This Row],[Current Upsell $]]&lt;100,"Low")</f>
        <v/>
      </c>
      <c r="L1982" s="5" t="str">
        <f>IF(Sales[[#This Row],[Current Upsell $]]&gt;0,_xlfn.CONCAT(Sales[[#This Row],[Subscription Type]]," ",Sales[[#This Row],[Upsell Priority]]," ",TEXT(Sales[[#This Row],[Current Upsell $]],"$#")),"")</f>
        <v/>
      </c>
      <c r="M1982">
        <v>2</v>
      </c>
      <c r="N1982" s="1">
        <v>44317</v>
      </c>
      <c r="O1982" s="1">
        <v>44378</v>
      </c>
      <c r="P1982">
        <v>2</v>
      </c>
      <c r="Q1982">
        <v>0</v>
      </c>
      <c r="R1982" s="1">
        <v>44317</v>
      </c>
      <c r="S1982">
        <v>0</v>
      </c>
      <c r="T1982" s="1"/>
    </row>
    <row r="1983" spans="1:20" x14ac:dyDescent="0.25">
      <c r="A1983">
        <v>100312</v>
      </c>
      <c r="B1983" t="s">
        <v>3</v>
      </c>
      <c r="C1983" cm="1">
        <f t="array" ref="C1983">_xlfn.SWITCH(Sales[[#This Row],[Subscription Type]],"Basic",4,"Premium",3,"Business",2,"Enterprise",1,FALSE)</f>
        <v>4</v>
      </c>
      <c r="G1983">
        <v>0</v>
      </c>
      <c r="H1983">
        <f>MAX(0,Sales[[#This Row],[Number of Users]]-Sales[[#This Row],[Licenses Bought]])</f>
        <v>2</v>
      </c>
      <c r="I1983" s="5">
        <v>10</v>
      </c>
      <c r="J1983" s="5">
        <f>IF(Sales[[#This Row],[Sales Month]]=MAX(R1983:R4202),Sales[[#This Row],[Upsell $ Non Paying Users]]*Sales[[#This Row],[Non Paying Users]],0)</f>
        <v>20</v>
      </c>
      <c r="K1983" s="5" t="str" cm="1">
        <f t="array" ref="K1983">_xlfn.IFS(Sales[[#This Row],[Current Upsell $]]=0,"",Sales[[#This Row],[Current Upsell $]]&gt;=400,"High",Sales[[#This Row],[Current Upsell $]]&gt;=100,"Medium",Sales[[#This Row],[Current Upsell $]]&lt;100,"Low")</f>
        <v>Low</v>
      </c>
      <c r="L1983" s="5" t="str">
        <f>IF(Sales[[#This Row],[Current Upsell $]]&gt;0,_xlfn.CONCAT(Sales[[#This Row],[Subscription Type]]," ",Sales[[#This Row],[Upsell Priority]]," ",TEXT(Sales[[#This Row],[Current Upsell $]],"$#")),"")</f>
        <v>Basic Low $20</v>
      </c>
      <c r="M1983">
        <v>2</v>
      </c>
      <c r="N1983" s="1">
        <v>44317</v>
      </c>
      <c r="O1983" s="1">
        <v>44378</v>
      </c>
      <c r="P1983">
        <v>2</v>
      </c>
      <c r="Q1983">
        <v>0</v>
      </c>
      <c r="R1983" s="1">
        <v>44348</v>
      </c>
      <c r="S1983">
        <v>0</v>
      </c>
      <c r="T1983" s="1"/>
    </row>
    <row r="1984" spans="1:20" x14ac:dyDescent="0.25">
      <c r="A1984">
        <v>100313</v>
      </c>
      <c r="B1984" t="s">
        <v>3</v>
      </c>
      <c r="C1984" cm="1">
        <f t="array" ref="C1984">_xlfn.SWITCH(Sales[[#This Row],[Subscription Type]],"Basic",4,"Premium",3,"Business",2,"Enterprise",1,FALSE)</f>
        <v>4</v>
      </c>
      <c r="G1984">
        <v>0</v>
      </c>
      <c r="H1984">
        <f>MAX(0,Sales[[#This Row],[Number of Users]]-Sales[[#This Row],[Licenses Bought]])</f>
        <v>2</v>
      </c>
      <c r="I1984" s="5">
        <v>10</v>
      </c>
      <c r="J1984" s="5">
        <f>IF(Sales[[#This Row],[Sales Month]]=MAX(R1984:R4203),Sales[[#This Row],[Upsell $ Non Paying Users]]*Sales[[#This Row],[Non Paying Users]],0)</f>
        <v>0</v>
      </c>
      <c r="K1984" s="5" t="str" cm="1">
        <f t="array" ref="K1984">_xlfn.IFS(Sales[[#This Row],[Current Upsell $]]=0,"",Sales[[#This Row],[Current Upsell $]]&gt;=400,"High",Sales[[#This Row],[Current Upsell $]]&gt;=100,"Medium",Sales[[#This Row],[Current Upsell $]]&lt;100,"Low")</f>
        <v/>
      </c>
      <c r="L1984" s="5" t="str">
        <f>IF(Sales[[#This Row],[Current Upsell $]]&gt;0,_xlfn.CONCAT(Sales[[#This Row],[Subscription Type]]," ",Sales[[#This Row],[Upsell Priority]]," ",TEXT(Sales[[#This Row],[Current Upsell $]],"$#")),"")</f>
        <v/>
      </c>
      <c r="M1984">
        <v>2</v>
      </c>
      <c r="N1984" s="1">
        <v>44317</v>
      </c>
      <c r="O1984" s="1">
        <v>44378</v>
      </c>
      <c r="P1984">
        <v>2</v>
      </c>
      <c r="Q1984">
        <v>0</v>
      </c>
      <c r="R1984" s="1">
        <v>44317</v>
      </c>
      <c r="S1984">
        <v>0</v>
      </c>
      <c r="T1984" s="1"/>
    </row>
    <row r="1985" spans="1:20" x14ac:dyDescent="0.25">
      <c r="A1985">
        <v>100313</v>
      </c>
      <c r="B1985" t="s">
        <v>3</v>
      </c>
      <c r="C1985" cm="1">
        <f t="array" ref="C1985">_xlfn.SWITCH(Sales[[#This Row],[Subscription Type]],"Basic",4,"Premium",3,"Business",2,"Enterprise",1,FALSE)</f>
        <v>4</v>
      </c>
      <c r="G1985">
        <v>0</v>
      </c>
      <c r="H1985">
        <f>MAX(0,Sales[[#This Row],[Number of Users]]-Sales[[#This Row],[Licenses Bought]])</f>
        <v>2</v>
      </c>
      <c r="I1985" s="5">
        <v>10</v>
      </c>
      <c r="J1985" s="5">
        <f>IF(Sales[[#This Row],[Sales Month]]=MAX(R1985:R4204),Sales[[#This Row],[Upsell $ Non Paying Users]]*Sales[[#This Row],[Non Paying Users]],0)</f>
        <v>20</v>
      </c>
      <c r="K1985" s="5" t="str" cm="1">
        <f t="array" ref="K1985">_xlfn.IFS(Sales[[#This Row],[Current Upsell $]]=0,"",Sales[[#This Row],[Current Upsell $]]&gt;=400,"High",Sales[[#This Row],[Current Upsell $]]&gt;=100,"Medium",Sales[[#This Row],[Current Upsell $]]&lt;100,"Low")</f>
        <v>Low</v>
      </c>
      <c r="L1985" s="5" t="str">
        <f>IF(Sales[[#This Row],[Current Upsell $]]&gt;0,_xlfn.CONCAT(Sales[[#This Row],[Subscription Type]]," ",Sales[[#This Row],[Upsell Priority]]," ",TEXT(Sales[[#This Row],[Current Upsell $]],"$#")),"")</f>
        <v>Basic Low $20</v>
      </c>
      <c r="M1985">
        <v>2</v>
      </c>
      <c r="N1985" s="1">
        <v>44317</v>
      </c>
      <c r="O1985" s="1">
        <v>44378</v>
      </c>
      <c r="P1985">
        <v>2</v>
      </c>
      <c r="Q1985">
        <v>0</v>
      </c>
      <c r="R1985" s="1">
        <v>44348</v>
      </c>
      <c r="S1985">
        <v>0</v>
      </c>
      <c r="T1985" s="1"/>
    </row>
    <row r="1986" spans="1:20" x14ac:dyDescent="0.25">
      <c r="A1986">
        <v>100314</v>
      </c>
      <c r="B1986" t="s">
        <v>3</v>
      </c>
      <c r="C1986" cm="1">
        <f t="array" ref="C1986">_xlfn.SWITCH(Sales[[#This Row],[Subscription Type]],"Basic",4,"Premium",3,"Business",2,"Enterprise",1,FALSE)</f>
        <v>4</v>
      </c>
      <c r="G1986">
        <v>0</v>
      </c>
      <c r="H1986">
        <f>MAX(0,Sales[[#This Row],[Number of Users]]-Sales[[#This Row],[Licenses Bought]])</f>
        <v>2</v>
      </c>
      <c r="I1986" s="5">
        <v>10</v>
      </c>
      <c r="J1986" s="5">
        <f>IF(Sales[[#This Row],[Sales Month]]=MAX(R1986:R4205),Sales[[#This Row],[Upsell $ Non Paying Users]]*Sales[[#This Row],[Non Paying Users]],0)</f>
        <v>0</v>
      </c>
      <c r="K1986" s="5" t="str" cm="1">
        <f t="array" ref="K1986">_xlfn.IFS(Sales[[#This Row],[Current Upsell $]]=0,"",Sales[[#This Row],[Current Upsell $]]&gt;=400,"High",Sales[[#This Row],[Current Upsell $]]&gt;=100,"Medium",Sales[[#This Row],[Current Upsell $]]&lt;100,"Low")</f>
        <v/>
      </c>
      <c r="L1986" s="5" t="str">
        <f>IF(Sales[[#This Row],[Current Upsell $]]&gt;0,_xlfn.CONCAT(Sales[[#This Row],[Subscription Type]]," ",Sales[[#This Row],[Upsell Priority]]," ",TEXT(Sales[[#This Row],[Current Upsell $]],"$#")),"")</f>
        <v/>
      </c>
      <c r="M1986">
        <v>2</v>
      </c>
      <c r="N1986" s="1">
        <v>44317</v>
      </c>
      <c r="O1986" s="1">
        <v>44378</v>
      </c>
      <c r="P1986">
        <v>2</v>
      </c>
      <c r="Q1986">
        <v>0</v>
      </c>
      <c r="R1986" s="1">
        <v>44317</v>
      </c>
      <c r="S1986">
        <v>0</v>
      </c>
      <c r="T1986" s="1"/>
    </row>
    <row r="1987" spans="1:20" x14ac:dyDescent="0.25">
      <c r="A1987">
        <v>100314</v>
      </c>
      <c r="B1987" t="s">
        <v>3</v>
      </c>
      <c r="C1987" cm="1">
        <f t="array" ref="C1987">_xlfn.SWITCH(Sales[[#This Row],[Subscription Type]],"Basic",4,"Premium",3,"Business",2,"Enterprise",1,FALSE)</f>
        <v>4</v>
      </c>
      <c r="G1987">
        <v>0</v>
      </c>
      <c r="H1987">
        <f>MAX(0,Sales[[#This Row],[Number of Users]]-Sales[[#This Row],[Licenses Bought]])</f>
        <v>2</v>
      </c>
      <c r="I1987" s="5">
        <v>10</v>
      </c>
      <c r="J1987" s="5">
        <f>IF(Sales[[#This Row],[Sales Month]]=MAX(R1987:R4206),Sales[[#This Row],[Upsell $ Non Paying Users]]*Sales[[#This Row],[Non Paying Users]],0)</f>
        <v>20</v>
      </c>
      <c r="K1987" s="5" t="str" cm="1">
        <f t="array" ref="K1987">_xlfn.IFS(Sales[[#This Row],[Current Upsell $]]=0,"",Sales[[#This Row],[Current Upsell $]]&gt;=400,"High",Sales[[#This Row],[Current Upsell $]]&gt;=100,"Medium",Sales[[#This Row],[Current Upsell $]]&lt;100,"Low")</f>
        <v>Low</v>
      </c>
      <c r="L1987" s="5" t="str">
        <f>IF(Sales[[#This Row],[Current Upsell $]]&gt;0,_xlfn.CONCAT(Sales[[#This Row],[Subscription Type]]," ",Sales[[#This Row],[Upsell Priority]]," ",TEXT(Sales[[#This Row],[Current Upsell $]],"$#")),"")</f>
        <v>Basic Low $20</v>
      </c>
      <c r="M1987">
        <v>2</v>
      </c>
      <c r="N1987" s="1">
        <v>44317</v>
      </c>
      <c r="O1987" s="1">
        <v>44378</v>
      </c>
      <c r="P1987">
        <v>2</v>
      </c>
      <c r="Q1987">
        <v>0</v>
      </c>
      <c r="R1987" s="1">
        <v>44348</v>
      </c>
      <c r="S1987">
        <v>0</v>
      </c>
      <c r="T1987" s="1"/>
    </row>
    <row r="1988" spans="1:20" x14ac:dyDescent="0.25">
      <c r="A1988">
        <v>100315</v>
      </c>
      <c r="B1988" t="s">
        <v>3</v>
      </c>
      <c r="C1988" cm="1">
        <f t="array" ref="C1988">_xlfn.SWITCH(Sales[[#This Row],[Subscription Type]],"Basic",4,"Premium",3,"Business",2,"Enterprise",1,FALSE)</f>
        <v>4</v>
      </c>
      <c r="G1988">
        <v>0</v>
      </c>
      <c r="H1988">
        <f>MAX(0,Sales[[#This Row],[Number of Users]]-Sales[[#This Row],[Licenses Bought]])</f>
        <v>2</v>
      </c>
      <c r="I1988" s="5">
        <v>10</v>
      </c>
      <c r="J1988" s="5">
        <f>IF(Sales[[#This Row],[Sales Month]]=MAX(R1988:R4207),Sales[[#This Row],[Upsell $ Non Paying Users]]*Sales[[#This Row],[Non Paying Users]],0)</f>
        <v>0</v>
      </c>
      <c r="K1988" s="5" t="str" cm="1">
        <f t="array" ref="K1988">_xlfn.IFS(Sales[[#This Row],[Current Upsell $]]=0,"",Sales[[#This Row],[Current Upsell $]]&gt;=400,"High",Sales[[#This Row],[Current Upsell $]]&gt;=100,"Medium",Sales[[#This Row],[Current Upsell $]]&lt;100,"Low")</f>
        <v/>
      </c>
      <c r="L1988" s="5" t="str">
        <f>IF(Sales[[#This Row],[Current Upsell $]]&gt;0,_xlfn.CONCAT(Sales[[#This Row],[Subscription Type]]," ",Sales[[#This Row],[Upsell Priority]]," ",TEXT(Sales[[#This Row],[Current Upsell $]],"$#")),"")</f>
        <v/>
      </c>
      <c r="M1988">
        <v>2</v>
      </c>
      <c r="N1988" s="1">
        <v>44317</v>
      </c>
      <c r="O1988" s="1">
        <v>44348</v>
      </c>
      <c r="P1988">
        <v>1</v>
      </c>
      <c r="Q1988">
        <v>0</v>
      </c>
      <c r="R1988" s="1">
        <v>44317</v>
      </c>
      <c r="S1988">
        <v>0</v>
      </c>
      <c r="T1988" s="1"/>
    </row>
    <row r="1989" spans="1:20" x14ac:dyDescent="0.25">
      <c r="A1989">
        <v>100315</v>
      </c>
      <c r="B1989" t="s">
        <v>3</v>
      </c>
      <c r="C1989" cm="1">
        <f t="array" ref="C1989">_xlfn.SWITCH(Sales[[#This Row],[Subscription Type]],"Basic",4,"Premium",3,"Business",2,"Enterprise",1,FALSE)</f>
        <v>4</v>
      </c>
      <c r="G1989">
        <v>0</v>
      </c>
      <c r="H1989">
        <f>MAX(0,Sales[[#This Row],[Number of Users]]-Sales[[#This Row],[Licenses Bought]])</f>
        <v>2</v>
      </c>
      <c r="I1989" s="5">
        <v>10</v>
      </c>
      <c r="J1989" s="5">
        <f>IF(Sales[[#This Row],[Sales Month]]=MAX(R1989:R4208),Sales[[#This Row],[Upsell $ Non Paying Users]]*Sales[[#This Row],[Non Paying Users]],0)</f>
        <v>20</v>
      </c>
      <c r="K1989" s="5" t="str" cm="1">
        <f t="array" ref="K1989">_xlfn.IFS(Sales[[#This Row],[Current Upsell $]]=0,"",Sales[[#This Row],[Current Upsell $]]&gt;=400,"High",Sales[[#This Row],[Current Upsell $]]&gt;=100,"Medium",Sales[[#This Row],[Current Upsell $]]&lt;100,"Low")</f>
        <v>Low</v>
      </c>
      <c r="L1989" s="5" t="str">
        <f>IF(Sales[[#This Row],[Current Upsell $]]&gt;0,_xlfn.CONCAT(Sales[[#This Row],[Subscription Type]]," ",Sales[[#This Row],[Upsell Priority]]," ",TEXT(Sales[[#This Row],[Current Upsell $]],"$#")),"")</f>
        <v>Basic Low $20</v>
      </c>
      <c r="M1989">
        <v>2</v>
      </c>
      <c r="N1989" s="1">
        <v>44317</v>
      </c>
      <c r="O1989" s="1">
        <v>44348</v>
      </c>
      <c r="P1989">
        <v>1</v>
      </c>
      <c r="Q1989">
        <v>0</v>
      </c>
      <c r="R1989" s="1">
        <v>44348</v>
      </c>
      <c r="S1989">
        <v>0</v>
      </c>
      <c r="T1989" s="1"/>
    </row>
    <row r="1990" spans="1:20" x14ac:dyDescent="0.25">
      <c r="A1990">
        <v>100316</v>
      </c>
      <c r="B1990" t="s">
        <v>3</v>
      </c>
      <c r="C1990" cm="1">
        <f t="array" ref="C1990">_xlfn.SWITCH(Sales[[#This Row],[Subscription Type]],"Basic",4,"Premium",3,"Business",2,"Enterprise",1,FALSE)</f>
        <v>4</v>
      </c>
      <c r="G1990">
        <v>0</v>
      </c>
      <c r="H1990">
        <f>MAX(0,Sales[[#This Row],[Number of Users]]-Sales[[#This Row],[Licenses Bought]])</f>
        <v>2</v>
      </c>
      <c r="I1990" s="5">
        <v>10</v>
      </c>
      <c r="J1990" s="5">
        <f>IF(Sales[[#This Row],[Sales Month]]=MAX(R1990:R4209),Sales[[#This Row],[Upsell $ Non Paying Users]]*Sales[[#This Row],[Non Paying Users]],0)</f>
        <v>0</v>
      </c>
      <c r="K1990" s="5" t="str" cm="1">
        <f t="array" ref="K1990">_xlfn.IFS(Sales[[#This Row],[Current Upsell $]]=0,"",Sales[[#This Row],[Current Upsell $]]&gt;=400,"High",Sales[[#This Row],[Current Upsell $]]&gt;=100,"Medium",Sales[[#This Row],[Current Upsell $]]&lt;100,"Low")</f>
        <v/>
      </c>
      <c r="L1990" s="5" t="str">
        <f>IF(Sales[[#This Row],[Current Upsell $]]&gt;0,_xlfn.CONCAT(Sales[[#This Row],[Subscription Type]]," ",Sales[[#This Row],[Upsell Priority]]," ",TEXT(Sales[[#This Row],[Current Upsell $]],"$#")),"")</f>
        <v/>
      </c>
      <c r="M1990">
        <v>2</v>
      </c>
      <c r="N1990" s="1">
        <v>44317</v>
      </c>
      <c r="O1990" s="1">
        <v>44378</v>
      </c>
      <c r="P1990">
        <v>2</v>
      </c>
      <c r="Q1990">
        <v>0</v>
      </c>
      <c r="R1990" s="1">
        <v>44317</v>
      </c>
      <c r="S1990">
        <v>0</v>
      </c>
      <c r="T1990" s="1"/>
    </row>
    <row r="1991" spans="1:20" x14ac:dyDescent="0.25">
      <c r="A1991">
        <v>100316</v>
      </c>
      <c r="B1991" t="s">
        <v>3</v>
      </c>
      <c r="C1991" cm="1">
        <f t="array" ref="C1991">_xlfn.SWITCH(Sales[[#This Row],[Subscription Type]],"Basic",4,"Premium",3,"Business",2,"Enterprise",1,FALSE)</f>
        <v>4</v>
      </c>
      <c r="G1991">
        <v>0</v>
      </c>
      <c r="H1991">
        <f>MAX(0,Sales[[#This Row],[Number of Users]]-Sales[[#This Row],[Licenses Bought]])</f>
        <v>2</v>
      </c>
      <c r="I1991" s="5">
        <v>10</v>
      </c>
      <c r="J1991" s="5">
        <f>IF(Sales[[#This Row],[Sales Month]]=MAX(R1991:R4210),Sales[[#This Row],[Upsell $ Non Paying Users]]*Sales[[#This Row],[Non Paying Users]],0)</f>
        <v>20</v>
      </c>
      <c r="K1991" s="5" t="str" cm="1">
        <f t="array" ref="K1991">_xlfn.IFS(Sales[[#This Row],[Current Upsell $]]=0,"",Sales[[#This Row],[Current Upsell $]]&gt;=400,"High",Sales[[#This Row],[Current Upsell $]]&gt;=100,"Medium",Sales[[#This Row],[Current Upsell $]]&lt;100,"Low")</f>
        <v>Low</v>
      </c>
      <c r="L1991" s="5" t="str">
        <f>IF(Sales[[#This Row],[Current Upsell $]]&gt;0,_xlfn.CONCAT(Sales[[#This Row],[Subscription Type]]," ",Sales[[#This Row],[Upsell Priority]]," ",TEXT(Sales[[#This Row],[Current Upsell $]],"$#")),"")</f>
        <v>Basic Low $20</v>
      </c>
      <c r="M1991">
        <v>2</v>
      </c>
      <c r="N1991" s="1">
        <v>44317</v>
      </c>
      <c r="O1991" s="1">
        <v>44378</v>
      </c>
      <c r="P1991">
        <v>2</v>
      </c>
      <c r="Q1991">
        <v>0</v>
      </c>
      <c r="R1991" s="1">
        <v>44348</v>
      </c>
      <c r="S1991">
        <v>0</v>
      </c>
      <c r="T1991" s="1"/>
    </row>
    <row r="1992" spans="1:20" x14ac:dyDescent="0.25">
      <c r="A1992">
        <v>100317</v>
      </c>
      <c r="B1992" t="s">
        <v>3</v>
      </c>
      <c r="C1992" cm="1">
        <f t="array" ref="C1992">_xlfn.SWITCH(Sales[[#This Row],[Subscription Type]],"Basic",4,"Premium",3,"Business",2,"Enterprise",1,FALSE)</f>
        <v>4</v>
      </c>
      <c r="G1992">
        <v>0</v>
      </c>
      <c r="H1992">
        <f>MAX(0,Sales[[#This Row],[Number of Users]]-Sales[[#This Row],[Licenses Bought]])</f>
        <v>2</v>
      </c>
      <c r="I1992" s="5">
        <v>10</v>
      </c>
      <c r="J1992" s="5">
        <f>IF(Sales[[#This Row],[Sales Month]]=MAX(R1992:R4211),Sales[[#This Row],[Upsell $ Non Paying Users]]*Sales[[#This Row],[Non Paying Users]],0)</f>
        <v>0</v>
      </c>
      <c r="K1992" s="5" t="str" cm="1">
        <f t="array" ref="K1992">_xlfn.IFS(Sales[[#This Row],[Current Upsell $]]=0,"",Sales[[#This Row],[Current Upsell $]]&gt;=400,"High",Sales[[#This Row],[Current Upsell $]]&gt;=100,"Medium",Sales[[#This Row],[Current Upsell $]]&lt;100,"Low")</f>
        <v/>
      </c>
      <c r="L1992" s="5" t="str">
        <f>IF(Sales[[#This Row],[Current Upsell $]]&gt;0,_xlfn.CONCAT(Sales[[#This Row],[Subscription Type]]," ",Sales[[#This Row],[Upsell Priority]]," ",TEXT(Sales[[#This Row],[Current Upsell $]],"$#")),"")</f>
        <v/>
      </c>
      <c r="M1992">
        <v>2</v>
      </c>
      <c r="N1992" s="1">
        <v>44317</v>
      </c>
      <c r="O1992" s="1">
        <v>44348</v>
      </c>
      <c r="P1992">
        <v>1</v>
      </c>
      <c r="Q1992">
        <v>0</v>
      </c>
      <c r="R1992" s="1">
        <v>44317</v>
      </c>
      <c r="S1992">
        <v>0</v>
      </c>
      <c r="T1992" s="1"/>
    </row>
    <row r="1993" spans="1:20" x14ac:dyDescent="0.25">
      <c r="A1993">
        <v>100318</v>
      </c>
      <c r="B1993" t="s">
        <v>3</v>
      </c>
      <c r="C1993" cm="1">
        <f t="array" ref="C1993">_xlfn.SWITCH(Sales[[#This Row],[Subscription Type]],"Basic",4,"Premium",3,"Business",2,"Enterprise",1,FALSE)</f>
        <v>4</v>
      </c>
      <c r="E1993" s="1"/>
      <c r="F1993" s="1"/>
      <c r="G1993">
        <v>0</v>
      </c>
      <c r="H1993">
        <f>MAX(0,Sales[[#This Row],[Number of Users]]-Sales[[#This Row],[Licenses Bought]])</f>
        <v>2</v>
      </c>
      <c r="I1993" s="5">
        <v>10</v>
      </c>
      <c r="J1993" s="5">
        <f>IF(Sales[[#This Row],[Sales Month]]=MAX(R1993:R4212),Sales[[#This Row],[Upsell $ Non Paying Users]]*Sales[[#This Row],[Non Paying Users]],0)</f>
        <v>0</v>
      </c>
      <c r="K1993" s="5" t="str" cm="1">
        <f t="array" ref="K1993">_xlfn.IFS(Sales[[#This Row],[Current Upsell $]]=0,"",Sales[[#This Row],[Current Upsell $]]&gt;=400,"High",Sales[[#This Row],[Current Upsell $]]&gt;=100,"Medium",Sales[[#This Row],[Current Upsell $]]&lt;100,"Low")</f>
        <v/>
      </c>
      <c r="L1993" s="5" t="str">
        <f>IF(Sales[[#This Row],[Current Upsell $]]&gt;0,_xlfn.CONCAT(Sales[[#This Row],[Subscription Type]]," ",Sales[[#This Row],[Upsell Priority]]," ",TEXT(Sales[[#This Row],[Current Upsell $]],"$#")),"")</f>
        <v/>
      </c>
      <c r="M1993">
        <v>2</v>
      </c>
      <c r="N1993" s="1">
        <v>44317</v>
      </c>
      <c r="O1993" s="1">
        <v>44378</v>
      </c>
      <c r="P1993">
        <v>2</v>
      </c>
      <c r="Q1993">
        <v>0</v>
      </c>
      <c r="R1993" s="1">
        <v>44317</v>
      </c>
      <c r="S1993">
        <v>0</v>
      </c>
      <c r="T1993" s="1"/>
    </row>
    <row r="1994" spans="1:20" x14ac:dyDescent="0.25">
      <c r="A1994">
        <v>100374</v>
      </c>
      <c r="B1994" t="s">
        <v>3</v>
      </c>
      <c r="C1994" cm="1">
        <f t="array" ref="C1994">_xlfn.SWITCH(Sales[[#This Row],[Subscription Type]],"Basic",4,"Premium",3,"Business",2,"Enterprise",1,FALSE)</f>
        <v>4</v>
      </c>
      <c r="G1994">
        <v>0</v>
      </c>
      <c r="H1994">
        <f>MAX(0,Sales[[#This Row],[Number of Users]]-Sales[[#This Row],[Licenses Bought]])</f>
        <v>2</v>
      </c>
      <c r="I1994" s="5">
        <v>10</v>
      </c>
      <c r="J1994" s="5">
        <f>IF(Sales[[#This Row],[Sales Month]]=MAX(R1994:R4213),Sales[[#This Row],[Upsell $ Non Paying Users]]*Sales[[#This Row],[Non Paying Users]],0)</f>
        <v>20</v>
      </c>
      <c r="K1994" s="5" t="str" cm="1">
        <f t="array" ref="K1994">_xlfn.IFS(Sales[[#This Row],[Current Upsell $]]=0,"",Sales[[#This Row],[Current Upsell $]]&gt;=400,"High",Sales[[#This Row],[Current Upsell $]]&gt;=100,"Medium",Sales[[#This Row],[Current Upsell $]]&lt;100,"Low")</f>
        <v>Low</v>
      </c>
      <c r="L1994" s="5" t="str">
        <f>IF(Sales[[#This Row],[Current Upsell $]]&gt;0,_xlfn.CONCAT(Sales[[#This Row],[Subscription Type]]," ",Sales[[#This Row],[Upsell Priority]]," ",TEXT(Sales[[#This Row],[Current Upsell $]],"$#")),"")</f>
        <v>Basic Low $20</v>
      </c>
      <c r="M1994">
        <v>2</v>
      </c>
      <c r="N1994" s="1">
        <v>44348</v>
      </c>
      <c r="O1994" s="1">
        <v>44378</v>
      </c>
      <c r="P1994">
        <v>1</v>
      </c>
      <c r="Q1994">
        <v>0</v>
      </c>
      <c r="R1994" s="1">
        <v>44348</v>
      </c>
      <c r="S1994">
        <v>0</v>
      </c>
      <c r="T1994" s="1"/>
    </row>
    <row r="1995" spans="1:20" x14ac:dyDescent="0.25">
      <c r="A1995">
        <v>100375</v>
      </c>
      <c r="B1995" t="s">
        <v>3</v>
      </c>
      <c r="C1995" cm="1">
        <f t="array" ref="C1995">_xlfn.SWITCH(Sales[[#This Row],[Subscription Type]],"Basic",4,"Premium",3,"Business",2,"Enterprise",1,FALSE)</f>
        <v>4</v>
      </c>
      <c r="G1995">
        <v>0</v>
      </c>
      <c r="H1995">
        <f>MAX(0,Sales[[#This Row],[Number of Users]]-Sales[[#This Row],[Licenses Bought]])</f>
        <v>2</v>
      </c>
      <c r="I1995" s="5">
        <v>10</v>
      </c>
      <c r="J1995" s="5">
        <f>IF(Sales[[#This Row],[Sales Month]]=MAX(R1995:R4214),Sales[[#This Row],[Upsell $ Non Paying Users]]*Sales[[#This Row],[Non Paying Users]],0)</f>
        <v>20</v>
      </c>
      <c r="K1995" s="5" t="str" cm="1">
        <f t="array" ref="K1995">_xlfn.IFS(Sales[[#This Row],[Current Upsell $]]=0,"",Sales[[#This Row],[Current Upsell $]]&gt;=400,"High",Sales[[#This Row],[Current Upsell $]]&gt;=100,"Medium",Sales[[#This Row],[Current Upsell $]]&lt;100,"Low")</f>
        <v>Low</v>
      </c>
      <c r="L1995" s="5" t="str">
        <f>IF(Sales[[#This Row],[Current Upsell $]]&gt;0,_xlfn.CONCAT(Sales[[#This Row],[Subscription Type]]," ",Sales[[#This Row],[Upsell Priority]]," ",TEXT(Sales[[#This Row],[Current Upsell $]],"$#")),"")</f>
        <v>Basic Low $20</v>
      </c>
      <c r="M1995">
        <v>2</v>
      </c>
      <c r="N1995" s="1">
        <v>44348</v>
      </c>
      <c r="O1995" s="1">
        <v>44378</v>
      </c>
      <c r="P1995">
        <v>1</v>
      </c>
      <c r="Q1995">
        <v>0</v>
      </c>
      <c r="R1995" s="1">
        <v>44348</v>
      </c>
      <c r="S1995">
        <v>0</v>
      </c>
      <c r="T1995" s="1"/>
    </row>
    <row r="1996" spans="1:20" x14ac:dyDescent="0.25">
      <c r="A1996">
        <v>100376</v>
      </c>
      <c r="B1996" t="s">
        <v>3</v>
      </c>
      <c r="C1996" cm="1">
        <f t="array" ref="C1996">_xlfn.SWITCH(Sales[[#This Row],[Subscription Type]],"Basic",4,"Premium",3,"Business",2,"Enterprise",1,FALSE)</f>
        <v>4</v>
      </c>
      <c r="G1996">
        <v>0</v>
      </c>
      <c r="H1996">
        <f>MAX(0,Sales[[#This Row],[Number of Users]]-Sales[[#This Row],[Licenses Bought]])</f>
        <v>2</v>
      </c>
      <c r="I1996" s="5">
        <v>10</v>
      </c>
      <c r="J1996" s="5">
        <f>IF(Sales[[#This Row],[Sales Month]]=MAX(R1996:R4215),Sales[[#This Row],[Upsell $ Non Paying Users]]*Sales[[#This Row],[Non Paying Users]],0)</f>
        <v>20</v>
      </c>
      <c r="K1996" s="5" t="str" cm="1">
        <f t="array" ref="K1996">_xlfn.IFS(Sales[[#This Row],[Current Upsell $]]=0,"",Sales[[#This Row],[Current Upsell $]]&gt;=400,"High",Sales[[#This Row],[Current Upsell $]]&gt;=100,"Medium",Sales[[#This Row],[Current Upsell $]]&lt;100,"Low")</f>
        <v>Low</v>
      </c>
      <c r="L1996" s="5" t="str">
        <f>IF(Sales[[#This Row],[Current Upsell $]]&gt;0,_xlfn.CONCAT(Sales[[#This Row],[Subscription Type]]," ",Sales[[#This Row],[Upsell Priority]]," ",TEXT(Sales[[#This Row],[Current Upsell $]],"$#")),"")</f>
        <v>Basic Low $20</v>
      </c>
      <c r="M1996">
        <v>2</v>
      </c>
      <c r="N1996" s="1">
        <v>44348</v>
      </c>
      <c r="O1996" s="1">
        <v>44378</v>
      </c>
      <c r="P1996">
        <v>1</v>
      </c>
      <c r="Q1996">
        <v>0</v>
      </c>
      <c r="R1996" s="1">
        <v>44348</v>
      </c>
      <c r="S1996">
        <v>0</v>
      </c>
      <c r="T1996" s="1"/>
    </row>
    <row r="1997" spans="1:20" x14ac:dyDescent="0.25">
      <c r="A1997">
        <v>100377</v>
      </c>
      <c r="B1997" t="s">
        <v>3</v>
      </c>
      <c r="C1997" cm="1">
        <f t="array" ref="C1997">_xlfn.SWITCH(Sales[[#This Row],[Subscription Type]],"Basic",4,"Premium",3,"Business",2,"Enterprise",1,FALSE)</f>
        <v>4</v>
      </c>
      <c r="G1997">
        <v>0</v>
      </c>
      <c r="H1997">
        <f>MAX(0,Sales[[#This Row],[Number of Users]]-Sales[[#This Row],[Licenses Bought]])</f>
        <v>2</v>
      </c>
      <c r="I1997" s="5">
        <v>10</v>
      </c>
      <c r="J1997" s="5">
        <f>IF(Sales[[#This Row],[Sales Month]]=MAX(R1997:R4216),Sales[[#This Row],[Upsell $ Non Paying Users]]*Sales[[#This Row],[Non Paying Users]],0)</f>
        <v>20</v>
      </c>
      <c r="K1997" s="5" t="str" cm="1">
        <f t="array" ref="K1997">_xlfn.IFS(Sales[[#This Row],[Current Upsell $]]=0,"",Sales[[#This Row],[Current Upsell $]]&gt;=400,"High",Sales[[#This Row],[Current Upsell $]]&gt;=100,"Medium",Sales[[#This Row],[Current Upsell $]]&lt;100,"Low")</f>
        <v>Low</v>
      </c>
      <c r="L1997" s="5" t="str">
        <f>IF(Sales[[#This Row],[Current Upsell $]]&gt;0,_xlfn.CONCAT(Sales[[#This Row],[Subscription Type]]," ",Sales[[#This Row],[Upsell Priority]]," ",TEXT(Sales[[#This Row],[Current Upsell $]],"$#")),"")</f>
        <v>Basic Low $20</v>
      </c>
      <c r="M1997">
        <v>2</v>
      </c>
      <c r="N1997" s="1">
        <v>44348</v>
      </c>
      <c r="O1997" s="1">
        <v>44378</v>
      </c>
      <c r="P1997">
        <v>1</v>
      </c>
      <c r="Q1997">
        <v>0</v>
      </c>
      <c r="R1997" s="1">
        <v>44348</v>
      </c>
      <c r="S1997">
        <v>0</v>
      </c>
      <c r="T1997" s="1"/>
    </row>
    <row r="1998" spans="1:20" x14ac:dyDescent="0.25">
      <c r="A1998">
        <v>100378</v>
      </c>
      <c r="B1998" t="s">
        <v>3</v>
      </c>
      <c r="C1998" cm="1">
        <f t="array" ref="C1998">_xlfn.SWITCH(Sales[[#This Row],[Subscription Type]],"Basic",4,"Premium",3,"Business",2,"Enterprise",1,FALSE)</f>
        <v>4</v>
      </c>
      <c r="G1998">
        <v>0</v>
      </c>
      <c r="H1998">
        <f>MAX(0,Sales[[#This Row],[Number of Users]]-Sales[[#This Row],[Licenses Bought]])</f>
        <v>2</v>
      </c>
      <c r="I1998" s="5">
        <v>10</v>
      </c>
      <c r="J1998" s="5">
        <f>IF(Sales[[#This Row],[Sales Month]]=MAX(R1998:R4217),Sales[[#This Row],[Upsell $ Non Paying Users]]*Sales[[#This Row],[Non Paying Users]],0)</f>
        <v>20</v>
      </c>
      <c r="K1998" s="5" t="str" cm="1">
        <f t="array" ref="K1998">_xlfn.IFS(Sales[[#This Row],[Current Upsell $]]=0,"",Sales[[#This Row],[Current Upsell $]]&gt;=400,"High",Sales[[#This Row],[Current Upsell $]]&gt;=100,"Medium",Sales[[#This Row],[Current Upsell $]]&lt;100,"Low")</f>
        <v>Low</v>
      </c>
      <c r="L1998" s="5" t="str">
        <f>IF(Sales[[#This Row],[Current Upsell $]]&gt;0,_xlfn.CONCAT(Sales[[#This Row],[Subscription Type]]," ",Sales[[#This Row],[Upsell Priority]]," ",TEXT(Sales[[#This Row],[Current Upsell $]],"$#")),"")</f>
        <v>Basic Low $20</v>
      </c>
      <c r="M1998">
        <v>2</v>
      </c>
      <c r="N1998" s="1">
        <v>44348</v>
      </c>
      <c r="O1998" s="1">
        <v>44378</v>
      </c>
      <c r="P1998">
        <v>1</v>
      </c>
      <c r="Q1998">
        <v>0</v>
      </c>
      <c r="R1998" s="1">
        <v>44348</v>
      </c>
      <c r="S1998">
        <v>0</v>
      </c>
      <c r="T1998" s="1"/>
    </row>
    <row r="1999" spans="1:20" x14ac:dyDescent="0.25">
      <c r="A1999">
        <v>100379</v>
      </c>
      <c r="B1999" t="s">
        <v>3</v>
      </c>
      <c r="C1999" cm="1">
        <f t="array" ref="C1999">_xlfn.SWITCH(Sales[[#This Row],[Subscription Type]],"Basic",4,"Premium",3,"Business",2,"Enterprise",1,FALSE)</f>
        <v>4</v>
      </c>
      <c r="G1999">
        <v>0</v>
      </c>
      <c r="H1999">
        <f>MAX(0,Sales[[#This Row],[Number of Users]]-Sales[[#This Row],[Licenses Bought]])</f>
        <v>2</v>
      </c>
      <c r="I1999" s="5">
        <v>10</v>
      </c>
      <c r="J1999" s="5">
        <f>IF(Sales[[#This Row],[Sales Month]]=MAX(R1999:R4218),Sales[[#This Row],[Upsell $ Non Paying Users]]*Sales[[#This Row],[Non Paying Users]],0)</f>
        <v>20</v>
      </c>
      <c r="K1999" s="5" t="str" cm="1">
        <f t="array" ref="K1999">_xlfn.IFS(Sales[[#This Row],[Current Upsell $]]=0,"",Sales[[#This Row],[Current Upsell $]]&gt;=400,"High",Sales[[#This Row],[Current Upsell $]]&gt;=100,"Medium",Sales[[#This Row],[Current Upsell $]]&lt;100,"Low")</f>
        <v>Low</v>
      </c>
      <c r="L1999" s="5" t="str">
        <f>IF(Sales[[#This Row],[Current Upsell $]]&gt;0,_xlfn.CONCAT(Sales[[#This Row],[Subscription Type]]," ",Sales[[#This Row],[Upsell Priority]]," ",TEXT(Sales[[#This Row],[Current Upsell $]],"$#")),"")</f>
        <v>Basic Low $20</v>
      </c>
      <c r="M1999">
        <v>2</v>
      </c>
      <c r="N1999" s="1">
        <v>44348</v>
      </c>
      <c r="O1999" s="1">
        <v>44378</v>
      </c>
      <c r="P1999">
        <v>1</v>
      </c>
      <c r="Q1999">
        <v>0</v>
      </c>
      <c r="R1999" s="1">
        <v>44348</v>
      </c>
      <c r="S1999">
        <v>0</v>
      </c>
      <c r="T1999" s="1"/>
    </row>
    <row r="2000" spans="1:20" x14ac:dyDescent="0.25">
      <c r="A2000">
        <v>100380</v>
      </c>
      <c r="B2000" t="s">
        <v>3</v>
      </c>
      <c r="C2000" cm="1">
        <f t="array" ref="C2000">_xlfn.SWITCH(Sales[[#This Row],[Subscription Type]],"Basic",4,"Premium",3,"Business",2,"Enterprise",1,FALSE)</f>
        <v>4</v>
      </c>
      <c r="G2000">
        <v>0</v>
      </c>
      <c r="H2000">
        <f>MAX(0,Sales[[#This Row],[Number of Users]]-Sales[[#This Row],[Licenses Bought]])</f>
        <v>2</v>
      </c>
      <c r="I2000" s="5">
        <v>10</v>
      </c>
      <c r="J2000" s="5">
        <f>IF(Sales[[#This Row],[Sales Month]]=MAX(R2000:R4219),Sales[[#This Row],[Upsell $ Non Paying Users]]*Sales[[#This Row],[Non Paying Users]],0)</f>
        <v>20</v>
      </c>
      <c r="K2000" s="5" t="str" cm="1">
        <f t="array" ref="K2000">_xlfn.IFS(Sales[[#This Row],[Current Upsell $]]=0,"",Sales[[#This Row],[Current Upsell $]]&gt;=400,"High",Sales[[#This Row],[Current Upsell $]]&gt;=100,"Medium",Sales[[#This Row],[Current Upsell $]]&lt;100,"Low")</f>
        <v>Low</v>
      </c>
      <c r="L2000" s="5" t="str">
        <f>IF(Sales[[#This Row],[Current Upsell $]]&gt;0,_xlfn.CONCAT(Sales[[#This Row],[Subscription Type]]," ",Sales[[#This Row],[Upsell Priority]]," ",TEXT(Sales[[#This Row],[Current Upsell $]],"$#")),"")</f>
        <v>Basic Low $20</v>
      </c>
      <c r="M2000">
        <v>2</v>
      </c>
      <c r="N2000" s="1">
        <v>44348</v>
      </c>
      <c r="O2000" s="1">
        <v>44378</v>
      </c>
      <c r="P2000">
        <v>1</v>
      </c>
      <c r="Q2000">
        <v>0</v>
      </c>
      <c r="R2000" s="1">
        <v>44348</v>
      </c>
      <c r="S2000">
        <v>0</v>
      </c>
      <c r="T2000" s="1"/>
    </row>
    <row r="2001" spans="1:20" x14ac:dyDescent="0.25">
      <c r="A2001">
        <v>100381</v>
      </c>
      <c r="B2001" t="s">
        <v>3</v>
      </c>
      <c r="C2001" cm="1">
        <f t="array" ref="C2001">_xlfn.SWITCH(Sales[[#This Row],[Subscription Type]],"Basic",4,"Premium",3,"Business",2,"Enterprise",1,FALSE)</f>
        <v>4</v>
      </c>
      <c r="G2001">
        <v>0</v>
      </c>
      <c r="H2001">
        <f>MAX(0,Sales[[#This Row],[Number of Users]]-Sales[[#This Row],[Licenses Bought]])</f>
        <v>2</v>
      </c>
      <c r="I2001" s="5">
        <v>10</v>
      </c>
      <c r="J2001" s="5">
        <f>IF(Sales[[#This Row],[Sales Month]]=MAX(R2001:R4220),Sales[[#This Row],[Upsell $ Non Paying Users]]*Sales[[#This Row],[Non Paying Users]],0)</f>
        <v>20</v>
      </c>
      <c r="K2001" s="5" t="str" cm="1">
        <f t="array" ref="K2001">_xlfn.IFS(Sales[[#This Row],[Current Upsell $]]=0,"",Sales[[#This Row],[Current Upsell $]]&gt;=400,"High",Sales[[#This Row],[Current Upsell $]]&gt;=100,"Medium",Sales[[#This Row],[Current Upsell $]]&lt;100,"Low")</f>
        <v>Low</v>
      </c>
      <c r="L2001" s="5" t="str">
        <f>IF(Sales[[#This Row],[Current Upsell $]]&gt;0,_xlfn.CONCAT(Sales[[#This Row],[Subscription Type]]," ",Sales[[#This Row],[Upsell Priority]]," ",TEXT(Sales[[#This Row],[Current Upsell $]],"$#")),"")</f>
        <v>Basic Low $20</v>
      </c>
      <c r="M2001">
        <v>2</v>
      </c>
      <c r="N2001" s="1">
        <v>44348</v>
      </c>
      <c r="O2001" s="1">
        <v>44378</v>
      </c>
      <c r="P2001">
        <v>1</v>
      </c>
      <c r="Q2001">
        <v>0</v>
      </c>
      <c r="R2001" s="1">
        <v>44348</v>
      </c>
      <c r="S2001">
        <v>0</v>
      </c>
      <c r="T2001" s="1"/>
    </row>
    <row r="2002" spans="1:20" x14ac:dyDescent="0.25">
      <c r="A2002">
        <v>100382</v>
      </c>
      <c r="B2002" t="s">
        <v>3</v>
      </c>
      <c r="C2002" cm="1">
        <f t="array" ref="C2002">_xlfn.SWITCH(Sales[[#This Row],[Subscription Type]],"Basic",4,"Premium",3,"Business",2,"Enterprise",1,FALSE)</f>
        <v>4</v>
      </c>
      <c r="G2002">
        <v>0</v>
      </c>
      <c r="H2002">
        <f>MAX(0,Sales[[#This Row],[Number of Users]]-Sales[[#This Row],[Licenses Bought]])</f>
        <v>2</v>
      </c>
      <c r="I2002" s="5">
        <v>10</v>
      </c>
      <c r="J2002" s="5">
        <f>IF(Sales[[#This Row],[Sales Month]]=MAX(R2002:R4221),Sales[[#This Row],[Upsell $ Non Paying Users]]*Sales[[#This Row],[Non Paying Users]],0)</f>
        <v>20</v>
      </c>
      <c r="K2002" s="5" t="str" cm="1">
        <f t="array" ref="K2002">_xlfn.IFS(Sales[[#This Row],[Current Upsell $]]=0,"",Sales[[#This Row],[Current Upsell $]]&gt;=400,"High",Sales[[#This Row],[Current Upsell $]]&gt;=100,"Medium",Sales[[#This Row],[Current Upsell $]]&lt;100,"Low")</f>
        <v>Low</v>
      </c>
      <c r="L2002" s="5" t="str">
        <f>IF(Sales[[#This Row],[Current Upsell $]]&gt;0,_xlfn.CONCAT(Sales[[#This Row],[Subscription Type]]," ",Sales[[#This Row],[Upsell Priority]]," ",TEXT(Sales[[#This Row],[Current Upsell $]],"$#")),"")</f>
        <v>Basic Low $20</v>
      </c>
      <c r="M2002">
        <v>2</v>
      </c>
      <c r="N2002" s="1">
        <v>44348</v>
      </c>
      <c r="O2002" s="1">
        <v>44378</v>
      </c>
      <c r="P2002">
        <v>1</v>
      </c>
      <c r="Q2002">
        <v>0</v>
      </c>
      <c r="R2002" s="1">
        <v>44348</v>
      </c>
      <c r="S2002">
        <v>0</v>
      </c>
      <c r="T2002" s="1"/>
    </row>
    <row r="2003" spans="1:20" x14ac:dyDescent="0.25">
      <c r="A2003">
        <v>100383</v>
      </c>
      <c r="B2003" t="s">
        <v>3</v>
      </c>
      <c r="C2003" cm="1">
        <f t="array" ref="C2003">_xlfn.SWITCH(Sales[[#This Row],[Subscription Type]],"Basic",4,"Premium",3,"Business",2,"Enterprise",1,FALSE)</f>
        <v>4</v>
      </c>
      <c r="G2003">
        <v>0</v>
      </c>
      <c r="H2003">
        <f>MAX(0,Sales[[#This Row],[Number of Users]]-Sales[[#This Row],[Licenses Bought]])</f>
        <v>2</v>
      </c>
      <c r="I2003" s="5">
        <v>10</v>
      </c>
      <c r="J2003" s="5">
        <f>IF(Sales[[#This Row],[Sales Month]]=MAX(R2003:R4222),Sales[[#This Row],[Upsell $ Non Paying Users]]*Sales[[#This Row],[Non Paying Users]],0)</f>
        <v>20</v>
      </c>
      <c r="K2003" s="5" t="str" cm="1">
        <f t="array" ref="K2003">_xlfn.IFS(Sales[[#This Row],[Current Upsell $]]=0,"",Sales[[#This Row],[Current Upsell $]]&gt;=400,"High",Sales[[#This Row],[Current Upsell $]]&gt;=100,"Medium",Sales[[#This Row],[Current Upsell $]]&lt;100,"Low")</f>
        <v>Low</v>
      </c>
      <c r="L2003" s="5" t="str">
        <f>IF(Sales[[#This Row],[Current Upsell $]]&gt;0,_xlfn.CONCAT(Sales[[#This Row],[Subscription Type]]," ",Sales[[#This Row],[Upsell Priority]]," ",TEXT(Sales[[#This Row],[Current Upsell $]],"$#")),"")</f>
        <v>Basic Low $20</v>
      </c>
      <c r="M2003">
        <v>2</v>
      </c>
      <c r="N2003" s="1">
        <v>44348</v>
      </c>
      <c r="O2003" s="1">
        <v>44378</v>
      </c>
      <c r="P2003">
        <v>1</v>
      </c>
      <c r="Q2003">
        <v>0</v>
      </c>
      <c r="R2003" s="1">
        <v>44348</v>
      </c>
      <c r="S2003">
        <v>0</v>
      </c>
      <c r="T2003" s="1"/>
    </row>
    <row r="2004" spans="1:20" x14ac:dyDescent="0.25">
      <c r="A2004">
        <v>100384</v>
      </c>
      <c r="B2004" t="s">
        <v>3</v>
      </c>
      <c r="C2004" cm="1">
        <f t="array" ref="C2004">_xlfn.SWITCH(Sales[[#This Row],[Subscription Type]],"Basic",4,"Premium",3,"Business",2,"Enterprise",1,FALSE)</f>
        <v>4</v>
      </c>
      <c r="G2004">
        <v>0</v>
      </c>
      <c r="H2004">
        <f>MAX(0,Sales[[#This Row],[Number of Users]]-Sales[[#This Row],[Licenses Bought]])</f>
        <v>2</v>
      </c>
      <c r="I2004" s="5">
        <v>10</v>
      </c>
      <c r="J2004" s="5">
        <f>IF(Sales[[#This Row],[Sales Month]]=MAX(R2004:R4223),Sales[[#This Row],[Upsell $ Non Paying Users]]*Sales[[#This Row],[Non Paying Users]],0)</f>
        <v>20</v>
      </c>
      <c r="K2004" s="5" t="str" cm="1">
        <f t="array" ref="K2004">_xlfn.IFS(Sales[[#This Row],[Current Upsell $]]=0,"",Sales[[#This Row],[Current Upsell $]]&gt;=400,"High",Sales[[#This Row],[Current Upsell $]]&gt;=100,"Medium",Sales[[#This Row],[Current Upsell $]]&lt;100,"Low")</f>
        <v>Low</v>
      </c>
      <c r="L2004" s="5" t="str">
        <f>IF(Sales[[#This Row],[Current Upsell $]]&gt;0,_xlfn.CONCAT(Sales[[#This Row],[Subscription Type]]," ",Sales[[#This Row],[Upsell Priority]]," ",TEXT(Sales[[#This Row],[Current Upsell $]],"$#")),"")</f>
        <v>Basic Low $20</v>
      </c>
      <c r="M2004">
        <v>2</v>
      </c>
      <c r="N2004" s="1">
        <v>44348</v>
      </c>
      <c r="O2004" s="1">
        <v>44378</v>
      </c>
      <c r="P2004">
        <v>1</v>
      </c>
      <c r="Q2004">
        <v>0</v>
      </c>
      <c r="R2004" s="1">
        <v>44348</v>
      </c>
      <c r="S2004">
        <v>0</v>
      </c>
      <c r="T2004" s="1"/>
    </row>
    <row r="2005" spans="1:20" x14ac:dyDescent="0.25">
      <c r="A2005">
        <v>100385</v>
      </c>
      <c r="B2005" t="s">
        <v>3</v>
      </c>
      <c r="C2005" cm="1">
        <f t="array" ref="C2005">_xlfn.SWITCH(Sales[[#This Row],[Subscription Type]],"Basic",4,"Premium",3,"Business",2,"Enterprise",1,FALSE)</f>
        <v>4</v>
      </c>
      <c r="G2005">
        <v>0</v>
      </c>
      <c r="H2005">
        <f>MAX(0,Sales[[#This Row],[Number of Users]]-Sales[[#This Row],[Licenses Bought]])</f>
        <v>2</v>
      </c>
      <c r="I2005" s="5">
        <v>10</v>
      </c>
      <c r="J2005" s="5">
        <f>IF(Sales[[#This Row],[Sales Month]]=MAX(R2005:R4224),Sales[[#This Row],[Upsell $ Non Paying Users]]*Sales[[#This Row],[Non Paying Users]],0)</f>
        <v>20</v>
      </c>
      <c r="K2005" s="5" t="str" cm="1">
        <f t="array" ref="K2005">_xlfn.IFS(Sales[[#This Row],[Current Upsell $]]=0,"",Sales[[#This Row],[Current Upsell $]]&gt;=400,"High",Sales[[#This Row],[Current Upsell $]]&gt;=100,"Medium",Sales[[#This Row],[Current Upsell $]]&lt;100,"Low")</f>
        <v>Low</v>
      </c>
      <c r="L2005" s="5" t="str">
        <f>IF(Sales[[#This Row],[Current Upsell $]]&gt;0,_xlfn.CONCAT(Sales[[#This Row],[Subscription Type]]," ",Sales[[#This Row],[Upsell Priority]]," ",TEXT(Sales[[#This Row],[Current Upsell $]],"$#")),"")</f>
        <v>Basic Low $20</v>
      </c>
      <c r="M2005">
        <v>2</v>
      </c>
      <c r="N2005" s="1">
        <v>44348</v>
      </c>
      <c r="O2005" s="1">
        <v>44378</v>
      </c>
      <c r="P2005">
        <v>1</v>
      </c>
      <c r="Q2005">
        <v>0</v>
      </c>
      <c r="R2005" s="1">
        <v>44348</v>
      </c>
      <c r="S2005">
        <v>0</v>
      </c>
      <c r="T2005" s="1"/>
    </row>
    <row r="2006" spans="1:20" x14ac:dyDescent="0.25">
      <c r="A2006">
        <v>100387</v>
      </c>
      <c r="B2006" t="s">
        <v>3</v>
      </c>
      <c r="C2006" cm="1">
        <f t="array" ref="C2006">_xlfn.SWITCH(Sales[[#This Row],[Subscription Type]],"Basic",4,"Premium",3,"Business",2,"Enterprise",1,FALSE)</f>
        <v>4</v>
      </c>
      <c r="G2006">
        <v>0</v>
      </c>
      <c r="H2006">
        <f>MAX(0,Sales[[#This Row],[Number of Users]]-Sales[[#This Row],[Licenses Bought]])</f>
        <v>2</v>
      </c>
      <c r="I2006" s="5">
        <v>10</v>
      </c>
      <c r="J2006" s="5">
        <f>IF(Sales[[#This Row],[Sales Month]]=MAX(R2006:R4225),Sales[[#This Row],[Upsell $ Non Paying Users]]*Sales[[#This Row],[Non Paying Users]],0)</f>
        <v>20</v>
      </c>
      <c r="K2006" s="5" t="str" cm="1">
        <f t="array" ref="K2006">_xlfn.IFS(Sales[[#This Row],[Current Upsell $]]=0,"",Sales[[#This Row],[Current Upsell $]]&gt;=400,"High",Sales[[#This Row],[Current Upsell $]]&gt;=100,"Medium",Sales[[#This Row],[Current Upsell $]]&lt;100,"Low")</f>
        <v>Low</v>
      </c>
      <c r="L2006" s="5" t="str">
        <f>IF(Sales[[#This Row],[Current Upsell $]]&gt;0,_xlfn.CONCAT(Sales[[#This Row],[Subscription Type]]," ",Sales[[#This Row],[Upsell Priority]]," ",TEXT(Sales[[#This Row],[Current Upsell $]],"$#")),"")</f>
        <v>Basic Low $20</v>
      </c>
      <c r="M2006">
        <v>2</v>
      </c>
      <c r="N2006" s="1">
        <v>44348</v>
      </c>
      <c r="O2006" s="1">
        <v>44378</v>
      </c>
      <c r="P2006">
        <v>1</v>
      </c>
      <c r="Q2006">
        <v>0</v>
      </c>
      <c r="R2006" s="1">
        <v>44348</v>
      </c>
      <c r="S2006">
        <v>0</v>
      </c>
      <c r="T2006" s="1"/>
    </row>
    <row r="2007" spans="1:20" x14ac:dyDescent="0.25">
      <c r="A2007">
        <v>100388</v>
      </c>
      <c r="B2007" t="s">
        <v>3</v>
      </c>
      <c r="C2007" cm="1">
        <f t="array" ref="C2007">_xlfn.SWITCH(Sales[[#This Row],[Subscription Type]],"Basic",4,"Premium",3,"Business",2,"Enterprise",1,FALSE)</f>
        <v>4</v>
      </c>
      <c r="G2007">
        <v>0</v>
      </c>
      <c r="H2007">
        <f>MAX(0,Sales[[#This Row],[Number of Users]]-Sales[[#This Row],[Licenses Bought]])</f>
        <v>2</v>
      </c>
      <c r="I2007" s="5">
        <v>10</v>
      </c>
      <c r="J2007" s="5">
        <f>IF(Sales[[#This Row],[Sales Month]]=MAX(R2007:R4226),Sales[[#This Row],[Upsell $ Non Paying Users]]*Sales[[#This Row],[Non Paying Users]],0)</f>
        <v>20</v>
      </c>
      <c r="K2007" s="5" t="str" cm="1">
        <f t="array" ref="K2007">_xlfn.IFS(Sales[[#This Row],[Current Upsell $]]=0,"",Sales[[#This Row],[Current Upsell $]]&gt;=400,"High",Sales[[#This Row],[Current Upsell $]]&gt;=100,"Medium",Sales[[#This Row],[Current Upsell $]]&lt;100,"Low")</f>
        <v>Low</v>
      </c>
      <c r="L2007" s="5" t="str">
        <f>IF(Sales[[#This Row],[Current Upsell $]]&gt;0,_xlfn.CONCAT(Sales[[#This Row],[Subscription Type]]," ",Sales[[#This Row],[Upsell Priority]]," ",TEXT(Sales[[#This Row],[Current Upsell $]],"$#")),"")</f>
        <v>Basic Low $20</v>
      </c>
      <c r="M2007">
        <v>2</v>
      </c>
      <c r="N2007" s="1">
        <v>44348</v>
      </c>
      <c r="O2007" s="1">
        <v>44378</v>
      </c>
      <c r="P2007">
        <v>1</v>
      </c>
      <c r="Q2007">
        <v>0</v>
      </c>
      <c r="R2007" s="1">
        <v>44348</v>
      </c>
      <c r="S2007">
        <v>0</v>
      </c>
      <c r="T2007" s="1"/>
    </row>
    <row r="2008" spans="1:20" x14ac:dyDescent="0.25">
      <c r="A2008">
        <v>100389</v>
      </c>
      <c r="B2008" t="s">
        <v>3</v>
      </c>
      <c r="C2008" cm="1">
        <f t="array" ref="C2008">_xlfn.SWITCH(Sales[[#This Row],[Subscription Type]],"Basic",4,"Premium",3,"Business",2,"Enterprise",1,FALSE)</f>
        <v>4</v>
      </c>
      <c r="G2008">
        <v>0</v>
      </c>
      <c r="H2008">
        <f>MAX(0,Sales[[#This Row],[Number of Users]]-Sales[[#This Row],[Licenses Bought]])</f>
        <v>2</v>
      </c>
      <c r="I2008" s="5">
        <v>10</v>
      </c>
      <c r="J2008" s="5">
        <f>IF(Sales[[#This Row],[Sales Month]]=MAX(R2008:R4227),Sales[[#This Row],[Upsell $ Non Paying Users]]*Sales[[#This Row],[Non Paying Users]],0)</f>
        <v>20</v>
      </c>
      <c r="K2008" s="5" t="str" cm="1">
        <f t="array" ref="K2008">_xlfn.IFS(Sales[[#This Row],[Current Upsell $]]=0,"",Sales[[#This Row],[Current Upsell $]]&gt;=400,"High",Sales[[#This Row],[Current Upsell $]]&gt;=100,"Medium",Sales[[#This Row],[Current Upsell $]]&lt;100,"Low")</f>
        <v>Low</v>
      </c>
      <c r="L2008" s="5" t="str">
        <f>IF(Sales[[#This Row],[Current Upsell $]]&gt;0,_xlfn.CONCAT(Sales[[#This Row],[Subscription Type]]," ",Sales[[#This Row],[Upsell Priority]]," ",TEXT(Sales[[#This Row],[Current Upsell $]],"$#")),"")</f>
        <v>Basic Low $20</v>
      </c>
      <c r="M2008">
        <v>2</v>
      </c>
      <c r="N2008" s="1">
        <v>44348</v>
      </c>
      <c r="O2008" s="1">
        <v>44378</v>
      </c>
      <c r="P2008">
        <v>1</v>
      </c>
      <c r="Q2008">
        <v>0</v>
      </c>
      <c r="R2008" s="1">
        <v>44348</v>
      </c>
      <c r="S2008">
        <v>0</v>
      </c>
      <c r="T2008" s="1"/>
    </row>
    <row r="2009" spans="1:20" x14ac:dyDescent="0.25">
      <c r="A2009">
        <v>100390</v>
      </c>
      <c r="B2009" t="s">
        <v>3</v>
      </c>
      <c r="C2009" cm="1">
        <f t="array" ref="C2009">_xlfn.SWITCH(Sales[[#This Row],[Subscription Type]],"Basic",4,"Premium",3,"Business",2,"Enterprise",1,FALSE)</f>
        <v>4</v>
      </c>
      <c r="E2009" s="1"/>
      <c r="F2009" s="1"/>
      <c r="G2009">
        <v>0</v>
      </c>
      <c r="H2009">
        <f>MAX(0,Sales[[#This Row],[Number of Users]]-Sales[[#This Row],[Licenses Bought]])</f>
        <v>2</v>
      </c>
      <c r="I2009" s="5">
        <v>10</v>
      </c>
      <c r="J2009" s="5">
        <f>IF(Sales[[#This Row],[Sales Month]]=MAX(R2009:R4228),Sales[[#This Row],[Upsell $ Non Paying Users]]*Sales[[#This Row],[Non Paying Users]],0)</f>
        <v>20</v>
      </c>
      <c r="K2009" s="5" t="str" cm="1">
        <f t="array" ref="K2009">_xlfn.IFS(Sales[[#This Row],[Current Upsell $]]=0,"",Sales[[#This Row],[Current Upsell $]]&gt;=400,"High",Sales[[#This Row],[Current Upsell $]]&gt;=100,"Medium",Sales[[#This Row],[Current Upsell $]]&lt;100,"Low")</f>
        <v>Low</v>
      </c>
      <c r="L2009" s="5" t="str">
        <f>IF(Sales[[#This Row],[Current Upsell $]]&gt;0,_xlfn.CONCAT(Sales[[#This Row],[Subscription Type]]," ",Sales[[#This Row],[Upsell Priority]]," ",TEXT(Sales[[#This Row],[Current Upsell $]],"$#")),"")</f>
        <v>Basic Low $20</v>
      </c>
      <c r="M2009">
        <v>2</v>
      </c>
      <c r="N2009" s="1">
        <v>44348</v>
      </c>
      <c r="O2009" s="1">
        <v>44378</v>
      </c>
      <c r="P2009">
        <v>1</v>
      </c>
      <c r="Q2009">
        <v>0</v>
      </c>
      <c r="R2009" s="1">
        <v>44348</v>
      </c>
      <c r="S2009">
        <v>0</v>
      </c>
      <c r="T2009" s="1"/>
    </row>
    <row r="2010" spans="1:20" x14ac:dyDescent="0.25">
      <c r="A2010">
        <v>100002</v>
      </c>
      <c r="B2010" t="s">
        <v>3</v>
      </c>
      <c r="C2010" cm="1">
        <f t="array" ref="C2010">_xlfn.SWITCH(Sales[[#This Row],[Subscription Type]],"Basic",4,"Premium",3,"Business",2,"Enterprise",1,FALSE)</f>
        <v>4</v>
      </c>
      <c r="G2010">
        <v>0</v>
      </c>
      <c r="H2010">
        <f>MAX(0,Sales[[#This Row],[Number of Users]]-Sales[[#This Row],[Licenses Bought]])</f>
        <v>1</v>
      </c>
      <c r="I2010" s="5">
        <v>10</v>
      </c>
      <c r="J2010" s="5">
        <f>IF(Sales[[#This Row],[Sales Month]]=MAX(R2010:R4229),Sales[[#This Row],[Upsell $ Non Paying Users]]*Sales[[#This Row],[Non Paying Users]],0)</f>
        <v>0</v>
      </c>
      <c r="K2010" s="5" t="str" cm="1">
        <f t="array" ref="K2010">_xlfn.IFS(Sales[[#This Row],[Current Upsell $]]=0,"",Sales[[#This Row],[Current Upsell $]]&gt;=400,"High",Sales[[#This Row],[Current Upsell $]]&gt;=100,"Medium",Sales[[#This Row],[Current Upsell $]]&lt;100,"Low")</f>
        <v/>
      </c>
      <c r="L2010" s="5" t="str">
        <f>IF(Sales[[#This Row],[Current Upsell $]]&gt;0,_xlfn.CONCAT(Sales[[#This Row],[Subscription Type]]," ",Sales[[#This Row],[Upsell Priority]]," ",TEXT(Sales[[#This Row],[Current Upsell $]],"$#")),"")</f>
        <v/>
      </c>
      <c r="M2010">
        <v>1</v>
      </c>
      <c r="N2010" s="1">
        <v>43647</v>
      </c>
      <c r="O2010" s="1">
        <v>44287</v>
      </c>
      <c r="P2010">
        <v>21</v>
      </c>
      <c r="Q2010">
        <v>2</v>
      </c>
      <c r="R2010" s="1">
        <v>43739</v>
      </c>
      <c r="S2010">
        <v>0</v>
      </c>
      <c r="T2010" s="1"/>
    </row>
    <row r="2011" spans="1:20" x14ac:dyDescent="0.25">
      <c r="A2011">
        <v>100002</v>
      </c>
      <c r="B2011" t="s">
        <v>3</v>
      </c>
      <c r="C2011" cm="1">
        <f t="array" ref="C2011">_xlfn.SWITCH(Sales[[#This Row],[Subscription Type]],"Basic",4,"Premium",3,"Business",2,"Enterprise",1,FALSE)</f>
        <v>4</v>
      </c>
      <c r="G2011">
        <v>0</v>
      </c>
      <c r="H2011">
        <f>MAX(0,Sales[[#This Row],[Number of Users]]-Sales[[#This Row],[Licenses Bought]])</f>
        <v>1</v>
      </c>
      <c r="I2011" s="5">
        <v>10</v>
      </c>
      <c r="J2011" s="5">
        <f>IF(Sales[[#This Row],[Sales Month]]=MAX(R2011:R4230),Sales[[#This Row],[Upsell $ Non Paying Users]]*Sales[[#This Row],[Non Paying Users]],0)</f>
        <v>0</v>
      </c>
      <c r="K2011" s="5" t="str" cm="1">
        <f t="array" ref="K2011">_xlfn.IFS(Sales[[#This Row],[Current Upsell $]]=0,"",Sales[[#This Row],[Current Upsell $]]&gt;=400,"High",Sales[[#This Row],[Current Upsell $]]&gt;=100,"Medium",Sales[[#This Row],[Current Upsell $]]&lt;100,"Low")</f>
        <v/>
      </c>
      <c r="L2011" s="5" t="str">
        <f>IF(Sales[[#This Row],[Current Upsell $]]&gt;0,_xlfn.CONCAT(Sales[[#This Row],[Subscription Type]]," ",Sales[[#This Row],[Upsell Priority]]," ",TEXT(Sales[[#This Row],[Current Upsell $]],"$#")),"")</f>
        <v/>
      </c>
      <c r="M2011">
        <v>1</v>
      </c>
      <c r="N2011" s="1">
        <v>43647</v>
      </c>
      <c r="O2011" s="1">
        <v>44287</v>
      </c>
      <c r="P2011">
        <v>21</v>
      </c>
      <c r="Q2011">
        <v>2</v>
      </c>
      <c r="R2011" s="1">
        <v>44013</v>
      </c>
      <c r="S2011">
        <v>0</v>
      </c>
      <c r="T2011" s="1"/>
    </row>
    <row r="2012" spans="1:20" x14ac:dyDescent="0.25">
      <c r="A2012">
        <v>100015</v>
      </c>
      <c r="B2012" t="s">
        <v>3</v>
      </c>
      <c r="C2012" cm="1">
        <f t="array" ref="C2012">_xlfn.SWITCH(Sales[[#This Row],[Subscription Type]],"Basic",4,"Premium",3,"Business",2,"Enterprise",1,FALSE)</f>
        <v>4</v>
      </c>
      <c r="G2012">
        <v>0</v>
      </c>
      <c r="H2012">
        <f>MAX(0,Sales[[#This Row],[Number of Users]]-Sales[[#This Row],[Licenses Bought]])</f>
        <v>1</v>
      </c>
      <c r="I2012" s="5">
        <v>10</v>
      </c>
      <c r="J2012" s="5">
        <f>IF(Sales[[#This Row],[Sales Month]]=MAX(R2012:R4231),Sales[[#This Row],[Upsell $ Non Paying Users]]*Sales[[#This Row],[Non Paying Users]],0)</f>
        <v>0</v>
      </c>
      <c r="K2012" s="5" t="str" cm="1">
        <f t="array" ref="K2012">_xlfn.IFS(Sales[[#This Row],[Current Upsell $]]=0,"",Sales[[#This Row],[Current Upsell $]]&gt;=400,"High",Sales[[#This Row],[Current Upsell $]]&gt;=100,"Medium",Sales[[#This Row],[Current Upsell $]]&lt;100,"Low")</f>
        <v/>
      </c>
      <c r="L2012" s="5" t="str">
        <f>IF(Sales[[#This Row],[Current Upsell $]]&gt;0,_xlfn.CONCAT(Sales[[#This Row],[Subscription Type]]," ",Sales[[#This Row],[Upsell Priority]]," ",TEXT(Sales[[#This Row],[Current Upsell $]],"$#")),"")</f>
        <v/>
      </c>
      <c r="M2012">
        <v>1</v>
      </c>
      <c r="N2012" s="1">
        <v>43891</v>
      </c>
      <c r="O2012" s="1">
        <v>44075</v>
      </c>
      <c r="P2012">
        <v>6</v>
      </c>
      <c r="Q2012">
        <v>9</v>
      </c>
      <c r="R2012" s="1">
        <v>44013</v>
      </c>
      <c r="S2012">
        <v>0</v>
      </c>
      <c r="T2012" s="1"/>
    </row>
    <row r="2013" spans="1:20" x14ac:dyDescent="0.25">
      <c r="A2013">
        <v>100015</v>
      </c>
      <c r="B2013" t="s">
        <v>3</v>
      </c>
      <c r="C2013" cm="1">
        <f t="array" ref="C2013">_xlfn.SWITCH(Sales[[#This Row],[Subscription Type]],"Basic",4,"Premium",3,"Business",2,"Enterprise",1,FALSE)</f>
        <v>4</v>
      </c>
      <c r="G2013">
        <v>0</v>
      </c>
      <c r="H2013">
        <f>MAX(0,Sales[[#This Row],[Number of Users]]-Sales[[#This Row],[Licenses Bought]])</f>
        <v>1</v>
      </c>
      <c r="I2013" s="5">
        <v>10</v>
      </c>
      <c r="J2013" s="5">
        <f>IF(Sales[[#This Row],[Sales Month]]=MAX(R2013:R4232),Sales[[#This Row],[Upsell $ Non Paying Users]]*Sales[[#This Row],[Non Paying Users]],0)</f>
        <v>0</v>
      </c>
      <c r="K2013" s="5" t="str" cm="1">
        <f t="array" ref="K2013">_xlfn.IFS(Sales[[#This Row],[Current Upsell $]]=0,"",Sales[[#This Row],[Current Upsell $]]&gt;=400,"High",Sales[[#This Row],[Current Upsell $]]&gt;=100,"Medium",Sales[[#This Row],[Current Upsell $]]&lt;100,"Low")</f>
        <v/>
      </c>
      <c r="L2013" s="5" t="str">
        <f>IF(Sales[[#This Row],[Current Upsell $]]&gt;0,_xlfn.CONCAT(Sales[[#This Row],[Subscription Type]]," ",Sales[[#This Row],[Upsell Priority]]," ",TEXT(Sales[[#This Row],[Current Upsell $]],"$#")),"")</f>
        <v/>
      </c>
      <c r="M2013">
        <v>1</v>
      </c>
      <c r="N2013" s="1">
        <v>43891</v>
      </c>
      <c r="O2013" s="1">
        <v>44075</v>
      </c>
      <c r="P2013">
        <v>6</v>
      </c>
      <c r="Q2013">
        <v>9</v>
      </c>
      <c r="R2013" s="1">
        <v>44075</v>
      </c>
      <c r="S2013">
        <v>0</v>
      </c>
      <c r="T2013" s="1"/>
    </row>
    <row r="2014" spans="1:20" x14ac:dyDescent="0.25">
      <c r="A2014">
        <v>100016</v>
      </c>
      <c r="B2014" t="s">
        <v>3</v>
      </c>
      <c r="C2014" cm="1">
        <f t="array" ref="C2014">_xlfn.SWITCH(Sales[[#This Row],[Subscription Type]],"Basic",4,"Premium",3,"Business",2,"Enterprise",1,FALSE)</f>
        <v>4</v>
      </c>
      <c r="G2014">
        <v>0</v>
      </c>
      <c r="H2014">
        <f>MAX(0,Sales[[#This Row],[Number of Users]]-Sales[[#This Row],[Licenses Bought]])</f>
        <v>1</v>
      </c>
      <c r="I2014" s="5">
        <v>10</v>
      </c>
      <c r="J2014" s="5">
        <f>IF(Sales[[#This Row],[Sales Month]]=MAX(R2014:R4233),Sales[[#This Row],[Upsell $ Non Paying Users]]*Sales[[#This Row],[Non Paying Users]],0)</f>
        <v>0</v>
      </c>
      <c r="K2014" s="5" t="str" cm="1">
        <f t="array" ref="K2014">_xlfn.IFS(Sales[[#This Row],[Current Upsell $]]=0,"",Sales[[#This Row],[Current Upsell $]]&gt;=400,"High",Sales[[#This Row],[Current Upsell $]]&gt;=100,"Medium",Sales[[#This Row],[Current Upsell $]]&lt;100,"Low")</f>
        <v/>
      </c>
      <c r="L2014" s="5" t="str">
        <f>IF(Sales[[#This Row],[Current Upsell $]]&gt;0,_xlfn.CONCAT(Sales[[#This Row],[Subscription Type]]," ",Sales[[#This Row],[Upsell Priority]]," ",TEXT(Sales[[#This Row],[Current Upsell $]],"$#")),"")</f>
        <v/>
      </c>
      <c r="M2014">
        <v>1</v>
      </c>
      <c r="N2014" s="1">
        <v>43891</v>
      </c>
      <c r="O2014" s="1">
        <v>44348</v>
      </c>
      <c r="P2014">
        <v>15</v>
      </c>
      <c r="Q2014">
        <v>0</v>
      </c>
      <c r="R2014" s="1">
        <v>43891</v>
      </c>
      <c r="S2014">
        <v>0</v>
      </c>
      <c r="T2014" s="1"/>
    </row>
    <row r="2015" spans="1:20" x14ac:dyDescent="0.25">
      <c r="A2015">
        <v>100016</v>
      </c>
      <c r="B2015" t="s">
        <v>3</v>
      </c>
      <c r="C2015" cm="1">
        <f t="array" ref="C2015">_xlfn.SWITCH(Sales[[#This Row],[Subscription Type]],"Basic",4,"Premium",3,"Business",2,"Enterprise",1,FALSE)</f>
        <v>4</v>
      </c>
      <c r="G2015">
        <v>0</v>
      </c>
      <c r="H2015">
        <f>MAX(0,Sales[[#This Row],[Number of Users]]-Sales[[#This Row],[Licenses Bought]])</f>
        <v>1</v>
      </c>
      <c r="I2015" s="5">
        <v>10</v>
      </c>
      <c r="J2015" s="5">
        <f>IF(Sales[[#This Row],[Sales Month]]=MAX(R2015:R4234),Sales[[#This Row],[Upsell $ Non Paying Users]]*Sales[[#This Row],[Non Paying Users]],0)</f>
        <v>0</v>
      </c>
      <c r="K2015" s="5" t="str" cm="1">
        <f t="array" ref="K2015">_xlfn.IFS(Sales[[#This Row],[Current Upsell $]]=0,"",Sales[[#This Row],[Current Upsell $]]&gt;=400,"High",Sales[[#This Row],[Current Upsell $]]&gt;=100,"Medium",Sales[[#This Row],[Current Upsell $]]&lt;100,"Low")</f>
        <v/>
      </c>
      <c r="L2015" s="5" t="str">
        <f>IF(Sales[[#This Row],[Current Upsell $]]&gt;0,_xlfn.CONCAT(Sales[[#This Row],[Subscription Type]]," ",Sales[[#This Row],[Upsell Priority]]," ",TEXT(Sales[[#This Row],[Current Upsell $]],"$#")),"")</f>
        <v/>
      </c>
      <c r="M2015">
        <v>1</v>
      </c>
      <c r="N2015" s="1">
        <v>43891</v>
      </c>
      <c r="O2015" s="1">
        <v>44348</v>
      </c>
      <c r="P2015">
        <v>15</v>
      </c>
      <c r="Q2015">
        <v>0</v>
      </c>
      <c r="R2015" s="1">
        <v>44105</v>
      </c>
      <c r="S2015">
        <v>0</v>
      </c>
      <c r="T2015" s="1"/>
    </row>
    <row r="2016" spans="1:20" x14ac:dyDescent="0.25">
      <c r="A2016">
        <v>100025</v>
      </c>
      <c r="B2016" t="s">
        <v>3</v>
      </c>
      <c r="C2016" cm="1">
        <f t="array" ref="C2016">_xlfn.SWITCH(Sales[[#This Row],[Subscription Type]],"Basic",4,"Premium",3,"Business",2,"Enterprise",1,FALSE)</f>
        <v>4</v>
      </c>
      <c r="G2016">
        <v>0</v>
      </c>
      <c r="H2016">
        <f>MAX(0,Sales[[#This Row],[Number of Users]]-Sales[[#This Row],[Licenses Bought]])</f>
        <v>1</v>
      </c>
      <c r="I2016" s="5">
        <v>10</v>
      </c>
      <c r="J2016" s="5">
        <f>IF(Sales[[#This Row],[Sales Month]]=MAX(R2016:R4235),Sales[[#This Row],[Upsell $ Non Paying Users]]*Sales[[#This Row],[Non Paying Users]],0)</f>
        <v>0</v>
      </c>
      <c r="K2016" s="5" t="str" cm="1">
        <f t="array" ref="K2016">_xlfn.IFS(Sales[[#This Row],[Current Upsell $]]=0,"",Sales[[#This Row],[Current Upsell $]]&gt;=400,"High",Sales[[#This Row],[Current Upsell $]]&gt;=100,"Medium",Sales[[#This Row],[Current Upsell $]]&lt;100,"Low")</f>
        <v/>
      </c>
      <c r="L2016" s="5" t="str">
        <f>IF(Sales[[#This Row],[Current Upsell $]]&gt;0,_xlfn.CONCAT(Sales[[#This Row],[Subscription Type]]," ",Sales[[#This Row],[Upsell Priority]]," ",TEXT(Sales[[#This Row],[Current Upsell $]],"$#")),"")</f>
        <v/>
      </c>
      <c r="M2016">
        <v>1</v>
      </c>
      <c r="N2016" s="1">
        <v>43922</v>
      </c>
      <c r="O2016" s="1">
        <v>44378</v>
      </c>
      <c r="P2016">
        <v>15</v>
      </c>
      <c r="Q2016">
        <v>0</v>
      </c>
      <c r="R2016" s="1">
        <v>43922</v>
      </c>
      <c r="S2016">
        <v>0</v>
      </c>
      <c r="T2016" s="1"/>
    </row>
    <row r="2017" spans="1:20" x14ac:dyDescent="0.25">
      <c r="A2017">
        <v>100025</v>
      </c>
      <c r="B2017" t="s">
        <v>3</v>
      </c>
      <c r="C2017" cm="1">
        <f t="array" ref="C2017">_xlfn.SWITCH(Sales[[#This Row],[Subscription Type]],"Basic",4,"Premium",3,"Business",2,"Enterprise",1,FALSE)</f>
        <v>4</v>
      </c>
      <c r="G2017">
        <v>0</v>
      </c>
      <c r="H2017">
        <f>MAX(0,Sales[[#This Row],[Number of Users]]-Sales[[#This Row],[Licenses Bought]])</f>
        <v>1</v>
      </c>
      <c r="I2017" s="5">
        <v>10</v>
      </c>
      <c r="J2017" s="5">
        <f>IF(Sales[[#This Row],[Sales Month]]=MAX(R2017:R4236),Sales[[#This Row],[Upsell $ Non Paying Users]]*Sales[[#This Row],[Non Paying Users]],0)</f>
        <v>0</v>
      </c>
      <c r="K2017" s="5" t="str" cm="1">
        <f t="array" ref="K2017">_xlfn.IFS(Sales[[#This Row],[Current Upsell $]]=0,"",Sales[[#This Row],[Current Upsell $]]&gt;=400,"High",Sales[[#This Row],[Current Upsell $]]&gt;=100,"Medium",Sales[[#This Row],[Current Upsell $]]&lt;100,"Low")</f>
        <v/>
      </c>
      <c r="L2017" s="5" t="str">
        <f>IF(Sales[[#This Row],[Current Upsell $]]&gt;0,_xlfn.CONCAT(Sales[[#This Row],[Subscription Type]]," ",Sales[[#This Row],[Upsell Priority]]," ",TEXT(Sales[[#This Row],[Current Upsell $]],"$#")),"")</f>
        <v/>
      </c>
      <c r="M2017">
        <v>1</v>
      </c>
      <c r="N2017" s="1">
        <v>43922</v>
      </c>
      <c r="O2017" s="1">
        <v>44378</v>
      </c>
      <c r="P2017">
        <v>15</v>
      </c>
      <c r="Q2017">
        <v>0</v>
      </c>
      <c r="R2017" s="1">
        <v>44317</v>
      </c>
      <c r="S2017">
        <v>0</v>
      </c>
      <c r="T2017" s="1"/>
    </row>
    <row r="2018" spans="1:20" x14ac:dyDescent="0.25">
      <c r="A2018">
        <v>100035</v>
      </c>
      <c r="B2018" t="s">
        <v>3</v>
      </c>
      <c r="C2018" cm="1">
        <f t="array" ref="C2018">_xlfn.SWITCH(Sales[[#This Row],[Subscription Type]],"Basic",4,"Premium",3,"Business",2,"Enterprise",1,FALSE)</f>
        <v>4</v>
      </c>
      <c r="G2018">
        <v>0</v>
      </c>
      <c r="H2018">
        <f>MAX(0,Sales[[#This Row],[Number of Users]]-Sales[[#This Row],[Licenses Bought]])</f>
        <v>1</v>
      </c>
      <c r="I2018" s="5">
        <v>10</v>
      </c>
      <c r="J2018" s="5">
        <f>IF(Sales[[#This Row],[Sales Month]]=MAX(R2018:R4237),Sales[[#This Row],[Upsell $ Non Paying Users]]*Sales[[#This Row],[Non Paying Users]],0)</f>
        <v>0</v>
      </c>
      <c r="K2018" s="5" t="str" cm="1">
        <f t="array" ref="K2018">_xlfn.IFS(Sales[[#This Row],[Current Upsell $]]=0,"",Sales[[#This Row],[Current Upsell $]]&gt;=400,"High",Sales[[#This Row],[Current Upsell $]]&gt;=100,"Medium",Sales[[#This Row],[Current Upsell $]]&lt;100,"Low")</f>
        <v/>
      </c>
      <c r="L2018" s="5" t="str">
        <f>IF(Sales[[#This Row],[Current Upsell $]]&gt;0,_xlfn.CONCAT(Sales[[#This Row],[Subscription Type]]," ",Sales[[#This Row],[Upsell Priority]]," ",TEXT(Sales[[#This Row],[Current Upsell $]],"$#")),"")</f>
        <v/>
      </c>
      <c r="M2018">
        <v>1</v>
      </c>
      <c r="N2018" s="1">
        <v>43952</v>
      </c>
      <c r="O2018" s="1">
        <v>44228</v>
      </c>
      <c r="P2018">
        <v>9</v>
      </c>
      <c r="Q2018">
        <v>4</v>
      </c>
      <c r="R2018" s="1">
        <v>44044</v>
      </c>
      <c r="S2018">
        <v>0</v>
      </c>
      <c r="T2018" s="1"/>
    </row>
    <row r="2019" spans="1:20" x14ac:dyDescent="0.25">
      <c r="A2019">
        <v>100054</v>
      </c>
      <c r="B2019" t="s">
        <v>3</v>
      </c>
      <c r="C2019" cm="1">
        <f t="array" ref="C2019">_xlfn.SWITCH(Sales[[#This Row],[Subscription Type]],"Basic",4,"Premium",3,"Business",2,"Enterprise",1,FALSE)</f>
        <v>4</v>
      </c>
      <c r="G2019">
        <v>0</v>
      </c>
      <c r="H2019">
        <f>MAX(0,Sales[[#This Row],[Number of Users]]-Sales[[#This Row],[Licenses Bought]])</f>
        <v>1</v>
      </c>
      <c r="I2019" s="5">
        <v>10</v>
      </c>
      <c r="J2019" s="5">
        <f>IF(Sales[[#This Row],[Sales Month]]=MAX(R2019:R4238),Sales[[#This Row],[Upsell $ Non Paying Users]]*Sales[[#This Row],[Non Paying Users]],0)</f>
        <v>0</v>
      </c>
      <c r="K2019" s="5" t="str" cm="1">
        <f t="array" ref="K2019">_xlfn.IFS(Sales[[#This Row],[Current Upsell $]]=0,"",Sales[[#This Row],[Current Upsell $]]&gt;=400,"High",Sales[[#This Row],[Current Upsell $]]&gt;=100,"Medium",Sales[[#This Row],[Current Upsell $]]&lt;100,"Low")</f>
        <v/>
      </c>
      <c r="L2019" s="5" t="str">
        <f>IF(Sales[[#This Row],[Current Upsell $]]&gt;0,_xlfn.CONCAT(Sales[[#This Row],[Subscription Type]]," ",Sales[[#This Row],[Upsell Priority]]," ",TEXT(Sales[[#This Row],[Current Upsell $]],"$#")),"")</f>
        <v/>
      </c>
      <c r="M2019">
        <v>1</v>
      </c>
      <c r="N2019" s="1">
        <v>43983</v>
      </c>
      <c r="O2019" s="1">
        <v>44317</v>
      </c>
      <c r="P2019">
        <v>11</v>
      </c>
      <c r="Q2019">
        <v>1</v>
      </c>
      <c r="R2019" s="1">
        <v>43983</v>
      </c>
      <c r="S2019">
        <v>0</v>
      </c>
      <c r="T2019" s="1"/>
    </row>
    <row r="2020" spans="1:20" x14ac:dyDescent="0.25">
      <c r="A2020">
        <v>100055</v>
      </c>
      <c r="B2020" t="s">
        <v>3</v>
      </c>
      <c r="C2020" cm="1">
        <f t="array" ref="C2020">_xlfn.SWITCH(Sales[[#This Row],[Subscription Type]],"Basic",4,"Premium",3,"Business",2,"Enterprise",1,FALSE)</f>
        <v>4</v>
      </c>
      <c r="G2020">
        <v>0</v>
      </c>
      <c r="H2020">
        <f>MAX(0,Sales[[#This Row],[Number of Users]]-Sales[[#This Row],[Licenses Bought]])</f>
        <v>1</v>
      </c>
      <c r="I2020" s="5">
        <v>10</v>
      </c>
      <c r="J2020" s="5">
        <f>IF(Sales[[#This Row],[Sales Month]]=MAX(R2020:R4239),Sales[[#This Row],[Upsell $ Non Paying Users]]*Sales[[#This Row],[Non Paying Users]],0)</f>
        <v>0</v>
      </c>
      <c r="K2020" s="5" t="str" cm="1">
        <f t="array" ref="K2020">_xlfn.IFS(Sales[[#This Row],[Current Upsell $]]=0,"",Sales[[#This Row],[Current Upsell $]]&gt;=400,"High",Sales[[#This Row],[Current Upsell $]]&gt;=100,"Medium",Sales[[#This Row],[Current Upsell $]]&lt;100,"Low")</f>
        <v/>
      </c>
      <c r="L2020" s="5" t="str">
        <f>IF(Sales[[#This Row],[Current Upsell $]]&gt;0,_xlfn.CONCAT(Sales[[#This Row],[Subscription Type]]," ",Sales[[#This Row],[Upsell Priority]]," ",TEXT(Sales[[#This Row],[Current Upsell $]],"$#")),"")</f>
        <v/>
      </c>
      <c r="M2020">
        <v>1</v>
      </c>
      <c r="N2020" s="1">
        <v>43983</v>
      </c>
      <c r="O2020" s="1">
        <v>44228</v>
      </c>
      <c r="P2020">
        <v>8</v>
      </c>
      <c r="Q2020">
        <v>4</v>
      </c>
      <c r="R2020" s="1">
        <v>43983</v>
      </c>
      <c r="S2020">
        <v>0</v>
      </c>
      <c r="T2020" s="1"/>
    </row>
    <row r="2021" spans="1:20" x14ac:dyDescent="0.25">
      <c r="A2021">
        <v>100055</v>
      </c>
      <c r="B2021" t="s">
        <v>3</v>
      </c>
      <c r="C2021" cm="1">
        <f t="array" ref="C2021">_xlfn.SWITCH(Sales[[#This Row],[Subscription Type]],"Basic",4,"Premium",3,"Business",2,"Enterprise",1,FALSE)</f>
        <v>4</v>
      </c>
      <c r="G2021">
        <v>0</v>
      </c>
      <c r="H2021">
        <f>MAX(0,Sales[[#This Row],[Number of Users]]-Sales[[#This Row],[Licenses Bought]])</f>
        <v>1</v>
      </c>
      <c r="I2021" s="5">
        <v>10</v>
      </c>
      <c r="J2021" s="5">
        <f>IF(Sales[[#This Row],[Sales Month]]=MAX(R2021:R4240),Sales[[#This Row],[Upsell $ Non Paying Users]]*Sales[[#This Row],[Non Paying Users]],0)</f>
        <v>0</v>
      </c>
      <c r="K2021" s="5" t="str" cm="1">
        <f t="array" ref="K2021">_xlfn.IFS(Sales[[#This Row],[Current Upsell $]]=0,"",Sales[[#This Row],[Current Upsell $]]&gt;=400,"High",Sales[[#This Row],[Current Upsell $]]&gt;=100,"Medium",Sales[[#This Row],[Current Upsell $]]&lt;100,"Low")</f>
        <v/>
      </c>
      <c r="L2021" s="5" t="str">
        <f>IF(Sales[[#This Row],[Current Upsell $]]&gt;0,_xlfn.CONCAT(Sales[[#This Row],[Subscription Type]]," ",Sales[[#This Row],[Upsell Priority]]," ",TEXT(Sales[[#This Row],[Current Upsell $]],"$#")),"")</f>
        <v/>
      </c>
      <c r="M2021">
        <v>1</v>
      </c>
      <c r="N2021" s="1">
        <v>43983</v>
      </c>
      <c r="O2021" s="1">
        <v>44228</v>
      </c>
      <c r="P2021">
        <v>8</v>
      </c>
      <c r="Q2021">
        <v>4</v>
      </c>
      <c r="R2021" s="1">
        <v>44075</v>
      </c>
      <c r="S2021">
        <v>0</v>
      </c>
      <c r="T2021" s="1"/>
    </row>
    <row r="2022" spans="1:20" x14ac:dyDescent="0.25">
      <c r="A2022">
        <v>100076</v>
      </c>
      <c r="B2022" t="s">
        <v>3</v>
      </c>
      <c r="C2022" cm="1">
        <f t="array" ref="C2022">_xlfn.SWITCH(Sales[[#This Row],[Subscription Type]],"Basic",4,"Premium",3,"Business",2,"Enterprise",1,FALSE)</f>
        <v>4</v>
      </c>
      <c r="G2022">
        <v>0</v>
      </c>
      <c r="H2022">
        <f>MAX(0,Sales[[#This Row],[Number of Users]]-Sales[[#This Row],[Licenses Bought]])</f>
        <v>1</v>
      </c>
      <c r="I2022" s="5">
        <v>10</v>
      </c>
      <c r="J2022" s="5">
        <f>IF(Sales[[#This Row],[Sales Month]]=MAX(R2022:R4241),Sales[[#This Row],[Upsell $ Non Paying Users]]*Sales[[#This Row],[Non Paying Users]],0)</f>
        <v>0</v>
      </c>
      <c r="K2022" s="5" t="str" cm="1">
        <f t="array" ref="K2022">_xlfn.IFS(Sales[[#This Row],[Current Upsell $]]=0,"",Sales[[#This Row],[Current Upsell $]]&gt;=400,"High",Sales[[#This Row],[Current Upsell $]]&gt;=100,"Medium",Sales[[#This Row],[Current Upsell $]]&lt;100,"Low")</f>
        <v/>
      </c>
      <c r="L2022" s="5" t="str">
        <f>IF(Sales[[#This Row],[Current Upsell $]]&gt;0,_xlfn.CONCAT(Sales[[#This Row],[Subscription Type]]," ",Sales[[#This Row],[Upsell Priority]]," ",TEXT(Sales[[#This Row],[Current Upsell $]],"$#")),"")</f>
        <v/>
      </c>
      <c r="M2022">
        <v>1</v>
      </c>
      <c r="N2022" s="1">
        <v>44013</v>
      </c>
      <c r="O2022" s="1">
        <v>44317</v>
      </c>
      <c r="P2022">
        <v>10</v>
      </c>
      <c r="Q2022">
        <v>1</v>
      </c>
      <c r="R2022" s="1">
        <v>44136</v>
      </c>
      <c r="S2022">
        <v>0</v>
      </c>
      <c r="T2022" s="1"/>
    </row>
    <row r="2023" spans="1:20" x14ac:dyDescent="0.25">
      <c r="A2023">
        <v>100077</v>
      </c>
      <c r="B2023" t="s">
        <v>3</v>
      </c>
      <c r="C2023" cm="1">
        <f t="array" ref="C2023">_xlfn.SWITCH(Sales[[#This Row],[Subscription Type]],"Basic",4,"Premium",3,"Business",2,"Enterprise",1,FALSE)</f>
        <v>4</v>
      </c>
      <c r="G2023">
        <v>0</v>
      </c>
      <c r="H2023">
        <f>MAX(0,Sales[[#This Row],[Number of Users]]-Sales[[#This Row],[Licenses Bought]])</f>
        <v>1</v>
      </c>
      <c r="I2023" s="5">
        <v>10</v>
      </c>
      <c r="J2023" s="5">
        <f>IF(Sales[[#This Row],[Sales Month]]=MAX(R2023:R4242),Sales[[#This Row],[Upsell $ Non Paying Users]]*Sales[[#This Row],[Non Paying Users]],0)</f>
        <v>0</v>
      </c>
      <c r="K2023" s="5" t="str" cm="1">
        <f t="array" ref="K2023">_xlfn.IFS(Sales[[#This Row],[Current Upsell $]]=0,"",Sales[[#This Row],[Current Upsell $]]&gt;=400,"High",Sales[[#This Row],[Current Upsell $]]&gt;=100,"Medium",Sales[[#This Row],[Current Upsell $]]&lt;100,"Low")</f>
        <v/>
      </c>
      <c r="L2023" s="5" t="str">
        <f>IF(Sales[[#This Row],[Current Upsell $]]&gt;0,_xlfn.CONCAT(Sales[[#This Row],[Subscription Type]]," ",Sales[[#This Row],[Upsell Priority]]," ",TEXT(Sales[[#This Row],[Current Upsell $]],"$#")),"")</f>
        <v/>
      </c>
      <c r="M2023">
        <v>1</v>
      </c>
      <c r="N2023" s="1">
        <v>44013</v>
      </c>
      <c r="O2023" s="1">
        <v>44317</v>
      </c>
      <c r="P2023">
        <v>10</v>
      </c>
      <c r="Q2023">
        <v>1</v>
      </c>
      <c r="R2023" s="1">
        <v>44287</v>
      </c>
      <c r="S2023">
        <v>0</v>
      </c>
      <c r="T2023" s="1"/>
    </row>
    <row r="2024" spans="1:20" x14ac:dyDescent="0.25">
      <c r="A2024">
        <v>100077</v>
      </c>
      <c r="B2024" t="s">
        <v>3</v>
      </c>
      <c r="C2024" cm="1">
        <f t="array" ref="C2024">_xlfn.SWITCH(Sales[[#This Row],[Subscription Type]],"Basic",4,"Premium",3,"Business",2,"Enterprise",1,FALSE)</f>
        <v>4</v>
      </c>
      <c r="G2024">
        <v>0</v>
      </c>
      <c r="H2024">
        <f>MAX(0,Sales[[#This Row],[Number of Users]]-Sales[[#This Row],[Licenses Bought]])</f>
        <v>1</v>
      </c>
      <c r="I2024" s="5">
        <v>10</v>
      </c>
      <c r="J2024" s="5">
        <f>IF(Sales[[#This Row],[Sales Month]]=MAX(R2024:R4243),Sales[[#This Row],[Upsell $ Non Paying Users]]*Sales[[#This Row],[Non Paying Users]],0)</f>
        <v>0</v>
      </c>
      <c r="K2024" s="5" t="str" cm="1">
        <f t="array" ref="K2024">_xlfn.IFS(Sales[[#This Row],[Current Upsell $]]=0,"",Sales[[#This Row],[Current Upsell $]]&gt;=400,"High",Sales[[#This Row],[Current Upsell $]]&gt;=100,"Medium",Sales[[#This Row],[Current Upsell $]]&lt;100,"Low")</f>
        <v/>
      </c>
      <c r="L2024" s="5" t="str">
        <f>IF(Sales[[#This Row],[Current Upsell $]]&gt;0,_xlfn.CONCAT(Sales[[#This Row],[Subscription Type]]," ",Sales[[#This Row],[Upsell Priority]]," ",TEXT(Sales[[#This Row],[Current Upsell $]],"$#")),"")</f>
        <v/>
      </c>
      <c r="M2024">
        <v>1</v>
      </c>
      <c r="N2024" s="1">
        <v>44013</v>
      </c>
      <c r="O2024" s="1">
        <v>44317</v>
      </c>
      <c r="P2024">
        <v>10</v>
      </c>
      <c r="Q2024">
        <v>1</v>
      </c>
      <c r="R2024" s="1">
        <v>44317</v>
      </c>
      <c r="S2024">
        <v>0</v>
      </c>
      <c r="T2024" s="1"/>
    </row>
    <row r="2025" spans="1:20" x14ac:dyDescent="0.25">
      <c r="A2025">
        <v>100080</v>
      </c>
      <c r="B2025" t="s">
        <v>3</v>
      </c>
      <c r="C2025" cm="1">
        <f t="array" ref="C2025">_xlfn.SWITCH(Sales[[#This Row],[Subscription Type]],"Basic",4,"Premium",3,"Business",2,"Enterprise",1,FALSE)</f>
        <v>4</v>
      </c>
      <c r="E2025" s="1"/>
      <c r="F2025" s="1"/>
      <c r="G2025">
        <v>0</v>
      </c>
      <c r="H2025">
        <f>MAX(0,Sales[[#This Row],[Number of Users]]-Sales[[#This Row],[Licenses Bought]])</f>
        <v>1</v>
      </c>
      <c r="I2025" s="5">
        <v>10</v>
      </c>
      <c r="J2025" s="5">
        <f>IF(Sales[[#This Row],[Sales Month]]=MAX(R2025:R4244),Sales[[#This Row],[Upsell $ Non Paying Users]]*Sales[[#This Row],[Non Paying Users]],0)</f>
        <v>0</v>
      </c>
      <c r="K2025" s="5" t="str" cm="1">
        <f t="array" ref="K2025">_xlfn.IFS(Sales[[#This Row],[Current Upsell $]]=0,"",Sales[[#This Row],[Current Upsell $]]&gt;=400,"High",Sales[[#This Row],[Current Upsell $]]&gt;=100,"Medium",Sales[[#This Row],[Current Upsell $]]&lt;100,"Low")</f>
        <v/>
      </c>
      <c r="L2025" s="5" t="str">
        <f>IF(Sales[[#This Row],[Current Upsell $]]&gt;0,_xlfn.CONCAT(Sales[[#This Row],[Subscription Type]]," ",Sales[[#This Row],[Upsell Priority]]," ",TEXT(Sales[[#This Row],[Current Upsell $]],"$#")),"")</f>
        <v/>
      </c>
      <c r="M2025">
        <v>1</v>
      </c>
      <c r="N2025" s="1">
        <v>44013</v>
      </c>
      <c r="O2025" s="1">
        <v>44378</v>
      </c>
      <c r="P2025">
        <v>12</v>
      </c>
      <c r="Q2025">
        <v>0</v>
      </c>
      <c r="R2025" s="1">
        <v>44013</v>
      </c>
      <c r="S2025">
        <v>0</v>
      </c>
      <c r="T2025" s="1"/>
    </row>
    <row r="2026" spans="1:20" x14ac:dyDescent="0.25">
      <c r="A2026">
        <v>100103</v>
      </c>
      <c r="B2026" t="s">
        <v>3</v>
      </c>
      <c r="C2026" cm="1">
        <f t="array" ref="C2026">_xlfn.SWITCH(Sales[[#This Row],[Subscription Type]],"Basic",4,"Premium",3,"Business",2,"Enterprise",1,FALSE)</f>
        <v>4</v>
      </c>
      <c r="G2026">
        <v>0</v>
      </c>
      <c r="H2026">
        <f>MAX(0,Sales[[#This Row],[Number of Users]]-Sales[[#This Row],[Licenses Bought]])</f>
        <v>1</v>
      </c>
      <c r="I2026" s="5">
        <v>10</v>
      </c>
      <c r="J2026" s="5">
        <f>IF(Sales[[#This Row],[Sales Month]]=MAX(R2026:R4245),Sales[[#This Row],[Upsell $ Non Paying Users]]*Sales[[#This Row],[Non Paying Users]],0)</f>
        <v>0</v>
      </c>
      <c r="K2026" s="5" t="str" cm="1">
        <f t="array" ref="K2026">_xlfn.IFS(Sales[[#This Row],[Current Upsell $]]=0,"",Sales[[#This Row],[Current Upsell $]]&gt;=400,"High",Sales[[#This Row],[Current Upsell $]]&gt;=100,"Medium",Sales[[#This Row],[Current Upsell $]]&lt;100,"Low")</f>
        <v/>
      </c>
      <c r="L2026" s="5" t="str">
        <f>IF(Sales[[#This Row],[Current Upsell $]]&gt;0,_xlfn.CONCAT(Sales[[#This Row],[Subscription Type]]," ",Sales[[#This Row],[Upsell Priority]]," ",TEXT(Sales[[#This Row],[Current Upsell $]],"$#")),"")</f>
        <v/>
      </c>
      <c r="M2026">
        <v>1</v>
      </c>
      <c r="N2026" s="1">
        <v>44044</v>
      </c>
      <c r="O2026" s="1">
        <v>44256</v>
      </c>
      <c r="P2026">
        <v>7</v>
      </c>
      <c r="Q2026">
        <v>3</v>
      </c>
      <c r="R2026" s="1">
        <v>44075</v>
      </c>
      <c r="S2026">
        <v>0</v>
      </c>
      <c r="T2026" s="1"/>
    </row>
    <row r="2027" spans="1:20" x14ac:dyDescent="0.25">
      <c r="A2027">
        <v>100103</v>
      </c>
      <c r="B2027" t="s">
        <v>3</v>
      </c>
      <c r="C2027" cm="1">
        <f t="array" ref="C2027">_xlfn.SWITCH(Sales[[#This Row],[Subscription Type]],"Basic",4,"Premium",3,"Business",2,"Enterprise",1,FALSE)</f>
        <v>4</v>
      </c>
      <c r="G2027">
        <v>0</v>
      </c>
      <c r="H2027">
        <f>MAX(0,Sales[[#This Row],[Number of Users]]-Sales[[#This Row],[Licenses Bought]])</f>
        <v>1</v>
      </c>
      <c r="I2027" s="5">
        <v>10</v>
      </c>
      <c r="J2027" s="5">
        <f>IF(Sales[[#This Row],[Sales Month]]=MAX(R2027:R4246),Sales[[#This Row],[Upsell $ Non Paying Users]]*Sales[[#This Row],[Non Paying Users]],0)</f>
        <v>0</v>
      </c>
      <c r="K2027" s="5" t="str" cm="1">
        <f t="array" ref="K2027">_xlfn.IFS(Sales[[#This Row],[Current Upsell $]]=0,"",Sales[[#This Row],[Current Upsell $]]&gt;=400,"High",Sales[[#This Row],[Current Upsell $]]&gt;=100,"Medium",Sales[[#This Row],[Current Upsell $]]&lt;100,"Low")</f>
        <v/>
      </c>
      <c r="L2027" s="5" t="str">
        <f>IF(Sales[[#This Row],[Current Upsell $]]&gt;0,_xlfn.CONCAT(Sales[[#This Row],[Subscription Type]]," ",Sales[[#This Row],[Upsell Priority]]," ",TEXT(Sales[[#This Row],[Current Upsell $]],"$#")),"")</f>
        <v/>
      </c>
      <c r="M2027">
        <v>1</v>
      </c>
      <c r="N2027" s="1">
        <v>44044</v>
      </c>
      <c r="O2027" s="1">
        <v>44256</v>
      </c>
      <c r="P2027">
        <v>7</v>
      </c>
      <c r="Q2027">
        <v>3</v>
      </c>
      <c r="R2027" s="1">
        <v>44197</v>
      </c>
      <c r="S2027">
        <v>0</v>
      </c>
      <c r="T2027" s="1"/>
    </row>
    <row r="2028" spans="1:20" x14ac:dyDescent="0.25">
      <c r="A2028">
        <v>100136</v>
      </c>
      <c r="B2028" t="s">
        <v>3</v>
      </c>
      <c r="C2028" cm="1">
        <f t="array" ref="C2028">_xlfn.SWITCH(Sales[[#This Row],[Subscription Type]],"Basic",4,"Premium",3,"Business",2,"Enterprise",1,FALSE)</f>
        <v>4</v>
      </c>
      <c r="G2028">
        <v>0</v>
      </c>
      <c r="H2028">
        <f>MAX(0,Sales[[#This Row],[Number of Users]]-Sales[[#This Row],[Licenses Bought]])</f>
        <v>1</v>
      </c>
      <c r="I2028" s="5">
        <v>10</v>
      </c>
      <c r="J2028" s="5">
        <f>IF(Sales[[#This Row],[Sales Month]]=MAX(R2028:R4247),Sales[[#This Row],[Upsell $ Non Paying Users]]*Sales[[#This Row],[Non Paying Users]],0)</f>
        <v>0</v>
      </c>
      <c r="K2028" s="5" t="str" cm="1">
        <f t="array" ref="K2028">_xlfn.IFS(Sales[[#This Row],[Current Upsell $]]=0,"",Sales[[#This Row],[Current Upsell $]]&gt;=400,"High",Sales[[#This Row],[Current Upsell $]]&gt;=100,"Medium",Sales[[#This Row],[Current Upsell $]]&lt;100,"Low")</f>
        <v/>
      </c>
      <c r="L2028" s="5" t="str">
        <f>IF(Sales[[#This Row],[Current Upsell $]]&gt;0,_xlfn.CONCAT(Sales[[#This Row],[Subscription Type]]," ",Sales[[#This Row],[Upsell Priority]]," ",TEXT(Sales[[#This Row],[Current Upsell $]],"$#")),"")</f>
        <v/>
      </c>
      <c r="M2028">
        <v>1</v>
      </c>
      <c r="N2028" s="1">
        <v>44075</v>
      </c>
      <c r="O2028" s="1">
        <v>44197</v>
      </c>
      <c r="P2028">
        <v>4</v>
      </c>
      <c r="Q2028">
        <v>5</v>
      </c>
      <c r="R2028" s="1">
        <v>44075</v>
      </c>
      <c r="S2028">
        <v>0</v>
      </c>
      <c r="T2028" s="1"/>
    </row>
    <row r="2029" spans="1:20" x14ac:dyDescent="0.25">
      <c r="A2029">
        <v>100136</v>
      </c>
      <c r="B2029" t="s">
        <v>3</v>
      </c>
      <c r="C2029" cm="1">
        <f t="array" ref="C2029">_xlfn.SWITCH(Sales[[#This Row],[Subscription Type]],"Basic",4,"Premium",3,"Business",2,"Enterprise",1,FALSE)</f>
        <v>4</v>
      </c>
      <c r="G2029">
        <v>0</v>
      </c>
      <c r="H2029">
        <f>MAX(0,Sales[[#This Row],[Number of Users]]-Sales[[#This Row],[Licenses Bought]])</f>
        <v>1</v>
      </c>
      <c r="I2029" s="5">
        <v>10</v>
      </c>
      <c r="J2029" s="5">
        <f>IF(Sales[[#This Row],[Sales Month]]=MAX(R2029:R4248),Sales[[#This Row],[Upsell $ Non Paying Users]]*Sales[[#This Row],[Non Paying Users]],0)</f>
        <v>0</v>
      </c>
      <c r="K2029" s="5" t="str" cm="1">
        <f t="array" ref="K2029">_xlfn.IFS(Sales[[#This Row],[Current Upsell $]]=0,"",Sales[[#This Row],[Current Upsell $]]&gt;=400,"High",Sales[[#This Row],[Current Upsell $]]&gt;=100,"Medium",Sales[[#This Row],[Current Upsell $]]&lt;100,"Low")</f>
        <v/>
      </c>
      <c r="L2029" s="5" t="str">
        <f>IF(Sales[[#This Row],[Current Upsell $]]&gt;0,_xlfn.CONCAT(Sales[[#This Row],[Subscription Type]]," ",Sales[[#This Row],[Upsell Priority]]," ",TEXT(Sales[[#This Row],[Current Upsell $]],"$#")),"")</f>
        <v/>
      </c>
      <c r="M2029">
        <v>1</v>
      </c>
      <c r="N2029" s="1">
        <v>44075</v>
      </c>
      <c r="O2029" s="1">
        <v>44197</v>
      </c>
      <c r="P2029">
        <v>4</v>
      </c>
      <c r="Q2029">
        <v>5</v>
      </c>
      <c r="R2029" s="1">
        <v>44105</v>
      </c>
      <c r="S2029">
        <v>0</v>
      </c>
      <c r="T2029" s="1"/>
    </row>
    <row r="2030" spans="1:20" x14ac:dyDescent="0.25">
      <c r="A2030">
        <v>100139</v>
      </c>
      <c r="B2030" t="s">
        <v>3</v>
      </c>
      <c r="C2030" cm="1">
        <f t="array" ref="C2030">_xlfn.SWITCH(Sales[[#This Row],[Subscription Type]],"Basic",4,"Premium",3,"Business",2,"Enterprise",1,FALSE)</f>
        <v>4</v>
      </c>
      <c r="G2030">
        <v>0</v>
      </c>
      <c r="H2030">
        <f>MAX(0,Sales[[#This Row],[Number of Users]]-Sales[[#This Row],[Licenses Bought]])</f>
        <v>1</v>
      </c>
      <c r="I2030" s="5">
        <v>10</v>
      </c>
      <c r="J2030" s="5">
        <f>IF(Sales[[#This Row],[Sales Month]]=MAX(R2030:R4249),Sales[[#This Row],[Upsell $ Non Paying Users]]*Sales[[#This Row],[Non Paying Users]],0)</f>
        <v>0</v>
      </c>
      <c r="K2030" s="5" t="str" cm="1">
        <f t="array" ref="K2030">_xlfn.IFS(Sales[[#This Row],[Current Upsell $]]=0,"",Sales[[#This Row],[Current Upsell $]]&gt;=400,"High",Sales[[#This Row],[Current Upsell $]]&gt;=100,"Medium",Sales[[#This Row],[Current Upsell $]]&lt;100,"Low")</f>
        <v/>
      </c>
      <c r="L2030" s="5" t="str">
        <f>IF(Sales[[#This Row],[Current Upsell $]]&gt;0,_xlfn.CONCAT(Sales[[#This Row],[Subscription Type]]," ",Sales[[#This Row],[Upsell Priority]]," ",TEXT(Sales[[#This Row],[Current Upsell $]],"$#")),"")</f>
        <v/>
      </c>
      <c r="M2030">
        <v>1</v>
      </c>
      <c r="N2030" s="1">
        <v>44075</v>
      </c>
      <c r="O2030" s="1">
        <v>44197</v>
      </c>
      <c r="P2030">
        <v>4</v>
      </c>
      <c r="Q2030">
        <v>5</v>
      </c>
      <c r="R2030" s="1">
        <v>44166</v>
      </c>
      <c r="S2030">
        <v>0</v>
      </c>
      <c r="T2030" s="1"/>
    </row>
    <row r="2031" spans="1:20" x14ac:dyDescent="0.25">
      <c r="A2031">
        <v>100157</v>
      </c>
      <c r="B2031" t="s">
        <v>3</v>
      </c>
      <c r="C2031" cm="1">
        <f t="array" ref="C2031">_xlfn.SWITCH(Sales[[#This Row],[Subscription Type]],"Basic",4,"Premium",3,"Business",2,"Enterprise",1,FALSE)</f>
        <v>4</v>
      </c>
      <c r="G2031">
        <v>0</v>
      </c>
      <c r="H2031">
        <f>MAX(0,Sales[[#This Row],[Number of Users]]-Sales[[#This Row],[Licenses Bought]])</f>
        <v>1</v>
      </c>
      <c r="I2031" s="5">
        <v>10</v>
      </c>
      <c r="J2031" s="5">
        <f>IF(Sales[[#This Row],[Sales Month]]=MAX(R2031:R4250),Sales[[#This Row],[Upsell $ Non Paying Users]]*Sales[[#This Row],[Non Paying Users]],0)</f>
        <v>0</v>
      </c>
      <c r="K2031" s="5" t="str" cm="1">
        <f t="array" ref="K2031">_xlfn.IFS(Sales[[#This Row],[Current Upsell $]]=0,"",Sales[[#This Row],[Current Upsell $]]&gt;=400,"High",Sales[[#This Row],[Current Upsell $]]&gt;=100,"Medium",Sales[[#This Row],[Current Upsell $]]&lt;100,"Low")</f>
        <v/>
      </c>
      <c r="L2031" s="5" t="str">
        <f>IF(Sales[[#This Row],[Current Upsell $]]&gt;0,_xlfn.CONCAT(Sales[[#This Row],[Subscription Type]]," ",Sales[[#This Row],[Upsell Priority]]," ",TEXT(Sales[[#This Row],[Current Upsell $]],"$#")),"")</f>
        <v/>
      </c>
      <c r="M2031">
        <v>1</v>
      </c>
      <c r="N2031" s="1">
        <v>44105</v>
      </c>
      <c r="O2031" s="1">
        <v>44378</v>
      </c>
      <c r="P2031">
        <v>9</v>
      </c>
      <c r="Q2031">
        <v>0</v>
      </c>
      <c r="R2031" s="1">
        <v>44105</v>
      </c>
      <c r="S2031">
        <v>0</v>
      </c>
      <c r="T2031" s="1"/>
    </row>
    <row r="2032" spans="1:20" x14ac:dyDescent="0.25">
      <c r="A2032">
        <v>100157</v>
      </c>
      <c r="B2032" t="s">
        <v>3</v>
      </c>
      <c r="C2032" cm="1">
        <f t="array" ref="C2032">_xlfn.SWITCH(Sales[[#This Row],[Subscription Type]],"Basic",4,"Premium",3,"Business",2,"Enterprise",1,FALSE)</f>
        <v>4</v>
      </c>
      <c r="G2032">
        <v>0</v>
      </c>
      <c r="H2032">
        <f>MAX(0,Sales[[#This Row],[Number of Users]]-Sales[[#This Row],[Licenses Bought]])</f>
        <v>1</v>
      </c>
      <c r="I2032" s="5">
        <v>10</v>
      </c>
      <c r="J2032" s="5">
        <f>IF(Sales[[#This Row],[Sales Month]]=MAX(R2032:R4251),Sales[[#This Row],[Upsell $ Non Paying Users]]*Sales[[#This Row],[Non Paying Users]],0)</f>
        <v>0</v>
      </c>
      <c r="K2032" s="5" t="str" cm="1">
        <f t="array" ref="K2032">_xlfn.IFS(Sales[[#This Row],[Current Upsell $]]=0,"",Sales[[#This Row],[Current Upsell $]]&gt;=400,"High",Sales[[#This Row],[Current Upsell $]]&gt;=100,"Medium",Sales[[#This Row],[Current Upsell $]]&lt;100,"Low")</f>
        <v/>
      </c>
      <c r="L2032" s="5" t="str">
        <f>IF(Sales[[#This Row],[Current Upsell $]]&gt;0,_xlfn.CONCAT(Sales[[#This Row],[Subscription Type]]," ",Sales[[#This Row],[Upsell Priority]]," ",TEXT(Sales[[#This Row],[Current Upsell $]],"$#")),"")</f>
        <v/>
      </c>
      <c r="M2032">
        <v>1</v>
      </c>
      <c r="N2032" s="1">
        <v>44105</v>
      </c>
      <c r="O2032" s="1">
        <v>44378</v>
      </c>
      <c r="P2032">
        <v>9</v>
      </c>
      <c r="Q2032">
        <v>0</v>
      </c>
      <c r="R2032" s="1">
        <v>44317</v>
      </c>
      <c r="S2032">
        <v>0</v>
      </c>
      <c r="T2032" s="1"/>
    </row>
    <row r="2033" spans="1:20" x14ac:dyDescent="0.25">
      <c r="A2033">
        <v>100158</v>
      </c>
      <c r="B2033" t="s">
        <v>3</v>
      </c>
      <c r="C2033" cm="1">
        <f t="array" ref="C2033">_xlfn.SWITCH(Sales[[#This Row],[Subscription Type]],"Basic",4,"Premium",3,"Business",2,"Enterprise",1,FALSE)</f>
        <v>4</v>
      </c>
      <c r="G2033">
        <v>0</v>
      </c>
      <c r="H2033">
        <f>MAX(0,Sales[[#This Row],[Number of Users]]-Sales[[#This Row],[Licenses Bought]])</f>
        <v>1</v>
      </c>
      <c r="I2033" s="5">
        <v>10</v>
      </c>
      <c r="J2033" s="5">
        <f>IF(Sales[[#This Row],[Sales Month]]=MAX(R2033:R4252),Sales[[#This Row],[Upsell $ Non Paying Users]]*Sales[[#This Row],[Non Paying Users]],0)</f>
        <v>0</v>
      </c>
      <c r="K2033" s="5" t="str" cm="1">
        <f t="array" ref="K2033">_xlfn.IFS(Sales[[#This Row],[Current Upsell $]]=0,"",Sales[[#This Row],[Current Upsell $]]&gt;=400,"High",Sales[[#This Row],[Current Upsell $]]&gt;=100,"Medium",Sales[[#This Row],[Current Upsell $]]&lt;100,"Low")</f>
        <v/>
      </c>
      <c r="L2033" s="5" t="str">
        <f>IF(Sales[[#This Row],[Current Upsell $]]&gt;0,_xlfn.CONCAT(Sales[[#This Row],[Subscription Type]]," ",Sales[[#This Row],[Upsell Priority]]," ",TEXT(Sales[[#This Row],[Current Upsell $]],"$#")),"")</f>
        <v/>
      </c>
      <c r="M2033">
        <v>1</v>
      </c>
      <c r="N2033" s="1">
        <v>44105</v>
      </c>
      <c r="O2033" s="1">
        <v>44348</v>
      </c>
      <c r="P2033">
        <v>8</v>
      </c>
      <c r="Q2033">
        <v>0</v>
      </c>
      <c r="R2033" s="1">
        <v>44166</v>
      </c>
      <c r="S2033">
        <v>0</v>
      </c>
      <c r="T2033" s="1"/>
    </row>
    <row r="2034" spans="1:20" x14ac:dyDescent="0.25">
      <c r="A2034">
        <v>100160</v>
      </c>
      <c r="B2034" t="s">
        <v>3</v>
      </c>
      <c r="C2034" cm="1">
        <f t="array" ref="C2034">_xlfn.SWITCH(Sales[[#This Row],[Subscription Type]],"Basic",4,"Premium",3,"Business",2,"Enterprise",1,FALSE)</f>
        <v>4</v>
      </c>
      <c r="G2034">
        <v>0</v>
      </c>
      <c r="H2034">
        <f>MAX(0,Sales[[#This Row],[Number of Users]]-Sales[[#This Row],[Licenses Bought]])</f>
        <v>1</v>
      </c>
      <c r="I2034" s="5">
        <v>10</v>
      </c>
      <c r="J2034" s="5">
        <f>IF(Sales[[#This Row],[Sales Month]]=MAX(R2034:R4253),Sales[[#This Row],[Upsell $ Non Paying Users]]*Sales[[#This Row],[Non Paying Users]],0)</f>
        <v>0</v>
      </c>
      <c r="K2034" s="5" t="str" cm="1">
        <f t="array" ref="K2034">_xlfn.IFS(Sales[[#This Row],[Current Upsell $]]=0,"",Sales[[#This Row],[Current Upsell $]]&gt;=400,"High",Sales[[#This Row],[Current Upsell $]]&gt;=100,"Medium",Sales[[#This Row],[Current Upsell $]]&lt;100,"Low")</f>
        <v/>
      </c>
      <c r="L2034" s="5" t="str">
        <f>IF(Sales[[#This Row],[Current Upsell $]]&gt;0,_xlfn.CONCAT(Sales[[#This Row],[Subscription Type]]," ",Sales[[#This Row],[Upsell Priority]]," ",TEXT(Sales[[#This Row],[Current Upsell $]],"$#")),"")</f>
        <v/>
      </c>
      <c r="M2034">
        <v>1</v>
      </c>
      <c r="N2034" s="1">
        <v>44105</v>
      </c>
      <c r="O2034" s="1">
        <v>44378</v>
      </c>
      <c r="P2034">
        <v>9</v>
      </c>
      <c r="Q2034">
        <v>0</v>
      </c>
      <c r="R2034" s="1">
        <v>44228</v>
      </c>
      <c r="S2034">
        <v>0</v>
      </c>
      <c r="T2034" s="1"/>
    </row>
    <row r="2035" spans="1:20" x14ac:dyDescent="0.25">
      <c r="A2035">
        <v>100160</v>
      </c>
      <c r="B2035" t="s">
        <v>3</v>
      </c>
      <c r="C2035" cm="1">
        <f t="array" ref="C2035">_xlfn.SWITCH(Sales[[#This Row],[Subscription Type]],"Basic",4,"Premium",3,"Business",2,"Enterprise",1,FALSE)</f>
        <v>4</v>
      </c>
      <c r="G2035">
        <v>0</v>
      </c>
      <c r="H2035">
        <f>MAX(0,Sales[[#This Row],[Number of Users]]-Sales[[#This Row],[Licenses Bought]])</f>
        <v>1</v>
      </c>
      <c r="I2035" s="5">
        <v>10</v>
      </c>
      <c r="J2035" s="5">
        <f>IF(Sales[[#This Row],[Sales Month]]=MAX(R2035:R4254),Sales[[#This Row],[Upsell $ Non Paying Users]]*Sales[[#This Row],[Non Paying Users]],0)</f>
        <v>0</v>
      </c>
      <c r="K2035" s="5" t="str" cm="1">
        <f t="array" ref="K2035">_xlfn.IFS(Sales[[#This Row],[Current Upsell $]]=0,"",Sales[[#This Row],[Current Upsell $]]&gt;=400,"High",Sales[[#This Row],[Current Upsell $]]&gt;=100,"Medium",Sales[[#This Row],[Current Upsell $]]&lt;100,"Low")</f>
        <v/>
      </c>
      <c r="L2035" s="5" t="str">
        <f>IF(Sales[[#This Row],[Current Upsell $]]&gt;0,_xlfn.CONCAT(Sales[[#This Row],[Subscription Type]]," ",Sales[[#This Row],[Upsell Priority]]," ",TEXT(Sales[[#This Row],[Current Upsell $]],"$#")),"")</f>
        <v/>
      </c>
      <c r="M2035">
        <v>1</v>
      </c>
      <c r="N2035" s="1">
        <v>44105</v>
      </c>
      <c r="O2035" s="1">
        <v>44378</v>
      </c>
      <c r="P2035">
        <v>9</v>
      </c>
      <c r="Q2035">
        <v>0</v>
      </c>
      <c r="R2035" s="1">
        <v>44317</v>
      </c>
      <c r="S2035">
        <v>0</v>
      </c>
      <c r="T2035" s="1"/>
    </row>
    <row r="2036" spans="1:20" x14ac:dyDescent="0.25">
      <c r="A2036">
        <v>100168</v>
      </c>
      <c r="B2036" t="s">
        <v>3</v>
      </c>
      <c r="C2036" cm="1">
        <f t="array" ref="C2036">_xlfn.SWITCH(Sales[[#This Row],[Subscription Type]],"Basic",4,"Premium",3,"Business",2,"Enterprise",1,FALSE)</f>
        <v>4</v>
      </c>
      <c r="G2036">
        <v>0</v>
      </c>
      <c r="H2036">
        <f>MAX(0,Sales[[#This Row],[Number of Users]]-Sales[[#This Row],[Licenses Bought]])</f>
        <v>1</v>
      </c>
      <c r="I2036" s="5">
        <v>10</v>
      </c>
      <c r="J2036" s="5">
        <f>IF(Sales[[#This Row],[Sales Month]]=MAX(R2036:R4255),Sales[[#This Row],[Upsell $ Non Paying Users]]*Sales[[#This Row],[Non Paying Users]],0)</f>
        <v>0</v>
      </c>
      <c r="K2036" s="5" t="str" cm="1">
        <f t="array" ref="K2036">_xlfn.IFS(Sales[[#This Row],[Current Upsell $]]=0,"",Sales[[#This Row],[Current Upsell $]]&gt;=400,"High",Sales[[#This Row],[Current Upsell $]]&gt;=100,"Medium",Sales[[#This Row],[Current Upsell $]]&lt;100,"Low")</f>
        <v/>
      </c>
      <c r="L2036" s="5" t="str">
        <f>IF(Sales[[#This Row],[Current Upsell $]]&gt;0,_xlfn.CONCAT(Sales[[#This Row],[Subscription Type]]," ",Sales[[#This Row],[Upsell Priority]]," ",TEXT(Sales[[#This Row],[Current Upsell $]],"$#")),"")</f>
        <v/>
      </c>
      <c r="M2036">
        <v>1</v>
      </c>
      <c r="N2036" s="1">
        <v>44136</v>
      </c>
      <c r="O2036" s="1">
        <v>44166</v>
      </c>
      <c r="P2036">
        <v>1</v>
      </c>
      <c r="Q2036">
        <v>6</v>
      </c>
      <c r="R2036" s="1">
        <v>44166</v>
      </c>
      <c r="S2036">
        <v>0</v>
      </c>
      <c r="T2036" s="1"/>
    </row>
    <row r="2037" spans="1:20" x14ac:dyDescent="0.25">
      <c r="A2037">
        <v>100181</v>
      </c>
      <c r="B2037" t="s">
        <v>3</v>
      </c>
      <c r="C2037" cm="1">
        <f t="array" ref="C2037">_xlfn.SWITCH(Sales[[#This Row],[Subscription Type]],"Basic",4,"Premium",3,"Business",2,"Enterprise",1,FALSE)</f>
        <v>4</v>
      </c>
      <c r="G2037">
        <v>0</v>
      </c>
      <c r="H2037">
        <f>MAX(0,Sales[[#This Row],[Number of Users]]-Sales[[#This Row],[Licenses Bought]])</f>
        <v>1</v>
      </c>
      <c r="I2037" s="5">
        <v>10</v>
      </c>
      <c r="J2037" s="5">
        <f>IF(Sales[[#This Row],[Sales Month]]=MAX(R2037:R4256),Sales[[#This Row],[Upsell $ Non Paying Users]]*Sales[[#This Row],[Non Paying Users]],0)</f>
        <v>0</v>
      </c>
      <c r="K2037" s="5" t="str" cm="1">
        <f t="array" ref="K2037">_xlfn.IFS(Sales[[#This Row],[Current Upsell $]]=0,"",Sales[[#This Row],[Current Upsell $]]&gt;=400,"High",Sales[[#This Row],[Current Upsell $]]&gt;=100,"Medium",Sales[[#This Row],[Current Upsell $]]&lt;100,"Low")</f>
        <v/>
      </c>
      <c r="L2037" s="5" t="str">
        <f>IF(Sales[[#This Row],[Current Upsell $]]&gt;0,_xlfn.CONCAT(Sales[[#This Row],[Subscription Type]]," ",Sales[[#This Row],[Upsell Priority]]," ",TEXT(Sales[[#This Row],[Current Upsell $]],"$#")),"")</f>
        <v/>
      </c>
      <c r="M2037">
        <v>1</v>
      </c>
      <c r="N2037" s="1">
        <v>44166</v>
      </c>
      <c r="O2037" s="1">
        <v>44317</v>
      </c>
      <c r="P2037">
        <v>5</v>
      </c>
      <c r="Q2037">
        <v>1</v>
      </c>
      <c r="R2037" s="1">
        <v>44287</v>
      </c>
      <c r="S2037">
        <v>0</v>
      </c>
      <c r="T2037" s="1"/>
    </row>
    <row r="2038" spans="1:20" x14ac:dyDescent="0.25">
      <c r="A2038">
        <v>100188</v>
      </c>
      <c r="B2038" t="s">
        <v>3</v>
      </c>
      <c r="C2038" cm="1">
        <f t="array" ref="C2038">_xlfn.SWITCH(Sales[[#This Row],[Subscription Type]],"Basic",4,"Premium",3,"Business",2,"Enterprise",1,FALSE)</f>
        <v>4</v>
      </c>
      <c r="G2038">
        <v>0</v>
      </c>
      <c r="H2038">
        <f>MAX(0,Sales[[#This Row],[Number of Users]]-Sales[[#This Row],[Licenses Bought]])</f>
        <v>1</v>
      </c>
      <c r="I2038" s="5">
        <v>10</v>
      </c>
      <c r="J2038" s="5">
        <f>IF(Sales[[#This Row],[Sales Month]]=MAX(R2038:R4257),Sales[[#This Row],[Upsell $ Non Paying Users]]*Sales[[#This Row],[Non Paying Users]],0)</f>
        <v>10</v>
      </c>
      <c r="K2038" s="5" t="str" cm="1">
        <f t="array" ref="K2038">_xlfn.IFS(Sales[[#This Row],[Current Upsell $]]=0,"",Sales[[#This Row],[Current Upsell $]]&gt;=400,"High",Sales[[#This Row],[Current Upsell $]]&gt;=100,"Medium",Sales[[#This Row],[Current Upsell $]]&lt;100,"Low")</f>
        <v>Low</v>
      </c>
      <c r="L2038" s="5" t="str">
        <f>IF(Sales[[#This Row],[Current Upsell $]]&gt;0,_xlfn.CONCAT(Sales[[#This Row],[Subscription Type]]," ",Sales[[#This Row],[Upsell Priority]]," ",TEXT(Sales[[#This Row],[Current Upsell $]],"$#")),"")</f>
        <v>Basic Low $10</v>
      </c>
      <c r="M2038">
        <v>1</v>
      </c>
      <c r="N2038" s="1">
        <v>44197</v>
      </c>
      <c r="O2038" s="1">
        <v>44348</v>
      </c>
      <c r="P2038">
        <v>5</v>
      </c>
      <c r="Q2038">
        <v>0</v>
      </c>
      <c r="R2038" s="1">
        <v>44348</v>
      </c>
      <c r="S2038">
        <v>0</v>
      </c>
      <c r="T2038" s="1"/>
    </row>
    <row r="2039" spans="1:20" x14ac:dyDescent="0.25">
      <c r="A2039">
        <v>100190</v>
      </c>
      <c r="B2039" t="s">
        <v>3</v>
      </c>
      <c r="C2039" cm="1">
        <f t="array" ref="C2039">_xlfn.SWITCH(Sales[[#This Row],[Subscription Type]],"Basic",4,"Premium",3,"Business",2,"Enterprise",1,FALSE)</f>
        <v>4</v>
      </c>
      <c r="G2039">
        <v>0</v>
      </c>
      <c r="H2039">
        <f>MAX(0,Sales[[#This Row],[Number of Users]]-Sales[[#This Row],[Licenses Bought]])</f>
        <v>1</v>
      </c>
      <c r="I2039" s="5">
        <v>10</v>
      </c>
      <c r="J2039" s="5">
        <f>IF(Sales[[#This Row],[Sales Month]]=MAX(R2039:R4258),Sales[[#This Row],[Upsell $ Non Paying Users]]*Sales[[#This Row],[Non Paying Users]],0)</f>
        <v>0</v>
      </c>
      <c r="K2039" s="5" t="str" cm="1">
        <f t="array" ref="K2039">_xlfn.IFS(Sales[[#This Row],[Current Upsell $]]=0,"",Sales[[#This Row],[Current Upsell $]]&gt;=400,"High",Sales[[#This Row],[Current Upsell $]]&gt;=100,"Medium",Sales[[#This Row],[Current Upsell $]]&lt;100,"Low")</f>
        <v/>
      </c>
      <c r="L2039" s="5" t="str">
        <f>IF(Sales[[#This Row],[Current Upsell $]]&gt;0,_xlfn.CONCAT(Sales[[#This Row],[Subscription Type]]," ",Sales[[#This Row],[Upsell Priority]]," ",TEXT(Sales[[#This Row],[Current Upsell $]],"$#")),"")</f>
        <v/>
      </c>
      <c r="M2039">
        <v>1</v>
      </c>
      <c r="N2039" s="1">
        <v>44197</v>
      </c>
      <c r="O2039" s="1">
        <v>44317</v>
      </c>
      <c r="P2039">
        <v>4</v>
      </c>
      <c r="Q2039">
        <v>1</v>
      </c>
      <c r="R2039" s="1">
        <v>44287</v>
      </c>
      <c r="S2039">
        <v>0</v>
      </c>
      <c r="T2039" s="1"/>
    </row>
    <row r="2040" spans="1:20" x14ac:dyDescent="0.25">
      <c r="A2040">
        <v>100216</v>
      </c>
      <c r="B2040" t="s">
        <v>3</v>
      </c>
      <c r="C2040" cm="1">
        <f t="array" ref="C2040">_xlfn.SWITCH(Sales[[#This Row],[Subscription Type]],"Basic",4,"Premium",3,"Business",2,"Enterprise",1,FALSE)</f>
        <v>4</v>
      </c>
      <c r="G2040">
        <v>0</v>
      </c>
      <c r="H2040">
        <f>MAX(0,Sales[[#This Row],[Number of Users]]-Sales[[#This Row],[Licenses Bought]])</f>
        <v>1</v>
      </c>
      <c r="I2040" s="5">
        <v>10</v>
      </c>
      <c r="J2040" s="5">
        <f>IF(Sales[[#This Row],[Sales Month]]=MAX(R2040:R4259),Sales[[#This Row],[Upsell $ Non Paying Users]]*Sales[[#This Row],[Non Paying Users]],0)</f>
        <v>0</v>
      </c>
      <c r="K2040" s="5" t="str" cm="1">
        <f t="array" ref="K2040">_xlfn.IFS(Sales[[#This Row],[Current Upsell $]]=0,"",Sales[[#This Row],[Current Upsell $]]&gt;=400,"High",Sales[[#This Row],[Current Upsell $]]&gt;=100,"Medium",Sales[[#This Row],[Current Upsell $]]&lt;100,"Low")</f>
        <v/>
      </c>
      <c r="L2040" s="5" t="str">
        <f>IF(Sales[[#This Row],[Current Upsell $]]&gt;0,_xlfn.CONCAT(Sales[[#This Row],[Subscription Type]]," ",Sales[[#This Row],[Upsell Priority]]," ",TEXT(Sales[[#This Row],[Current Upsell $]],"$#")),"")</f>
        <v/>
      </c>
      <c r="M2040">
        <v>1</v>
      </c>
      <c r="N2040" s="1">
        <v>44228</v>
      </c>
      <c r="O2040" s="1">
        <v>44348</v>
      </c>
      <c r="P2040">
        <v>4</v>
      </c>
      <c r="Q2040">
        <v>0</v>
      </c>
      <c r="R2040" s="1">
        <v>44256</v>
      </c>
      <c r="S2040">
        <v>0</v>
      </c>
      <c r="T2040" s="1"/>
    </row>
    <row r="2041" spans="1:20" x14ac:dyDescent="0.25">
      <c r="A2041">
        <v>100217</v>
      </c>
      <c r="B2041" t="s">
        <v>3</v>
      </c>
      <c r="C2041" cm="1">
        <f t="array" ref="C2041">_xlfn.SWITCH(Sales[[#This Row],[Subscription Type]],"Basic",4,"Premium",3,"Business",2,"Enterprise",1,FALSE)</f>
        <v>4</v>
      </c>
      <c r="G2041">
        <v>0</v>
      </c>
      <c r="H2041">
        <f>MAX(0,Sales[[#This Row],[Number of Users]]-Sales[[#This Row],[Licenses Bought]])</f>
        <v>1</v>
      </c>
      <c r="I2041" s="5">
        <v>10</v>
      </c>
      <c r="J2041" s="5">
        <f>IF(Sales[[#This Row],[Sales Month]]=MAX(R2041:R4260),Sales[[#This Row],[Upsell $ Non Paying Users]]*Sales[[#This Row],[Non Paying Users]],0)</f>
        <v>0</v>
      </c>
      <c r="K2041" s="5" t="str" cm="1">
        <f t="array" ref="K2041">_xlfn.IFS(Sales[[#This Row],[Current Upsell $]]=0,"",Sales[[#This Row],[Current Upsell $]]&gt;=400,"High",Sales[[#This Row],[Current Upsell $]]&gt;=100,"Medium",Sales[[#This Row],[Current Upsell $]]&lt;100,"Low")</f>
        <v/>
      </c>
      <c r="L2041" s="5" t="str">
        <f>IF(Sales[[#This Row],[Current Upsell $]]&gt;0,_xlfn.CONCAT(Sales[[#This Row],[Subscription Type]]," ",Sales[[#This Row],[Upsell Priority]]," ",TEXT(Sales[[#This Row],[Current Upsell $]],"$#")),"")</f>
        <v/>
      </c>
      <c r="M2041">
        <v>1</v>
      </c>
      <c r="N2041" s="1">
        <v>44228</v>
      </c>
      <c r="O2041" s="1">
        <v>44378</v>
      </c>
      <c r="P2041">
        <v>5</v>
      </c>
      <c r="Q2041">
        <v>0</v>
      </c>
      <c r="R2041" s="1">
        <v>44256</v>
      </c>
      <c r="S2041">
        <v>0</v>
      </c>
      <c r="T2041" s="1"/>
    </row>
    <row r="2042" spans="1:20" x14ac:dyDescent="0.25">
      <c r="A2042">
        <v>100266</v>
      </c>
      <c r="B2042" t="s">
        <v>3</v>
      </c>
      <c r="C2042" cm="1">
        <f t="array" ref="C2042">_xlfn.SWITCH(Sales[[#This Row],[Subscription Type]],"Basic",4,"Premium",3,"Business",2,"Enterprise",1,FALSE)</f>
        <v>4</v>
      </c>
      <c r="E2042" s="1"/>
      <c r="F2042" s="1"/>
      <c r="G2042">
        <v>0</v>
      </c>
      <c r="H2042">
        <f>MAX(0,Sales[[#This Row],[Number of Users]]-Sales[[#This Row],[Licenses Bought]])</f>
        <v>1</v>
      </c>
      <c r="I2042" s="5">
        <v>10</v>
      </c>
      <c r="J2042" s="5">
        <f>IF(Sales[[#This Row],[Sales Month]]=MAX(R2042:R4261),Sales[[#This Row],[Upsell $ Non Paying Users]]*Sales[[#This Row],[Non Paying Users]],0)</f>
        <v>0</v>
      </c>
      <c r="K2042" s="5" t="str" cm="1">
        <f t="array" ref="K2042">_xlfn.IFS(Sales[[#This Row],[Current Upsell $]]=0,"",Sales[[#This Row],[Current Upsell $]]&gt;=400,"High",Sales[[#This Row],[Current Upsell $]]&gt;=100,"Medium",Sales[[#This Row],[Current Upsell $]]&lt;100,"Low")</f>
        <v/>
      </c>
      <c r="L2042" s="5" t="str">
        <f>IF(Sales[[#This Row],[Current Upsell $]]&gt;0,_xlfn.CONCAT(Sales[[#This Row],[Subscription Type]]," ",Sales[[#This Row],[Upsell Priority]]," ",TEXT(Sales[[#This Row],[Current Upsell $]],"$#")),"")</f>
        <v/>
      </c>
      <c r="M2042">
        <v>1</v>
      </c>
      <c r="N2042" s="1">
        <v>44287</v>
      </c>
      <c r="O2042" s="1">
        <v>44378</v>
      </c>
      <c r="P2042">
        <v>3</v>
      </c>
      <c r="Q2042">
        <v>0</v>
      </c>
      <c r="R2042" s="1">
        <v>44287</v>
      </c>
      <c r="S2042">
        <v>0</v>
      </c>
      <c r="T2042" s="1"/>
    </row>
    <row r="2043" spans="1:20" x14ac:dyDescent="0.25">
      <c r="A2043">
        <v>100311</v>
      </c>
      <c r="B2043" t="s">
        <v>3</v>
      </c>
      <c r="C2043" cm="1">
        <f t="array" ref="C2043">_xlfn.SWITCH(Sales[[#This Row],[Subscription Type]],"Basic",4,"Premium",3,"Business",2,"Enterprise",1,FALSE)</f>
        <v>4</v>
      </c>
      <c r="G2043">
        <v>0</v>
      </c>
      <c r="H2043">
        <f>MAX(0,Sales[[#This Row],[Number of Users]]-Sales[[#This Row],[Licenses Bought]])</f>
        <v>1</v>
      </c>
      <c r="I2043" s="5">
        <v>10</v>
      </c>
      <c r="J2043" s="5">
        <f>IF(Sales[[#This Row],[Sales Month]]=MAX(R2043:R4262),Sales[[#This Row],[Upsell $ Non Paying Users]]*Sales[[#This Row],[Non Paying Users]],0)</f>
        <v>0</v>
      </c>
      <c r="K2043" s="5" t="str" cm="1">
        <f t="array" ref="K2043">_xlfn.IFS(Sales[[#This Row],[Current Upsell $]]=0,"",Sales[[#This Row],[Current Upsell $]]&gt;=400,"High",Sales[[#This Row],[Current Upsell $]]&gt;=100,"Medium",Sales[[#This Row],[Current Upsell $]]&lt;100,"Low")</f>
        <v/>
      </c>
      <c r="L2043" s="5" t="str">
        <f>IF(Sales[[#This Row],[Current Upsell $]]&gt;0,_xlfn.CONCAT(Sales[[#This Row],[Subscription Type]]," ",Sales[[#This Row],[Upsell Priority]]," ",TEXT(Sales[[#This Row],[Current Upsell $]],"$#")),"")</f>
        <v/>
      </c>
      <c r="M2043">
        <v>1</v>
      </c>
      <c r="N2043" s="1">
        <v>44317</v>
      </c>
      <c r="O2043" s="1">
        <v>44378</v>
      </c>
      <c r="P2043">
        <v>2</v>
      </c>
      <c r="Q2043">
        <v>0</v>
      </c>
      <c r="R2043" s="1">
        <v>44317</v>
      </c>
      <c r="S2043">
        <v>0</v>
      </c>
      <c r="T2043" s="1"/>
    </row>
    <row r="2044" spans="1:20" x14ac:dyDescent="0.25">
      <c r="A2044">
        <v>100386</v>
      </c>
      <c r="B2044" t="s">
        <v>3</v>
      </c>
      <c r="C2044" cm="1">
        <f t="array" ref="C2044">_xlfn.SWITCH(Sales[[#This Row],[Subscription Type]],"Basic",4,"Premium",3,"Business",2,"Enterprise",1,FALSE)</f>
        <v>4</v>
      </c>
      <c r="G2044">
        <v>0</v>
      </c>
      <c r="H2044">
        <f>MAX(0,Sales[[#This Row],[Number of Users]]-Sales[[#This Row],[Licenses Bought]])</f>
        <v>1</v>
      </c>
      <c r="I2044" s="5">
        <v>10</v>
      </c>
      <c r="J2044" s="5">
        <f>IF(Sales[[#This Row],[Sales Month]]=MAX(R2044:R4263),Sales[[#This Row],[Upsell $ Non Paying Users]]*Sales[[#This Row],[Non Paying Users]],0)</f>
        <v>10</v>
      </c>
      <c r="K2044" s="5" t="str" cm="1">
        <f t="array" ref="K2044">_xlfn.IFS(Sales[[#This Row],[Current Upsell $]]=0,"",Sales[[#This Row],[Current Upsell $]]&gt;=400,"High",Sales[[#This Row],[Current Upsell $]]&gt;=100,"Medium",Sales[[#This Row],[Current Upsell $]]&lt;100,"Low")</f>
        <v>Low</v>
      </c>
      <c r="L2044" s="5" t="str">
        <f>IF(Sales[[#This Row],[Current Upsell $]]&gt;0,_xlfn.CONCAT(Sales[[#This Row],[Subscription Type]]," ",Sales[[#This Row],[Upsell Priority]]," ",TEXT(Sales[[#This Row],[Current Upsell $]],"$#")),"")</f>
        <v>Basic Low $10</v>
      </c>
      <c r="M2044">
        <v>1</v>
      </c>
      <c r="N2044" s="1">
        <v>44348</v>
      </c>
      <c r="O2044" s="1">
        <v>44378</v>
      </c>
      <c r="P2044">
        <v>1</v>
      </c>
      <c r="Q2044">
        <v>0</v>
      </c>
      <c r="R2044" s="1">
        <v>44348</v>
      </c>
      <c r="S2044">
        <v>0</v>
      </c>
      <c r="T2044" s="1"/>
    </row>
    <row r="2045" spans="1:20" x14ac:dyDescent="0.25">
      <c r="A2045">
        <v>100391</v>
      </c>
      <c r="B2045" t="s">
        <v>3</v>
      </c>
      <c r="C2045" cm="1">
        <f t="array" ref="C2045">_xlfn.SWITCH(Sales[[#This Row],[Subscription Type]],"Basic",4,"Premium",3,"Business",2,"Enterprise",1,FALSE)</f>
        <v>4</v>
      </c>
      <c r="E2045" s="1"/>
      <c r="F2045" s="1"/>
      <c r="G2045">
        <v>0</v>
      </c>
      <c r="H2045">
        <f>MAX(0,Sales[[#This Row],[Number of Users]]-Sales[[#This Row],[Licenses Bought]])</f>
        <v>1</v>
      </c>
      <c r="I2045" s="5">
        <v>10</v>
      </c>
      <c r="J2045" s="5">
        <f>IF(Sales[[#This Row],[Sales Month]]=MAX(R2045:R4264),Sales[[#This Row],[Upsell $ Non Paying Users]]*Sales[[#This Row],[Non Paying Users]],0)</f>
        <v>10</v>
      </c>
      <c r="K2045" s="5" t="str" cm="1">
        <f t="array" ref="K2045">_xlfn.IFS(Sales[[#This Row],[Current Upsell $]]=0,"",Sales[[#This Row],[Current Upsell $]]&gt;=400,"High",Sales[[#This Row],[Current Upsell $]]&gt;=100,"Medium",Sales[[#This Row],[Current Upsell $]]&lt;100,"Low")</f>
        <v>Low</v>
      </c>
      <c r="L2045" s="5" t="str">
        <f>IF(Sales[[#This Row],[Current Upsell $]]&gt;0,_xlfn.CONCAT(Sales[[#This Row],[Subscription Type]]," ",Sales[[#This Row],[Upsell Priority]]," ",TEXT(Sales[[#This Row],[Current Upsell $]],"$#")),"")</f>
        <v>Basic Low $10</v>
      </c>
      <c r="M2045">
        <v>1</v>
      </c>
      <c r="N2045" s="1">
        <v>44348</v>
      </c>
      <c r="O2045" s="1">
        <v>44378</v>
      </c>
      <c r="P2045">
        <v>1</v>
      </c>
      <c r="Q2045">
        <v>0</v>
      </c>
      <c r="R2045" s="1">
        <v>44348</v>
      </c>
      <c r="S2045">
        <v>0</v>
      </c>
      <c r="T2045" s="1"/>
    </row>
    <row r="2046" spans="1:20" x14ac:dyDescent="0.25">
      <c r="A2046">
        <v>100017</v>
      </c>
      <c r="B2046" t="s">
        <v>3</v>
      </c>
      <c r="C2046" cm="1">
        <f t="array" ref="C2046">_xlfn.SWITCH(Sales[[#This Row],[Subscription Type]],"Basic",4,"Premium",3,"Business",2,"Enterprise",1,FALSE)</f>
        <v>4</v>
      </c>
      <c r="E2046" s="1"/>
      <c r="F2046" s="1"/>
      <c r="G2046">
        <v>0</v>
      </c>
      <c r="H2046">
        <f>MAX(0,Sales[[#This Row],[Number of Users]]-Sales[[#This Row],[Licenses Bought]])</f>
        <v>88</v>
      </c>
      <c r="I2046" s="5">
        <v>10</v>
      </c>
      <c r="J2046" s="5">
        <f>IF(Sales[[#This Row],[Sales Month]]=MAX(R2046:R4265),Sales[[#This Row],[Upsell $ Non Paying Users]]*Sales[[#This Row],[Non Paying Users]],0)</f>
        <v>0</v>
      </c>
      <c r="K2046" s="5" t="str" cm="1">
        <f t="array" ref="K2046">_xlfn.IFS(Sales[[#This Row],[Current Upsell $]]=0,"",Sales[[#This Row],[Current Upsell $]]&gt;=400,"High",Sales[[#This Row],[Current Upsell $]]&gt;=100,"Medium",Sales[[#This Row],[Current Upsell $]]&lt;100,"Low")</f>
        <v/>
      </c>
      <c r="L2046" s="5" t="str">
        <f>IF(Sales[[#This Row],[Current Upsell $]]&gt;0,_xlfn.CONCAT(Sales[[#This Row],[Subscription Type]]," ",Sales[[#This Row],[Upsell Priority]]," ",TEXT(Sales[[#This Row],[Current Upsell $]],"$#")),"")</f>
        <v/>
      </c>
      <c r="M2046">
        <v>88</v>
      </c>
      <c r="N2046" s="1">
        <v>43922</v>
      </c>
      <c r="O2046" s="1">
        <v>44378</v>
      </c>
      <c r="P2046">
        <v>15</v>
      </c>
      <c r="Q2046">
        <v>0</v>
      </c>
      <c r="R2046" s="1">
        <v>43922</v>
      </c>
      <c r="S2046">
        <v>0</v>
      </c>
      <c r="T2046" s="1"/>
    </row>
    <row r="2047" spans="1:20" x14ac:dyDescent="0.25">
      <c r="A2047">
        <v>100370</v>
      </c>
      <c r="B2047" t="s">
        <v>3</v>
      </c>
      <c r="C2047" cm="1">
        <f t="array" ref="C2047">_xlfn.SWITCH(Sales[[#This Row],[Subscription Type]],"Basic",4,"Premium",3,"Business",2,"Enterprise",1,FALSE)</f>
        <v>4</v>
      </c>
      <c r="E2047" s="1"/>
      <c r="F2047" s="1"/>
      <c r="G2047">
        <v>0</v>
      </c>
      <c r="H2047">
        <f>MAX(0,Sales[[#This Row],[Number of Users]]-Sales[[#This Row],[Licenses Bought]])</f>
        <v>85</v>
      </c>
      <c r="I2047" s="5">
        <v>10</v>
      </c>
      <c r="J2047" s="5">
        <f>IF(Sales[[#This Row],[Sales Month]]=MAX(R2047:R4266),Sales[[#This Row],[Upsell $ Non Paying Users]]*Sales[[#This Row],[Non Paying Users]],0)</f>
        <v>850</v>
      </c>
      <c r="K2047" s="5" t="str" cm="1">
        <f t="array" ref="K2047">_xlfn.IFS(Sales[[#This Row],[Current Upsell $]]=0,"",Sales[[#This Row],[Current Upsell $]]&gt;=400,"High",Sales[[#This Row],[Current Upsell $]]&gt;=100,"Medium",Sales[[#This Row],[Current Upsell $]]&lt;100,"Low")</f>
        <v>High</v>
      </c>
      <c r="L2047" s="5" t="str">
        <f>IF(Sales[[#This Row],[Current Upsell $]]&gt;0,_xlfn.CONCAT(Sales[[#This Row],[Subscription Type]]," ",Sales[[#This Row],[Upsell Priority]]," ",TEXT(Sales[[#This Row],[Current Upsell $]],"$#")),"")</f>
        <v>Basic High $850</v>
      </c>
      <c r="M2047">
        <v>85</v>
      </c>
      <c r="N2047" s="1">
        <v>44348</v>
      </c>
      <c r="O2047" s="1">
        <v>44378</v>
      </c>
      <c r="P2047">
        <v>1</v>
      </c>
      <c r="Q2047">
        <v>0</v>
      </c>
      <c r="R2047" s="1">
        <v>44348</v>
      </c>
      <c r="S2047">
        <v>0</v>
      </c>
      <c r="T2047" s="1"/>
    </row>
    <row r="2048" spans="1:20" x14ac:dyDescent="0.25">
      <c r="A2048">
        <v>100320</v>
      </c>
      <c r="B2048" t="s">
        <v>3</v>
      </c>
      <c r="C2048" cm="1">
        <f t="array" ref="C2048">_xlfn.SWITCH(Sales[[#This Row],[Subscription Type]],"Basic",4,"Premium",3,"Business",2,"Enterprise",1,FALSE)</f>
        <v>4</v>
      </c>
      <c r="E2048" s="1"/>
      <c r="F2048" s="1"/>
      <c r="G2048">
        <v>0</v>
      </c>
      <c r="H2048">
        <f>MAX(0,Sales[[#This Row],[Number of Users]]-Sales[[#This Row],[Licenses Bought]])</f>
        <v>84</v>
      </c>
      <c r="I2048" s="5">
        <v>10</v>
      </c>
      <c r="J2048" s="5">
        <f>IF(Sales[[#This Row],[Sales Month]]=MAX(R2048:R4267),Sales[[#This Row],[Upsell $ Non Paying Users]]*Sales[[#This Row],[Non Paying Users]],0)</f>
        <v>840</v>
      </c>
      <c r="K2048" s="5" t="str" cm="1">
        <f t="array" ref="K2048">_xlfn.IFS(Sales[[#This Row],[Current Upsell $]]=0,"",Sales[[#This Row],[Current Upsell $]]&gt;=400,"High",Sales[[#This Row],[Current Upsell $]]&gt;=100,"Medium",Sales[[#This Row],[Current Upsell $]]&lt;100,"Low")</f>
        <v>High</v>
      </c>
      <c r="L2048" s="5" t="str">
        <f>IF(Sales[[#This Row],[Current Upsell $]]&gt;0,_xlfn.CONCAT(Sales[[#This Row],[Subscription Type]]," ",Sales[[#This Row],[Upsell Priority]]," ",TEXT(Sales[[#This Row],[Current Upsell $]],"$#")),"")</f>
        <v>Basic High $840</v>
      </c>
      <c r="M2048">
        <v>84</v>
      </c>
      <c r="N2048" s="1">
        <v>44348</v>
      </c>
      <c r="O2048" s="1">
        <v>44378</v>
      </c>
      <c r="P2048">
        <v>1</v>
      </c>
      <c r="Q2048">
        <v>0</v>
      </c>
      <c r="R2048" s="1">
        <v>44348</v>
      </c>
      <c r="S2048">
        <v>0</v>
      </c>
      <c r="T2048" s="1"/>
    </row>
    <row r="2049" spans="1:20" x14ac:dyDescent="0.25">
      <c r="A2049">
        <v>100245</v>
      </c>
      <c r="B2049" t="s">
        <v>3</v>
      </c>
      <c r="C2049" cm="1">
        <f t="array" ref="C2049">_xlfn.SWITCH(Sales[[#This Row],[Subscription Type]],"Basic",4,"Premium",3,"Business",2,"Enterprise",1,FALSE)</f>
        <v>4</v>
      </c>
      <c r="E2049" s="1"/>
      <c r="F2049" s="1"/>
      <c r="G2049">
        <v>0</v>
      </c>
      <c r="H2049">
        <f>MAX(0,Sales[[#This Row],[Number of Users]]-Sales[[#This Row],[Licenses Bought]])</f>
        <v>80</v>
      </c>
      <c r="I2049" s="5">
        <v>10</v>
      </c>
      <c r="J2049" s="5">
        <f>IF(Sales[[#This Row],[Sales Month]]=MAX(R2049:R4268),Sales[[#This Row],[Upsell $ Non Paying Users]]*Sales[[#This Row],[Non Paying Users]],0)</f>
        <v>0</v>
      </c>
      <c r="K2049" s="5" t="str" cm="1">
        <f t="array" ref="K2049">_xlfn.IFS(Sales[[#This Row],[Current Upsell $]]=0,"",Sales[[#This Row],[Current Upsell $]]&gt;=400,"High",Sales[[#This Row],[Current Upsell $]]&gt;=100,"Medium",Sales[[#This Row],[Current Upsell $]]&lt;100,"Low")</f>
        <v/>
      </c>
      <c r="L2049" s="5" t="str">
        <f>IF(Sales[[#This Row],[Current Upsell $]]&gt;0,_xlfn.CONCAT(Sales[[#This Row],[Subscription Type]]," ",Sales[[#This Row],[Upsell Priority]]," ",TEXT(Sales[[#This Row],[Current Upsell $]],"$#")),"")</f>
        <v/>
      </c>
      <c r="M2049">
        <v>80</v>
      </c>
      <c r="N2049" s="1">
        <v>44287</v>
      </c>
      <c r="O2049" s="1">
        <v>44378</v>
      </c>
      <c r="P2049">
        <v>3</v>
      </c>
      <c r="Q2049">
        <v>0</v>
      </c>
      <c r="R2049" s="1">
        <v>44287</v>
      </c>
      <c r="S2049">
        <v>0</v>
      </c>
      <c r="T2049" s="1"/>
    </row>
    <row r="2050" spans="1:20" x14ac:dyDescent="0.25">
      <c r="A2050">
        <v>100167</v>
      </c>
      <c r="B2050" t="s">
        <v>3</v>
      </c>
      <c r="C2050" cm="1">
        <f t="array" ref="C2050">_xlfn.SWITCH(Sales[[#This Row],[Subscription Type]],"Basic",4,"Premium",3,"Business",2,"Enterprise",1,FALSE)</f>
        <v>4</v>
      </c>
      <c r="E2050" s="1"/>
      <c r="F2050" s="1"/>
      <c r="G2050">
        <v>0</v>
      </c>
      <c r="H2050">
        <f>MAX(0,Sales[[#This Row],[Number of Users]]-Sales[[#This Row],[Licenses Bought]])</f>
        <v>77</v>
      </c>
      <c r="I2050" s="5">
        <v>10</v>
      </c>
      <c r="J2050" s="5">
        <f>IF(Sales[[#This Row],[Sales Month]]=MAX(R2050:R4269),Sales[[#This Row],[Upsell $ Non Paying Users]]*Sales[[#This Row],[Non Paying Users]],0)</f>
        <v>0</v>
      </c>
      <c r="K2050" s="5" t="str" cm="1">
        <f t="array" ref="K2050">_xlfn.IFS(Sales[[#This Row],[Current Upsell $]]=0,"",Sales[[#This Row],[Current Upsell $]]&gt;=400,"High",Sales[[#This Row],[Current Upsell $]]&gt;=100,"Medium",Sales[[#This Row],[Current Upsell $]]&lt;100,"Low")</f>
        <v/>
      </c>
      <c r="L2050" s="5" t="str">
        <f>IF(Sales[[#This Row],[Current Upsell $]]&gt;0,_xlfn.CONCAT(Sales[[#This Row],[Subscription Type]]," ",Sales[[#This Row],[Upsell Priority]]," ",TEXT(Sales[[#This Row],[Current Upsell $]],"$#")),"")</f>
        <v/>
      </c>
      <c r="M2050">
        <v>77</v>
      </c>
      <c r="N2050" s="1">
        <v>44136</v>
      </c>
      <c r="O2050" s="1">
        <v>44378</v>
      </c>
      <c r="P2050">
        <v>8</v>
      </c>
      <c r="Q2050">
        <v>0</v>
      </c>
      <c r="R2050" s="1">
        <v>44136</v>
      </c>
      <c r="S2050">
        <v>0</v>
      </c>
      <c r="T2050" s="1"/>
    </row>
    <row r="2051" spans="1:20" x14ac:dyDescent="0.25">
      <c r="A2051">
        <v>100219</v>
      </c>
      <c r="B2051" t="s">
        <v>3</v>
      </c>
      <c r="C2051" cm="1">
        <f t="array" ref="C2051">_xlfn.SWITCH(Sales[[#This Row],[Subscription Type]],"Basic",4,"Premium",3,"Business",2,"Enterprise",1,FALSE)</f>
        <v>4</v>
      </c>
      <c r="E2051" s="1"/>
      <c r="F2051" s="1"/>
      <c r="G2051">
        <v>0</v>
      </c>
      <c r="H2051">
        <f>MAX(0,Sales[[#This Row],[Number of Users]]-Sales[[#This Row],[Licenses Bought]])</f>
        <v>77</v>
      </c>
      <c r="I2051" s="5">
        <v>10</v>
      </c>
      <c r="J2051" s="5">
        <f>IF(Sales[[#This Row],[Sales Month]]=MAX(R2051:R4270),Sales[[#This Row],[Upsell $ Non Paying Users]]*Sales[[#This Row],[Non Paying Users]],0)</f>
        <v>0</v>
      </c>
      <c r="K2051" s="5" t="str" cm="1">
        <f t="array" ref="K2051">_xlfn.IFS(Sales[[#This Row],[Current Upsell $]]=0,"",Sales[[#This Row],[Current Upsell $]]&gt;=400,"High",Sales[[#This Row],[Current Upsell $]]&gt;=100,"Medium",Sales[[#This Row],[Current Upsell $]]&lt;100,"Low")</f>
        <v/>
      </c>
      <c r="L2051" s="5" t="str">
        <f>IF(Sales[[#This Row],[Current Upsell $]]&gt;0,_xlfn.CONCAT(Sales[[#This Row],[Subscription Type]]," ",Sales[[#This Row],[Upsell Priority]]," ",TEXT(Sales[[#This Row],[Current Upsell $]],"$#")),"")</f>
        <v/>
      </c>
      <c r="M2051">
        <v>77</v>
      </c>
      <c r="N2051" s="1">
        <v>44256</v>
      </c>
      <c r="O2051" s="1">
        <v>44378</v>
      </c>
      <c r="P2051">
        <v>4</v>
      </c>
      <c r="Q2051">
        <v>0</v>
      </c>
      <c r="R2051" s="1">
        <v>44256</v>
      </c>
      <c r="S2051">
        <v>0</v>
      </c>
      <c r="T2051" s="1"/>
    </row>
    <row r="2052" spans="1:20" x14ac:dyDescent="0.25">
      <c r="A2052">
        <v>100038</v>
      </c>
      <c r="B2052" t="s">
        <v>3</v>
      </c>
      <c r="C2052" cm="1">
        <f t="array" ref="C2052">_xlfn.SWITCH(Sales[[#This Row],[Subscription Type]],"Basic",4,"Premium",3,"Business",2,"Enterprise",1,FALSE)</f>
        <v>4</v>
      </c>
      <c r="E2052" s="1"/>
      <c r="F2052" s="1"/>
      <c r="G2052">
        <v>0</v>
      </c>
      <c r="H2052">
        <f>MAX(0,Sales[[#This Row],[Number of Users]]-Sales[[#This Row],[Licenses Bought]])</f>
        <v>76</v>
      </c>
      <c r="I2052" s="5">
        <v>10</v>
      </c>
      <c r="J2052" s="5">
        <f>IF(Sales[[#This Row],[Sales Month]]=MAX(R2052:R4271),Sales[[#This Row],[Upsell $ Non Paying Users]]*Sales[[#This Row],[Non Paying Users]],0)</f>
        <v>0</v>
      </c>
      <c r="K2052" s="5" t="str" cm="1">
        <f t="array" ref="K2052">_xlfn.IFS(Sales[[#This Row],[Current Upsell $]]=0,"",Sales[[#This Row],[Current Upsell $]]&gt;=400,"High",Sales[[#This Row],[Current Upsell $]]&gt;=100,"Medium",Sales[[#This Row],[Current Upsell $]]&lt;100,"Low")</f>
        <v/>
      </c>
      <c r="L2052" s="5" t="str">
        <f>IF(Sales[[#This Row],[Current Upsell $]]&gt;0,_xlfn.CONCAT(Sales[[#This Row],[Subscription Type]]," ",Sales[[#This Row],[Upsell Priority]]," ",TEXT(Sales[[#This Row],[Current Upsell $]],"$#")),"")</f>
        <v/>
      </c>
      <c r="M2052">
        <v>76</v>
      </c>
      <c r="N2052" s="1">
        <v>43983</v>
      </c>
      <c r="O2052" s="1">
        <v>44378</v>
      </c>
      <c r="P2052">
        <v>13</v>
      </c>
      <c r="Q2052">
        <v>0</v>
      </c>
      <c r="R2052" s="1">
        <v>43983</v>
      </c>
      <c r="S2052">
        <v>0</v>
      </c>
      <c r="T2052" s="1"/>
    </row>
    <row r="2053" spans="1:20" x14ac:dyDescent="0.25">
      <c r="A2053">
        <v>100110</v>
      </c>
      <c r="B2053" t="s">
        <v>3</v>
      </c>
      <c r="C2053" cm="1">
        <f t="array" ref="C2053">_xlfn.SWITCH(Sales[[#This Row],[Subscription Type]],"Basic",4,"Premium",3,"Business",2,"Enterprise",1,FALSE)</f>
        <v>4</v>
      </c>
      <c r="E2053" s="1"/>
      <c r="F2053" s="1"/>
      <c r="G2053">
        <v>0</v>
      </c>
      <c r="H2053">
        <f>MAX(0,Sales[[#This Row],[Number of Users]]-Sales[[#This Row],[Licenses Bought]])</f>
        <v>74</v>
      </c>
      <c r="I2053" s="5">
        <v>10</v>
      </c>
      <c r="J2053" s="5">
        <f>IF(Sales[[#This Row],[Sales Month]]=MAX(R2053:R4272),Sales[[#This Row],[Upsell $ Non Paying Users]]*Sales[[#This Row],[Non Paying Users]],0)</f>
        <v>0</v>
      </c>
      <c r="K2053" s="5" t="str" cm="1">
        <f t="array" ref="K2053">_xlfn.IFS(Sales[[#This Row],[Current Upsell $]]=0,"",Sales[[#This Row],[Current Upsell $]]&gt;=400,"High",Sales[[#This Row],[Current Upsell $]]&gt;=100,"Medium",Sales[[#This Row],[Current Upsell $]]&lt;100,"Low")</f>
        <v/>
      </c>
      <c r="L2053" s="5" t="str">
        <f>IF(Sales[[#This Row],[Current Upsell $]]&gt;0,_xlfn.CONCAT(Sales[[#This Row],[Subscription Type]]," ",Sales[[#This Row],[Upsell Priority]]," ",TEXT(Sales[[#This Row],[Current Upsell $]],"$#")),"")</f>
        <v/>
      </c>
      <c r="M2053">
        <v>74</v>
      </c>
      <c r="N2053" s="1">
        <v>44075</v>
      </c>
      <c r="O2053" s="1">
        <v>44378</v>
      </c>
      <c r="P2053">
        <v>10</v>
      </c>
      <c r="Q2053">
        <v>0</v>
      </c>
      <c r="R2053" s="1">
        <v>44075</v>
      </c>
      <c r="S2053">
        <v>0</v>
      </c>
      <c r="T2053" s="1"/>
    </row>
    <row r="2054" spans="1:20" x14ac:dyDescent="0.25">
      <c r="A2054">
        <v>100111</v>
      </c>
      <c r="B2054" t="s">
        <v>3</v>
      </c>
      <c r="C2054" cm="1">
        <f t="array" ref="C2054">_xlfn.SWITCH(Sales[[#This Row],[Subscription Type]],"Basic",4,"Premium",3,"Business",2,"Enterprise",1,FALSE)</f>
        <v>4</v>
      </c>
      <c r="E2054" s="1"/>
      <c r="F2054" s="1"/>
      <c r="G2054">
        <v>0</v>
      </c>
      <c r="H2054">
        <f>MAX(0,Sales[[#This Row],[Number of Users]]-Sales[[#This Row],[Licenses Bought]])</f>
        <v>73</v>
      </c>
      <c r="I2054" s="5">
        <v>10</v>
      </c>
      <c r="J2054" s="5">
        <f>IF(Sales[[#This Row],[Sales Month]]=MAX(R2054:R4273),Sales[[#This Row],[Upsell $ Non Paying Users]]*Sales[[#This Row],[Non Paying Users]],0)</f>
        <v>0</v>
      </c>
      <c r="K2054" s="5" t="str" cm="1">
        <f t="array" ref="K2054">_xlfn.IFS(Sales[[#This Row],[Current Upsell $]]=0,"",Sales[[#This Row],[Current Upsell $]]&gt;=400,"High",Sales[[#This Row],[Current Upsell $]]&gt;=100,"Medium",Sales[[#This Row],[Current Upsell $]]&lt;100,"Low")</f>
        <v/>
      </c>
      <c r="L2054" s="5" t="str">
        <f>IF(Sales[[#This Row],[Current Upsell $]]&gt;0,_xlfn.CONCAT(Sales[[#This Row],[Subscription Type]]," ",Sales[[#This Row],[Upsell Priority]]," ",TEXT(Sales[[#This Row],[Current Upsell $]],"$#")),"")</f>
        <v/>
      </c>
      <c r="M2054">
        <v>73</v>
      </c>
      <c r="N2054" s="1">
        <v>44075</v>
      </c>
      <c r="O2054" s="1">
        <v>44378</v>
      </c>
      <c r="P2054">
        <v>10</v>
      </c>
      <c r="Q2054">
        <v>0</v>
      </c>
      <c r="R2054" s="1">
        <v>44075</v>
      </c>
      <c r="S2054">
        <v>0</v>
      </c>
      <c r="T2054" s="1"/>
    </row>
    <row r="2055" spans="1:20" x14ac:dyDescent="0.25">
      <c r="A2055">
        <v>100193</v>
      </c>
      <c r="B2055" t="s">
        <v>3</v>
      </c>
      <c r="C2055" cm="1">
        <f t="array" ref="C2055">_xlfn.SWITCH(Sales[[#This Row],[Subscription Type]],"Basic",4,"Premium",3,"Business",2,"Enterprise",1,FALSE)</f>
        <v>4</v>
      </c>
      <c r="E2055" s="1"/>
      <c r="F2055" s="1"/>
      <c r="G2055">
        <v>0</v>
      </c>
      <c r="H2055">
        <f>MAX(0,Sales[[#This Row],[Number of Users]]-Sales[[#This Row],[Licenses Bought]])</f>
        <v>73</v>
      </c>
      <c r="I2055" s="5">
        <v>10</v>
      </c>
      <c r="J2055" s="5">
        <f>IF(Sales[[#This Row],[Sales Month]]=MAX(R2055:R4274),Sales[[#This Row],[Upsell $ Non Paying Users]]*Sales[[#This Row],[Non Paying Users]],0)</f>
        <v>0</v>
      </c>
      <c r="K2055" s="5" t="str" cm="1">
        <f t="array" ref="K2055">_xlfn.IFS(Sales[[#This Row],[Current Upsell $]]=0,"",Sales[[#This Row],[Current Upsell $]]&gt;=400,"High",Sales[[#This Row],[Current Upsell $]]&gt;=100,"Medium",Sales[[#This Row],[Current Upsell $]]&lt;100,"Low")</f>
        <v/>
      </c>
      <c r="L2055" s="5" t="str">
        <f>IF(Sales[[#This Row],[Current Upsell $]]&gt;0,_xlfn.CONCAT(Sales[[#This Row],[Subscription Type]]," ",Sales[[#This Row],[Upsell Priority]]," ",TEXT(Sales[[#This Row],[Current Upsell $]],"$#")),"")</f>
        <v/>
      </c>
      <c r="M2055">
        <v>73</v>
      </c>
      <c r="N2055" s="1">
        <v>44228</v>
      </c>
      <c r="O2055" s="1">
        <v>44378</v>
      </c>
      <c r="P2055">
        <v>5</v>
      </c>
      <c r="Q2055">
        <v>0</v>
      </c>
      <c r="R2055" s="1">
        <v>44228</v>
      </c>
      <c r="S2055">
        <v>0</v>
      </c>
      <c r="T2055" s="1"/>
    </row>
    <row r="2056" spans="1:20" x14ac:dyDescent="0.25">
      <c r="A2056">
        <v>100194</v>
      </c>
      <c r="B2056" t="s">
        <v>3</v>
      </c>
      <c r="C2056" cm="1">
        <f t="array" ref="C2056">_xlfn.SWITCH(Sales[[#This Row],[Subscription Type]],"Basic",4,"Premium",3,"Business",2,"Enterprise",1,FALSE)</f>
        <v>4</v>
      </c>
      <c r="E2056" s="1"/>
      <c r="F2056" s="1"/>
      <c r="G2056">
        <v>0</v>
      </c>
      <c r="H2056">
        <f>MAX(0,Sales[[#This Row],[Number of Users]]-Sales[[#This Row],[Licenses Bought]])</f>
        <v>73</v>
      </c>
      <c r="I2056" s="5">
        <v>10</v>
      </c>
      <c r="J2056" s="5">
        <f>IF(Sales[[#This Row],[Sales Month]]=MAX(R2056:R4275),Sales[[#This Row],[Upsell $ Non Paying Users]]*Sales[[#This Row],[Non Paying Users]],0)</f>
        <v>0</v>
      </c>
      <c r="K2056" s="5" t="str" cm="1">
        <f t="array" ref="K2056">_xlfn.IFS(Sales[[#This Row],[Current Upsell $]]=0,"",Sales[[#This Row],[Current Upsell $]]&gt;=400,"High",Sales[[#This Row],[Current Upsell $]]&gt;=100,"Medium",Sales[[#This Row],[Current Upsell $]]&lt;100,"Low")</f>
        <v/>
      </c>
      <c r="L2056" s="5" t="str">
        <f>IF(Sales[[#This Row],[Current Upsell $]]&gt;0,_xlfn.CONCAT(Sales[[#This Row],[Subscription Type]]," ",Sales[[#This Row],[Upsell Priority]]," ",TEXT(Sales[[#This Row],[Current Upsell $]],"$#")),"")</f>
        <v/>
      </c>
      <c r="M2056">
        <v>73</v>
      </c>
      <c r="N2056" s="1">
        <v>44228</v>
      </c>
      <c r="O2056" s="1">
        <v>44378</v>
      </c>
      <c r="P2056">
        <v>5</v>
      </c>
      <c r="Q2056">
        <v>0</v>
      </c>
      <c r="R2056" s="1">
        <v>44228</v>
      </c>
      <c r="S2056">
        <v>0</v>
      </c>
      <c r="T2056" s="1"/>
    </row>
    <row r="2057" spans="1:20" x14ac:dyDescent="0.25">
      <c r="A2057">
        <v>100319</v>
      </c>
      <c r="B2057" t="s">
        <v>3</v>
      </c>
      <c r="C2057" cm="1">
        <f t="array" ref="C2057">_xlfn.SWITCH(Sales[[#This Row],[Subscription Type]],"Basic",4,"Premium",3,"Business",2,"Enterprise",1,FALSE)</f>
        <v>4</v>
      </c>
      <c r="E2057" s="1"/>
      <c r="F2057" s="1"/>
      <c r="G2057">
        <v>0</v>
      </c>
      <c r="H2057">
        <f>MAX(0,Sales[[#This Row],[Number of Users]]-Sales[[#This Row],[Licenses Bought]])</f>
        <v>72</v>
      </c>
      <c r="I2057" s="5">
        <v>10</v>
      </c>
      <c r="J2057" s="5">
        <f>IF(Sales[[#This Row],[Sales Month]]=MAX(R2057:R4276),Sales[[#This Row],[Upsell $ Non Paying Users]]*Sales[[#This Row],[Non Paying Users]],0)</f>
        <v>720</v>
      </c>
      <c r="K2057" s="5" t="str" cm="1">
        <f t="array" ref="K2057">_xlfn.IFS(Sales[[#This Row],[Current Upsell $]]=0,"",Sales[[#This Row],[Current Upsell $]]&gt;=400,"High",Sales[[#This Row],[Current Upsell $]]&gt;=100,"Medium",Sales[[#This Row],[Current Upsell $]]&lt;100,"Low")</f>
        <v>High</v>
      </c>
      <c r="L2057" s="5" t="str">
        <f>IF(Sales[[#This Row],[Current Upsell $]]&gt;0,_xlfn.CONCAT(Sales[[#This Row],[Subscription Type]]," ",Sales[[#This Row],[Upsell Priority]]," ",TEXT(Sales[[#This Row],[Current Upsell $]],"$#")),"")</f>
        <v>Basic High $720</v>
      </c>
      <c r="M2057">
        <v>72</v>
      </c>
      <c r="N2057" s="1">
        <v>44348</v>
      </c>
      <c r="O2057" s="1">
        <v>44378</v>
      </c>
      <c r="P2057">
        <v>1</v>
      </c>
      <c r="Q2057">
        <v>0</v>
      </c>
      <c r="R2057" s="1">
        <v>44348</v>
      </c>
      <c r="S2057">
        <v>0</v>
      </c>
      <c r="T2057" s="1"/>
    </row>
    <row r="2058" spans="1:20" x14ac:dyDescent="0.25">
      <c r="A2058">
        <v>100148</v>
      </c>
      <c r="B2058" t="s">
        <v>3</v>
      </c>
      <c r="C2058" cm="1">
        <f t="array" ref="C2058">_xlfn.SWITCH(Sales[[#This Row],[Subscription Type]],"Basic",4,"Premium",3,"Business",2,"Enterprise",1,FALSE)</f>
        <v>4</v>
      </c>
      <c r="E2058" s="1"/>
      <c r="F2058" s="1"/>
      <c r="G2058">
        <v>0</v>
      </c>
      <c r="H2058">
        <f>MAX(0,Sales[[#This Row],[Number of Users]]-Sales[[#This Row],[Licenses Bought]])</f>
        <v>69</v>
      </c>
      <c r="I2058" s="5">
        <v>10</v>
      </c>
      <c r="J2058" s="5">
        <f>IF(Sales[[#This Row],[Sales Month]]=MAX(R2058:R4277),Sales[[#This Row],[Upsell $ Non Paying Users]]*Sales[[#This Row],[Non Paying Users]],0)</f>
        <v>0</v>
      </c>
      <c r="K2058" s="5" t="str" cm="1">
        <f t="array" ref="K2058">_xlfn.IFS(Sales[[#This Row],[Current Upsell $]]=0,"",Sales[[#This Row],[Current Upsell $]]&gt;=400,"High",Sales[[#This Row],[Current Upsell $]]&gt;=100,"Medium",Sales[[#This Row],[Current Upsell $]]&lt;100,"Low")</f>
        <v/>
      </c>
      <c r="L2058" s="5" t="str">
        <f>IF(Sales[[#This Row],[Current Upsell $]]&gt;0,_xlfn.CONCAT(Sales[[#This Row],[Subscription Type]]," ",Sales[[#This Row],[Upsell Priority]]," ",TEXT(Sales[[#This Row],[Current Upsell $]],"$#")),"")</f>
        <v/>
      </c>
      <c r="M2058">
        <v>69</v>
      </c>
      <c r="N2058" s="1">
        <v>44105</v>
      </c>
      <c r="O2058" s="1">
        <v>44378</v>
      </c>
      <c r="P2058">
        <v>9</v>
      </c>
      <c r="Q2058">
        <v>0</v>
      </c>
      <c r="R2058" s="1">
        <v>44105</v>
      </c>
      <c r="S2058">
        <v>0</v>
      </c>
      <c r="T2058" s="1"/>
    </row>
    <row r="2059" spans="1:20" x14ac:dyDescent="0.25">
      <c r="A2059">
        <v>100322</v>
      </c>
      <c r="B2059" t="s">
        <v>3</v>
      </c>
      <c r="C2059" cm="1">
        <f t="array" ref="C2059">_xlfn.SWITCH(Sales[[#This Row],[Subscription Type]],"Basic",4,"Premium",3,"Business",2,"Enterprise",1,FALSE)</f>
        <v>4</v>
      </c>
      <c r="E2059" s="1"/>
      <c r="F2059" s="1"/>
      <c r="G2059">
        <v>0</v>
      </c>
      <c r="H2059">
        <f>MAX(0,Sales[[#This Row],[Number of Users]]-Sales[[#This Row],[Licenses Bought]])</f>
        <v>68</v>
      </c>
      <c r="I2059" s="5">
        <v>10</v>
      </c>
      <c r="J2059" s="5">
        <f>IF(Sales[[#This Row],[Sales Month]]=MAX(R2059:R4278),Sales[[#This Row],[Upsell $ Non Paying Users]]*Sales[[#This Row],[Non Paying Users]],0)</f>
        <v>680</v>
      </c>
      <c r="K2059" s="5" t="str" cm="1">
        <f t="array" ref="K2059">_xlfn.IFS(Sales[[#This Row],[Current Upsell $]]=0,"",Sales[[#This Row],[Current Upsell $]]&gt;=400,"High",Sales[[#This Row],[Current Upsell $]]&gt;=100,"Medium",Sales[[#This Row],[Current Upsell $]]&lt;100,"Low")</f>
        <v>High</v>
      </c>
      <c r="L2059" s="5" t="str">
        <f>IF(Sales[[#This Row],[Current Upsell $]]&gt;0,_xlfn.CONCAT(Sales[[#This Row],[Subscription Type]]," ",Sales[[#This Row],[Upsell Priority]]," ",TEXT(Sales[[#This Row],[Current Upsell $]],"$#")),"")</f>
        <v>Basic High $680</v>
      </c>
      <c r="M2059">
        <v>68</v>
      </c>
      <c r="N2059" s="1">
        <v>44348</v>
      </c>
      <c r="O2059" s="1">
        <v>44378</v>
      </c>
      <c r="P2059">
        <v>1</v>
      </c>
      <c r="Q2059">
        <v>0</v>
      </c>
      <c r="R2059" s="1">
        <v>44348</v>
      </c>
      <c r="S2059">
        <v>0</v>
      </c>
      <c r="T2059" s="1"/>
    </row>
    <row r="2060" spans="1:20" x14ac:dyDescent="0.25">
      <c r="A2060">
        <v>100324</v>
      </c>
      <c r="B2060" t="s">
        <v>3</v>
      </c>
      <c r="C2060" cm="1">
        <f t="array" ref="C2060">_xlfn.SWITCH(Sales[[#This Row],[Subscription Type]],"Basic",4,"Premium",3,"Business",2,"Enterprise",1,FALSE)</f>
        <v>4</v>
      </c>
      <c r="E2060" s="1"/>
      <c r="F2060" s="1"/>
      <c r="G2060">
        <v>0</v>
      </c>
      <c r="H2060">
        <f>MAX(0,Sales[[#This Row],[Number of Users]]-Sales[[#This Row],[Licenses Bought]])</f>
        <v>68</v>
      </c>
      <c r="I2060" s="5">
        <v>10</v>
      </c>
      <c r="J2060" s="5">
        <f>IF(Sales[[#This Row],[Sales Month]]=MAX(R2060:R4279),Sales[[#This Row],[Upsell $ Non Paying Users]]*Sales[[#This Row],[Non Paying Users]],0)</f>
        <v>680</v>
      </c>
      <c r="K2060" s="5" t="str" cm="1">
        <f t="array" ref="K2060">_xlfn.IFS(Sales[[#This Row],[Current Upsell $]]=0,"",Sales[[#This Row],[Current Upsell $]]&gt;=400,"High",Sales[[#This Row],[Current Upsell $]]&gt;=100,"Medium",Sales[[#This Row],[Current Upsell $]]&lt;100,"Low")</f>
        <v>High</v>
      </c>
      <c r="L2060" s="5" t="str">
        <f>IF(Sales[[#This Row],[Current Upsell $]]&gt;0,_xlfn.CONCAT(Sales[[#This Row],[Subscription Type]]," ",Sales[[#This Row],[Upsell Priority]]," ",TEXT(Sales[[#This Row],[Current Upsell $]],"$#")),"")</f>
        <v>Basic High $680</v>
      </c>
      <c r="M2060">
        <v>68</v>
      </c>
      <c r="N2060" s="1">
        <v>44348</v>
      </c>
      <c r="O2060" s="1">
        <v>44378</v>
      </c>
      <c r="P2060">
        <v>1</v>
      </c>
      <c r="Q2060">
        <v>0</v>
      </c>
      <c r="R2060" s="1">
        <v>44348</v>
      </c>
      <c r="S2060">
        <v>0</v>
      </c>
      <c r="T2060" s="1"/>
    </row>
    <row r="2061" spans="1:20" x14ac:dyDescent="0.25">
      <c r="A2061">
        <v>100147</v>
      </c>
      <c r="B2061" t="s">
        <v>3</v>
      </c>
      <c r="C2061" cm="1">
        <f t="array" ref="C2061">_xlfn.SWITCH(Sales[[#This Row],[Subscription Type]],"Basic",4,"Premium",3,"Business",2,"Enterprise",1,FALSE)</f>
        <v>4</v>
      </c>
      <c r="E2061" s="1"/>
      <c r="F2061" s="1"/>
      <c r="G2061">
        <v>0</v>
      </c>
      <c r="H2061">
        <f>MAX(0,Sales[[#This Row],[Number of Users]]-Sales[[#This Row],[Licenses Bought]])</f>
        <v>67</v>
      </c>
      <c r="I2061" s="5">
        <v>10</v>
      </c>
      <c r="J2061" s="5">
        <f>IF(Sales[[#This Row],[Sales Month]]=MAX(R2061:R4280),Sales[[#This Row],[Upsell $ Non Paying Users]]*Sales[[#This Row],[Non Paying Users]],0)</f>
        <v>0</v>
      </c>
      <c r="K2061" s="5" t="str" cm="1">
        <f t="array" ref="K2061">_xlfn.IFS(Sales[[#This Row],[Current Upsell $]]=0,"",Sales[[#This Row],[Current Upsell $]]&gt;=400,"High",Sales[[#This Row],[Current Upsell $]]&gt;=100,"Medium",Sales[[#This Row],[Current Upsell $]]&lt;100,"Low")</f>
        <v/>
      </c>
      <c r="L2061" s="5" t="str">
        <f>IF(Sales[[#This Row],[Current Upsell $]]&gt;0,_xlfn.CONCAT(Sales[[#This Row],[Subscription Type]]," ",Sales[[#This Row],[Upsell Priority]]," ",TEXT(Sales[[#This Row],[Current Upsell $]],"$#")),"")</f>
        <v/>
      </c>
      <c r="M2061">
        <v>67</v>
      </c>
      <c r="N2061" s="1">
        <v>44105</v>
      </c>
      <c r="O2061" s="1">
        <v>44378</v>
      </c>
      <c r="P2061">
        <v>9</v>
      </c>
      <c r="Q2061">
        <v>0</v>
      </c>
      <c r="R2061" s="1">
        <v>44105</v>
      </c>
      <c r="S2061">
        <v>0</v>
      </c>
      <c r="T2061" s="1"/>
    </row>
    <row r="2062" spans="1:20" x14ac:dyDescent="0.25">
      <c r="A2062">
        <v>100037</v>
      </c>
      <c r="B2062" t="s">
        <v>3</v>
      </c>
      <c r="C2062" cm="1">
        <f t="array" ref="C2062">_xlfn.SWITCH(Sales[[#This Row],[Subscription Type]],"Basic",4,"Premium",3,"Business",2,"Enterprise",1,FALSE)</f>
        <v>4</v>
      </c>
      <c r="E2062" s="1"/>
      <c r="F2062" s="1"/>
      <c r="G2062">
        <v>0</v>
      </c>
      <c r="H2062">
        <f>MAX(0,Sales[[#This Row],[Number of Users]]-Sales[[#This Row],[Licenses Bought]])</f>
        <v>65</v>
      </c>
      <c r="I2062" s="5">
        <v>10</v>
      </c>
      <c r="J2062" s="5">
        <f>IF(Sales[[#This Row],[Sales Month]]=MAX(R2062:R4281),Sales[[#This Row],[Upsell $ Non Paying Users]]*Sales[[#This Row],[Non Paying Users]],0)</f>
        <v>0</v>
      </c>
      <c r="K2062" s="5" t="str" cm="1">
        <f t="array" ref="K2062">_xlfn.IFS(Sales[[#This Row],[Current Upsell $]]=0,"",Sales[[#This Row],[Current Upsell $]]&gt;=400,"High",Sales[[#This Row],[Current Upsell $]]&gt;=100,"Medium",Sales[[#This Row],[Current Upsell $]]&lt;100,"Low")</f>
        <v/>
      </c>
      <c r="L2062" s="5" t="str">
        <f>IF(Sales[[#This Row],[Current Upsell $]]&gt;0,_xlfn.CONCAT(Sales[[#This Row],[Subscription Type]]," ",Sales[[#This Row],[Upsell Priority]]," ",TEXT(Sales[[#This Row],[Current Upsell $]],"$#")),"")</f>
        <v/>
      </c>
      <c r="M2062">
        <v>65</v>
      </c>
      <c r="N2062" s="1">
        <v>43983</v>
      </c>
      <c r="O2062" s="1">
        <v>44378</v>
      </c>
      <c r="P2062">
        <v>13</v>
      </c>
      <c r="Q2062">
        <v>0</v>
      </c>
      <c r="R2062" s="1">
        <v>43983</v>
      </c>
      <c r="S2062">
        <v>0</v>
      </c>
      <c r="T2062" s="1"/>
    </row>
    <row r="2063" spans="1:20" x14ac:dyDescent="0.25">
      <c r="A2063">
        <v>100057</v>
      </c>
      <c r="B2063" t="s">
        <v>3</v>
      </c>
      <c r="C2063" cm="1">
        <f t="array" ref="C2063">_xlfn.SWITCH(Sales[[#This Row],[Subscription Type]],"Basic",4,"Premium",3,"Business",2,"Enterprise",1,FALSE)</f>
        <v>4</v>
      </c>
      <c r="E2063" s="1"/>
      <c r="F2063" s="1"/>
      <c r="G2063">
        <v>0</v>
      </c>
      <c r="H2063">
        <f>MAX(0,Sales[[#This Row],[Number of Users]]-Sales[[#This Row],[Licenses Bought]])</f>
        <v>64</v>
      </c>
      <c r="I2063" s="5">
        <v>10</v>
      </c>
      <c r="J2063" s="5">
        <f>IF(Sales[[#This Row],[Sales Month]]=MAX(R2063:R4282),Sales[[#This Row],[Upsell $ Non Paying Users]]*Sales[[#This Row],[Non Paying Users]],0)</f>
        <v>0</v>
      </c>
      <c r="K2063" s="5" t="str" cm="1">
        <f t="array" ref="K2063">_xlfn.IFS(Sales[[#This Row],[Current Upsell $]]=0,"",Sales[[#This Row],[Current Upsell $]]&gt;=400,"High",Sales[[#This Row],[Current Upsell $]]&gt;=100,"Medium",Sales[[#This Row],[Current Upsell $]]&lt;100,"Low")</f>
        <v/>
      </c>
      <c r="L2063" s="5" t="str">
        <f>IF(Sales[[#This Row],[Current Upsell $]]&gt;0,_xlfn.CONCAT(Sales[[#This Row],[Subscription Type]]," ",Sales[[#This Row],[Upsell Priority]]," ",TEXT(Sales[[#This Row],[Current Upsell $]],"$#")),"")</f>
        <v/>
      </c>
      <c r="M2063">
        <v>64</v>
      </c>
      <c r="N2063" s="1">
        <v>44013</v>
      </c>
      <c r="O2063" s="1">
        <v>44378</v>
      </c>
      <c r="P2063">
        <v>12</v>
      </c>
      <c r="Q2063">
        <v>0</v>
      </c>
      <c r="R2063" s="1">
        <v>44013</v>
      </c>
      <c r="S2063">
        <v>0</v>
      </c>
      <c r="T2063" s="1"/>
    </row>
    <row r="2064" spans="1:20" x14ac:dyDescent="0.25">
      <c r="A2064">
        <v>100058</v>
      </c>
      <c r="B2064" t="s">
        <v>3</v>
      </c>
      <c r="C2064" cm="1">
        <f t="array" ref="C2064">_xlfn.SWITCH(Sales[[#This Row],[Subscription Type]],"Basic",4,"Premium",3,"Business",2,"Enterprise",1,FALSE)</f>
        <v>4</v>
      </c>
      <c r="E2064" s="1"/>
      <c r="F2064" s="1"/>
      <c r="G2064">
        <v>0</v>
      </c>
      <c r="H2064">
        <f>MAX(0,Sales[[#This Row],[Number of Users]]-Sales[[#This Row],[Licenses Bought]])</f>
        <v>64</v>
      </c>
      <c r="I2064" s="5">
        <v>10</v>
      </c>
      <c r="J2064" s="5">
        <f>IF(Sales[[#This Row],[Sales Month]]=MAX(R2064:R4283),Sales[[#This Row],[Upsell $ Non Paying Users]]*Sales[[#This Row],[Non Paying Users]],0)</f>
        <v>0</v>
      </c>
      <c r="K2064" s="5" t="str" cm="1">
        <f t="array" ref="K2064">_xlfn.IFS(Sales[[#This Row],[Current Upsell $]]=0,"",Sales[[#This Row],[Current Upsell $]]&gt;=400,"High",Sales[[#This Row],[Current Upsell $]]&gt;=100,"Medium",Sales[[#This Row],[Current Upsell $]]&lt;100,"Low")</f>
        <v/>
      </c>
      <c r="L2064" s="5" t="str">
        <f>IF(Sales[[#This Row],[Current Upsell $]]&gt;0,_xlfn.CONCAT(Sales[[#This Row],[Subscription Type]]," ",Sales[[#This Row],[Upsell Priority]]," ",TEXT(Sales[[#This Row],[Current Upsell $]],"$#")),"")</f>
        <v/>
      </c>
      <c r="M2064">
        <v>64</v>
      </c>
      <c r="N2064" s="1">
        <v>44013</v>
      </c>
      <c r="O2064" s="1">
        <v>44378</v>
      </c>
      <c r="P2064">
        <v>12</v>
      </c>
      <c r="Q2064">
        <v>0</v>
      </c>
      <c r="R2064" s="1">
        <v>44013</v>
      </c>
      <c r="S2064">
        <v>0</v>
      </c>
      <c r="T2064" s="1"/>
    </row>
    <row r="2065" spans="1:20" x14ac:dyDescent="0.25">
      <c r="A2065">
        <v>100268</v>
      </c>
      <c r="B2065" t="s">
        <v>3</v>
      </c>
      <c r="C2065" cm="1">
        <f t="array" ref="C2065">_xlfn.SWITCH(Sales[[#This Row],[Subscription Type]],"Basic",4,"Premium",3,"Business",2,"Enterprise",1,FALSE)</f>
        <v>4</v>
      </c>
      <c r="E2065" s="1"/>
      <c r="F2065" s="1"/>
      <c r="G2065">
        <v>0</v>
      </c>
      <c r="H2065">
        <f>MAX(0,Sales[[#This Row],[Number of Users]]-Sales[[#This Row],[Licenses Bought]])</f>
        <v>63</v>
      </c>
      <c r="I2065" s="5">
        <v>10</v>
      </c>
      <c r="J2065" s="5">
        <f>IF(Sales[[#This Row],[Sales Month]]=MAX(R2065:R4284),Sales[[#This Row],[Upsell $ Non Paying Users]]*Sales[[#This Row],[Non Paying Users]],0)</f>
        <v>0</v>
      </c>
      <c r="K2065" s="5" t="str" cm="1">
        <f t="array" ref="K2065">_xlfn.IFS(Sales[[#This Row],[Current Upsell $]]=0,"",Sales[[#This Row],[Current Upsell $]]&gt;=400,"High",Sales[[#This Row],[Current Upsell $]]&gt;=100,"Medium",Sales[[#This Row],[Current Upsell $]]&lt;100,"Low")</f>
        <v/>
      </c>
      <c r="L2065" s="5" t="str">
        <f>IF(Sales[[#This Row],[Current Upsell $]]&gt;0,_xlfn.CONCAT(Sales[[#This Row],[Subscription Type]]," ",Sales[[#This Row],[Upsell Priority]]," ",TEXT(Sales[[#This Row],[Current Upsell $]],"$#")),"")</f>
        <v/>
      </c>
      <c r="M2065">
        <v>63</v>
      </c>
      <c r="N2065" s="1">
        <v>44317</v>
      </c>
      <c r="O2065" s="1">
        <v>44378</v>
      </c>
      <c r="P2065">
        <v>2</v>
      </c>
      <c r="Q2065">
        <v>0</v>
      </c>
      <c r="R2065" s="1">
        <v>44317</v>
      </c>
      <c r="S2065">
        <v>0</v>
      </c>
      <c r="T2065" s="1"/>
    </row>
    <row r="2066" spans="1:20" x14ac:dyDescent="0.25">
      <c r="A2066">
        <v>100018</v>
      </c>
      <c r="B2066" t="s">
        <v>3</v>
      </c>
      <c r="C2066" cm="1">
        <f t="array" ref="C2066">_xlfn.SWITCH(Sales[[#This Row],[Subscription Type]],"Basic",4,"Premium",3,"Business",2,"Enterprise",1,FALSE)</f>
        <v>4</v>
      </c>
      <c r="E2066" s="1"/>
      <c r="F2066" s="1"/>
      <c r="G2066">
        <v>0</v>
      </c>
      <c r="H2066">
        <f>MAX(0,Sales[[#This Row],[Number of Users]]-Sales[[#This Row],[Licenses Bought]])</f>
        <v>62</v>
      </c>
      <c r="I2066" s="5">
        <v>10</v>
      </c>
      <c r="J2066" s="5">
        <f>IF(Sales[[#This Row],[Sales Month]]=MAX(R2066:R4285),Sales[[#This Row],[Upsell $ Non Paying Users]]*Sales[[#This Row],[Non Paying Users]],0)</f>
        <v>0</v>
      </c>
      <c r="K2066" s="5" t="str" cm="1">
        <f t="array" ref="K2066">_xlfn.IFS(Sales[[#This Row],[Current Upsell $]]=0,"",Sales[[#This Row],[Current Upsell $]]&gt;=400,"High",Sales[[#This Row],[Current Upsell $]]&gt;=100,"Medium",Sales[[#This Row],[Current Upsell $]]&lt;100,"Low")</f>
        <v/>
      </c>
      <c r="L2066" s="5" t="str">
        <f>IF(Sales[[#This Row],[Current Upsell $]]&gt;0,_xlfn.CONCAT(Sales[[#This Row],[Subscription Type]]," ",Sales[[#This Row],[Upsell Priority]]," ",TEXT(Sales[[#This Row],[Current Upsell $]],"$#")),"")</f>
        <v/>
      </c>
      <c r="M2066">
        <v>62</v>
      </c>
      <c r="N2066" s="1">
        <v>43922</v>
      </c>
      <c r="O2066" s="1">
        <v>44378</v>
      </c>
      <c r="P2066">
        <v>15</v>
      </c>
      <c r="Q2066">
        <v>0</v>
      </c>
      <c r="R2066" s="1">
        <v>43922</v>
      </c>
      <c r="S2066">
        <v>0</v>
      </c>
      <c r="T2066" s="1"/>
    </row>
    <row r="2067" spans="1:20" x14ac:dyDescent="0.25">
      <c r="A2067">
        <v>100192</v>
      </c>
      <c r="B2067" t="s">
        <v>3</v>
      </c>
      <c r="C2067" cm="1">
        <f t="array" ref="C2067">_xlfn.SWITCH(Sales[[#This Row],[Subscription Type]],"Basic",4,"Premium",3,"Business",2,"Enterprise",1,FALSE)</f>
        <v>4</v>
      </c>
      <c r="E2067" s="1"/>
      <c r="F2067" s="1"/>
      <c r="G2067">
        <v>0</v>
      </c>
      <c r="H2067">
        <f>MAX(0,Sales[[#This Row],[Number of Users]]-Sales[[#This Row],[Licenses Bought]])</f>
        <v>62</v>
      </c>
      <c r="I2067" s="5">
        <v>10</v>
      </c>
      <c r="J2067" s="5">
        <f>IF(Sales[[#This Row],[Sales Month]]=MAX(R2067:R4286),Sales[[#This Row],[Upsell $ Non Paying Users]]*Sales[[#This Row],[Non Paying Users]],0)</f>
        <v>0</v>
      </c>
      <c r="K2067" s="5" t="str" cm="1">
        <f t="array" ref="K2067">_xlfn.IFS(Sales[[#This Row],[Current Upsell $]]=0,"",Sales[[#This Row],[Current Upsell $]]&gt;=400,"High",Sales[[#This Row],[Current Upsell $]]&gt;=100,"Medium",Sales[[#This Row],[Current Upsell $]]&lt;100,"Low")</f>
        <v/>
      </c>
      <c r="L2067" s="5" t="str">
        <f>IF(Sales[[#This Row],[Current Upsell $]]&gt;0,_xlfn.CONCAT(Sales[[#This Row],[Subscription Type]]," ",Sales[[#This Row],[Upsell Priority]]," ",TEXT(Sales[[#This Row],[Current Upsell $]],"$#")),"")</f>
        <v/>
      </c>
      <c r="M2067">
        <v>62</v>
      </c>
      <c r="N2067" s="1">
        <v>44228</v>
      </c>
      <c r="O2067" s="1">
        <v>44378</v>
      </c>
      <c r="P2067">
        <v>5</v>
      </c>
      <c r="Q2067">
        <v>0</v>
      </c>
      <c r="R2067" s="1">
        <v>44228</v>
      </c>
      <c r="S2067">
        <v>0</v>
      </c>
      <c r="T2067" s="1"/>
    </row>
    <row r="2068" spans="1:20" x14ac:dyDescent="0.25">
      <c r="A2068">
        <v>100114</v>
      </c>
      <c r="B2068" t="s">
        <v>3</v>
      </c>
      <c r="C2068" cm="1">
        <f t="array" ref="C2068">_xlfn.SWITCH(Sales[[#This Row],[Subscription Type]],"Basic",4,"Premium",3,"Business",2,"Enterprise",1,FALSE)</f>
        <v>4</v>
      </c>
      <c r="E2068" s="1"/>
      <c r="F2068" s="1"/>
      <c r="G2068">
        <v>0</v>
      </c>
      <c r="H2068">
        <f>MAX(0,Sales[[#This Row],[Number of Users]]-Sales[[#This Row],[Licenses Bought]])</f>
        <v>61</v>
      </c>
      <c r="I2068" s="5">
        <v>10</v>
      </c>
      <c r="J2068" s="5">
        <f>IF(Sales[[#This Row],[Sales Month]]=MAX(R2068:R4287),Sales[[#This Row],[Upsell $ Non Paying Users]]*Sales[[#This Row],[Non Paying Users]],0)</f>
        <v>0</v>
      </c>
      <c r="K2068" s="5" t="str" cm="1">
        <f t="array" ref="K2068">_xlfn.IFS(Sales[[#This Row],[Current Upsell $]]=0,"",Sales[[#This Row],[Current Upsell $]]&gt;=400,"High",Sales[[#This Row],[Current Upsell $]]&gt;=100,"Medium",Sales[[#This Row],[Current Upsell $]]&lt;100,"Low")</f>
        <v/>
      </c>
      <c r="L2068" s="5" t="str">
        <f>IF(Sales[[#This Row],[Current Upsell $]]&gt;0,_xlfn.CONCAT(Sales[[#This Row],[Subscription Type]]," ",Sales[[#This Row],[Upsell Priority]]," ",TEXT(Sales[[#This Row],[Current Upsell $]],"$#")),"")</f>
        <v/>
      </c>
      <c r="M2068">
        <v>61</v>
      </c>
      <c r="N2068" s="1">
        <v>44075</v>
      </c>
      <c r="O2068" s="1">
        <v>44378</v>
      </c>
      <c r="P2068">
        <v>10</v>
      </c>
      <c r="Q2068">
        <v>0</v>
      </c>
      <c r="R2068" s="1">
        <v>44075</v>
      </c>
      <c r="S2068">
        <v>0</v>
      </c>
      <c r="T2068" s="1"/>
    </row>
    <row r="2069" spans="1:20" x14ac:dyDescent="0.25">
      <c r="A2069">
        <v>100325</v>
      </c>
      <c r="B2069" t="s">
        <v>3</v>
      </c>
      <c r="C2069" cm="1">
        <f t="array" ref="C2069">_xlfn.SWITCH(Sales[[#This Row],[Subscription Type]],"Basic",4,"Premium",3,"Business",2,"Enterprise",1,FALSE)</f>
        <v>4</v>
      </c>
      <c r="E2069" s="1"/>
      <c r="F2069" s="1"/>
      <c r="G2069">
        <v>0</v>
      </c>
      <c r="H2069">
        <f>MAX(0,Sales[[#This Row],[Number of Users]]-Sales[[#This Row],[Licenses Bought]])</f>
        <v>59</v>
      </c>
      <c r="I2069" s="5">
        <v>10</v>
      </c>
      <c r="J2069" s="5">
        <f>IF(Sales[[#This Row],[Sales Month]]=MAX(R2069:R4288),Sales[[#This Row],[Upsell $ Non Paying Users]]*Sales[[#This Row],[Non Paying Users]],0)</f>
        <v>590</v>
      </c>
      <c r="K2069" s="5" t="str" cm="1">
        <f t="array" ref="K2069">_xlfn.IFS(Sales[[#This Row],[Current Upsell $]]=0,"",Sales[[#This Row],[Current Upsell $]]&gt;=400,"High",Sales[[#This Row],[Current Upsell $]]&gt;=100,"Medium",Sales[[#This Row],[Current Upsell $]]&lt;100,"Low")</f>
        <v>High</v>
      </c>
      <c r="L2069" s="5" t="str">
        <f>IF(Sales[[#This Row],[Current Upsell $]]&gt;0,_xlfn.CONCAT(Sales[[#This Row],[Subscription Type]]," ",Sales[[#This Row],[Upsell Priority]]," ",TEXT(Sales[[#This Row],[Current Upsell $]],"$#")),"")</f>
        <v>Basic High $590</v>
      </c>
      <c r="M2069">
        <v>59</v>
      </c>
      <c r="N2069" s="1">
        <v>44348</v>
      </c>
      <c r="O2069" s="1">
        <v>44378</v>
      </c>
      <c r="P2069">
        <v>1</v>
      </c>
      <c r="Q2069">
        <v>0</v>
      </c>
      <c r="R2069" s="1">
        <v>44348</v>
      </c>
      <c r="S2069">
        <v>0</v>
      </c>
      <c r="T2069" s="1"/>
    </row>
    <row r="2070" spans="1:20" x14ac:dyDescent="0.25">
      <c r="A2070">
        <v>100009</v>
      </c>
      <c r="B2070" t="s">
        <v>3</v>
      </c>
      <c r="C2070" cm="1">
        <f t="array" ref="C2070">_xlfn.SWITCH(Sales[[#This Row],[Subscription Type]],"Basic",4,"Premium",3,"Business",2,"Enterprise",1,FALSE)</f>
        <v>4</v>
      </c>
      <c r="E2070" s="1"/>
      <c r="F2070" s="1"/>
      <c r="G2070">
        <v>0</v>
      </c>
      <c r="H2070">
        <f>MAX(0,Sales[[#This Row],[Number of Users]]-Sales[[#This Row],[Licenses Bought]])</f>
        <v>58</v>
      </c>
      <c r="I2070" s="5">
        <v>10</v>
      </c>
      <c r="J2070" s="5">
        <f>IF(Sales[[#This Row],[Sales Month]]=MAX(R2070:R4289),Sales[[#This Row],[Upsell $ Non Paying Users]]*Sales[[#This Row],[Non Paying Users]],0)</f>
        <v>0</v>
      </c>
      <c r="K2070" s="5" t="str" cm="1">
        <f t="array" ref="K2070">_xlfn.IFS(Sales[[#This Row],[Current Upsell $]]=0,"",Sales[[#This Row],[Current Upsell $]]&gt;=400,"High",Sales[[#This Row],[Current Upsell $]]&gt;=100,"Medium",Sales[[#This Row],[Current Upsell $]]&lt;100,"Low")</f>
        <v/>
      </c>
      <c r="L2070" s="5" t="str">
        <f>IF(Sales[[#This Row],[Current Upsell $]]&gt;0,_xlfn.CONCAT(Sales[[#This Row],[Subscription Type]]," ",Sales[[#This Row],[Upsell Priority]]," ",TEXT(Sales[[#This Row],[Current Upsell $]],"$#")),"")</f>
        <v/>
      </c>
      <c r="M2070">
        <v>58</v>
      </c>
      <c r="N2070" s="1">
        <v>43862</v>
      </c>
      <c r="O2070" s="1">
        <v>44378</v>
      </c>
      <c r="P2070">
        <v>17</v>
      </c>
      <c r="Q2070">
        <v>0</v>
      </c>
      <c r="R2070" s="1">
        <v>43862</v>
      </c>
      <c r="S2070">
        <v>0</v>
      </c>
      <c r="T2070" s="1"/>
    </row>
    <row r="2071" spans="1:20" x14ac:dyDescent="0.25">
      <c r="A2071">
        <v>100112</v>
      </c>
      <c r="B2071" t="s">
        <v>3</v>
      </c>
      <c r="C2071" cm="1">
        <f t="array" ref="C2071">_xlfn.SWITCH(Sales[[#This Row],[Subscription Type]],"Basic",4,"Premium",3,"Business",2,"Enterprise",1,FALSE)</f>
        <v>4</v>
      </c>
      <c r="E2071" s="1"/>
      <c r="F2071" s="1"/>
      <c r="G2071">
        <v>0</v>
      </c>
      <c r="H2071">
        <f>MAX(0,Sales[[#This Row],[Number of Users]]-Sales[[#This Row],[Licenses Bought]])</f>
        <v>58</v>
      </c>
      <c r="I2071" s="5">
        <v>10</v>
      </c>
      <c r="J2071" s="5">
        <f>IF(Sales[[#This Row],[Sales Month]]=MAX(R2071:R4290),Sales[[#This Row],[Upsell $ Non Paying Users]]*Sales[[#This Row],[Non Paying Users]],0)</f>
        <v>0</v>
      </c>
      <c r="K2071" s="5" t="str" cm="1">
        <f t="array" ref="K2071">_xlfn.IFS(Sales[[#This Row],[Current Upsell $]]=0,"",Sales[[#This Row],[Current Upsell $]]&gt;=400,"High",Sales[[#This Row],[Current Upsell $]]&gt;=100,"Medium",Sales[[#This Row],[Current Upsell $]]&lt;100,"Low")</f>
        <v/>
      </c>
      <c r="L2071" s="5" t="str">
        <f>IF(Sales[[#This Row],[Current Upsell $]]&gt;0,_xlfn.CONCAT(Sales[[#This Row],[Subscription Type]]," ",Sales[[#This Row],[Upsell Priority]]," ",TEXT(Sales[[#This Row],[Current Upsell $]],"$#")),"")</f>
        <v/>
      </c>
      <c r="M2071">
        <v>58</v>
      </c>
      <c r="N2071" s="1">
        <v>44075</v>
      </c>
      <c r="O2071" s="1">
        <v>44378</v>
      </c>
      <c r="P2071">
        <v>10</v>
      </c>
      <c r="Q2071">
        <v>0</v>
      </c>
      <c r="R2071" s="1">
        <v>44075</v>
      </c>
      <c r="S2071">
        <v>0</v>
      </c>
      <c r="T2071" s="1"/>
    </row>
    <row r="2072" spans="1:20" x14ac:dyDescent="0.25">
      <c r="A2072">
        <v>100222</v>
      </c>
      <c r="B2072" t="s">
        <v>3</v>
      </c>
      <c r="C2072" cm="1">
        <f t="array" ref="C2072">_xlfn.SWITCH(Sales[[#This Row],[Subscription Type]],"Basic",4,"Premium",3,"Business",2,"Enterprise",1,FALSE)</f>
        <v>4</v>
      </c>
      <c r="E2072" s="1"/>
      <c r="F2072" s="1"/>
      <c r="G2072">
        <v>0</v>
      </c>
      <c r="H2072">
        <f>MAX(0,Sales[[#This Row],[Number of Users]]-Sales[[#This Row],[Licenses Bought]])</f>
        <v>58</v>
      </c>
      <c r="I2072" s="5">
        <v>10</v>
      </c>
      <c r="J2072" s="5">
        <f>IF(Sales[[#This Row],[Sales Month]]=MAX(R2072:R4291),Sales[[#This Row],[Upsell $ Non Paying Users]]*Sales[[#This Row],[Non Paying Users]],0)</f>
        <v>0</v>
      </c>
      <c r="K2072" s="5" t="str" cm="1">
        <f t="array" ref="K2072">_xlfn.IFS(Sales[[#This Row],[Current Upsell $]]=0,"",Sales[[#This Row],[Current Upsell $]]&gt;=400,"High",Sales[[#This Row],[Current Upsell $]]&gt;=100,"Medium",Sales[[#This Row],[Current Upsell $]]&lt;100,"Low")</f>
        <v/>
      </c>
      <c r="L2072" s="5" t="str">
        <f>IF(Sales[[#This Row],[Current Upsell $]]&gt;0,_xlfn.CONCAT(Sales[[#This Row],[Subscription Type]]," ",Sales[[#This Row],[Upsell Priority]]," ",TEXT(Sales[[#This Row],[Current Upsell $]],"$#")),"")</f>
        <v/>
      </c>
      <c r="M2072">
        <v>58</v>
      </c>
      <c r="N2072" s="1">
        <v>44256</v>
      </c>
      <c r="O2072" s="1">
        <v>44378</v>
      </c>
      <c r="P2072">
        <v>4</v>
      </c>
      <c r="Q2072">
        <v>0</v>
      </c>
      <c r="R2072" s="1">
        <v>44256</v>
      </c>
      <c r="S2072">
        <v>0</v>
      </c>
      <c r="T2072" s="1"/>
    </row>
    <row r="2073" spans="1:20" x14ac:dyDescent="0.25">
      <c r="A2073">
        <v>100270</v>
      </c>
      <c r="B2073" t="s">
        <v>3</v>
      </c>
      <c r="C2073" cm="1">
        <f t="array" ref="C2073">_xlfn.SWITCH(Sales[[#This Row],[Subscription Type]],"Basic",4,"Premium",3,"Business",2,"Enterprise",1,FALSE)</f>
        <v>4</v>
      </c>
      <c r="E2073" s="1"/>
      <c r="F2073" s="1"/>
      <c r="G2073">
        <v>0</v>
      </c>
      <c r="H2073">
        <f>MAX(0,Sales[[#This Row],[Number of Users]]-Sales[[#This Row],[Licenses Bought]])</f>
        <v>56</v>
      </c>
      <c r="I2073" s="5">
        <v>10</v>
      </c>
      <c r="J2073" s="5">
        <f>IF(Sales[[#This Row],[Sales Month]]=MAX(R2073:R4292),Sales[[#This Row],[Upsell $ Non Paying Users]]*Sales[[#This Row],[Non Paying Users]],0)</f>
        <v>0</v>
      </c>
      <c r="K2073" s="5" t="str" cm="1">
        <f t="array" ref="K2073">_xlfn.IFS(Sales[[#This Row],[Current Upsell $]]=0,"",Sales[[#This Row],[Current Upsell $]]&gt;=400,"High",Sales[[#This Row],[Current Upsell $]]&gt;=100,"Medium",Sales[[#This Row],[Current Upsell $]]&lt;100,"Low")</f>
        <v/>
      </c>
      <c r="L2073" s="5" t="str">
        <f>IF(Sales[[#This Row],[Current Upsell $]]&gt;0,_xlfn.CONCAT(Sales[[#This Row],[Subscription Type]]," ",Sales[[#This Row],[Upsell Priority]]," ",TEXT(Sales[[#This Row],[Current Upsell $]],"$#")),"")</f>
        <v/>
      </c>
      <c r="M2073">
        <v>56</v>
      </c>
      <c r="N2073" s="1">
        <v>44317</v>
      </c>
      <c r="O2073" s="1">
        <v>44378</v>
      </c>
      <c r="P2073">
        <v>2</v>
      </c>
      <c r="Q2073">
        <v>0</v>
      </c>
      <c r="R2073" s="1">
        <v>44317</v>
      </c>
      <c r="S2073">
        <v>0</v>
      </c>
      <c r="T2073" s="1"/>
    </row>
    <row r="2074" spans="1:20" x14ac:dyDescent="0.25">
      <c r="A2074">
        <v>100007</v>
      </c>
      <c r="B2074" t="s">
        <v>3</v>
      </c>
      <c r="C2074" cm="1">
        <f t="array" ref="C2074">_xlfn.SWITCH(Sales[[#This Row],[Subscription Type]],"Basic",4,"Premium",3,"Business",2,"Enterprise",1,FALSE)</f>
        <v>4</v>
      </c>
      <c r="E2074" s="1"/>
      <c r="F2074" s="1"/>
      <c r="G2074">
        <v>0</v>
      </c>
      <c r="H2074">
        <f>MAX(0,Sales[[#This Row],[Number of Users]]-Sales[[#This Row],[Licenses Bought]])</f>
        <v>555</v>
      </c>
      <c r="I2074" s="5">
        <v>10</v>
      </c>
      <c r="J2074" s="5">
        <f>IF(Sales[[#This Row],[Sales Month]]=MAX(R2074:R4293),Sales[[#This Row],[Upsell $ Non Paying Users]]*Sales[[#This Row],[Non Paying Users]],0)</f>
        <v>0</v>
      </c>
      <c r="K2074" s="5" t="str" cm="1">
        <f t="array" ref="K2074">_xlfn.IFS(Sales[[#This Row],[Current Upsell $]]=0,"",Sales[[#This Row],[Current Upsell $]]&gt;=400,"High",Sales[[#This Row],[Current Upsell $]]&gt;=100,"Medium",Sales[[#This Row],[Current Upsell $]]&lt;100,"Low")</f>
        <v/>
      </c>
      <c r="L2074" s="5" t="str">
        <f>IF(Sales[[#This Row],[Current Upsell $]]&gt;0,_xlfn.CONCAT(Sales[[#This Row],[Subscription Type]]," ",Sales[[#This Row],[Upsell Priority]]," ",TEXT(Sales[[#This Row],[Current Upsell $]],"$#")),"")</f>
        <v/>
      </c>
      <c r="M2074">
        <v>555</v>
      </c>
      <c r="N2074" s="1">
        <v>43831</v>
      </c>
      <c r="O2074" s="1">
        <v>44378</v>
      </c>
      <c r="P2074">
        <v>18</v>
      </c>
      <c r="Q2074">
        <v>0</v>
      </c>
      <c r="R2074" s="1">
        <v>43831</v>
      </c>
      <c r="S2074">
        <v>0</v>
      </c>
      <c r="T2074" s="1"/>
    </row>
    <row r="2075" spans="1:20" x14ac:dyDescent="0.25">
      <c r="A2075">
        <v>100328</v>
      </c>
      <c r="B2075" t="s">
        <v>3</v>
      </c>
      <c r="C2075" cm="1">
        <f t="array" ref="C2075">_xlfn.SWITCH(Sales[[#This Row],[Subscription Type]],"Basic",4,"Premium",3,"Business",2,"Enterprise",1,FALSE)</f>
        <v>4</v>
      </c>
      <c r="E2075" s="1"/>
      <c r="F2075" s="1"/>
      <c r="G2075">
        <v>0</v>
      </c>
      <c r="H2075">
        <f>MAX(0,Sales[[#This Row],[Number of Users]]-Sales[[#This Row],[Licenses Bought]])</f>
        <v>55</v>
      </c>
      <c r="I2075" s="5">
        <v>10</v>
      </c>
      <c r="J2075" s="5">
        <f>IF(Sales[[#This Row],[Sales Month]]=MAX(R2075:R4294),Sales[[#This Row],[Upsell $ Non Paying Users]]*Sales[[#This Row],[Non Paying Users]],0)</f>
        <v>550</v>
      </c>
      <c r="K2075" s="5" t="str" cm="1">
        <f t="array" ref="K2075">_xlfn.IFS(Sales[[#This Row],[Current Upsell $]]=0,"",Sales[[#This Row],[Current Upsell $]]&gt;=400,"High",Sales[[#This Row],[Current Upsell $]]&gt;=100,"Medium",Sales[[#This Row],[Current Upsell $]]&lt;100,"Low")</f>
        <v>High</v>
      </c>
      <c r="L2075" s="5" t="str">
        <f>IF(Sales[[#This Row],[Current Upsell $]]&gt;0,_xlfn.CONCAT(Sales[[#This Row],[Subscription Type]]," ",Sales[[#This Row],[Upsell Priority]]," ",TEXT(Sales[[#This Row],[Current Upsell $]],"$#")),"")</f>
        <v>Basic High $550</v>
      </c>
      <c r="M2075">
        <v>55</v>
      </c>
      <c r="N2075" s="1">
        <v>44348</v>
      </c>
      <c r="O2075" s="1">
        <v>44378</v>
      </c>
      <c r="P2075">
        <v>1</v>
      </c>
      <c r="Q2075">
        <v>0</v>
      </c>
      <c r="R2075" s="1">
        <v>44348</v>
      </c>
      <c r="S2075">
        <v>0</v>
      </c>
      <c r="T2075" s="1"/>
    </row>
    <row r="2076" spans="1:20" x14ac:dyDescent="0.25">
      <c r="A2076">
        <v>100113</v>
      </c>
      <c r="B2076" t="s">
        <v>3</v>
      </c>
      <c r="C2076" cm="1">
        <f t="array" ref="C2076">_xlfn.SWITCH(Sales[[#This Row],[Subscription Type]],"Basic",4,"Premium",3,"Business",2,"Enterprise",1,FALSE)</f>
        <v>4</v>
      </c>
      <c r="E2076" s="1"/>
      <c r="F2076" s="1"/>
      <c r="G2076">
        <v>0</v>
      </c>
      <c r="H2076">
        <f>MAX(0,Sales[[#This Row],[Number of Users]]-Sales[[#This Row],[Licenses Bought]])</f>
        <v>54</v>
      </c>
      <c r="I2076" s="5">
        <v>10</v>
      </c>
      <c r="J2076" s="5">
        <f>IF(Sales[[#This Row],[Sales Month]]=MAX(R2076:R4295),Sales[[#This Row],[Upsell $ Non Paying Users]]*Sales[[#This Row],[Non Paying Users]],0)</f>
        <v>0</v>
      </c>
      <c r="K2076" s="5" t="str" cm="1">
        <f t="array" ref="K2076">_xlfn.IFS(Sales[[#This Row],[Current Upsell $]]=0,"",Sales[[#This Row],[Current Upsell $]]&gt;=400,"High",Sales[[#This Row],[Current Upsell $]]&gt;=100,"Medium",Sales[[#This Row],[Current Upsell $]]&lt;100,"Low")</f>
        <v/>
      </c>
      <c r="L2076" s="5" t="str">
        <f>IF(Sales[[#This Row],[Current Upsell $]]&gt;0,_xlfn.CONCAT(Sales[[#This Row],[Subscription Type]]," ",Sales[[#This Row],[Upsell Priority]]," ",TEXT(Sales[[#This Row],[Current Upsell $]],"$#")),"")</f>
        <v/>
      </c>
      <c r="M2076">
        <v>54</v>
      </c>
      <c r="N2076" s="1">
        <v>44075</v>
      </c>
      <c r="O2076" s="1">
        <v>44378</v>
      </c>
      <c r="P2076">
        <v>10</v>
      </c>
      <c r="Q2076">
        <v>0</v>
      </c>
      <c r="R2076" s="1">
        <v>44075</v>
      </c>
      <c r="S2076">
        <v>0</v>
      </c>
      <c r="T2076" s="1"/>
    </row>
    <row r="2077" spans="1:20" x14ac:dyDescent="0.25">
      <c r="A2077">
        <v>100269</v>
      </c>
      <c r="B2077" t="s">
        <v>3</v>
      </c>
      <c r="C2077" cm="1">
        <f t="array" ref="C2077">_xlfn.SWITCH(Sales[[#This Row],[Subscription Type]],"Basic",4,"Premium",3,"Business",2,"Enterprise",1,FALSE)</f>
        <v>4</v>
      </c>
      <c r="E2077" s="1"/>
      <c r="F2077" s="1"/>
      <c r="G2077">
        <v>0</v>
      </c>
      <c r="H2077">
        <f>MAX(0,Sales[[#This Row],[Number of Users]]-Sales[[#This Row],[Licenses Bought]])</f>
        <v>54</v>
      </c>
      <c r="I2077" s="5">
        <v>10</v>
      </c>
      <c r="J2077" s="5">
        <f>IF(Sales[[#This Row],[Sales Month]]=MAX(R2077:R4296),Sales[[#This Row],[Upsell $ Non Paying Users]]*Sales[[#This Row],[Non Paying Users]],0)</f>
        <v>0</v>
      </c>
      <c r="K2077" s="5" t="str" cm="1">
        <f t="array" ref="K2077">_xlfn.IFS(Sales[[#This Row],[Current Upsell $]]=0,"",Sales[[#This Row],[Current Upsell $]]&gt;=400,"High",Sales[[#This Row],[Current Upsell $]]&gt;=100,"Medium",Sales[[#This Row],[Current Upsell $]]&lt;100,"Low")</f>
        <v/>
      </c>
      <c r="L2077" s="5" t="str">
        <f>IF(Sales[[#This Row],[Current Upsell $]]&gt;0,_xlfn.CONCAT(Sales[[#This Row],[Subscription Type]]," ",Sales[[#This Row],[Upsell Priority]]," ",TEXT(Sales[[#This Row],[Current Upsell $]],"$#")),"")</f>
        <v/>
      </c>
      <c r="M2077">
        <v>54</v>
      </c>
      <c r="N2077" s="1">
        <v>44317</v>
      </c>
      <c r="O2077" s="1">
        <v>44378</v>
      </c>
      <c r="P2077">
        <v>2</v>
      </c>
      <c r="Q2077">
        <v>0</v>
      </c>
      <c r="R2077" s="1">
        <v>44317</v>
      </c>
      <c r="S2077">
        <v>0</v>
      </c>
      <c r="T2077" s="1"/>
    </row>
    <row r="2078" spans="1:20" x14ac:dyDescent="0.25">
      <c r="A2078">
        <v>100327</v>
      </c>
      <c r="B2078" t="s">
        <v>3</v>
      </c>
      <c r="C2078" cm="1">
        <f t="array" ref="C2078">_xlfn.SWITCH(Sales[[#This Row],[Subscription Type]],"Basic",4,"Premium",3,"Business",2,"Enterprise",1,FALSE)</f>
        <v>4</v>
      </c>
      <c r="E2078" s="1"/>
      <c r="F2078" s="1"/>
      <c r="G2078">
        <v>0</v>
      </c>
      <c r="H2078">
        <f>MAX(0,Sales[[#This Row],[Number of Users]]-Sales[[#This Row],[Licenses Bought]])</f>
        <v>54</v>
      </c>
      <c r="I2078" s="5">
        <v>10</v>
      </c>
      <c r="J2078" s="5">
        <f>IF(Sales[[#This Row],[Sales Month]]=MAX(R2078:R4297),Sales[[#This Row],[Upsell $ Non Paying Users]]*Sales[[#This Row],[Non Paying Users]],0)</f>
        <v>540</v>
      </c>
      <c r="K2078" s="5" t="str" cm="1">
        <f t="array" ref="K2078">_xlfn.IFS(Sales[[#This Row],[Current Upsell $]]=0,"",Sales[[#This Row],[Current Upsell $]]&gt;=400,"High",Sales[[#This Row],[Current Upsell $]]&gt;=100,"Medium",Sales[[#This Row],[Current Upsell $]]&lt;100,"Low")</f>
        <v>High</v>
      </c>
      <c r="L2078" s="5" t="str">
        <f>IF(Sales[[#This Row],[Current Upsell $]]&gt;0,_xlfn.CONCAT(Sales[[#This Row],[Subscription Type]]," ",Sales[[#This Row],[Upsell Priority]]," ",TEXT(Sales[[#This Row],[Current Upsell $]],"$#")),"")</f>
        <v>Basic High $540</v>
      </c>
      <c r="M2078">
        <v>54</v>
      </c>
      <c r="N2078" s="1">
        <v>44348</v>
      </c>
      <c r="O2078" s="1">
        <v>44378</v>
      </c>
      <c r="P2078">
        <v>1</v>
      </c>
      <c r="Q2078">
        <v>0</v>
      </c>
      <c r="R2078" s="1">
        <v>44348</v>
      </c>
      <c r="S2078">
        <v>0</v>
      </c>
      <c r="T2078" s="1"/>
    </row>
    <row r="2079" spans="1:20" x14ac:dyDescent="0.25">
      <c r="A2079">
        <v>100039</v>
      </c>
      <c r="B2079" t="s">
        <v>3</v>
      </c>
      <c r="C2079" cm="1">
        <f t="array" ref="C2079">_xlfn.SWITCH(Sales[[#This Row],[Subscription Type]],"Basic",4,"Premium",3,"Business",2,"Enterprise",1,FALSE)</f>
        <v>4</v>
      </c>
      <c r="E2079" s="1"/>
      <c r="F2079" s="1"/>
      <c r="G2079">
        <v>0</v>
      </c>
      <c r="H2079">
        <f>MAX(0,Sales[[#This Row],[Number of Users]]-Sales[[#This Row],[Licenses Bought]])</f>
        <v>53</v>
      </c>
      <c r="I2079" s="5">
        <v>10</v>
      </c>
      <c r="J2079" s="5">
        <f>IF(Sales[[#This Row],[Sales Month]]=MAX(R2079:R4298),Sales[[#This Row],[Upsell $ Non Paying Users]]*Sales[[#This Row],[Non Paying Users]],0)</f>
        <v>0</v>
      </c>
      <c r="K2079" s="5" t="str" cm="1">
        <f t="array" ref="K2079">_xlfn.IFS(Sales[[#This Row],[Current Upsell $]]=0,"",Sales[[#This Row],[Current Upsell $]]&gt;=400,"High",Sales[[#This Row],[Current Upsell $]]&gt;=100,"Medium",Sales[[#This Row],[Current Upsell $]]&lt;100,"Low")</f>
        <v/>
      </c>
      <c r="L2079" s="5" t="str">
        <f>IF(Sales[[#This Row],[Current Upsell $]]&gt;0,_xlfn.CONCAT(Sales[[#This Row],[Subscription Type]]," ",Sales[[#This Row],[Upsell Priority]]," ",TEXT(Sales[[#This Row],[Current Upsell $]],"$#")),"")</f>
        <v/>
      </c>
      <c r="M2079">
        <v>53</v>
      </c>
      <c r="N2079" s="1">
        <v>43983</v>
      </c>
      <c r="O2079" s="1">
        <v>44378</v>
      </c>
      <c r="P2079">
        <v>13</v>
      </c>
      <c r="Q2079">
        <v>0</v>
      </c>
      <c r="R2079" s="1">
        <v>43983</v>
      </c>
      <c r="S2079">
        <v>0</v>
      </c>
      <c r="T2079" s="1"/>
    </row>
    <row r="2080" spans="1:20" x14ac:dyDescent="0.25">
      <c r="A2080">
        <v>100196</v>
      </c>
      <c r="B2080" t="s">
        <v>3</v>
      </c>
      <c r="C2080" cm="1">
        <f t="array" ref="C2080">_xlfn.SWITCH(Sales[[#This Row],[Subscription Type]],"Basic",4,"Premium",3,"Business",2,"Enterprise",1,FALSE)</f>
        <v>4</v>
      </c>
      <c r="E2080" s="1"/>
      <c r="F2080" s="1"/>
      <c r="G2080">
        <v>0</v>
      </c>
      <c r="H2080">
        <f>MAX(0,Sales[[#This Row],[Number of Users]]-Sales[[#This Row],[Licenses Bought]])</f>
        <v>53</v>
      </c>
      <c r="I2080" s="5">
        <v>10</v>
      </c>
      <c r="J2080" s="5">
        <f>IF(Sales[[#This Row],[Sales Month]]=MAX(R2080:R4299),Sales[[#This Row],[Upsell $ Non Paying Users]]*Sales[[#This Row],[Non Paying Users]],0)</f>
        <v>0</v>
      </c>
      <c r="K2080" s="5" t="str" cm="1">
        <f t="array" ref="K2080">_xlfn.IFS(Sales[[#This Row],[Current Upsell $]]=0,"",Sales[[#This Row],[Current Upsell $]]&gt;=400,"High",Sales[[#This Row],[Current Upsell $]]&gt;=100,"Medium",Sales[[#This Row],[Current Upsell $]]&lt;100,"Low")</f>
        <v/>
      </c>
      <c r="L2080" s="5" t="str">
        <f>IF(Sales[[#This Row],[Current Upsell $]]&gt;0,_xlfn.CONCAT(Sales[[#This Row],[Subscription Type]]," ",Sales[[#This Row],[Upsell Priority]]," ",TEXT(Sales[[#This Row],[Current Upsell $]],"$#")),"")</f>
        <v/>
      </c>
      <c r="M2080">
        <v>53</v>
      </c>
      <c r="N2080" s="1">
        <v>44228</v>
      </c>
      <c r="O2080" s="1">
        <v>44378</v>
      </c>
      <c r="P2080">
        <v>5</v>
      </c>
      <c r="Q2080">
        <v>0</v>
      </c>
      <c r="R2080" s="1">
        <v>44228</v>
      </c>
      <c r="S2080">
        <v>0</v>
      </c>
      <c r="T2080" s="1"/>
    </row>
    <row r="2081" spans="1:20" x14ac:dyDescent="0.25">
      <c r="A2081">
        <v>100197</v>
      </c>
      <c r="B2081" t="s">
        <v>3</v>
      </c>
      <c r="C2081" cm="1">
        <f t="array" ref="C2081">_xlfn.SWITCH(Sales[[#This Row],[Subscription Type]],"Basic",4,"Premium",3,"Business",2,"Enterprise",1,FALSE)</f>
        <v>4</v>
      </c>
      <c r="E2081" s="1"/>
      <c r="F2081" s="1"/>
      <c r="G2081">
        <v>0</v>
      </c>
      <c r="H2081">
        <f>MAX(0,Sales[[#This Row],[Number of Users]]-Sales[[#This Row],[Licenses Bought]])</f>
        <v>52</v>
      </c>
      <c r="I2081" s="5">
        <v>10</v>
      </c>
      <c r="J2081" s="5">
        <f>IF(Sales[[#This Row],[Sales Month]]=MAX(R2081:R4300),Sales[[#This Row],[Upsell $ Non Paying Users]]*Sales[[#This Row],[Non Paying Users]],0)</f>
        <v>0</v>
      </c>
      <c r="K2081" s="5" t="str" cm="1">
        <f t="array" ref="K2081">_xlfn.IFS(Sales[[#This Row],[Current Upsell $]]=0,"",Sales[[#This Row],[Current Upsell $]]&gt;=400,"High",Sales[[#This Row],[Current Upsell $]]&gt;=100,"Medium",Sales[[#This Row],[Current Upsell $]]&lt;100,"Low")</f>
        <v/>
      </c>
      <c r="L2081" s="5" t="str">
        <f>IF(Sales[[#This Row],[Current Upsell $]]&gt;0,_xlfn.CONCAT(Sales[[#This Row],[Subscription Type]]," ",Sales[[#This Row],[Upsell Priority]]," ",TEXT(Sales[[#This Row],[Current Upsell $]],"$#")),"")</f>
        <v/>
      </c>
      <c r="M2081">
        <v>52</v>
      </c>
      <c r="N2081" s="1">
        <v>44228</v>
      </c>
      <c r="O2081" s="1">
        <v>44378</v>
      </c>
      <c r="P2081">
        <v>5</v>
      </c>
      <c r="Q2081">
        <v>0</v>
      </c>
      <c r="R2081" s="1">
        <v>44228</v>
      </c>
      <c r="S2081">
        <v>0</v>
      </c>
      <c r="T2081" s="1"/>
    </row>
    <row r="2082" spans="1:20" x14ac:dyDescent="0.25">
      <c r="A2082">
        <v>100301</v>
      </c>
      <c r="B2082" t="s">
        <v>3</v>
      </c>
      <c r="C2082" cm="1">
        <f t="array" ref="C2082">_xlfn.SWITCH(Sales[[#This Row],[Subscription Type]],"Basic",4,"Premium",3,"Business",2,"Enterprise",1,FALSE)</f>
        <v>4</v>
      </c>
      <c r="E2082" s="1"/>
      <c r="F2082" s="1"/>
      <c r="G2082">
        <v>0</v>
      </c>
      <c r="H2082">
        <f>MAX(0,Sales[[#This Row],[Number of Users]]-Sales[[#This Row],[Licenses Bought]])</f>
        <v>513</v>
      </c>
      <c r="I2082" s="5">
        <v>10</v>
      </c>
      <c r="J2082" s="5">
        <f>IF(Sales[[#This Row],[Sales Month]]=MAX(R2082:R4301),Sales[[#This Row],[Upsell $ Non Paying Users]]*Sales[[#This Row],[Non Paying Users]],0)</f>
        <v>0</v>
      </c>
      <c r="K2082" s="5" t="str" cm="1">
        <f t="array" ref="K2082">_xlfn.IFS(Sales[[#This Row],[Current Upsell $]]=0,"",Sales[[#This Row],[Current Upsell $]]&gt;=400,"High",Sales[[#This Row],[Current Upsell $]]&gt;=100,"Medium",Sales[[#This Row],[Current Upsell $]]&lt;100,"Low")</f>
        <v/>
      </c>
      <c r="L2082" s="5" t="str">
        <f>IF(Sales[[#This Row],[Current Upsell $]]&gt;0,_xlfn.CONCAT(Sales[[#This Row],[Subscription Type]]," ",Sales[[#This Row],[Upsell Priority]]," ",TEXT(Sales[[#This Row],[Current Upsell $]],"$#")),"")</f>
        <v/>
      </c>
      <c r="M2082">
        <v>513</v>
      </c>
      <c r="N2082" s="1">
        <v>44317</v>
      </c>
      <c r="O2082" s="1">
        <v>44378</v>
      </c>
      <c r="P2082">
        <v>2</v>
      </c>
      <c r="Q2082">
        <v>0</v>
      </c>
      <c r="R2082" s="1">
        <v>44317</v>
      </c>
      <c r="S2082">
        <v>0</v>
      </c>
      <c r="T2082" s="1"/>
    </row>
    <row r="2083" spans="1:20" x14ac:dyDescent="0.25">
      <c r="A2083">
        <v>100171</v>
      </c>
      <c r="B2083" t="s">
        <v>3</v>
      </c>
      <c r="C2083" cm="1">
        <f t="array" ref="C2083">_xlfn.SWITCH(Sales[[#This Row],[Subscription Type]],"Basic",4,"Premium",3,"Business",2,"Enterprise",1,FALSE)</f>
        <v>4</v>
      </c>
      <c r="E2083" s="1"/>
      <c r="F2083" s="1"/>
      <c r="G2083">
        <v>0</v>
      </c>
      <c r="H2083">
        <f>MAX(0,Sales[[#This Row],[Number of Users]]-Sales[[#This Row],[Licenses Bought]])</f>
        <v>51</v>
      </c>
      <c r="I2083" s="5">
        <v>10</v>
      </c>
      <c r="J2083" s="5">
        <f>IF(Sales[[#This Row],[Sales Month]]=MAX(R2083:R4302),Sales[[#This Row],[Upsell $ Non Paying Users]]*Sales[[#This Row],[Non Paying Users]],0)</f>
        <v>0</v>
      </c>
      <c r="K2083" s="5" t="str" cm="1">
        <f t="array" ref="K2083">_xlfn.IFS(Sales[[#This Row],[Current Upsell $]]=0,"",Sales[[#This Row],[Current Upsell $]]&gt;=400,"High",Sales[[#This Row],[Current Upsell $]]&gt;=100,"Medium",Sales[[#This Row],[Current Upsell $]]&lt;100,"Low")</f>
        <v/>
      </c>
      <c r="L2083" s="5" t="str">
        <f>IF(Sales[[#This Row],[Current Upsell $]]&gt;0,_xlfn.CONCAT(Sales[[#This Row],[Subscription Type]]," ",Sales[[#This Row],[Upsell Priority]]," ",TEXT(Sales[[#This Row],[Current Upsell $]],"$#")),"")</f>
        <v/>
      </c>
      <c r="M2083">
        <v>51</v>
      </c>
      <c r="N2083" s="1">
        <v>44166</v>
      </c>
      <c r="O2083" s="1">
        <v>44378</v>
      </c>
      <c r="P2083">
        <v>7</v>
      </c>
      <c r="Q2083">
        <v>0</v>
      </c>
      <c r="R2083" s="1">
        <v>44166</v>
      </c>
      <c r="S2083">
        <v>0</v>
      </c>
      <c r="T2083" s="1"/>
    </row>
    <row r="2084" spans="1:20" x14ac:dyDescent="0.25">
      <c r="A2084">
        <v>100195</v>
      </c>
      <c r="B2084" t="s">
        <v>3</v>
      </c>
      <c r="C2084" cm="1">
        <f t="array" ref="C2084">_xlfn.SWITCH(Sales[[#This Row],[Subscription Type]],"Basic",4,"Premium",3,"Business",2,"Enterprise",1,FALSE)</f>
        <v>4</v>
      </c>
      <c r="E2084" s="1"/>
      <c r="F2084" s="1"/>
      <c r="G2084">
        <v>0</v>
      </c>
      <c r="H2084">
        <f>MAX(0,Sales[[#This Row],[Number of Users]]-Sales[[#This Row],[Licenses Bought]])</f>
        <v>51</v>
      </c>
      <c r="I2084" s="5">
        <v>10</v>
      </c>
      <c r="J2084" s="5">
        <f>IF(Sales[[#This Row],[Sales Month]]=MAX(R2084:R4303),Sales[[#This Row],[Upsell $ Non Paying Users]]*Sales[[#This Row],[Non Paying Users]],0)</f>
        <v>0</v>
      </c>
      <c r="K2084" s="5" t="str" cm="1">
        <f t="array" ref="K2084">_xlfn.IFS(Sales[[#This Row],[Current Upsell $]]=0,"",Sales[[#This Row],[Current Upsell $]]&gt;=400,"High",Sales[[#This Row],[Current Upsell $]]&gt;=100,"Medium",Sales[[#This Row],[Current Upsell $]]&lt;100,"Low")</f>
        <v/>
      </c>
      <c r="L2084" s="5" t="str">
        <f>IF(Sales[[#This Row],[Current Upsell $]]&gt;0,_xlfn.CONCAT(Sales[[#This Row],[Subscription Type]]," ",Sales[[#This Row],[Upsell Priority]]," ",TEXT(Sales[[#This Row],[Current Upsell $]],"$#")),"")</f>
        <v/>
      </c>
      <c r="M2084">
        <v>51</v>
      </c>
      <c r="N2084" s="1">
        <v>44228</v>
      </c>
      <c r="O2084" s="1">
        <v>44378</v>
      </c>
      <c r="P2084">
        <v>5</v>
      </c>
      <c r="Q2084">
        <v>0</v>
      </c>
      <c r="R2084" s="1">
        <v>44228</v>
      </c>
      <c r="S2084">
        <v>0</v>
      </c>
      <c r="T2084" s="1"/>
    </row>
    <row r="2085" spans="1:20" x14ac:dyDescent="0.25">
      <c r="A2085">
        <v>100220</v>
      </c>
      <c r="B2085" t="s">
        <v>3</v>
      </c>
      <c r="C2085" cm="1">
        <f t="array" ref="C2085">_xlfn.SWITCH(Sales[[#This Row],[Subscription Type]],"Basic",4,"Premium",3,"Business",2,"Enterprise",1,FALSE)</f>
        <v>4</v>
      </c>
      <c r="E2085" s="1"/>
      <c r="F2085" s="1"/>
      <c r="G2085">
        <v>0</v>
      </c>
      <c r="H2085">
        <f>MAX(0,Sales[[#This Row],[Number of Users]]-Sales[[#This Row],[Licenses Bought]])</f>
        <v>51</v>
      </c>
      <c r="I2085" s="5">
        <v>10</v>
      </c>
      <c r="J2085" s="5">
        <f>IF(Sales[[#This Row],[Sales Month]]=MAX(R2085:R4304),Sales[[#This Row],[Upsell $ Non Paying Users]]*Sales[[#This Row],[Non Paying Users]],0)</f>
        <v>0</v>
      </c>
      <c r="K2085" s="5" t="str" cm="1">
        <f t="array" ref="K2085">_xlfn.IFS(Sales[[#This Row],[Current Upsell $]]=0,"",Sales[[#This Row],[Current Upsell $]]&gt;=400,"High",Sales[[#This Row],[Current Upsell $]]&gt;=100,"Medium",Sales[[#This Row],[Current Upsell $]]&lt;100,"Low")</f>
        <v/>
      </c>
      <c r="L2085" s="5" t="str">
        <f>IF(Sales[[#This Row],[Current Upsell $]]&gt;0,_xlfn.CONCAT(Sales[[#This Row],[Subscription Type]]," ",Sales[[#This Row],[Upsell Priority]]," ",TEXT(Sales[[#This Row],[Current Upsell $]],"$#")),"")</f>
        <v/>
      </c>
      <c r="M2085">
        <v>51</v>
      </c>
      <c r="N2085" s="1">
        <v>44256</v>
      </c>
      <c r="O2085" s="1">
        <v>44378</v>
      </c>
      <c r="P2085">
        <v>4</v>
      </c>
      <c r="Q2085">
        <v>0</v>
      </c>
      <c r="R2085" s="1">
        <v>44256</v>
      </c>
      <c r="S2085">
        <v>0</v>
      </c>
      <c r="T2085" s="1"/>
    </row>
    <row r="2086" spans="1:20" x14ac:dyDescent="0.25">
      <c r="A2086">
        <v>100323</v>
      </c>
      <c r="B2086" t="s">
        <v>3</v>
      </c>
      <c r="C2086" cm="1">
        <f t="array" ref="C2086">_xlfn.SWITCH(Sales[[#This Row],[Subscription Type]],"Basic",4,"Premium",3,"Business",2,"Enterprise",1,FALSE)</f>
        <v>4</v>
      </c>
      <c r="E2086" s="1"/>
      <c r="F2086" s="1"/>
      <c r="G2086">
        <v>0</v>
      </c>
      <c r="H2086">
        <f>MAX(0,Sales[[#This Row],[Number of Users]]-Sales[[#This Row],[Licenses Bought]])</f>
        <v>51</v>
      </c>
      <c r="I2086" s="5">
        <v>10</v>
      </c>
      <c r="J2086" s="5">
        <f>IF(Sales[[#This Row],[Sales Month]]=MAX(R2086:R4305),Sales[[#This Row],[Upsell $ Non Paying Users]]*Sales[[#This Row],[Non Paying Users]],0)</f>
        <v>510</v>
      </c>
      <c r="K2086" s="5" t="str" cm="1">
        <f t="array" ref="K2086">_xlfn.IFS(Sales[[#This Row],[Current Upsell $]]=0,"",Sales[[#This Row],[Current Upsell $]]&gt;=400,"High",Sales[[#This Row],[Current Upsell $]]&gt;=100,"Medium",Sales[[#This Row],[Current Upsell $]]&lt;100,"Low")</f>
        <v>High</v>
      </c>
      <c r="L2086" s="5" t="str">
        <f>IF(Sales[[#This Row],[Current Upsell $]]&gt;0,_xlfn.CONCAT(Sales[[#This Row],[Subscription Type]]," ",Sales[[#This Row],[Upsell Priority]]," ",TEXT(Sales[[#This Row],[Current Upsell $]],"$#")),"")</f>
        <v>Basic High $510</v>
      </c>
      <c r="M2086">
        <v>51</v>
      </c>
      <c r="N2086" s="1">
        <v>44348</v>
      </c>
      <c r="O2086" s="1">
        <v>44378</v>
      </c>
      <c r="P2086">
        <v>1</v>
      </c>
      <c r="Q2086">
        <v>0</v>
      </c>
      <c r="R2086" s="1">
        <v>44348</v>
      </c>
      <c r="S2086">
        <v>0</v>
      </c>
      <c r="T2086" s="1"/>
    </row>
    <row r="2087" spans="1:20" x14ac:dyDescent="0.25">
      <c r="A2087">
        <v>100221</v>
      </c>
      <c r="B2087" t="s">
        <v>3</v>
      </c>
      <c r="C2087" cm="1">
        <f t="array" ref="C2087">_xlfn.SWITCH(Sales[[#This Row],[Subscription Type]],"Basic",4,"Premium",3,"Business",2,"Enterprise",1,FALSE)</f>
        <v>4</v>
      </c>
      <c r="E2087" s="1"/>
      <c r="F2087" s="1"/>
      <c r="G2087">
        <v>0</v>
      </c>
      <c r="H2087">
        <f>MAX(0,Sales[[#This Row],[Number of Users]]-Sales[[#This Row],[Licenses Bought]])</f>
        <v>50</v>
      </c>
      <c r="I2087" s="5">
        <v>10</v>
      </c>
      <c r="J2087" s="5">
        <f>IF(Sales[[#This Row],[Sales Month]]=MAX(R2087:R4306),Sales[[#This Row],[Upsell $ Non Paying Users]]*Sales[[#This Row],[Non Paying Users]],0)</f>
        <v>0</v>
      </c>
      <c r="K2087" s="5" t="str" cm="1">
        <f t="array" ref="K2087">_xlfn.IFS(Sales[[#This Row],[Current Upsell $]]=0,"",Sales[[#This Row],[Current Upsell $]]&gt;=400,"High",Sales[[#This Row],[Current Upsell $]]&gt;=100,"Medium",Sales[[#This Row],[Current Upsell $]]&lt;100,"Low")</f>
        <v/>
      </c>
      <c r="L2087" s="5" t="str">
        <f>IF(Sales[[#This Row],[Current Upsell $]]&gt;0,_xlfn.CONCAT(Sales[[#This Row],[Subscription Type]]," ",Sales[[#This Row],[Upsell Priority]]," ",TEXT(Sales[[#This Row],[Current Upsell $]],"$#")),"")</f>
        <v/>
      </c>
      <c r="M2087">
        <v>50</v>
      </c>
      <c r="N2087" s="1">
        <v>44256</v>
      </c>
      <c r="O2087" s="1">
        <v>44378</v>
      </c>
      <c r="P2087">
        <v>4</v>
      </c>
      <c r="Q2087">
        <v>0</v>
      </c>
      <c r="R2087" s="1">
        <v>44256</v>
      </c>
      <c r="S2087">
        <v>0</v>
      </c>
      <c r="T2087" s="1"/>
    </row>
    <row r="2088" spans="1:20" x14ac:dyDescent="0.25">
      <c r="A2088">
        <v>100321</v>
      </c>
      <c r="B2088" t="s">
        <v>3</v>
      </c>
      <c r="C2088" cm="1">
        <f t="array" ref="C2088">_xlfn.SWITCH(Sales[[#This Row],[Subscription Type]],"Basic",4,"Premium",3,"Business",2,"Enterprise",1,FALSE)</f>
        <v>4</v>
      </c>
      <c r="E2088" s="1"/>
      <c r="F2088" s="1"/>
      <c r="G2088">
        <v>0</v>
      </c>
      <c r="H2088">
        <f>MAX(0,Sales[[#This Row],[Number of Users]]-Sales[[#This Row],[Licenses Bought]])</f>
        <v>50</v>
      </c>
      <c r="I2088" s="5">
        <v>10</v>
      </c>
      <c r="J2088" s="5">
        <f>IF(Sales[[#This Row],[Sales Month]]=MAX(R2088:R4307),Sales[[#This Row],[Upsell $ Non Paying Users]]*Sales[[#This Row],[Non Paying Users]],0)</f>
        <v>500</v>
      </c>
      <c r="K2088" s="5" t="str" cm="1">
        <f t="array" ref="K2088">_xlfn.IFS(Sales[[#This Row],[Current Upsell $]]=0,"",Sales[[#This Row],[Current Upsell $]]&gt;=400,"High",Sales[[#This Row],[Current Upsell $]]&gt;=100,"Medium",Sales[[#This Row],[Current Upsell $]]&lt;100,"Low")</f>
        <v>High</v>
      </c>
      <c r="L2088" s="5" t="str">
        <f>IF(Sales[[#This Row],[Current Upsell $]]&gt;0,_xlfn.CONCAT(Sales[[#This Row],[Subscription Type]]," ",Sales[[#This Row],[Upsell Priority]]," ",TEXT(Sales[[#This Row],[Current Upsell $]],"$#")),"")</f>
        <v>Basic High $500</v>
      </c>
      <c r="M2088">
        <v>50</v>
      </c>
      <c r="N2088" s="1">
        <v>44348</v>
      </c>
      <c r="O2088" s="1">
        <v>44378</v>
      </c>
      <c r="P2088">
        <v>1</v>
      </c>
      <c r="Q2088">
        <v>0</v>
      </c>
      <c r="R2088" s="1">
        <v>44348</v>
      </c>
      <c r="S2088">
        <v>0</v>
      </c>
      <c r="T2088" s="1"/>
    </row>
    <row r="2089" spans="1:20" x14ac:dyDescent="0.25">
      <c r="A2089">
        <v>100326</v>
      </c>
      <c r="B2089" t="s">
        <v>3</v>
      </c>
      <c r="C2089" cm="1">
        <f t="array" ref="C2089">_xlfn.SWITCH(Sales[[#This Row],[Subscription Type]],"Basic",4,"Premium",3,"Business",2,"Enterprise",1,FALSE)</f>
        <v>4</v>
      </c>
      <c r="E2089" s="1"/>
      <c r="F2089" s="1"/>
      <c r="G2089">
        <v>0</v>
      </c>
      <c r="H2089">
        <f>MAX(0,Sales[[#This Row],[Number of Users]]-Sales[[#This Row],[Licenses Bought]])</f>
        <v>50</v>
      </c>
      <c r="I2089" s="5">
        <v>10</v>
      </c>
      <c r="J2089" s="5">
        <f>IF(Sales[[#This Row],[Sales Month]]=MAX(R2089:R4308),Sales[[#This Row],[Upsell $ Non Paying Users]]*Sales[[#This Row],[Non Paying Users]],0)</f>
        <v>500</v>
      </c>
      <c r="K2089" s="5" t="str" cm="1">
        <f t="array" ref="K2089">_xlfn.IFS(Sales[[#This Row],[Current Upsell $]]=0,"",Sales[[#This Row],[Current Upsell $]]&gt;=400,"High",Sales[[#This Row],[Current Upsell $]]&gt;=100,"Medium",Sales[[#This Row],[Current Upsell $]]&lt;100,"Low")</f>
        <v>High</v>
      </c>
      <c r="L2089" s="5" t="str">
        <f>IF(Sales[[#This Row],[Current Upsell $]]&gt;0,_xlfn.CONCAT(Sales[[#This Row],[Subscription Type]]," ",Sales[[#This Row],[Upsell Priority]]," ",TEXT(Sales[[#This Row],[Current Upsell $]],"$#")),"")</f>
        <v>Basic High $500</v>
      </c>
      <c r="M2089">
        <v>50</v>
      </c>
      <c r="N2089" s="1">
        <v>44348</v>
      </c>
      <c r="O2089" s="1">
        <v>44378</v>
      </c>
      <c r="P2089">
        <v>1</v>
      </c>
      <c r="Q2089">
        <v>0</v>
      </c>
      <c r="R2089" s="1">
        <v>44348</v>
      </c>
      <c r="S2089">
        <v>0</v>
      </c>
      <c r="T2089" s="1"/>
    </row>
    <row r="2090" spans="1:20" x14ac:dyDescent="0.25">
      <c r="A2090">
        <v>100329</v>
      </c>
      <c r="B2090" t="s">
        <v>3</v>
      </c>
      <c r="C2090" cm="1">
        <f t="array" ref="C2090">_xlfn.SWITCH(Sales[[#This Row],[Subscription Type]],"Basic",4,"Premium",3,"Business",2,"Enterprise",1,FALSE)</f>
        <v>4</v>
      </c>
      <c r="E2090" s="1"/>
      <c r="F2090" s="1"/>
      <c r="G2090">
        <v>0</v>
      </c>
      <c r="H2090">
        <f>MAX(0,Sales[[#This Row],[Number of Users]]-Sales[[#This Row],[Licenses Bought]])</f>
        <v>50</v>
      </c>
      <c r="I2090" s="5">
        <v>10</v>
      </c>
      <c r="J2090" s="5">
        <f>IF(Sales[[#This Row],[Sales Month]]=MAX(R2090:R4309),Sales[[#This Row],[Upsell $ Non Paying Users]]*Sales[[#This Row],[Non Paying Users]],0)</f>
        <v>500</v>
      </c>
      <c r="K2090" s="5" t="str" cm="1">
        <f t="array" ref="K2090">_xlfn.IFS(Sales[[#This Row],[Current Upsell $]]=0,"",Sales[[#This Row],[Current Upsell $]]&gt;=400,"High",Sales[[#This Row],[Current Upsell $]]&gt;=100,"Medium",Sales[[#This Row],[Current Upsell $]]&lt;100,"Low")</f>
        <v>High</v>
      </c>
      <c r="L2090" s="5" t="str">
        <f>IF(Sales[[#This Row],[Current Upsell $]]&gt;0,_xlfn.CONCAT(Sales[[#This Row],[Subscription Type]]," ",Sales[[#This Row],[Upsell Priority]]," ",TEXT(Sales[[#This Row],[Current Upsell $]],"$#")),"")</f>
        <v>Basic High $500</v>
      </c>
      <c r="M2090">
        <v>50</v>
      </c>
      <c r="N2090" s="1">
        <v>44348</v>
      </c>
      <c r="O2090" s="1">
        <v>44378</v>
      </c>
      <c r="P2090">
        <v>1</v>
      </c>
      <c r="Q2090">
        <v>0</v>
      </c>
      <c r="R2090" s="1">
        <v>44348</v>
      </c>
      <c r="S2090">
        <v>0</v>
      </c>
      <c r="T2090" s="1"/>
    </row>
    <row r="2091" spans="1:20" x14ac:dyDescent="0.25">
      <c r="A2091">
        <v>100082</v>
      </c>
      <c r="B2091" t="s">
        <v>3</v>
      </c>
      <c r="C2091" cm="1">
        <f t="array" ref="C2091">_xlfn.SWITCH(Sales[[#This Row],[Subscription Type]],"Basic",4,"Premium",3,"Business",2,"Enterprise",1,FALSE)</f>
        <v>4</v>
      </c>
      <c r="E2091" s="1"/>
      <c r="F2091" s="1"/>
      <c r="G2091">
        <v>0</v>
      </c>
      <c r="H2091">
        <f>MAX(0,Sales[[#This Row],[Number of Users]]-Sales[[#This Row],[Licenses Bought]])</f>
        <v>49</v>
      </c>
      <c r="I2091" s="5">
        <v>10</v>
      </c>
      <c r="J2091" s="5">
        <f>IF(Sales[[#This Row],[Sales Month]]=MAX(R2091:R4310),Sales[[#This Row],[Upsell $ Non Paying Users]]*Sales[[#This Row],[Non Paying Users]],0)</f>
        <v>0</v>
      </c>
      <c r="K2091" s="5" t="str" cm="1">
        <f t="array" ref="K2091">_xlfn.IFS(Sales[[#This Row],[Current Upsell $]]=0,"",Sales[[#This Row],[Current Upsell $]]&gt;=400,"High",Sales[[#This Row],[Current Upsell $]]&gt;=100,"Medium",Sales[[#This Row],[Current Upsell $]]&lt;100,"Low")</f>
        <v/>
      </c>
      <c r="L2091" s="5" t="str">
        <f>IF(Sales[[#This Row],[Current Upsell $]]&gt;0,_xlfn.CONCAT(Sales[[#This Row],[Subscription Type]]," ",Sales[[#This Row],[Upsell Priority]]," ",TEXT(Sales[[#This Row],[Current Upsell $]],"$#")),"")</f>
        <v/>
      </c>
      <c r="M2091">
        <v>49</v>
      </c>
      <c r="N2091" s="1">
        <v>44044</v>
      </c>
      <c r="O2091" s="1">
        <v>44378</v>
      </c>
      <c r="P2091">
        <v>11</v>
      </c>
      <c r="Q2091">
        <v>0</v>
      </c>
      <c r="R2091" s="1">
        <v>44044</v>
      </c>
      <c r="S2091">
        <v>0</v>
      </c>
      <c r="T2091" s="1"/>
    </row>
    <row r="2092" spans="1:20" x14ac:dyDescent="0.25">
      <c r="A2092">
        <v>100040</v>
      </c>
      <c r="B2092" t="s">
        <v>3</v>
      </c>
      <c r="C2092" cm="1">
        <f t="array" ref="C2092">_xlfn.SWITCH(Sales[[#This Row],[Subscription Type]],"Basic",4,"Premium",3,"Business",2,"Enterprise",1,FALSE)</f>
        <v>4</v>
      </c>
      <c r="E2092" s="1"/>
      <c r="F2092" s="1"/>
      <c r="G2092">
        <v>0</v>
      </c>
      <c r="H2092">
        <f>MAX(0,Sales[[#This Row],[Number of Users]]-Sales[[#This Row],[Licenses Bought]])</f>
        <v>48</v>
      </c>
      <c r="I2092" s="5">
        <v>10</v>
      </c>
      <c r="J2092" s="5">
        <f>IF(Sales[[#This Row],[Sales Month]]=MAX(R2092:R4311),Sales[[#This Row],[Upsell $ Non Paying Users]]*Sales[[#This Row],[Non Paying Users]],0)</f>
        <v>0</v>
      </c>
      <c r="K2092" s="5" t="str" cm="1">
        <f t="array" ref="K2092">_xlfn.IFS(Sales[[#This Row],[Current Upsell $]]=0,"",Sales[[#This Row],[Current Upsell $]]&gt;=400,"High",Sales[[#This Row],[Current Upsell $]]&gt;=100,"Medium",Sales[[#This Row],[Current Upsell $]]&lt;100,"Low")</f>
        <v/>
      </c>
      <c r="L2092" s="5" t="str">
        <f>IF(Sales[[#This Row],[Current Upsell $]]&gt;0,_xlfn.CONCAT(Sales[[#This Row],[Subscription Type]]," ",Sales[[#This Row],[Upsell Priority]]," ",TEXT(Sales[[#This Row],[Current Upsell $]],"$#")),"")</f>
        <v/>
      </c>
      <c r="M2092">
        <v>48</v>
      </c>
      <c r="N2092" s="1">
        <v>43983</v>
      </c>
      <c r="O2092" s="1">
        <v>44378</v>
      </c>
      <c r="P2092">
        <v>13</v>
      </c>
      <c r="Q2092">
        <v>0</v>
      </c>
      <c r="R2092" s="1">
        <v>43983</v>
      </c>
      <c r="S2092">
        <v>0</v>
      </c>
      <c r="T2092" s="1"/>
    </row>
    <row r="2093" spans="1:20" x14ac:dyDescent="0.25">
      <c r="A2093">
        <v>100005</v>
      </c>
      <c r="B2093" t="s">
        <v>3</v>
      </c>
      <c r="C2093" cm="1">
        <f t="array" ref="C2093">_xlfn.SWITCH(Sales[[#This Row],[Subscription Type]],"Basic",4,"Premium",3,"Business",2,"Enterprise",1,FALSE)</f>
        <v>4</v>
      </c>
      <c r="E2093" s="1"/>
      <c r="F2093" s="1"/>
      <c r="G2093">
        <v>0</v>
      </c>
      <c r="H2093">
        <f>MAX(0,Sales[[#This Row],[Number of Users]]-Sales[[#This Row],[Licenses Bought]])</f>
        <v>47</v>
      </c>
      <c r="I2093" s="5">
        <v>10</v>
      </c>
      <c r="J2093" s="5">
        <f>IF(Sales[[#This Row],[Sales Month]]=MAX(R2093:R4312),Sales[[#This Row],[Upsell $ Non Paying Users]]*Sales[[#This Row],[Non Paying Users]],0)</f>
        <v>0</v>
      </c>
      <c r="K2093" s="5" t="str" cm="1">
        <f t="array" ref="K2093">_xlfn.IFS(Sales[[#This Row],[Current Upsell $]]=0,"",Sales[[#This Row],[Current Upsell $]]&gt;=400,"High",Sales[[#This Row],[Current Upsell $]]&gt;=100,"Medium",Sales[[#This Row],[Current Upsell $]]&lt;100,"Low")</f>
        <v/>
      </c>
      <c r="L2093" s="5" t="str">
        <f>IF(Sales[[#This Row],[Current Upsell $]]&gt;0,_xlfn.CONCAT(Sales[[#This Row],[Subscription Type]]," ",Sales[[#This Row],[Upsell Priority]]," ",TEXT(Sales[[#This Row],[Current Upsell $]],"$#")),"")</f>
        <v/>
      </c>
      <c r="M2093">
        <v>47</v>
      </c>
      <c r="N2093" s="1">
        <v>43800</v>
      </c>
      <c r="O2093" s="1">
        <v>44378</v>
      </c>
      <c r="P2093">
        <v>19</v>
      </c>
      <c r="Q2093">
        <v>0</v>
      </c>
      <c r="R2093" s="1">
        <v>43800</v>
      </c>
      <c r="S2093">
        <v>0</v>
      </c>
      <c r="T2093" s="1"/>
    </row>
    <row r="2094" spans="1:20" x14ac:dyDescent="0.25">
      <c r="A2094">
        <v>100273</v>
      </c>
      <c r="B2094" t="s">
        <v>3</v>
      </c>
      <c r="C2094" cm="1">
        <f t="array" ref="C2094">_xlfn.SWITCH(Sales[[#This Row],[Subscription Type]],"Basic",4,"Premium",3,"Business",2,"Enterprise",1,FALSE)</f>
        <v>4</v>
      </c>
      <c r="E2094" s="1"/>
      <c r="F2094" s="1"/>
      <c r="G2094">
        <v>0</v>
      </c>
      <c r="H2094">
        <f>MAX(0,Sales[[#This Row],[Number of Users]]-Sales[[#This Row],[Licenses Bought]])</f>
        <v>47</v>
      </c>
      <c r="I2094" s="5">
        <v>10</v>
      </c>
      <c r="J2094" s="5">
        <f>IF(Sales[[#This Row],[Sales Month]]=MAX(R2094:R4313),Sales[[#This Row],[Upsell $ Non Paying Users]]*Sales[[#This Row],[Non Paying Users]],0)</f>
        <v>0</v>
      </c>
      <c r="K2094" s="5" t="str" cm="1">
        <f t="array" ref="K2094">_xlfn.IFS(Sales[[#This Row],[Current Upsell $]]=0,"",Sales[[#This Row],[Current Upsell $]]&gt;=400,"High",Sales[[#This Row],[Current Upsell $]]&gt;=100,"Medium",Sales[[#This Row],[Current Upsell $]]&lt;100,"Low")</f>
        <v/>
      </c>
      <c r="L2094" s="5" t="str">
        <f>IF(Sales[[#This Row],[Current Upsell $]]&gt;0,_xlfn.CONCAT(Sales[[#This Row],[Subscription Type]]," ",Sales[[#This Row],[Upsell Priority]]," ",TEXT(Sales[[#This Row],[Current Upsell $]],"$#")),"")</f>
        <v/>
      </c>
      <c r="M2094">
        <v>47</v>
      </c>
      <c r="N2094" s="1">
        <v>44317</v>
      </c>
      <c r="O2094" s="1">
        <v>44378</v>
      </c>
      <c r="P2094">
        <v>2</v>
      </c>
      <c r="Q2094">
        <v>0</v>
      </c>
      <c r="R2094" s="1">
        <v>44317</v>
      </c>
      <c r="S2094">
        <v>0</v>
      </c>
      <c r="T2094" s="1"/>
    </row>
    <row r="2095" spans="1:20" x14ac:dyDescent="0.25">
      <c r="A2095">
        <v>100272</v>
      </c>
      <c r="B2095" t="s">
        <v>3</v>
      </c>
      <c r="C2095" cm="1">
        <f t="array" ref="C2095">_xlfn.SWITCH(Sales[[#This Row],[Subscription Type]],"Basic",4,"Premium",3,"Business",2,"Enterprise",1,FALSE)</f>
        <v>4</v>
      </c>
      <c r="E2095" s="1"/>
      <c r="F2095" s="1"/>
      <c r="G2095">
        <v>0</v>
      </c>
      <c r="H2095">
        <f>MAX(0,Sales[[#This Row],[Number of Users]]-Sales[[#This Row],[Licenses Bought]])</f>
        <v>46</v>
      </c>
      <c r="I2095" s="5">
        <v>10</v>
      </c>
      <c r="J2095" s="5">
        <f>IF(Sales[[#This Row],[Sales Month]]=MAX(R2095:R4314),Sales[[#This Row],[Upsell $ Non Paying Users]]*Sales[[#This Row],[Non Paying Users]],0)</f>
        <v>0</v>
      </c>
      <c r="K2095" s="5" t="str" cm="1">
        <f t="array" ref="K2095">_xlfn.IFS(Sales[[#This Row],[Current Upsell $]]=0,"",Sales[[#This Row],[Current Upsell $]]&gt;=400,"High",Sales[[#This Row],[Current Upsell $]]&gt;=100,"Medium",Sales[[#This Row],[Current Upsell $]]&lt;100,"Low")</f>
        <v/>
      </c>
      <c r="L2095" s="5" t="str">
        <f>IF(Sales[[#This Row],[Current Upsell $]]&gt;0,_xlfn.CONCAT(Sales[[#This Row],[Subscription Type]]," ",Sales[[#This Row],[Upsell Priority]]," ",TEXT(Sales[[#This Row],[Current Upsell $]],"$#")),"")</f>
        <v/>
      </c>
      <c r="M2095">
        <v>46</v>
      </c>
      <c r="N2095" s="1">
        <v>44317</v>
      </c>
      <c r="O2095" s="1">
        <v>44378</v>
      </c>
      <c r="P2095">
        <v>2</v>
      </c>
      <c r="Q2095">
        <v>0</v>
      </c>
      <c r="R2095" s="1">
        <v>44317</v>
      </c>
      <c r="S2095">
        <v>0</v>
      </c>
      <c r="T2095" s="1"/>
    </row>
    <row r="2096" spans="1:20" x14ac:dyDescent="0.25">
      <c r="A2096">
        <v>100149</v>
      </c>
      <c r="B2096" t="s">
        <v>3</v>
      </c>
      <c r="C2096" cm="1">
        <f t="array" ref="C2096">_xlfn.SWITCH(Sales[[#This Row],[Subscription Type]],"Basic",4,"Premium",3,"Business",2,"Enterprise",1,FALSE)</f>
        <v>4</v>
      </c>
      <c r="E2096" s="1"/>
      <c r="F2096" s="1"/>
      <c r="G2096">
        <v>0</v>
      </c>
      <c r="H2096">
        <f>MAX(0,Sales[[#This Row],[Number of Users]]-Sales[[#This Row],[Licenses Bought]])</f>
        <v>45</v>
      </c>
      <c r="I2096" s="5">
        <v>10</v>
      </c>
      <c r="J2096" s="5">
        <f>IF(Sales[[#This Row],[Sales Month]]=MAX(R2096:R4315),Sales[[#This Row],[Upsell $ Non Paying Users]]*Sales[[#This Row],[Non Paying Users]],0)</f>
        <v>0</v>
      </c>
      <c r="K2096" s="5" t="str" cm="1">
        <f t="array" ref="K2096">_xlfn.IFS(Sales[[#This Row],[Current Upsell $]]=0,"",Sales[[#This Row],[Current Upsell $]]&gt;=400,"High",Sales[[#This Row],[Current Upsell $]]&gt;=100,"Medium",Sales[[#This Row],[Current Upsell $]]&lt;100,"Low")</f>
        <v/>
      </c>
      <c r="L2096" s="5" t="str">
        <f>IF(Sales[[#This Row],[Current Upsell $]]&gt;0,_xlfn.CONCAT(Sales[[#This Row],[Subscription Type]]," ",Sales[[#This Row],[Upsell Priority]]," ",TEXT(Sales[[#This Row],[Current Upsell $]],"$#")),"")</f>
        <v/>
      </c>
      <c r="M2096">
        <v>45</v>
      </c>
      <c r="N2096" s="1">
        <v>44105</v>
      </c>
      <c r="O2096" s="1">
        <v>44378</v>
      </c>
      <c r="P2096">
        <v>9</v>
      </c>
      <c r="Q2096">
        <v>0</v>
      </c>
      <c r="R2096" s="1">
        <v>44105</v>
      </c>
      <c r="S2096">
        <v>0</v>
      </c>
      <c r="T2096" s="1"/>
    </row>
    <row r="2097" spans="1:20" x14ac:dyDescent="0.25">
      <c r="A2097">
        <v>100198</v>
      </c>
      <c r="B2097" t="s">
        <v>3</v>
      </c>
      <c r="C2097" cm="1">
        <f t="array" ref="C2097">_xlfn.SWITCH(Sales[[#This Row],[Subscription Type]],"Basic",4,"Premium",3,"Business",2,"Enterprise",1,FALSE)</f>
        <v>4</v>
      </c>
      <c r="E2097" s="1"/>
      <c r="F2097" s="1"/>
      <c r="G2097">
        <v>0</v>
      </c>
      <c r="H2097">
        <f>MAX(0,Sales[[#This Row],[Number of Users]]-Sales[[#This Row],[Licenses Bought]])</f>
        <v>45</v>
      </c>
      <c r="I2097" s="5">
        <v>10</v>
      </c>
      <c r="J2097" s="5">
        <f>IF(Sales[[#This Row],[Sales Month]]=MAX(R2097:R4316),Sales[[#This Row],[Upsell $ Non Paying Users]]*Sales[[#This Row],[Non Paying Users]],0)</f>
        <v>0</v>
      </c>
      <c r="K2097" s="5" t="str" cm="1">
        <f t="array" ref="K2097">_xlfn.IFS(Sales[[#This Row],[Current Upsell $]]=0,"",Sales[[#This Row],[Current Upsell $]]&gt;=400,"High",Sales[[#This Row],[Current Upsell $]]&gt;=100,"Medium",Sales[[#This Row],[Current Upsell $]]&lt;100,"Low")</f>
        <v/>
      </c>
      <c r="L2097" s="5" t="str">
        <f>IF(Sales[[#This Row],[Current Upsell $]]&gt;0,_xlfn.CONCAT(Sales[[#This Row],[Subscription Type]]," ",Sales[[#This Row],[Upsell Priority]]," ",TEXT(Sales[[#This Row],[Current Upsell $]],"$#")),"")</f>
        <v/>
      </c>
      <c r="M2097">
        <v>45</v>
      </c>
      <c r="N2097" s="1">
        <v>44228</v>
      </c>
      <c r="O2097" s="1">
        <v>44378</v>
      </c>
      <c r="P2097">
        <v>5</v>
      </c>
      <c r="Q2097">
        <v>0</v>
      </c>
      <c r="R2097" s="1">
        <v>44228</v>
      </c>
      <c r="S2097">
        <v>0</v>
      </c>
      <c r="T2097" s="1"/>
    </row>
    <row r="2098" spans="1:20" x14ac:dyDescent="0.25">
      <c r="A2098">
        <v>100331</v>
      </c>
      <c r="B2098" t="s">
        <v>3</v>
      </c>
      <c r="C2098" cm="1">
        <f t="array" ref="C2098">_xlfn.SWITCH(Sales[[#This Row],[Subscription Type]],"Basic",4,"Premium",3,"Business",2,"Enterprise",1,FALSE)</f>
        <v>4</v>
      </c>
      <c r="E2098" s="1"/>
      <c r="F2098" s="1"/>
      <c r="G2098">
        <v>0</v>
      </c>
      <c r="H2098">
        <f>MAX(0,Sales[[#This Row],[Number of Users]]-Sales[[#This Row],[Licenses Bought]])</f>
        <v>45</v>
      </c>
      <c r="I2098" s="5">
        <v>10</v>
      </c>
      <c r="J2098" s="5">
        <f>IF(Sales[[#This Row],[Sales Month]]=MAX(R2098:R4317),Sales[[#This Row],[Upsell $ Non Paying Users]]*Sales[[#This Row],[Non Paying Users]],0)</f>
        <v>450</v>
      </c>
      <c r="K2098" s="5" t="str" cm="1">
        <f t="array" ref="K2098">_xlfn.IFS(Sales[[#This Row],[Current Upsell $]]=0,"",Sales[[#This Row],[Current Upsell $]]&gt;=400,"High",Sales[[#This Row],[Current Upsell $]]&gt;=100,"Medium",Sales[[#This Row],[Current Upsell $]]&lt;100,"Low")</f>
        <v>High</v>
      </c>
      <c r="L2098" s="5" t="str">
        <f>IF(Sales[[#This Row],[Current Upsell $]]&gt;0,_xlfn.CONCAT(Sales[[#This Row],[Subscription Type]]," ",Sales[[#This Row],[Upsell Priority]]," ",TEXT(Sales[[#This Row],[Current Upsell $]],"$#")),"")</f>
        <v>Basic High $450</v>
      </c>
      <c r="M2098">
        <v>45</v>
      </c>
      <c r="N2098" s="1">
        <v>44348</v>
      </c>
      <c r="O2098" s="1">
        <v>44378</v>
      </c>
      <c r="P2098">
        <v>1</v>
      </c>
      <c r="Q2098">
        <v>0</v>
      </c>
      <c r="R2098" s="1">
        <v>44348</v>
      </c>
      <c r="S2098">
        <v>0</v>
      </c>
      <c r="T2098" s="1"/>
    </row>
    <row r="2099" spans="1:20" x14ac:dyDescent="0.25">
      <c r="A2099">
        <v>100271</v>
      </c>
      <c r="B2099" t="s">
        <v>3</v>
      </c>
      <c r="C2099" cm="1">
        <f t="array" ref="C2099">_xlfn.SWITCH(Sales[[#This Row],[Subscription Type]],"Basic",4,"Premium",3,"Business",2,"Enterprise",1,FALSE)</f>
        <v>4</v>
      </c>
      <c r="E2099" s="1"/>
      <c r="F2099" s="1"/>
      <c r="G2099">
        <v>0</v>
      </c>
      <c r="H2099">
        <f>MAX(0,Sales[[#This Row],[Number of Users]]-Sales[[#This Row],[Licenses Bought]])</f>
        <v>44</v>
      </c>
      <c r="I2099" s="5">
        <v>10</v>
      </c>
      <c r="J2099" s="5">
        <f>IF(Sales[[#This Row],[Sales Month]]=MAX(R2099:R4318),Sales[[#This Row],[Upsell $ Non Paying Users]]*Sales[[#This Row],[Non Paying Users]],0)</f>
        <v>0</v>
      </c>
      <c r="K2099" s="5" t="str" cm="1">
        <f t="array" ref="K2099">_xlfn.IFS(Sales[[#This Row],[Current Upsell $]]=0,"",Sales[[#This Row],[Current Upsell $]]&gt;=400,"High",Sales[[#This Row],[Current Upsell $]]&gt;=100,"Medium",Sales[[#This Row],[Current Upsell $]]&lt;100,"Low")</f>
        <v/>
      </c>
      <c r="L2099" s="5" t="str">
        <f>IF(Sales[[#This Row],[Current Upsell $]]&gt;0,_xlfn.CONCAT(Sales[[#This Row],[Subscription Type]]," ",Sales[[#This Row],[Upsell Priority]]," ",TEXT(Sales[[#This Row],[Current Upsell $]],"$#")),"")</f>
        <v/>
      </c>
      <c r="M2099">
        <v>44</v>
      </c>
      <c r="N2099" s="1">
        <v>44317</v>
      </c>
      <c r="O2099" s="1">
        <v>44378</v>
      </c>
      <c r="P2099">
        <v>2</v>
      </c>
      <c r="Q2099">
        <v>0</v>
      </c>
      <c r="R2099" s="1">
        <v>44317</v>
      </c>
      <c r="S2099">
        <v>0</v>
      </c>
      <c r="T2099" s="1"/>
    </row>
    <row r="2100" spans="1:20" x14ac:dyDescent="0.25">
      <c r="A2100">
        <v>100115</v>
      </c>
      <c r="B2100" t="s">
        <v>3</v>
      </c>
      <c r="C2100" cm="1">
        <f t="array" ref="C2100">_xlfn.SWITCH(Sales[[#This Row],[Subscription Type]],"Basic",4,"Premium",3,"Business",2,"Enterprise",1,FALSE)</f>
        <v>4</v>
      </c>
      <c r="E2100" s="1"/>
      <c r="F2100" s="1"/>
      <c r="G2100">
        <v>0</v>
      </c>
      <c r="H2100">
        <f>MAX(0,Sales[[#This Row],[Number of Users]]-Sales[[#This Row],[Licenses Bought]])</f>
        <v>43</v>
      </c>
      <c r="I2100" s="5">
        <v>10</v>
      </c>
      <c r="J2100" s="5">
        <f>IF(Sales[[#This Row],[Sales Month]]=MAX(R2100:R4319),Sales[[#This Row],[Upsell $ Non Paying Users]]*Sales[[#This Row],[Non Paying Users]],0)</f>
        <v>0</v>
      </c>
      <c r="K2100" s="5" t="str" cm="1">
        <f t="array" ref="K2100">_xlfn.IFS(Sales[[#This Row],[Current Upsell $]]=0,"",Sales[[#This Row],[Current Upsell $]]&gt;=400,"High",Sales[[#This Row],[Current Upsell $]]&gt;=100,"Medium",Sales[[#This Row],[Current Upsell $]]&lt;100,"Low")</f>
        <v/>
      </c>
      <c r="L2100" s="5" t="str">
        <f>IF(Sales[[#This Row],[Current Upsell $]]&gt;0,_xlfn.CONCAT(Sales[[#This Row],[Subscription Type]]," ",Sales[[#This Row],[Upsell Priority]]," ",TEXT(Sales[[#This Row],[Current Upsell $]],"$#")),"")</f>
        <v/>
      </c>
      <c r="M2100">
        <v>43</v>
      </c>
      <c r="N2100" s="1">
        <v>44075</v>
      </c>
      <c r="O2100" s="1">
        <v>44378</v>
      </c>
      <c r="P2100">
        <v>10</v>
      </c>
      <c r="Q2100">
        <v>0</v>
      </c>
      <c r="R2100" s="1">
        <v>44075</v>
      </c>
      <c r="S2100">
        <v>0</v>
      </c>
      <c r="T2100" s="1"/>
    </row>
    <row r="2101" spans="1:20" x14ac:dyDescent="0.25">
      <c r="A2101">
        <v>100247</v>
      </c>
      <c r="B2101" t="s">
        <v>3</v>
      </c>
      <c r="C2101" cm="1">
        <f t="array" ref="C2101">_xlfn.SWITCH(Sales[[#This Row],[Subscription Type]],"Basic",4,"Premium",3,"Business",2,"Enterprise",1,FALSE)</f>
        <v>4</v>
      </c>
      <c r="E2101" s="1"/>
      <c r="F2101" s="1"/>
      <c r="G2101">
        <v>0</v>
      </c>
      <c r="H2101">
        <f>MAX(0,Sales[[#This Row],[Number of Users]]-Sales[[#This Row],[Licenses Bought]])</f>
        <v>43</v>
      </c>
      <c r="I2101" s="5">
        <v>10</v>
      </c>
      <c r="J2101" s="5">
        <f>IF(Sales[[#This Row],[Sales Month]]=MAX(R2101:R4320),Sales[[#This Row],[Upsell $ Non Paying Users]]*Sales[[#This Row],[Non Paying Users]],0)</f>
        <v>0</v>
      </c>
      <c r="K2101" s="5" t="str" cm="1">
        <f t="array" ref="K2101">_xlfn.IFS(Sales[[#This Row],[Current Upsell $]]=0,"",Sales[[#This Row],[Current Upsell $]]&gt;=400,"High",Sales[[#This Row],[Current Upsell $]]&gt;=100,"Medium",Sales[[#This Row],[Current Upsell $]]&lt;100,"Low")</f>
        <v/>
      </c>
      <c r="L2101" s="5" t="str">
        <f>IF(Sales[[#This Row],[Current Upsell $]]&gt;0,_xlfn.CONCAT(Sales[[#This Row],[Subscription Type]]," ",Sales[[#This Row],[Upsell Priority]]," ",TEXT(Sales[[#This Row],[Current Upsell $]],"$#")),"")</f>
        <v/>
      </c>
      <c r="M2101">
        <v>43</v>
      </c>
      <c r="N2101" s="1">
        <v>44287</v>
      </c>
      <c r="O2101" s="1">
        <v>44378</v>
      </c>
      <c r="P2101">
        <v>3</v>
      </c>
      <c r="Q2101">
        <v>0</v>
      </c>
      <c r="R2101" s="1">
        <v>44287</v>
      </c>
      <c r="S2101">
        <v>0</v>
      </c>
      <c r="T2101" s="1"/>
    </row>
    <row r="2102" spans="1:20" x14ac:dyDescent="0.25">
      <c r="A2102">
        <v>100300</v>
      </c>
      <c r="B2102" t="s">
        <v>3</v>
      </c>
      <c r="C2102" cm="1">
        <f t="array" ref="C2102">_xlfn.SWITCH(Sales[[#This Row],[Subscription Type]],"Basic",4,"Premium",3,"Business",2,"Enterprise",1,FALSE)</f>
        <v>4</v>
      </c>
      <c r="E2102" s="1"/>
      <c r="F2102" s="1"/>
      <c r="G2102">
        <v>0</v>
      </c>
      <c r="H2102">
        <f>MAX(0,Sales[[#This Row],[Number of Users]]-Sales[[#This Row],[Licenses Bought]])</f>
        <v>43</v>
      </c>
      <c r="I2102" s="5">
        <v>10</v>
      </c>
      <c r="J2102" s="5">
        <f>IF(Sales[[#This Row],[Sales Month]]=MAX(R2102:R4321),Sales[[#This Row],[Upsell $ Non Paying Users]]*Sales[[#This Row],[Non Paying Users]],0)</f>
        <v>0</v>
      </c>
      <c r="K2102" s="5" t="str" cm="1">
        <f t="array" ref="K2102">_xlfn.IFS(Sales[[#This Row],[Current Upsell $]]=0,"",Sales[[#This Row],[Current Upsell $]]&gt;=400,"High",Sales[[#This Row],[Current Upsell $]]&gt;=100,"Medium",Sales[[#This Row],[Current Upsell $]]&lt;100,"Low")</f>
        <v/>
      </c>
      <c r="L2102" s="5" t="str">
        <f>IF(Sales[[#This Row],[Current Upsell $]]&gt;0,_xlfn.CONCAT(Sales[[#This Row],[Subscription Type]]," ",Sales[[#This Row],[Upsell Priority]]," ",TEXT(Sales[[#This Row],[Current Upsell $]],"$#")),"")</f>
        <v/>
      </c>
      <c r="M2102">
        <v>43</v>
      </c>
      <c r="N2102" s="1">
        <v>44317</v>
      </c>
      <c r="O2102" s="1">
        <v>44378</v>
      </c>
      <c r="P2102">
        <v>2</v>
      </c>
      <c r="Q2102">
        <v>0</v>
      </c>
      <c r="R2102" s="1">
        <v>44317</v>
      </c>
      <c r="S2102">
        <v>0</v>
      </c>
      <c r="T2102" s="1"/>
    </row>
    <row r="2103" spans="1:20" x14ac:dyDescent="0.25">
      <c r="A2103">
        <v>100011</v>
      </c>
      <c r="B2103" t="s">
        <v>3</v>
      </c>
      <c r="C2103" cm="1">
        <f t="array" ref="C2103">_xlfn.SWITCH(Sales[[#This Row],[Subscription Type]],"Basic",4,"Premium",3,"Business",2,"Enterprise",1,FALSE)</f>
        <v>4</v>
      </c>
      <c r="E2103" s="1"/>
      <c r="F2103" s="1"/>
      <c r="G2103">
        <v>0</v>
      </c>
      <c r="H2103">
        <f>MAX(0,Sales[[#This Row],[Number of Users]]-Sales[[#This Row],[Licenses Bought]])</f>
        <v>42</v>
      </c>
      <c r="I2103" s="5">
        <v>10</v>
      </c>
      <c r="J2103" s="5">
        <f>IF(Sales[[#This Row],[Sales Month]]=MAX(R2103:R4322),Sales[[#This Row],[Upsell $ Non Paying Users]]*Sales[[#This Row],[Non Paying Users]],0)</f>
        <v>0</v>
      </c>
      <c r="K2103" s="5" t="str" cm="1">
        <f t="array" ref="K2103">_xlfn.IFS(Sales[[#This Row],[Current Upsell $]]=0,"",Sales[[#This Row],[Current Upsell $]]&gt;=400,"High",Sales[[#This Row],[Current Upsell $]]&gt;=100,"Medium",Sales[[#This Row],[Current Upsell $]]&lt;100,"Low")</f>
        <v/>
      </c>
      <c r="L2103" s="5" t="str">
        <f>IF(Sales[[#This Row],[Current Upsell $]]&gt;0,_xlfn.CONCAT(Sales[[#This Row],[Subscription Type]]," ",Sales[[#This Row],[Upsell Priority]]," ",TEXT(Sales[[#This Row],[Current Upsell $]],"$#")),"")</f>
        <v/>
      </c>
      <c r="M2103">
        <v>42</v>
      </c>
      <c r="N2103" s="1">
        <v>43891</v>
      </c>
      <c r="O2103" s="1">
        <v>44378</v>
      </c>
      <c r="P2103">
        <v>16</v>
      </c>
      <c r="Q2103">
        <v>0</v>
      </c>
      <c r="R2103" s="1">
        <v>43891</v>
      </c>
      <c r="S2103">
        <v>0</v>
      </c>
      <c r="T2103" s="1"/>
    </row>
    <row r="2104" spans="1:20" x14ac:dyDescent="0.25">
      <c r="A2104">
        <v>100118</v>
      </c>
      <c r="B2104" t="s">
        <v>3</v>
      </c>
      <c r="C2104" cm="1">
        <f t="array" ref="C2104">_xlfn.SWITCH(Sales[[#This Row],[Subscription Type]],"Basic",4,"Premium",3,"Business",2,"Enterprise",1,FALSE)</f>
        <v>4</v>
      </c>
      <c r="E2104" s="1"/>
      <c r="F2104" s="1"/>
      <c r="G2104">
        <v>0</v>
      </c>
      <c r="H2104">
        <f>MAX(0,Sales[[#This Row],[Number of Users]]-Sales[[#This Row],[Licenses Bought]])</f>
        <v>42</v>
      </c>
      <c r="I2104" s="5">
        <v>10</v>
      </c>
      <c r="J2104" s="5">
        <f>IF(Sales[[#This Row],[Sales Month]]=MAX(R2104:R4323),Sales[[#This Row],[Upsell $ Non Paying Users]]*Sales[[#This Row],[Non Paying Users]],0)</f>
        <v>0</v>
      </c>
      <c r="K2104" s="5" t="str" cm="1">
        <f t="array" ref="K2104">_xlfn.IFS(Sales[[#This Row],[Current Upsell $]]=0,"",Sales[[#This Row],[Current Upsell $]]&gt;=400,"High",Sales[[#This Row],[Current Upsell $]]&gt;=100,"Medium",Sales[[#This Row],[Current Upsell $]]&lt;100,"Low")</f>
        <v/>
      </c>
      <c r="L2104" s="5" t="str">
        <f>IF(Sales[[#This Row],[Current Upsell $]]&gt;0,_xlfn.CONCAT(Sales[[#This Row],[Subscription Type]]," ",Sales[[#This Row],[Upsell Priority]]," ",TEXT(Sales[[#This Row],[Current Upsell $]],"$#")),"")</f>
        <v/>
      </c>
      <c r="M2104">
        <v>42</v>
      </c>
      <c r="N2104" s="1">
        <v>44075</v>
      </c>
      <c r="O2104" s="1">
        <v>44378</v>
      </c>
      <c r="P2104">
        <v>10</v>
      </c>
      <c r="Q2104">
        <v>0</v>
      </c>
      <c r="R2104" s="1">
        <v>44075</v>
      </c>
      <c r="S2104">
        <v>0</v>
      </c>
      <c r="T2104" s="1"/>
    </row>
    <row r="2105" spans="1:20" x14ac:dyDescent="0.25">
      <c r="A2105">
        <v>100165</v>
      </c>
      <c r="B2105" t="s">
        <v>3</v>
      </c>
      <c r="C2105" cm="1">
        <f t="array" ref="C2105">_xlfn.SWITCH(Sales[[#This Row],[Subscription Type]],"Basic",4,"Premium",3,"Business",2,"Enterprise",1,FALSE)</f>
        <v>4</v>
      </c>
      <c r="E2105" s="1"/>
      <c r="F2105" s="1"/>
      <c r="G2105">
        <v>0</v>
      </c>
      <c r="H2105">
        <f>MAX(0,Sales[[#This Row],[Number of Users]]-Sales[[#This Row],[Licenses Bought]])</f>
        <v>42</v>
      </c>
      <c r="I2105" s="5">
        <v>10</v>
      </c>
      <c r="J2105" s="5">
        <f>IF(Sales[[#This Row],[Sales Month]]=MAX(R2105:R4324),Sales[[#This Row],[Upsell $ Non Paying Users]]*Sales[[#This Row],[Non Paying Users]],0)</f>
        <v>0</v>
      </c>
      <c r="K2105" s="5" t="str" cm="1">
        <f t="array" ref="K2105">_xlfn.IFS(Sales[[#This Row],[Current Upsell $]]=0,"",Sales[[#This Row],[Current Upsell $]]&gt;=400,"High",Sales[[#This Row],[Current Upsell $]]&gt;=100,"Medium",Sales[[#This Row],[Current Upsell $]]&lt;100,"Low")</f>
        <v/>
      </c>
      <c r="L2105" s="5" t="str">
        <f>IF(Sales[[#This Row],[Current Upsell $]]&gt;0,_xlfn.CONCAT(Sales[[#This Row],[Subscription Type]]," ",Sales[[#This Row],[Upsell Priority]]," ",TEXT(Sales[[#This Row],[Current Upsell $]],"$#")),"")</f>
        <v/>
      </c>
      <c r="M2105">
        <v>42</v>
      </c>
      <c r="N2105" s="1">
        <v>44136</v>
      </c>
      <c r="O2105" s="1">
        <v>44378</v>
      </c>
      <c r="P2105">
        <v>8</v>
      </c>
      <c r="Q2105">
        <v>0</v>
      </c>
      <c r="R2105" s="1">
        <v>44136</v>
      </c>
      <c r="S2105">
        <v>0</v>
      </c>
      <c r="T2105" s="1"/>
    </row>
    <row r="2106" spans="1:20" x14ac:dyDescent="0.25">
      <c r="A2106">
        <v>100246</v>
      </c>
      <c r="B2106" t="s">
        <v>3</v>
      </c>
      <c r="C2106" cm="1">
        <f t="array" ref="C2106">_xlfn.SWITCH(Sales[[#This Row],[Subscription Type]],"Basic",4,"Premium",3,"Business",2,"Enterprise",1,FALSE)</f>
        <v>4</v>
      </c>
      <c r="E2106" s="1"/>
      <c r="F2106" s="1"/>
      <c r="G2106">
        <v>0</v>
      </c>
      <c r="H2106">
        <f>MAX(0,Sales[[#This Row],[Number of Users]]-Sales[[#This Row],[Licenses Bought]])</f>
        <v>42</v>
      </c>
      <c r="I2106" s="5">
        <v>10</v>
      </c>
      <c r="J2106" s="5">
        <f>IF(Sales[[#This Row],[Sales Month]]=MAX(R2106:R4325),Sales[[#This Row],[Upsell $ Non Paying Users]]*Sales[[#This Row],[Non Paying Users]],0)</f>
        <v>0</v>
      </c>
      <c r="K2106" s="5" t="str" cm="1">
        <f t="array" ref="K2106">_xlfn.IFS(Sales[[#This Row],[Current Upsell $]]=0,"",Sales[[#This Row],[Current Upsell $]]&gt;=400,"High",Sales[[#This Row],[Current Upsell $]]&gt;=100,"Medium",Sales[[#This Row],[Current Upsell $]]&lt;100,"Low")</f>
        <v/>
      </c>
      <c r="L2106" s="5" t="str">
        <f>IF(Sales[[#This Row],[Current Upsell $]]&gt;0,_xlfn.CONCAT(Sales[[#This Row],[Subscription Type]]," ",Sales[[#This Row],[Upsell Priority]]," ",TEXT(Sales[[#This Row],[Current Upsell $]],"$#")),"")</f>
        <v/>
      </c>
      <c r="M2106">
        <v>42</v>
      </c>
      <c r="N2106" s="1">
        <v>44287</v>
      </c>
      <c r="O2106" s="1">
        <v>44378</v>
      </c>
      <c r="P2106">
        <v>3</v>
      </c>
      <c r="Q2106">
        <v>0</v>
      </c>
      <c r="R2106" s="1">
        <v>44287</v>
      </c>
      <c r="S2106">
        <v>0</v>
      </c>
      <c r="T2106" s="1"/>
    </row>
    <row r="2107" spans="1:20" x14ac:dyDescent="0.25">
      <c r="A2107">
        <v>100116</v>
      </c>
      <c r="B2107" t="s">
        <v>3</v>
      </c>
      <c r="C2107" cm="1">
        <f t="array" ref="C2107">_xlfn.SWITCH(Sales[[#This Row],[Subscription Type]],"Basic",4,"Premium",3,"Business",2,"Enterprise",1,FALSE)</f>
        <v>4</v>
      </c>
      <c r="E2107" s="1"/>
      <c r="F2107" s="1"/>
      <c r="G2107">
        <v>0</v>
      </c>
      <c r="H2107">
        <f>MAX(0,Sales[[#This Row],[Number of Users]]-Sales[[#This Row],[Licenses Bought]])</f>
        <v>41</v>
      </c>
      <c r="I2107" s="5">
        <v>10</v>
      </c>
      <c r="J2107" s="5">
        <f>IF(Sales[[#This Row],[Sales Month]]=MAX(R2107:R4326),Sales[[#This Row],[Upsell $ Non Paying Users]]*Sales[[#This Row],[Non Paying Users]],0)</f>
        <v>0</v>
      </c>
      <c r="K2107" s="5" t="str" cm="1">
        <f t="array" ref="K2107">_xlfn.IFS(Sales[[#This Row],[Current Upsell $]]=0,"",Sales[[#This Row],[Current Upsell $]]&gt;=400,"High",Sales[[#This Row],[Current Upsell $]]&gt;=100,"Medium",Sales[[#This Row],[Current Upsell $]]&lt;100,"Low")</f>
        <v/>
      </c>
      <c r="L2107" s="5" t="str">
        <f>IF(Sales[[#This Row],[Current Upsell $]]&gt;0,_xlfn.CONCAT(Sales[[#This Row],[Subscription Type]]," ",Sales[[#This Row],[Upsell Priority]]," ",TEXT(Sales[[#This Row],[Current Upsell $]],"$#")),"")</f>
        <v/>
      </c>
      <c r="M2107">
        <v>41</v>
      </c>
      <c r="N2107" s="1">
        <v>44075</v>
      </c>
      <c r="O2107" s="1">
        <v>44378</v>
      </c>
      <c r="P2107">
        <v>10</v>
      </c>
      <c r="Q2107">
        <v>0</v>
      </c>
      <c r="R2107" s="1">
        <v>44075</v>
      </c>
      <c r="S2107">
        <v>0</v>
      </c>
      <c r="T2107" s="1"/>
    </row>
    <row r="2108" spans="1:20" x14ac:dyDescent="0.25">
      <c r="A2108">
        <v>100117</v>
      </c>
      <c r="B2108" t="s">
        <v>3</v>
      </c>
      <c r="C2108" cm="1">
        <f t="array" ref="C2108">_xlfn.SWITCH(Sales[[#This Row],[Subscription Type]],"Basic",4,"Premium",3,"Business",2,"Enterprise",1,FALSE)</f>
        <v>4</v>
      </c>
      <c r="E2108" s="1"/>
      <c r="F2108" s="1"/>
      <c r="G2108">
        <v>0</v>
      </c>
      <c r="H2108">
        <f>MAX(0,Sales[[#This Row],[Number of Users]]-Sales[[#This Row],[Licenses Bought]])</f>
        <v>41</v>
      </c>
      <c r="I2108" s="5">
        <v>10</v>
      </c>
      <c r="J2108" s="5">
        <f>IF(Sales[[#This Row],[Sales Month]]=MAX(R2108:R4327),Sales[[#This Row],[Upsell $ Non Paying Users]]*Sales[[#This Row],[Non Paying Users]],0)</f>
        <v>0</v>
      </c>
      <c r="K2108" s="5" t="str" cm="1">
        <f t="array" ref="K2108">_xlfn.IFS(Sales[[#This Row],[Current Upsell $]]=0,"",Sales[[#This Row],[Current Upsell $]]&gt;=400,"High",Sales[[#This Row],[Current Upsell $]]&gt;=100,"Medium",Sales[[#This Row],[Current Upsell $]]&lt;100,"Low")</f>
        <v/>
      </c>
      <c r="L2108" s="5" t="str">
        <f>IF(Sales[[#This Row],[Current Upsell $]]&gt;0,_xlfn.CONCAT(Sales[[#This Row],[Subscription Type]]," ",Sales[[#This Row],[Upsell Priority]]," ",TEXT(Sales[[#This Row],[Current Upsell $]],"$#")),"")</f>
        <v/>
      </c>
      <c r="M2108">
        <v>41</v>
      </c>
      <c r="N2108" s="1">
        <v>44075</v>
      </c>
      <c r="O2108" s="1">
        <v>44378</v>
      </c>
      <c r="P2108">
        <v>10</v>
      </c>
      <c r="Q2108">
        <v>0</v>
      </c>
      <c r="R2108" s="1">
        <v>44075</v>
      </c>
      <c r="S2108">
        <v>0</v>
      </c>
      <c r="T2108" s="1"/>
    </row>
    <row r="2109" spans="1:20" x14ac:dyDescent="0.25">
      <c r="A2109">
        <v>100199</v>
      </c>
      <c r="B2109" t="s">
        <v>3</v>
      </c>
      <c r="C2109" cm="1">
        <f t="array" ref="C2109">_xlfn.SWITCH(Sales[[#This Row],[Subscription Type]],"Basic",4,"Premium",3,"Business",2,"Enterprise",1,FALSE)</f>
        <v>4</v>
      </c>
      <c r="E2109" s="1"/>
      <c r="F2109" s="1"/>
      <c r="G2109">
        <v>0</v>
      </c>
      <c r="H2109">
        <f>MAX(0,Sales[[#This Row],[Number of Users]]-Sales[[#This Row],[Licenses Bought]])</f>
        <v>41</v>
      </c>
      <c r="I2109" s="5">
        <v>10</v>
      </c>
      <c r="J2109" s="5">
        <f>IF(Sales[[#This Row],[Sales Month]]=MAX(R2109:R4328),Sales[[#This Row],[Upsell $ Non Paying Users]]*Sales[[#This Row],[Non Paying Users]],0)</f>
        <v>0</v>
      </c>
      <c r="K2109" s="5" t="str" cm="1">
        <f t="array" ref="K2109">_xlfn.IFS(Sales[[#This Row],[Current Upsell $]]=0,"",Sales[[#This Row],[Current Upsell $]]&gt;=400,"High",Sales[[#This Row],[Current Upsell $]]&gt;=100,"Medium",Sales[[#This Row],[Current Upsell $]]&lt;100,"Low")</f>
        <v/>
      </c>
      <c r="L2109" s="5" t="str">
        <f>IF(Sales[[#This Row],[Current Upsell $]]&gt;0,_xlfn.CONCAT(Sales[[#This Row],[Subscription Type]]," ",Sales[[#This Row],[Upsell Priority]]," ",TEXT(Sales[[#This Row],[Current Upsell $]],"$#")),"")</f>
        <v/>
      </c>
      <c r="M2109">
        <v>41</v>
      </c>
      <c r="N2109" s="1">
        <v>44228</v>
      </c>
      <c r="O2109" s="1">
        <v>44378</v>
      </c>
      <c r="P2109">
        <v>5</v>
      </c>
      <c r="Q2109">
        <v>0</v>
      </c>
      <c r="R2109" s="1">
        <v>44228</v>
      </c>
      <c r="S2109">
        <v>0</v>
      </c>
      <c r="T2109" s="1"/>
    </row>
    <row r="2110" spans="1:20" x14ac:dyDescent="0.25">
      <c r="A2110">
        <v>100330</v>
      </c>
      <c r="B2110" t="s">
        <v>3</v>
      </c>
      <c r="C2110" cm="1">
        <f t="array" ref="C2110">_xlfn.SWITCH(Sales[[#This Row],[Subscription Type]],"Basic",4,"Premium",3,"Business",2,"Enterprise",1,FALSE)</f>
        <v>4</v>
      </c>
      <c r="E2110" s="1"/>
      <c r="F2110" s="1"/>
      <c r="G2110">
        <v>0</v>
      </c>
      <c r="H2110">
        <f>MAX(0,Sales[[#This Row],[Number of Users]]-Sales[[#This Row],[Licenses Bought]])</f>
        <v>41</v>
      </c>
      <c r="I2110" s="5">
        <v>10</v>
      </c>
      <c r="J2110" s="5">
        <f>IF(Sales[[#This Row],[Sales Month]]=MAX(R2110:R4329),Sales[[#This Row],[Upsell $ Non Paying Users]]*Sales[[#This Row],[Non Paying Users]],0)</f>
        <v>410</v>
      </c>
      <c r="K2110" s="5" t="str" cm="1">
        <f t="array" ref="K2110">_xlfn.IFS(Sales[[#This Row],[Current Upsell $]]=0,"",Sales[[#This Row],[Current Upsell $]]&gt;=400,"High",Sales[[#This Row],[Current Upsell $]]&gt;=100,"Medium",Sales[[#This Row],[Current Upsell $]]&lt;100,"Low")</f>
        <v>High</v>
      </c>
      <c r="L2110" s="5" t="str">
        <f>IF(Sales[[#This Row],[Current Upsell $]]&gt;0,_xlfn.CONCAT(Sales[[#This Row],[Subscription Type]]," ",Sales[[#This Row],[Upsell Priority]]," ",TEXT(Sales[[#This Row],[Current Upsell $]],"$#")),"")</f>
        <v>Basic High $410</v>
      </c>
      <c r="M2110">
        <v>41</v>
      </c>
      <c r="N2110" s="1">
        <v>44348</v>
      </c>
      <c r="O2110" s="1">
        <v>44378</v>
      </c>
      <c r="P2110">
        <v>1</v>
      </c>
      <c r="Q2110">
        <v>0</v>
      </c>
      <c r="R2110" s="1">
        <v>44348</v>
      </c>
      <c r="S2110">
        <v>0</v>
      </c>
      <c r="T2110" s="1"/>
    </row>
    <row r="2111" spans="1:20" x14ac:dyDescent="0.25">
      <c r="A2111">
        <v>100012</v>
      </c>
      <c r="B2111" t="s">
        <v>3</v>
      </c>
      <c r="C2111" cm="1">
        <f t="array" ref="C2111">_xlfn.SWITCH(Sales[[#This Row],[Subscription Type]],"Basic",4,"Premium",3,"Business",2,"Enterprise",1,FALSE)</f>
        <v>4</v>
      </c>
      <c r="E2111" s="1"/>
      <c r="F2111" s="1"/>
      <c r="G2111">
        <v>0</v>
      </c>
      <c r="H2111">
        <f>MAX(0,Sales[[#This Row],[Number of Users]]-Sales[[#This Row],[Licenses Bought]])</f>
        <v>40</v>
      </c>
      <c r="I2111" s="5">
        <v>10</v>
      </c>
      <c r="J2111" s="5">
        <f>IF(Sales[[#This Row],[Sales Month]]=MAX(R2111:R4330),Sales[[#This Row],[Upsell $ Non Paying Users]]*Sales[[#This Row],[Non Paying Users]],0)</f>
        <v>0</v>
      </c>
      <c r="K2111" s="5" t="str" cm="1">
        <f t="array" ref="K2111">_xlfn.IFS(Sales[[#This Row],[Current Upsell $]]=0,"",Sales[[#This Row],[Current Upsell $]]&gt;=400,"High",Sales[[#This Row],[Current Upsell $]]&gt;=100,"Medium",Sales[[#This Row],[Current Upsell $]]&lt;100,"Low")</f>
        <v/>
      </c>
      <c r="L2111" s="5" t="str">
        <f>IF(Sales[[#This Row],[Current Upsell $]]&gt;0,_xlfn.CONCAT(Sales[[#This Row],[Subscription Type]]," ",Sales[[#This Row],[Upsell Priority]]," ",TEXT(Sales[[#This Row],[Current Upsell $]],"$#")),"")</f>
        <v/>
      </c>
      <c r="M2111">
        <v>40</v>
      </c>
      <c r="N2111" s="1">
        <v>43891</v>
      </c>
      <c r="O2111" s="1">
        <v>44378</v>
      </c>
      <c r="P2111">
        <v>16</v>
      </c>
      <c r="Q2111">
        <v>0</v>
      </c>
      <c r="R2111" s="1">
        <v>43891</v>
      </c>
      <c r="S2111">
        <v>0</v>
      </c>
      <c r="T2111" s="1"/>
    </row>
    <row r="2112" spans="1:20" x14ac:dyDescent="0.25">
      <c r="A2112">
        <v>100059</v>
      </c>
      <c r="B2112" t="s">
        <v>3</v>
      </c>
      <c r="C2112" cm="1">
        <f t="array" ref="C2112">_xlfn.SWITCH(Sales[[#This Row],[Subscription Type]],"Basic",4,"Premium",3,"Business",2,"Enterprise",1,FALSE)</f>
        <v>4</v>
      </c>
      <c r="E2112" s="1"/>
      <c r="F2112" s="1"/>
      <c r="G2112">
        <v>0</v>
      </c>
      <c r="H2112">
        <f>MAX(0,Sales[[#This Row],[Number of Users]]-Sales[[#This Row],[Licenses Bought]])</f>
        <v>40</v>
      </c>
      <c r="I2112" s="5">
        <v>10</v>
      </c>
      <c r="J2112" s="5">
        <f>IF(Sales[[#This Row],[Sales Month]]=MAX(R2112:R4331),Sales[[#This Row],[Upsell $ Non Paying Users]]*Sales[[#This Row],[Non Paying Users]],0)</f>
        <v>0</v>
      </c>
      <c r="K2112" s="5" t="str" cm="1">
        <f t="array" ref="K2112">_xlfn.IFS(Sales[[#This Row],[Current Upsell $]]=0,"",Sales[[#This Row],[Current Upsell $]]&gt;=400,"High",Sales[[#This Row],[Current Upsell $]]&gt;=100,"Medium",Sales[[#This Row],[Current Upsell $]]&lt;100,"Low")</f>
        <v/>
      </c>
      <c r="L2112" s="5" t="str">
        <f>IF(Sales[[#This Row],[Current Upsell $]]&gt;0,_xlfn.CONCAT(Sales[[#This Row],[Subscription Type]]," ",Sales[[#This Row],[Upsell Priority]]," ",TEXT(Sales[[#This Row],[Current Upsell $]],"$#")),"")</f>
        <v/>
      </c>
      <c r="M2112">
        <v>40</v>
      </c>
      <c r="N2112" s="1">
        <v>44013</v>
      </c>
      <c r="O2112" s="1">
        <v>44378</v>
      </c>
      <c r="P2112">
        <v>12</v>
      </c>
      <c r="Q2112">
        <v>0</v>
      </c>
      <c r="R2112" s="1">
        <v>44013</v>
      </c>
      <c r="S2112">
        <v>0</v>
      </c>
      <c r="T2112" s="1"/>
    </row>
    <row r="2113" spans="1:20" x14ac:dyDescent="0.25">
      <c r="A2113">
        <v>100274</v>
      </c>
      <c r="B2113" t="s">
        <v>3</v>
      </c>
      <c r="C2113" cm="1">
        <f t="array" ref="C2113">_xlfn.SWITCH(Sales[[#This Row],[Subscription Type]],"Basic",4,"Premium",3,"Business",2,"Enterprise",1,FALSE)</f>
        <v>4</v>
      </c>
      <c r="E2113" s="1"/>
      <c r="F2113" s="1"/>
      <c r="G2113">
        <v>0</v>
      </c>
      <c r="H2113">
        <f>MAX(0,Sales[[#This Row],[Number of Users]]-Sales[[#This Row],[Licenses Bought]])</f>
        <v>40</v>
      </c>
      <c r="I2113" s="5">
        <v>10</v>
      </c>
      <c r="J2113" s="5">
        <f>IF(Sales[[#This Row],[Sales Month]]=MAX(R2113:R4332),Sales[[#This Row],[Upsell $ Non Paying Users]]*Sales[[#This Row],[Non Paying Users]],0)</f>
        <v>0</v>
      </c>
      <c r="K2113" s="5" t="str" cm="1">
        <f t="array" ref="K2113">_xlfn.IFS(Sales[[#This Row],[Current Upsell $]]=0,"",Sales[[#This Row],[Current Upsell $]]&gt;=400,"High",Sales[[#This Row],[Current Upsell $]]&gt;=100,"Medium",Sales[[#This Row],[Current Upsell $]]&lt;100,"Low")</f>
        <v/>
      </c>
      <c r="L2113" s="5" t="str">
        <f>IF(Sales[[#This Row],[Current Upsell $]]&gt;0,_xlfn.CONCAT(Sales[[#This Row],[Subscription Type]]," ",Sales[[#This Row],[Upsell Priority]]," ",TEXT(Sales[[#This Row],[Current Upsell $]],"$#")),"")</f>
        <v/>
      </c>
      <c r="M2113">
        <v>40</v>
      </c>
      <c r="N2113" s="1">
        <v>44317</v>
      </c>
      <c r="O2113" s="1">
        <v>44378</v>
      </c>
      <c r="P2113">
        <v>2</v>
      </c>
      <c r="Q2113">
        <v>0</v>
      </c>
      <c r="R2113" s="1">
        <v>44317</v>
      </c>
      <c r="S2113">
        <v>0</v>
      </c>
      <c r="T2113" s="1"/>
    </row>
    <row r="2114" spans="1:20" x14ac:dyDescent="0.25">
      <c r="A2114">
        <v>100005</v>
      </c>
      <c r="B2114" t="s">
        <v>1</v>
      </c>
      <c r="C2114" cm="1">
        <f t="array" ref="C2114">_xlfn.SWITCH(Sales[[#This Row],[Subscription Type]],"Basic",4,"Premium",3,"Business",2,"Enterprise",1,FALSE)</f>
        <v>2</v>
      </c>
      <c r="E2114" s="1"/>
      <c r="F2114" s="1"/>
      <c r="G2114">
        <v>37</v>
      </c>
      <c r="H2114">
        <f>MAX(0,Sales[[#This Row],[Number of Users]]-Sales[[#This Row],[Licenses Bought]])</f>
        <v>0</v>
      </c>
      <c r="I2114" s="5">
        <v>25</v>
      </c>
      <c r="J2114" s="5">
        <f>IF(Sales[[#This Row],[Sales Month]]=MAX(R2114:R4333),Sales[[#This Row],[Upsell $ Non Paying Users]]*Sales[[#This Row],[Non Paying Users]],0)</f>
        <v>0</v>
      </c>
      <c r="K2114" s="5" t="str" cm="1">
        <f t="array" ref="K2114">_xlfn.IFS(Sales[[#This Row],[Current Upsell $]]=0,"",Sales[[#This Row],[Current Upsell $]]&gt;=400,"High",Sales[[#This Row],[Current Upsell $]]&gt;=100,"Medium",Sales[[#This Row],[Current Upsell $]]&lt;100,"Low")</f>
        <v/>
      </c>
      <c r="L2114" s="5" t="str">
        <f>IF(Sales[[#This Row],[Current Upsell $]]&gt;0,_xlfn.CONCAT(Sales[[#This Row],[Subscription Type]]," ",Sales[[#This Row],[Upsell Priority]]," ",TEXT(Sales[[#This Row],[Current Upsell $]],"$#")),"")</f>
        <v/>
      </c>
      <c r="M2114">
        <v>32</v>
      </c>
      <c r="N2114" s="1">
        <v>43800</v>
      </c>
      <c r="O2114" s="1">
        <v>44378</v>
      </c>
      <c r="P2114">
        <v>19</v>
      </c>
      <c r="Q2114">
        <v>0</v>
      </c>
      <c r="R2114" s="1">
        <v>43862</v>
      </c>
      <c r="S2114">
        <v>925</v>
      </c>
      <c r="T2114" s="1"/>
    </row>
    <row r="2115" spans="1:20" x14ac:dyDescent="0.25">
      <c r="A2115">
        <v>100005</v>
      </c>
      <c r="B2115" t="s">
        <v>1</v>
      </c>
      <c r="C2115" cm="1">
        <f t="array" ref="C2115">_xlfn.SWITCH(Sales[[#This Row],[Subscription Type]],"Basic",4,"Premium",3,"Business",2,"Enterprise",1,FALSE)</f>
        <v>2</v>
      </c>
      <c r="E2115" s="1"/>
      <c r="F2115" s="1"/>
      <c r="G2115">
        <v>37</v>
      </c>
      <c r="H2115">
        <f>MAX(0,Sales[[#This Row],[Number of Users]]-Sales[[#This Row],[Licenses Bought]])</f>
        <v>0</v>
      </c>
      <c r="I2115" s="5">
        <v>25</v>
      </c>
      <c r="J2115" s="5">
        <f>IF(Sales[[#This Row],[Sales Month]]=MAX(R2115:R4334),Sales[[#This Row],[Upsell $ Non Paying Users]]*Sales[[#This Row],[Non Paying Users]],0)</f>
        <v>0</v>
      </c>
      <c r="K2115" s="5" t="str" cm="1">
        <f t="array" ref="K2115">_xlfn.IFS(Sales[[#This Row],[Current Upsell $]]=0,"",Sales[[#This Row],[Current Upsell $]]&gt;=400,"High",Sales[[#This Row],[Current Upsell $]]&gt;=100,"Medium",Sales[[#This Row],[Current Upsell $]]&lt;100,"Low")</f>
        <v/>
      </c>
      <c r="L2115" s="5" t="str">
        <f>IF(Sales[[#This Row],[Current Upsell $]]&gt;0,_xlfn.CONCAT(Sales[[#This Row],[Subscription Type]]," ",Sales[[#This Row],[Upsell Priority]]," ",TEXT(Sales[[#This Row],[Current Upsell $]],"$#")),"")</f>
        <v/>
      </c>
      <c r="M2115">
        <v>34</v>
      </c>
      <c r="N2115" s="1">
        <v>43800</v>
      </c>
      <c r="O2115" s="1">
        <v>44378</v>
      </c>
      <c r="P2115">
        <v>19</v>
      </c>
      <c r="Q2115">
        <v>0</v>
      </c>
      <c r="R2115" s="1">
        <v>44228</v>
      </c>
      <c r="S2115">
        <v>925</v>
      </c>
      <c r="T2115" s="1"/>
    </row>
    <row r="2116" spans="1:20" x14ac:dyDescent="0.25">
      <c r="A2116">
        <v>100006</v>
      </c>
      <c r="B2116" t="s">
        <v>0</v>
      </c>
      <c r="C2116" cm="1">
        <f t="array" ref="C2116">_xlfn.SWITCH(Sales[[#This Row],[Subscription Type]],"Basic",4,"Premium",3,"Business",2,"Enterprise",1,FALSE)</f>
        <v>3</v>
      </c>
      <c r="G2116">
        <v>5</v>
      </c>
      <c r="H2116">
        <f>MAX(0,Sales[[#This Row],[Number of Users]]-Sales[[#This Row],[Licenses Bought]])</f>
        <v>0</v>
      </c>
      <c r="I2116" s="5">
        <v>10</v>
      </c>
      <c r="J2116" s="5">
        <f>IF(Sales[[#This Row],[Sales Month]]=MAX(R2116:R4335),Sales[[#This Row],[Upsell $ Non Paying Users]]*Sales[[#This Row],[Non Paying Users]],0)</f>
        <v>0</v>
      </c>
      <c r="K2116" s="5" t="str" cm="1">
        <f t="array" ref="K2116">_xlfn.IFS(Sales[[#This Row],[Current Upsell $]]=0,"",Sales[[#This Row],[Current Upsell $]]&gt;=400,"High",Sales[[#This Row],[Current Upsell $]]&gt;=100,"Medium",Sales[[#This Row],[Current Upsell $]]&lt;100,"Low")</f>
        <v/>
      </c>
      <c r="L2116" s="5" t="str">
        <f>IF(Sales[[#This Row],[Current Upsell $]]&gt;0,_xlfn.CONCAT(Sales[[#This Row],[Subscription Type]]," ",Sales[[#This Row],[Upsell Priority]]," ",TEXT(Sales[[#This Row],[Current Upsell $]],"$#")),"")</f>
        <v/>
      </c>
      <c r="M2116">
        <v>5</v>
      </c>
      <c r="N2116" s="1">
        <v>43800</v>
      </c>
      <c r="O2116" s="1">
        <v>44287</v>
      </c>
      <c r="P2116">
        <v>16</v>
      </c>
      <c r="Q2116">
        <v>2</v>
      </c>
      <c r="R2116" s="1">
        <v>43952</v>
      </c>
      <c r="S2116">
        <v>50</v>
      </c>
      <c r="T2116" s="1"/>
    </row>
    <row r="2117" spans="1:20" x14ac:dyDescent="0.25">
      <c r="A2117">
        <v>100006</v>
      </c>
      <c r="B2117" t="s">
        <v>0</v>
      </c>
      <c r="C2117" cm="1">
        <f t="array" ref="C2117">_xlfn.SWITCH(Sales[[#This Row],[Subscription Type]],"Basic",4,"Premium",3,"Business",2,"Enterprise",1,FALSE)</f>
        <v>3</v>
      </c>
      <c r="G2117">
        <v>5</v>
      </c>
      <c r="H2117">
        <f>MAX(0,Sales[[#This Row],[Number of Users]]-Sales[[#This Row],[Licenses Bought]])</f>
        <v>0</v>
      </c>
      <c r="I2117" s="5">
        <v>10</v>
      </c>
      <c r="J2117" s="5">
        <f>IF(Sales[[#This Row],[Sales Month]]=MAX(R2117:R4336),Sales[[#This Row],[Upsell $ Non Paying Users]]*Sales[[#This Row],[Non Paying Users]],0)</f>
        <v>0</v>
      </c>
      <c r="K2117" s="5" t="str" cm="1">
        <f t="array" ref="K2117">_xlfn.IFS(Sales[[#This Row],[Current Upsell $]]=0,"",Sales[[#This Row],[Current Upsell $]]&gt;=400,"High",Sales[[#This Row],[Current Upsell $]]&gt;=100,"Medium",Sales[[#This Row],[Current Upsell $]]&lt;100,"Low")</f>
        <v/>
      </c>
      <c r="L2117" s="5" t="str">
        <f>IF(Sales[[#This Row],[Current Upsell $]]&gt;0,_xlfn.CONCAT(Sales[[#This Row],[Subscription Type]]," ",Sales[[#This Row],[Upsell Priority]]," ",TEXT(Sales[[#This Row],[Current Upsell $]],"$#")),"")</f>
        <v/>
      </c>
      <c r="M2117">
        <v>4</v>
      </c>
      <c r="N2117" s="1">
        <v>43800</v>
      </c>
      <c r="O2117" s="1">
        <v>44287</v>
      </c>
      <c r="P2117">
        <v>16</v>
      </c>
      <c r="Q2117">
        <v>2</v>
      </c>
      <c r="R2117" s="1">
        <v>44013</v>
      </c>
      <c r="S2117">
        <v>50</v>
      </c>
      <c r="T2117" s="1"/>
    </row>
    <row r="2118" spans="1:20" x14ac:dyDescent="0.25">
      <c r="A2118">
        <v>100008</v>
      </c>
      <c r="B2118" t="s">
        <v>0</v>
      </c>
      <c r="C2118" cm="1">
        <f t="array" ref="C2118">_xlfn.SWITCH(Sales[[#This Row],[Subscription Type]],"Basic",4,"Premium",3,"Business",2,"Enterprise",1,FALSE)</f>
        <v>3</v>
      </c>
      <c r="E2118" s="1"/>
      <c r="F2118" s="1"/>
      <c r="G2118">
        <v>1</v>
      </c>
      <c r="H2118">
        <f>MAX(0,Sales[[#This Row],[Number of Users]]-Sales[[#This Row],[Licenses Bought]])</f>
        <v>0</v>
      </c>
      <c r="I2118" s="5">
        <v>10</v>
      </c>
      <c r="J2118" s="5">
        <f>IF(Sales[[#This Row],[Sales Month]]=MAX(R2118:R4337),Sales[[#This Row],[Upsell $ Non Paying Users]]*Sales[[#This Row],[Non Paying Users]],0)</f>
        <v>0</v>
      </c>
      <c r="K2118" s="5" t="str" cm="1">
        <f t="array" ref="K2118">_xlfn.IFS(Sales[[#This Row],[Current Upsell $]]=0,"",Sales[[#This Row],[Current Upsell $]]&gt;=400,"High",Sales[[#This Row],[Current Upsell $]]&gt;=100,"Medium",Sales[[#This Row],[Current Upsell $]]&lt;100,"Low")</f>
        <v/>
      </c>
      <c r="L2118" s="5" t="str">
        <f>IF(Sales[[#This Row],[Current Upsell $]]&gt;0,_xlfn.CONCAT(Sales[[#This Row],[Subscription Type]]," ",Sales[[#This Row],[Upsell Priority]]," ",TEXT(Sales[[#This Row],[Current Upsell $]],"$#")),"")</f>
        <v/>
      </c>
      <c r="M2118">
        <v>1</v>
      </c>
      <c r="N2118" s="1">
        <v>43831</v>
      </c>
      <c r="O2118" s="1">
        <v>44378</v>
      </c>
      <c r="P2118">
        <v>18</v>
      </c>
      <c r="Q2118">
        <v>0</v>
      </c>
      <c r="R2118" s="1">
        <v>44105</v>
      </c>
      <c r="S2118">
        <v>10</v>
      </c>
      <c r="T2118" s="1"/>
    </row>
    <row r="2119" spans="1:20" x14ac:dyDescent="0.25">
      <c r="A2119">
        <v>100008</v>
      </c>
      <c r="B2119" t="s">
        <v>0</v>
      </c>
      <c r="C2119" cm="1">
        <f t="array" ref="C2119">_xlfn.SWITCH(Sales[[#This Row],[Subscription Type]],"Basic",4,"Premium",3,"Business",2,"Enterprise",1,FALSE)</f>
        <v>3</v>
      </c>
      <c r="E2119" s="1"/>
      <c r="F2119" s="1"/>
      <c r="G2119">
        <v>1</v>
      </c>
      <c r="H2119">
        <f>MAX(0,Sales[[#This Row],[Number of Users]]-Sales[[#This Row],[Licenses Bought]])</f>
        <v>0</v>
      </c>
      <c r="I2119" s="5">
        <v>10</v>
      </c>
      <c r="J2119" s="5">
        <f>IF(Sales[[#This Row],[Sales Month]]=MAX(R2119:R4338),Sales[[#This Row],[Upsell $ Non Paying Users]]*Sales[[#This Row],[Non Paying Users]],0)</f>
        <v>0</v>
      </c>
      <c r="K2119" s="5" t="str" cm="1">
        <f t="array" ref="K2119">_xlfn.IFS(Sales[[#This Row],[Current Upsell $]]=0,"",Sales[[#This Row],[Current Upsell $]]&gt;=400,"High",Sales[[#This Row],[Current Upsell $]]&gt;=100,"Medium",Sales[[#This Row],[Current Upsell $]]&lt;100,"Low")</f>
        <v/>
      </c>
      <c r="L2119" s="5" t="str">
        <f>IF(Sales[[#This Row],[Current Upsell $]]&gt;0,_xlfn.CONCAT(Sales[[#This Row],[Subscription Type]]," ",Sales[[#This Row],[Upsell Priority]]," ",TEXT(Sales[[#This Row],[Current Upsell $]],"$#")),"")</f>
        <v/>
      </c>
      <c r="M2119">
        <v>1</v>
      </c>
      <c r="N2119" s="1">
        <v>43831</v>
      </c>
      <c r="O2119" s="1">
        <v>44378</v>
      </c>
      <c r="P2119">
        <v>18</v>
      </c>
      <c r="Q2119">
        <v>0</v>
      </c>
      <c r="R2119" s="1">
        <v>44197</v>
      </c>
      <c r="S2119">
        <v>10</v>
      </c>
      <c r="T2119" s="1"/>
    </row>
    <row r="2120" spans="1:20" x14ac:dyDescent="0.25">
      <c r="A2120">
        <v>100008</v>
      </c>
      <c r="B2120" t="s">
        <v>0</v>
      </c>
      <c r="C2120" cm="1">
        <f t="array" ref="C2120">_xlfn.SWITCH(Sales[[#This Row],[Subscription Type]],"Basic",4,"Premium",3,"Business",2,"Enterprise",1,FALSE)</f>
        <v>3</v>
      </c>
      <c r="E2120" s="1"/>
      <c r="F2120" s="1"/>
      <c r="G2120">
        <v>1</v>
      </c>
      <c r="H2120">
        <f>MAX(0,Sales[[#This Row],[Number of Users]]-Sales[[#This Row],[Licenses Bought]])</f>
        <v>0</v>
      </c>
      <c r="I2120" s="5">
        <v>10</v>
      </c>
      <c r="J2120" s="5">
        <f>IF(Sales[[#This Row],[Sales Month]]=MAX(R2120:R4339),Sales[[#This Row],[Upsell $ Non Paying Users]]*Sales[[#This Row],[Non Paying Users]],0)</f>
        <v>0</v>
      </c>
      <c r="K2120" s="5" t="str" cm="1">
        <f t="array" ref="K2120">_xlfn.IFS(Sales[[#This Row],[Current Upsell $]]=0,"",Sales[[#This Row],[Current Upsell $]]&gt;=400,"High",Sales[[#This Row],[Current Upsell $]]&gt;=100,"Medium",Sales[[#This Row],[Current Upsell $]]&lt;100,"Low")</f>
        <v/>
      </c>
      <c r="L2120" s="5" t="str">
        <f>IF(Sales[[#This Row],[Current Upsell $]]&gt;0,_xlfn.CONCAT(Sales[[#This Row],[Subscription Type]]," ",Sales[[#This Row],[Upsell Priority]]," ",TEXT(Sales[[#This Row],[Current Upsell $]],"$#")),"")</f>
        <v/>
      </c>
      <c r="M2120">
        <v>1</v>
      </c>
      <c r="N2120" s="1">
        <v>43831</v>
      </c>
      <c r="O2120" s="1">
        <v>44378</v>
      </c>
      <c r="P2120">
        <v>18</v>
      </c>
      <c r="Q2120">
        <v>0</v>
      </c>
      <c r="R2120" s="1">
        <v>44228</v>
      </c>
      <c r="S2120">
        <v>10</v>
      </c>
      <c r="T2120" s="1"/>
    </row>
    <row r="2121" spans="1:20" x14ac:dyDescent="0.25">
      <c r="A2121">
        <v>100009</v>
      </c>
      <c r="B2121" t="s">
        <v>1</v>
      </c>
      <c r="C2121" cm="1">
        <f t="array" ref="C2121">_xlfn.SWITCH(Sales[[#This Row],[Subscription Type]],"Basic",4,"Premium",3,"Business",2,"Enterprise",1,FALSE)</f>
        <v>2</v>
      </c>
      <c r="E2121" s="1"/>
      <c r="F2121" s="1"/>
      <c r="G2121">
        <v>52</v>
      </c>
      <c r="H2121">
        <f>MAX(0,Sales[[#This Row],[Number of Users]]-Sales[[#This Row],[Licenses Bought]])</f>
        <v>0</v>
      </c>
      <c r="I2121" s="5">
        <v>25</v>
      </c>
      <c r="J2121" s="5">
        <f>IF(Sales[[#This Row],[Sales Month]]=MAX(R2121:R4340),Sales[[#This Row],[Upsell $ Non Paying Users]]*Sales[[#This Row],[Non Paying Users]],0)</f>
        <v>0</v>
      </c>
      <c r="K2121" s="5" t="str" cm="1">
        <f t="array" ref="K2121">_xlfn.IFS(Sales[[#This Row],[Current Upsell $]]=0,"",Sales[[#This Row],[Current Upsell $]]&gt;=400,"High",Sales[[#This Row],[Current Upsell $]]&gt;=100,"Medium",Sales[[#This Row],[Current Upsell $]]&lt;100,"Low")</f>
        <v/>
      </c>
      <c r="L2121" s="5" t="str">
        <f>IF(Sales[[#This Row],[Current Upsell $]]&gt;0,_xlfn.CONCAT(Sales[[#This Row],[Subscription Type]]," ",Sales[[#This Row],[Upsell Priority]]," ",TEXT(Sales[[#This Row],[Current Upsell $]],"$#")),"")</f>
        <v/>
      </c>
      <c r="M2121">
        <v>51</v>
      </c>
      <c r="N2121" s="1">
        <v>43862</v>
      </c>
      <c r="O2121" s="1">
        <v>44378</v>
      </c>
      <c r="P2121">
        <v>17</v>
      </c>
      <c r="Q2121">
        <v>0</v>
      </c>
      <c r="R2121" s="1">
        <v>44044</v>
      </c>
      <c r="S2121">
        <v>1300</v>
      </c>
      <c r="T2121" s="1"/>
    </row>
    <row r="2122" spans="1:20" x14ac:dyDescent="0.25">
      <c r="A2122">
        <v>100011</v>
      </c>
      <c r="B2122" t="s">
        <v>1</v>
      </c>
      <c r="C2122" cm="1">
        <f t="array" ref="C2122">_xlfn.SWITCH(Sales[[#This Row],[Subscription Type]],"Basic",4,"Premium",3,"Business",2,"Enterprise",1,FALSE)</f>
        <v>2</v>
      </c>
      <c r="E2122" s="1"/>
      <c r="F2122" s="1"/>
      <c r="G2122">
        <v>37</v>
      </c>
      <c r="H2122">
        <f>MAX(0,Sales[[#This Row],[Number of Users]]-Sales[[#This Row],[Licenses Bought]])</f>
        <v>0</v>
      </c>
      <c r="I2122" s="5">
        <v>25</v>
      </c>
      <c r="J2122" s="5">
        <f>IF(Sales[[#This Row],[Sales Month]]=MAX(R2122:R4341),Sales[[#This Row],[Upsell $ Non Paying Users]]*Sales[[#This Row],[Non Paying Users]],0)</f>
        <v>0</v>
      </c>
      <c r="K2122" s="5" t="str" cm="1">
        <f t="array" ref="K2122">_xlfn.IFS(Sales[[#This Row],[Current Upsell $]]=0,"",Sales[[#This Row],[Current Upsell $]]&gt;=400,"High",Sales[[#This Row],[Current Upsell $]]&gt;=100,"Medium",Sales[[#This Row],[Current Upsell $]]&lt;100,"Low")</f>
        <v/>
      </c>
      <c r="L2122" s="5" t="str">
        <f>IF(Sales[[#This Row],[Current Upsell $]]&gt;0,_xlfn.CONCAT(Sales[[#This Row],[Subscription Type]]," ",Sales[[#This Row],[Upsell Priority]]," ",TEXT(Sales[[#This Row],[Current Upsell $]],"$#")),"")</f>
        <v/>
      </c>
      <c r="M2122">
        <v>34</v>
      </c>
      <c r="N2122" s="1">
        <v>43891</v>
      </c>
      <c r="O2122" s="1">
        <v>44378</v>
      </c>
      <c r="P2122">
        <v>16</v>
      </c>
      <c r="Q2122">
        <v>0</v>
      </c>
      <c r="R2122" s="1">
        <v>44256</v>
      </c>
      <c r="S2122">
        <v>925</v>
      </c>
      <c r="T2122" s="1"/>
    </row>
    <row r="2123" spans="1:20" x14ac:dyDescent="0.25">
      <c r="A2123">
        <v>100012</v>
      </c>
      <c r="B2123" t="s">
        <v>0</v>
      </c>
      <c r="C2123" cm="1">
        <f t="array" ref="C2123">_xlfn.SWITCH(Sales[[#This Row],[Subscription Type]],"Basic",4,"Premium",3,"Business",2,"Enterprise",1,FALSE)</f>
        <v>3</v>
      </c>
      <c r="E2123" s="1"/>
      <c r="F2123" s="1"/>
      <c r="G2123">
        <v>32</v>
      </c>
      <c r="H2123">
        <f>MAX(0,Sales[[#This Row],[Number of Users]]-Sales[[#This Row],[Licenses Bought]])</f>
        <v>0</v>
      </c>
      <c r="I2123" s="5">
        <v>10</v>
      </c>
      <c r="J2123" s="5">
        <f>IF(Sales[[#This Row],[Sales Month]]=MAX(R2123:R4342),Sales[[#This Row],[Upsell $ Non Paying Users]]*Sales[[#This Row],[Non Paying Users]],0)</f>
        <v>0</v>
      </c>
      <c r="K2123" s="5" t="str" cm="1">
        <f t="array" ref="K2123">_xlfn.IFS(Sales[[#This Row],[Current Upsell $]]=0,"",Sales[[#This Row],[Current Upsell $]]&gt;=400,"High",Sales[[#This Row],[Current Upsell $]]&gt;=100,"Medium",Sales[[#This Row],[Current Upsell $]]&lt;100,"Low")</f>
        <v/>
      </c>
      <c r="L2123" s="5" t="str">
        <f>IF(Sales[[#This Row],[Current Upsell $]]&gt;0,_xlfn.CONCAT(Sales[[#This Row],[Subscription Type]]," ",Sales[[#This Row],[Upsell Priority]]," ",TEXT(Sales[[#This Row],[Current Upsell $]],"$#")),"")</f>
        <v/>
      </c>
      <c r="M2123">
        <v>30</v>
      </c>
      <c r="N2123" s="1">
        <v>43891</v>
      </c>
      <c r="O2123" s="1">
        <v>44378</v>
      </c>
      <c r="P2123">
        <v>16</v>
      </c>
      <c r="Q2123">
        <v>0</v>
      </c>
      <c r="R2123" s="1">
        <v>44228</v>
      </c>
      <c r="S2123">
        <v>320</v>
      </c>
      <c r="T2123" s="1"/>
    </row>
    <row r="2124" spans="1:20" x14ac:dyDescent="0.25">
      <c r="A2124">
        <v>100013</v>
      </c>
      <c r="B2124" t="s">
        <v>0</v>
      </c>
      <c r="C2124" cm="1">
        <f t="array" ref="C2124">_xlfn.SWITCH(Sales[[#This Row],[Subscription Type]],"Basic",4,"Premium",3,"Business",2,"Enterprise",1,FALSE)</f>
        <v>3</v>
      </c>
      <c r="G2124">
        <v>11</v>
      </c>
      <c r="H2124">
        <f>MAX(0,Sales[[#This Row],[Number of Users]]-Sales[[#This Row],[Licenses Bought]])</f>
        <v>0</v>
      </c>
      <c r="I2124" s="5">
        <v>10</v>
      </c>
      <c r="J2124" s="5">
        <f>IF(Sales[[#This Row],[Sales Month]]=MAX(R2124:R4343),Sales[[#This Row],[Upsell $ Non Paying Users]]*Sales[[#This Row],[Non Paying Users]],0)</f>
        <v>0</v>
      </c>
      <c r="K2124" s="5" t="str" cm="1">
        <f t="array" ref="K2124">_xlfn.IFS(Sales[[#This Row],[Current Upsell $]]=0,"",Sales[[#This Row],[Current Upsell $]]&gt;=400,"High",Sales[[#This Row],[Current Upsell $]]&gt;=100,"Medium",Sales[[#This Row],[Current Upsell $]]&lt;100,"Low")</f>
        <v/>
      </c>
      <c r="L2124" s="5" t="str">
        <f>IF(Sales[[#This Row],[Current Upsell $]]&gt;0,_xlfn.CONCAT(Sales[[#This Row],[Subscription Type]]," ",Sales[[#This Row],[Upsell Priority]]," ",TEXT(Sales[[#This Row],[Current Upsell $]],"$#")),"")</f>
        <v/>
      </c>
      <c r="M2124">
        <v>11</v>
      </c>
      <c r="N2124" s="1">
        <v>43891</v>
      </c>
      <c r="O2124" s="1">
        <v>44256</v>
      </c>
      <c r="P2124">
        <v>12</v>
      </c>
      <c r="Q2124">
        <v>3</v>
      </c>
      <c r="R2124" s="1">
        <v>44013</v>
      </c>
      <c r="S2124">
        <v>110</v>
      </c>
      <c r="T2124" s="1"/>
    </row>
    <row r="2125" spans="1:20" x14ac:dyDescent="0.25">
      <c r="A2125">
        <v>100013</v>
      </c>
      <c r="B2125" t="s">
        <v>0</v>
      </c>
      <c r="C2125" cm="1">
        <f t="array" ref="C2125">_xlfn.SWITCH(Sales[[#This Row],[Subscription Type]],"Basic",4,"Premium",3,"Business",2,"Enterprise",1,FALSE)</f>
        <v>3</v>
      </c>
      <c r="G2125">
        <v>11</v>
      </c>
      <c r="H2125">
        <f>MAX(0,Sales[[#This Row],[Number of Users]]-Sales[[#This Row],[Licenses Bought]])</f>
        <v>0</v>
      </c>
      <c r="I2125" s="5">
        <v>10</v>
      </c>
      <c r="J2125" s="5">
        <f>IF(Sales[[#This Row],[Sales Month]]=MAX(R2125:R4344),Sales[[#This Row],[Upsell $ Non Paying Users]]*Sales[[#This Row],[Non Paying Users]],0)</f>
        <v>0</v>
      </c>
      <c r="K2125" s="5" t="str" cm="1">
        <f t="array" ref="K2125">_xlfn.IFS(Sales[[#This Row],[Current Upsell $]]=0,"",Sales[[#This Row],[Current Upsell $]]&gt;=400,"High",Sales[[#This Row],[Current Upsell $]]&gt;=100,"Medium",Sales[[#This Row],[Current Upsell $]]&lt;100,"Low")</f>
        <v/>
      </c>
      <c r="L2125" s="5" t="str">
        <f>IF(Sales[[#This Row],[Current Upsell $]]&gt;0,_xlfn.CONCAT(Sales[[#This Row],[Subscription Type]]," ",Sales[[#This Row],[Upsell Priority]]," ",TEXT(Sales[[#This Row],[Current Upsell $]],"$#")),"")</f>
        <v/>
      </c>
      <c r="M2125">
        <v>11</v>
      </c>
      <c r="N2125" s="1">
        <v>43891</v>
      </c>
      <c r="O2125" s="1">
        <v>44256</v>
      </c>
      <c r="P2125">
        <v>12</v>
      </c>
      <c r="Q2125">
        <v>3</v>
      </c>
      <c r="R2125" s="1">
        <v>44044</v>
      </c>
      <c r="S2125">
        <v>110</v>
      </c>
      <c r="T2125" s="1"/>
    </row>
    <row r="2126" spans="1:20" x14ac:dyDescent="0.25">
      <c r="A2126">
        <v>100017</v>
      </c>
      <c r="B2126" t="s">
        <v>1</v>
      </c>
      <c r="C2126" cm="1">
        <f t="array" ref="C2126">_xlfn.SWITCH(Sales[[#This Row],[Subscription Type]],"Basic",4,"Premium",3,"Business",2,"Enterprise",1,FALSE)</f>
        <v>2</v>
      </c>
      <c r="E2126" s="1"/>
      <c r="F2126" s="1"/>
      <c r="G2126">
        <v>68</v>
      </c>
      <c r="H2126">
        <f>MAX(0,Sales[[#This Row],[Number of Users]]-Sales[[#This Row],[Licenses Bought]])</f>
        <v>0</v>
      </c>
      <c r="I2126" s="5">
        <v>25</v>
      </c>
      <c r="J2126" s="5">
        <f>IF(Sales[[#This Row],[Sales Month]]=MAX(R2126:R4345),Sales[[#This Row],[Upsell $ Non Paying Users]]*Sales[[#This Row],[Non Paying Users]],0)</f>
        <v>0</v>
      </c>
      <c r="K2126" s="5" t="str" cm="1">
        <f t="array" ref="K2126">_xlfn.IFS(Sales[[#This Row],[Current Upsell $]]=0,"",Sales[[#This Row],[Current Upsell $]]&gt;=400,"High",Sales[[#This Row],[Current Upsell $]]&gt;=100,"Medium",Sales[[#This Row],[Current Upsell $]]&lt;100,"Low")</f>
        <v/>
      </c>
      <c r="L2126" s="5" t="str">
        <f>IF(Sales[[#This Row],[Current Upsell $]]&gt;0,_xlfn.CONCAT(Sales[[#This Row],[Subscription Type]]," ",Sales[[#This Row],[Upsell Priority]]," ",TEXT(Sales[[#This Row],[Current Upsell $]],"$#")),"")</f>
        <v/>
      </c>
      <c r="M2126">
        <v>60</v>
      </c>
      <c r="N2126" s="1">
        <v>43922</v>
      </c>
      <c r="O2126" s="1">
        <v>44378</v>
      </c>
      <c r="P2126">
        <v>15</v>
      </c>
      <c r="Q2126">
        <v>0</v>
      </c>
      <c r="R2126" s="1">
        <v>44317</v>
      </c>
      <c r="S2126">
        <v>1700</v>
      </c>
      <c r="T2126" s="1"/>
    </row>
    <row r="2127" spans="1:20" x14ac:dyDescent="0.25">
      <c r="A2127">
        <v>100019</v>
      </c>
      <c r="B2127" t="s">
        <v>0</v>
      </c>
      <c r="C2127" cm="1">
        <f t="array" ref="C2127">_xlfn.SWITCH(Sales[[#This Row],[Subscription Type]],"Basic",4,"Premium",3,"Business",2,"Enterprise",1,FALSE)</f>
        <v>3</v>
      </c>
      <c r="E2127" s="1"/>
      <c r="F2127" s="1"/>
      <c r="G2127">
        <v>33</v>
      </c>
      <c r="H2127">
        <f>MAX(0,Sales[[#This Row],[Number of Users]]-Sales[[#This Row],[Licenses Bought]])</f>
        <v>0</v>
      </c>
      <c r="I2127" s="5">
        <v>10</v>
      </c>
      <c r="J2127" s="5">
        <f>IF(Sales[[#This Row],[Sales Month]]=MAX(R2127:R4346),Sales[[#This Row],[Upsell $ Non Paying Users]]*Sales[[#This Row],[Non Paying Users]],0)</f>
        <v>0</v>
      </c>
      <c r="K2127" s="5" t="str" cm="1">
        <f t="array" ref="K2127">_xlfn.IFS(Sales[[#This Row],[Current Upsell $]]=0,"",Sales[[#This Row],[Current Upsell $]]&gt;=400,"High",Sales[[#This Row],[Current Upsell $]]&gt;=100,"Medium",Sales[[#This Row],[Current Upsell $]]&lt;100,"Low")</f>
        <v/>
      </c>
      <c r="L2127" s="5" t="str">
        <f>IF(Sales[[#This Row],[Current Upsell $]]&gt;0,_xlfn.CONCAT(Sales[[#This Row],[Subscription Type]]," ",Sales[[#This Row],[Upsell Priority]]," ",TEXT(Sales[[#This Row],[Current Upsell $]],"$#")),"")</f>
        <v/>
      </c>
      <c r="M2127">
        <v>33</v>
      </c>
      <c r="N2127" s="1">
        <v>43922</v>
      </c>
      <c r="O2127" s="1">
        <v>44378</v>
      </c>
      <c r="P2127">
        <v>15</v>
      </c>
      <c r="Q2127">
        <v>0</v>
      </c>
      <c r="R2127" s="1">
        <v>44013</v>
      </c>
      <c r="S2127">
        <v>330</v>
      </c>
      <c r="T2127" s="1"/>
    </row>
    <row r="2128" spans="1:20" x14ac:dyDescent="0.25">
      <c r="A2128">
        <v>100019</v>
      </c>
      <c r="B2128" t="s">
        <v>0</v>
      </c>
      <c r="C2128" cm="1">
        <f t="array" ref="C2128">_xlfn.SWITCH(Sales[[#This Row],[Subscription Type]],"Basic",4,"Premium",3,"Business",2,"Enterprise",1,FALSE)</f>
        <v>3</v>
      </c>
      <c r="E2128" s="1"/>
      <c r="F2128" s="1"/>
      <c r="G2128">
        <v>33</v>
      </c>
      <c r="H2128">
        <f>MAX(0,Sales[[#This Row],[Number of Users]]-Sales[[#This Row],[Licenses Bought]])</f>
        <v>0</v>
      </c>
      <c r="I2128" s="5">
        <v>10</v>
      </c>
      <c r="J2128" s="5">
        <f>IF(Sales[[#This Row],[Sales Month]]=MAX(R2128:R4347),Sales[[#This Row],[Upsell $ Non Paying Users]]*Sales[[#This Row],[Non Paying Users]],0)</f>
        <v>0</v>
      </c>
      <c r="K2128" s="5" t="str" cm="1">
        <f t="array" ref="K2128">_xlfn.IFS(Sales[[#This Row],[Current Upsell $]]=0,"",Sales[[#This Row],[Current Upsell $]]&gt;=400,"High",Sales[[#This Row],[Current Upsell $]]&gt;=100,"Medium",Sales[[#This Row],[Current Upsell $]]&lt;100,"Low")</f>
        <v/>
      </c>
      <c r="L2128" s="5" t="str">
        <f>IF(Sales[[#This Row],[Current Upsell $]]&gt;0,_xlfn.CONCAT(Sales[[#This Row],[Subscription Type]]," ",Sales[[#This Row],[Upsell Priority]]," ",TEXT(Sales[[#This Row],[Current Upsell $]],"$#")),"")</f>
        <v/>
      </c>
      <c r="M2128">
        <v>30</v>
      </c>
      <c r="N2128" s="1">
        <v>43922</v>
      </c>
      <c r="O2128" s="1">
        <v>44378</v>
      </c>
      <c r="P2128">
        <v>15</v>
      </c>
      <c r="Q2128">
        <v>0</v>
      </c>
      <c r="R2128" s="1">
        <v>44197</v>
      </c>
      <c r="S2128">
        <v>330</v>
      </c>
      <c r="T2128" s="1"/>
    </row>
    <row r="2129" spans="1:20" x14ac:dyDescent="0.25">
      <c r="A2129">
        <v>100019</v>
      </c>
      <c r="B2129" t="s">
        <v>0</v>
      </c>
      <c r="C2129" cm="1">
        <f t="array" ref="C2129">_xlfn.SWITCH(Sales[[#This Row],[Subscription Type]],"Basic",4,"Premium",3,"Business",2,"Enterprise",1,FALSE)</f>
        <v>3</v>
      </c>
      <c r="E2129" s="1"/>
      <c r="F2129" s="1"/>
      <c r="G2129">
        <v>33</v>
      </c>
      <c r="H2129">
        <f>MAX(0,Sales[[#This Row],[Number of Users]]-Sales[[#This Row],[Licenses Bought]])</f>
        <v>0</v>
      </c>
      <c r="I2129" s="5">
        <v>10</v>
      </c>
      <c r="J2129" s="5">
        <f>IF(Sales[[#This Row],[Sales Month]]=MAX(R2129:R4348),Sales[[#This Row],[Upsell $ Non Paying Users]]*Sales[[#This Row],[Non Paying Users]],0)</f>
        <v>0</v>
      </c>
      <c r="K2129" s="5" t="str" cm="1">
        <f t="array" ref="K2129">_xlfn.IFS(Sales[[#This Row],[Current Upsell $]]=0,"",Sales[[#This Row],[Current Upsell $]]&gt;=400,"High",Sales[[#This Row],[Current Upsell $]]&gt;=100,"Medium",Sales[[#This Row],[Current Upsell $]]&lt;100,"Low")</f>
        <v/>
      </c>
      <c r="L2129" s="5" t="str">
        <f>IF(Sales[[#This Row],[Current Upsell $]]&gt;0,_xlfn.CONCAT(Sales[[#This Row],[Subscription Type]]," ",Sales[[#This Row],[Upsell Priority]]," ",TEXT(Sales[[#This Row],[Current Upsell $]],"$#")),"")</f>
        <v/>
      </c>
      <c r="M2129">
        <v>33</v>
      </c>
      <c r="N2129" s="1">
        <v>43922</v>
      </c>
      <c r="O2129" s="1">
        <v>44378</v>
      </c>
      <c r="P2129">
        <v>15</v>
      </c>
      <c r="Q2129">
        <v>0</v>
      </c>
      <c r="R2129" s="1">
        <v>44287</v>
      </c>
      <c r="S2129">
        <v>330</v>
      </c>
      <c r="T2129" s="1"/>
    </row>
    <row r="2130" spans="1:20" x14ac:dyDescent="0.25">
      <c r="A2130">
        <v>100020</v>
      </c>
      <c r="B2130" t="s">
        <v>0</v>
      </c>
      <c r="C2130" cm="1">
        <f t="array" ref="C2130">_xlfn.SWITCH(Sales[[#This Row],[Subscription Type]],"Basic",4,"Premium",3,"Business",2,"Enterprise",1,FALSE)</f>
        <v>3</v>
      </c>
      <c r="E2130" s="1"/>
      <c r="F2130" s="1"/>
      <c r="G2130">
        <v>12</v>
      </c>
      <c r="H2130">
        <f>MAX(0,Sales[[#This Row],[Number of Users]]-Sales[[#This Row],[Licenses Bought]])</f>
        <v>0</v>
      </c>
      <c r="I2130" s="5">
        <v>10</v>
      </c>
      <c r="J2130" s="5">
        <f>IF(Sales[[#This Row],[Sales Month]]=MAX(R2130:R4349),Sales[[#This Row],[Upsell $ Non Paying Users]]*Sales[[#This Row],[Non Paying Users]],0)</f>
        <v>0</v>
      </c>
      <c r="K2130" s="5" t="str" cm="1">
        <f t="array" ref="K2130">_xlfn.IFS(Sales[[#This Row],[Current Upsell $]]=0,"",Sales[[#This Row],[Current Upsell $]]&gt;=400,"High",Sales[[#This Row],[Current Upsell $]]&gt;=100,"Medium",Sales[[#This Row],[Current Upsell $]]&lt;100,"Low")</f>
        <v/>
      </c>
      <c r="L2130" s="5" t="str">
        <f>IF(Sales[[#This Row],[Current Upsell $]]&gt;0,_xlfn.CONCAT(Sales[[#This Row],[Subscription Type]]," ",Sales[[#This Row],[Upsell Priority]]," ",TEXT(Sales[[#This Row],[Current Upsell $]],"$#")),"")</f>
        <v/>
      </c>
      <c r="M2130">
        <v>12</v>
      </c>
      <c r="N2130" s="1">
        <v>43922</v>
      </c>
      <c r="O2130" s="1">
        <v>44378</v>
      </c>
      <c r="P2130">
        <v>15</v>
      </c>
      <c r="Q2130">
        <v>0</v>
      </c>
      <c r="R2130" s="1">
        <v>44166</v>
      </c>
      <c r="S2130">
        <v>120</v>
      </c>
      <c r="T2130" s="1"/>
    </row>
    <row r="2131" spans="1:20" x14ac:dyDescent="0.25">
      <c r="A2131">
        <v>100020</v>
      </c>
      <c r="B2131" t="s">
        <v>0</v>
      </c>
      <c r="C2131" cm="1">
        <f t="array" ref="C2131">_xlfn.SWITCH(Sales[[#This Row],[Subscription Type]],"Basic",4,"Premium",3,"Business",2,"Enterprise",1,FALSE)</f>
        <v>3</v>
      </c>
      <c r="E2131" s="1"/>
      <c r="F2131" s="1"/>
      <c r="G2131">
        <v>12</v>
      </c>
      <c r="H2131">
        <f>MAX(0,Sales[[#This Row],[Number of Users]]-Sales[[#This Row],[Licenses Bought]])</f>
        <v>0</v>
      </c>
      <c r="I2131" s="5">
        <v>10</v>
      </c>
      <c r="J2131" s="5">
        <f>IF(Sales[[#This Row],[Sales Month]]=MAX(R2131:R4350),Sales[[#This Row],[Upsell $ Non Paying Users]]*Sales[[#This Row],[Non Paying Users]],0)</f>
        <v>0</v>
      </c>
      <c r="K2131" s="5" t="str" cm="1">
        <f t="array" ref="K2131">_xlfn.IFS(Sales[[#This Row],[Current Upsell $]]=0,"",Sales[[#This Row],[Current Upsell $]]&gt;=400,"High",Sales[[#This Row],[Current Upsell $]]&gt;=100,"Medium",Sales[[#This Row],[Current Upsell $]]&lt;100,"Low")</f>
        <v/>
      </c>
      <c r="L2131" s="5" t="str">
        <f>IF(Sales[[#This Row],[Current Upsell $]]&gt;0,_xlfn.CONCAT(Sales[[#This Row],[Subscription Type]]," ",Sales[[#This Row],[Upsell Priority]]," ",TEXT(Sales[[#This Row],[Current Upsell $]],"$#")),"")</f>
        <v/>
      </c>
      <c r="M2131">
        <v>12</v>
      </c>
      <c r="N2131" s="1">
        <v>43922</v>
      </c>
      <c r="O2131" s="1">
        <v>44378</v>
      </c>
      <c r="P2131">
        <v>15</v>
      </c>
      <c r="Q2131">
        <v>0</v>
      </c>
      <c r="R2131" s="1">
        <v>44197</v>
      </c>
      <c r="S2131">
        <v>120</v>
      </c>
      <c r="T2131" s="1"/>
    </row>
    <row r="2132" spans="1:20" x14ac:dyDescent="0.25">
      <c r="A2132">
        <v>100023</v>
      </c>
      <c r="B2132" t="s">
        <v>1</v>
      </c>
      <c r="C2132" cm="1">
        <f t="array" ref="C2132">_xlfn.SWITCH(Sales[[#This Row],[Subscription Type]],"Basic",4,"Premium",3,"Business",2,"Enterprise",1,FALSE)</f>
        <v>2</v>
      </c>
      <c r="G2132">
        <v>10</v>
      </c>
      <c r="H2132">
        <f>MAX(0,Sales[[#This Row],[Number of Users]]-Sales[[#This Row],[Licenses Bought]])</f>
        <v>0</v>
      </c>
      <c r="I2132" s="5">
        <v>25</v>
      </c>
      <c r="J2132" s="5">
        <f>IF(Sales[[#This Row],[Sales Month]]=MAX(R2132:R4351),Sales[[#This Row],[Upsell $ Non Paying Users]]*Sales[[#This Row],[Non Paying Users]],0)</f>
        <v>0</v>
      </c>
      <c r="K2132" s="5" t="str" cm="1">
        <f t="array" ref="K2132">_xlfn.IFS(Sales[[#This Row],[Current Upsell $]]=0,"",Sales[[#This Row],[Current Upsell $]]&gt;=400,"High",Sales[[#This Row],[Current Upsell $]]&gt;=100,"Medium",Sales[[#This Row],[Current Upsell $]]&lt;100,"Low")</f>
        <v/>
      </c>
      <c r="L2132" s="5" t="str">
        <f>IF(Sales[[#This Row],[Current Upsell $]]&gt;0,_xlfn.CONCAT(Sales[[#This Row],[Subscription Type]]," ",Sales[[#This Row],[Upsell Priority]]," ",TEXT(Sales[[#This Row],[Current Upsell $]],"$#")),"")</f>
        <v/>
      </c>
      <c r="M2132">
        <v>10</v>
      </c>
      <c r="N2132" s="1">
        <v>43922</v>
      </c>
      <c r="O2132" s="1">
        <v>44166</v>
      </c>
      <c r="P2132">
        <v>8</v>
      </c>
      <c r="Q2132">
        <v>6</v>
      </c>
      <c r="R2132" s="1">
        <v>44136</v>
      </c>
      <c r="S2132">
        <v>250</v>
      </c>
      <c r="T2132" s="1"/>
    </row>
    <row r="2133" spans="1:20" x14ac:dyDescent="0.25">
      <c r="A2133">
        <v>100027</v>
      </c>
      <c r="B2133" t="s">
        <v>1</v>
      </c>
      <c r="C2133" cm="1">
        <f t="array" ref="C2133">_xlfn.SWITCH(Sales[[#This Row],[Subscription Type]],"Basic",4,"Premium",3,"Business",2,"Enterprise",1,FALSE)</f>
        <v>2</v>
      </c>
      <c r="E2133" s="1"/>
      <c r="F2133" s="1"/>
      <c r="G2133">
        <v>26</v>
      </c>
      <c r="H2133">
        <f>MAX(0,Sales[[#This Row],[Number of Users]]-Sales[[#This Row],[Licenses Bought]])</f>
        <v>0</v>
      </c>
      <c r="I2133" s="5">
        <v>25</v>
      </c>
      <c r="J2133" s="5">
        <f>IF(Sales[[#This Row],[Sales Month]]=MAX(R2133:R4352),Sales[[#This Row],[Upsell $ Non Paying Users]]*Sales[[#This Row],[Non Paying Users]],0)</f>
        <v>0</v>
      </c>
      <c r="K2133" s="5" t="str" cm="1">
        <f t="array" ref="K2133">_xlfn.IFS(Sales[[#This Row],[Current Upsell $]]=0,"",Sales[[#This Row],[Current Upsell $]]&gt;=400,"High",Sales[[#This Row],[Current Upsell $]]&gt;=100,"Medium",Sales[[#This Row],[Current Upsell $]]&lt;100,"Low")</f>
        <v/>
      </c>
      <c r="L2133" s="5" t="str">
        <f>IF(Sales[[#This Row],[Current Upsell $]]&gt;0,_xlfn.CONCAT(Sales[[#This Row],[Subscription Type]]," ",Sales[[#This Row],[Upsell Priority]]," ",TEXT(Sales[[#This Row],[Current Upsell $]],"$#")),"")</f>
        <v/>
      </c>
      <c r="M2133">
        <v>26</v>
      </c>
      <c r="N2133" s="1">
        <v>43952</v>
      </c>
      <c r="O2133" s="1">
        <v>44378</v>
      </c>
      <c r="P2133">
        <v>14</v>
      </c>
      <c r="Q2133">
        <v>0</v>
      </c>
      <c r="R2133" s="1">
        <v>44075</v>
      </c>
      <c r="S2133">
        <v>650</v>
      </c>
      <c r="T2133" s="1"/>
    </row>
    <row r="2134" spans="1:20" x14ac:dyDescent="0.25">
      <c r="A2134">
        <v>100027</v>
      </c>
      <c r="B2134" t="s">
        <v>1</v>
      </c>
      <c r="C2134" cm="1">
        <f t="array" ref="C2134">_xlfn.SWITCH(Sales[[#This Row],[Subscription Type]],"Basic",4,"Premium",3,"Business",2,"Enterprise",1,FALSE)</f>
        <v>2</v>
      </c>
      <c r="E2134" s="1"/>
      <c r="F2134" s="1"/>
      <c r="G2134">
        <v>26</v>
      </c>
      <c r="H2134">
        <f>MAX(0,Sales[[#This Row],[Number of Users]]-Sales[[#This Row],[Licenses Bought]])</f>
        <v>0</v>
      </c>
      <c r="I2134" s="5">
        <v>25</v>
      </c>
      <c r="J2134" s="5">
        <f>IF(Sales[[#This Row],[Sales Month]]=MAX(R2134:R4353),Sales[[#This Row],[Upsell $ Non Paying Users]]*Sales[[#This Row],[Non Paying Users]],0)</f>
        <v>0</v>
      </c>
      <c r="K2134" s="5" t="str" cm="1">
        <f t="array" ref="K2134">_xlfn.IFS(Sales[[#This Row],[Current Upsell $]]=0,"",Sales[[#This Row],[Current Upsell $]]&gt;=400,"High",Sales[[#This Row],[Current Upsell $]]&gt;=100,"Medium",Sales[[#This Row],[Current Upsell $]]&lt;100,"Low")</f>
        <v/>
      </c>
      <c r="L2134" s="5" t="str">
        <f>IF(Sales[[#This Row],[Current Upsell $]]&gt;0,_xlfn.CONCAT(Sales[[#This Row],[Subscription Type]]," ",Sales[[#This Row],[Upsell Priority]]," ",TEXT(Sales[[#This Row],[Current Upsell $]],"$#")),"")</f>
        <v/>
      </c>
      <c r="M2134">
        <v>24</v>
      </c>
      <c r="N2134" s="1">
        <v>43952</v>
      </c>
      <c r="O2134" s="1">
        <v>44378</v>
      </c>
      <c r="P2134">
        <v>14</v>
      </c>
      <c r="Q2134">
        <v>0</v>
      </c>
      <c r="R2134" s="1">
        <v>44105</v>
      </c>
      <c r="S2134">
        <v>650</v>
      </c>
      <c r="T2134" s="1"/>
    </row>
    <row r="2135" spans="1:20" x14ac:dyDescent="0.25">
      <c r="A2135">
        <v>100027</v>
      </c>
      <c r="B2135" t="s">
        <v>1</v>
      </c>
      <c r="C2135" cm="1">
        <f t="array" ref="C2135">_xlfn.SWITCH(Sales[[#This Row],[Subscription Type]],"Basic",4,"Premium",3,"Business",2,"Enterprise",1,FALSE)</f>
        <v>2</v>
      </c>
      <c r="E2135" s="1"/>
      <c r="F2135" s="1"/>
      <c r="G2135">
        <v>26</v>
      </c>
      <c r="H2135">
        <f>MAX(0,Sales[[#This Row],[Number of Users]]-Sales[[#This Row],[Licenses Bought]])</f>
        <v>0</v>
      </c>
      <c r="I2135" s="5">
        <v>25</v>
      </c>
      <c r="J2135" s="5">
        <f>IF(Sales[[#This Row],[Sales Month]]=MAX(R2135:R4354),Sales[[#This Row],[Upsell $ Non Paying Users]]*Sales[[#This Row],[Non Paying Users]],0)</f>
        <v>0</v>
      </c>
      <c r="K2135" s="5" t="str" cm="1">
        <f t="array" ref="K2135">_xlfn.IFS(Sales[[#This Row],[Current Upsell $]]=0,"",Sales[[#This Row],[Current Upsell $]]&gt;=400,"High",Sales[[#This Row],[Current Upsell $]]&gt;=100,"Medium",Sales[[#This Row],[Current Upsell $]]&lt;100,"Low")</f>
        <v/>
      </c>
      <c r="L2135" s="5" t="str">
        <f>IF(Sales[[#This Row],[Current Upsell $]]&gt;0,_xlfn.CONCAT(Sales[[#This Row],[Subscription Type]]," ",Sales[[#This Row],[Upsell Priority]]," ",TEXT(Sales[[#This Row],[Current Upsell $]],"$#")),"")</f>
        <v/>
      </c>
      <c r="M2135">
        <v>25</v>
      </c>
      <c r="N2135" s="1">
        <v>43952</v>
      </c>
      <c r="O2135" s="1">
        <v>44378</v>
      </c>
      <c r="P2135">
        <v>14</v>
      </c>
      <c r="Q2135">
        <v>0</v>
      </c>
      <c r="R2135" s="1">
        <v>44166</v>
      </c>
      <c r="S2135">
        <v>650</v>
      </c>
      <c r="T2135" s="1"/>
    </row>
    <row r="2136" spans="1:20" x14ac:dyDescent="0.25">
      <c r="A2136">
        <v>100028</v>
      </c>
      <c r="B2136" t="s">
        <v>0</v>
      </c>
      <c r="C2136" cm="1">
        <f t="array" ref="C2136">_xlfn.SWITCH(Sales[[#This Row],[Subscription Type]],"Basic",4,"Premium",3,"Business",2,"Enterprise",1,FALSE)</f>
        <v>3</v>
      </c>
      <c r="E2136" s="1"/>
      <c r="F2136" s="1"/>
      <c r="G2136">
        <v>25</v>
      </c>
      <c r="H2136">
        <f>MAX(0,Sales[[#This Row],[Number of Users]]-Sales[[#This Row],[Licenses Bought]])</f>
        <v>0</v>
      </c>
      <c r="I2136" s="5">
        <v>10</v>
      </c>
      <c r="J2136" s="5">
        <f>IF(Sales[[#This Row],[Sales Month]]=MAX(R2136:R4355),Sales[[#This Row],[Upsell $ Non Paying Users]]*Sales[[#This Row],[Non Paying Users]],0)</f>
        <v>0</v>
      </c>
      <c r="K2136" s="5" t="str" cm="1">
        <f t="array" ref="K2136">_xlfn.IFS(Sales[[#This Row],[Current Upsell $]]=0,"",Sales[[#This Row],[Current Upsell $]]&gt;=400,"High",Sales[[#This Row],[Current Upsell $]]&gt;=100,"Medium",Sales[[#This Row],[Current Upsell $]]&lt;100,"Low")</f>
        <v/>
      </c>
      <c r="L2136" s="5" t="str">
        <f>IF(Sales[[#This Row],[Current Upsell $]]&gt;0,_xlfn.CONCAT(Sales[[#This Row],[Subscription Type]]," ",Sales[[#This Row],[Upsell Priority]]," ",TEXT(Sales[[#This Row],[Current Upsell $]],"$#")),"")</f>
        <v/>
      </c>
      <c r="M2136">
        <v>24</v>
      </c>
      <c r="N2136" s="1">
        <v>43952</v>
      </c>
      <c r="O2136" s="1">
        <v>44378</v>
      </c>
      <c r="P2136">
        <v>14</v>
      </c>
      <c r="Q2136">
        <v>0</v>
      </c>
      <c r="R2136" s="1">
        <v>44166</v>
      </c>
      <c r="S2136">
        <v>250</v>
      </c>
      <c r="T2136" s="1"/>
    </row>
    <row r="2137" spans="1:20" x14ac:dyDescent="0.25">
      <c r="A2137">
        <v>100028</v>
      </c>
      <c r="B2137" t="s">
        <v>0</v>
      </c>
      <c r="C2137" cm="1">
        <f t="array" ref="C2137">_xlfn.SWITCH(Sales[[#This Row],[Subscription Type]],"Basic",4,"Premium",3,"Business",2,"Enterprise",1,FALSE)</f>
        <v>3</v>
      </c>
      <c r="E2137" s="1"/>
      <c r="F2137" s="1"/>
      <c r="G2137">
        <v>25</v>
      </c>
      <c r="H2137">
        <f>MAX(0,Sales[[#This Row],[Number of Users]]-Sales[[#This Row],[Licenses Bought]])</f>
        <v>0</v>
      </c>
      <c r="I2137" s="5">
        <v>10</v>
      </c>
      <c r="J2137" s="5">
        <f>IF(Sales[[#This Row],[Sales Month]]=MAX(R2137:R4356),Sales[[#This Row],[Upsell $ Non Paying Users]]*Sales[[#This Row],[Non Paying Users]],0)</f>
        <v>0</v>
      </c>
      <c r="K2137" s="5" t="str" cm="1">
        <f t="array" ref="K2137">_xlfn.IFS(Sales[[#This Row],[Current Upsell $]]=0,"",Sales[[#This Row],[Current Upsell $]]&gt;=400,"High",Sales[[#This Row],[Current Upsell $]]&gt;=100,"Medium",Sales[[#This Row],[Current Upsell $]]&lt;100,"Low")</f>
        <v/>
      </c>
      <c r="L2137" s="5" t="str">
        <f>IF(Sales[[#This Row],[Current Upsell $]]&gt;0,_xlfn.CONCAT(Sales[[#This Row],[Subscription Type]]," ",Sales[[#This Row],[Upsell Priority]]," ",TEXT(Sales[[#This Row],[Current Upsell $]],"$#")),"")</f>
        <v/>
      </c>
      <c r="M2137">
        <v>25</v>
      </c>
      <c r="N2137" s="1">
        <v>43952</v>
      </c>
      <c r="O2137" s="1">
        <v>44378</v>
      </c>
      <c r="P2137">
        <v>14</v>
      </c>
      <c r="Q2137">
        <v>0</v>
      </c>
      <c r="R2137" s="1">
        <v>44228</v>
      </c>
      <c r="S2137">
        <v>250</v>
      </c>
      <c r="T2137" s="1"/>
    </row>
    <row r="2138" spans="1:20" x14ac:dyDescent="0.25">
      <c r="A2138">
        <v>100036</v>
      </c>
      <c r="B2138" t="s">
        <v>0</v>
      </c>
      <c r="C2138" cm="1">
        <f t="array" ref="C2138">_xlfn.SWITCH(Sales[[#This Row],[Subscription Type]],"Basic",4,"Premium",3,"Business",2,"Enterprise",1,FALSE)</f>
        <v>3</v>
      </c>
      <c r="E2138" s="1"/>
      <c r="F2138" s="1"/>
      <c r="G2138">
        <v>1</v>
      </c>
      <c r="H2138">
        <f>MAX(0,Sales[[#This Row],[Number of Users]]-Sales[[#This Row],[Licenses Bought]])</f>
        <v>0</v>
      </c>
      <c r="I2138" s="5">
        <v>10</v>
      </c>
      <c r="J2138" s="5">
        <f>IF(Sales[[#This Row],[Sales Month]]=MAX(R2138:R4357),Sales[[#This Row],[Upsell $ Non Paying Users]]*Sales[[#This Row],[Non Paying Users]],0)</f>
        <v>0</v>
      </c>
      <c r="K2138" s="5" t="str" cm="1">
        <f t="array" ref="K2138">_xlfn.IFS(Sales[[#This Row],[Current Upsell $]]=0,"",Sales[[#This Row],[Current Upsell $]]&gt;=400,"High",Sales[[#This Row],[Current Upsell $]]&gt;=100,"Medium",Sales[[#This Row],[Current Upsell $]]&lt;100,"Low")</f>
        <v/>
      </c>
      <c r="L2138" s="5" t="str">
        <f>IF(Sales[[#This Row],[Current Upsell $]]&gt;0,_xlfn.CONCAT(Sales[[#This Row],[Subscription Type]]," ",Sales[[#This Row],[Upsell Priority]]," ",TEXT(Sales[[#This Row],[Current Upsell $]],"$#")),"")</f>
        <v/>
      </c>
      <c r="M2138">
        <v>1</v>
      </c>
      <c r="N2138" s="1">
        <v>43952</v>
      </c>
      <c r="O2138" s="1">
        <v>44378</v>
      </c>
      <c r="P2138">
        <v>14</v>
      </c>
      <c r="Q2138">
        <v>0</v>
      </c>
      <c r="R2138" s="1">
        <v>44317</v>
      </c>
      <c r="S2138">
        <v>10</v>
      </c>
      <c r="T2138" s="1"/>
    </row>
    <row r="2139" spans="1:20" x14ac:dyDescent="0.25">
      <c r="A2139">
        <v>100038</v>
      </c>
      <c r="B2139" t="s">
        <v>1</v>
      </c>
      <c r="C2139" cm="1">
        <f t="array" ref="C2139">_xlfn.SWITCH(Sales[[#This Row],[Subscription Type]],"Basic",4,"Premium",3,"Business",2,"Enterprise",1,FALSE)</f>
        <v>2</v>
      </c>
      <c r="E2139" s="1"/>
      <c r="F2139" s="1"/>
      <c r="G2139">
        <v>52</v>
      </c>
      <c r="H2139">
        <f>MAX(0,Sales[[#This Row],[Number of Users]]-Sales[[#This Row],[Licenses Bought]])</f>
        <v>0</v>
      </c>
      <c r="I2139" s="5">
        <v>25</v>
      </c>
      <c r="J2139" s="5">
        <f>IF(Sales[[#This Row],[Sales Month]]=MAX(R2139:R4358),Sales[[#This Row],[Upsell $ Non Paying Users]]*Sales[[#This Row],[Non Paying Users]],0)</f>
        <v>0</v>
      </c>
      <c r="K2139" s="5" t="str" cm="1">
        <f t="array" ref="K2139">_xlfn.IFS(Sales[[#This Row],[Current Upsell $]]=0,"",Sales[[#This Row],[Current Upsell $]]&gt;=400,"High",Sales[[#This Row],[Current Upsell $]]&gt;=100,"Medium",Sales[[#This Row],[Current Upsell $]]&lt;100,"Low")</f>
        <v/>
      </c>
      <c r="L2139" s="5" t="str">
        <f>IF(Sales[[#This Row],[Current Upsell $]]&gt;0,_xlfn.CONCAT(Sales[[#This Row],[Subscription Type]]," ",Sales[[#This Row],[Upsell Priority]]," ",TEXT(Sales[[#This Row],[Current Upsell $]],"$#")),"")</f>
        <v/>
      </c>
      <c r="M2139">
        <v>52</v>
      </c>
      <c r="N2139" s="1">
        <v>43983</v>
      </c>
      <c r="O2139" s="1">
        <v>44378</v>
      </c>
      <c r="P2139">
        <v>13</v>
      </c>
      <c r="Q2139">
        <v>0</v>
      </c>
      <c r="R2139" s="1">
        <v>44105</v>
      </c>
      <c r="S2139">
        <v>1300</v>
      </c>
      <c r="T2139" s="1"/>
    </row>
    <row r="2140" spans="1:20" x14ac:dyDescent="0.25">
      <c r="A2140">
        <v>100038</v>
      </c>
      <c r="B2140" t="s">
        <v>1</v>
      </c>
      <c r="C2140" cm="1">
        <f t="array" ref="C2140">_xlfn.SWITCH(Sales[[#This Row],[Subscription Type]],"Basic",4,"Premium",3,"Business",2,"Enterprise",1,FALSE)</f>
        <v>2</v>
      </c>
      <c r="E2140" s="1"/>
      <c r="F2140" s="1"/>
      <c r="G2140">
        <v>52</v>
      </c>
      <c r="H2140">
        <f>MAX(0,Sales[[#This Row],[Number of Users]]-Sales[[#This Row],[Licenses Bought]])</f>
        <v>0</v>
      </c>
      <c r="I2140" s="5">
        <v>25</v>
      </c>
      <c r="J2140" s="5">
        <f>IF(Sales[[#This Row],[Sales Month]]=MAX(R2140:R4359),Sales[[#This Row],[Upsell $ Non Paying Users]]*Sales[[#This Row],[Non Paying Users]],0)</f>
        <v>0</v>
      </c>
      <c r="K2140" s="5" t="str" cm="1">
        <f t="array" ref="K2140">_xlfn.IFS(Sales[[#This Row],[Current Upsell $]]=0,"",Sales[[#This Row],[Current Upsell $]]&gt;=400,"High",Sales[[#This Row],[Current Upsell $]]&gt;=100,"Medium",Sales[[#This Row],[Current Upsell $]]&lt;100,"Low")</f>
        <v/>
      </c>
      <c r="L2140" s="5" t="str">
        <f>IF(Sales[[#This Row],[Current Upsell $]]&gt;0,_xlfn.CONCAT(Sales[[#This Row],[Subscription Type]]," ",Sales[[#This Row],[Upsell Priority]]," ",TEXT(Sales[[#This Row],[Current Upsell $]],"$#")),"")</f>
        <v/>
      </c>
      <c r="M2140">
        <v>50</v>
      </c>
      <c r="N2140" s="1">
        <v>43983</v>
      </c>
      <c r="O2140" s="1">
        <v>44378</v>
      </c>
      <c r="P2140">
        <v>13</v>
      </c>
      <c r="Q2140">
        <v>0</v>
      </c>
      <c r="R2140" s="1">
        <v>44317</v>
      </c>
      <c r="S2140">
        <v>1300</v>
      </c>
      <c r="T2140" s="1"/>
    </row>
    <row r="2141" spans="1:20" x14ac:dyDescent="0.25">
      <c r="A2141">
        <v>100039</v>
      </c>
      <c r="B2141" t="s">
        <v>0</v>
      </c>
      <c r="C2141" cm="1">
        <f t="array" ref="C2141">_xlfn.SWITCH(Sales[[#This Row],[Subscription Type]],"Basic",4,"Premium",3,"Business",2,"Enterprise",1,FALSE)</f>
        <v>3</v>
      </c>
      <c r="E2141" s="1"/>
      <c r="F2141" s="1"/>
      <c r="G2141">
        <v>40</v>
      </c>
      <c r="H2141">
        <f>MAX(0,Sales[[#This Row],[Number of Users]]-Sales[[#This Row],[Licenses Bought]])</f>
        <v>0</v>
      </c>
      <c r="I2141" s="5">
        <v>10</v>
      </c>
      <c r="J2141" s="5">
        <f>IF(Sales[[#This Row],[Sales Month]]=MAX(R2141:R4360),Sales[[#This Row],[Upsell $ Non Paying Users]]*Sales[[#This Row],[Non Paying Users]],0)</f>
        <v>0</v>
      </c>
      <c r="K2141" s="5" t="str" cm="1">
        <f t="array" ref="K2141">_xlfn.IFS(Sales[[#This Row],[Current Upsell $]]=0,"",Sales[[#This Row],[Current Upsell $]]&gt;=400,"High",Sales[[#This Row],[Current Upsell $]]&gt;=100,"Medium",Sales[[#This Row],[Current Upsell $]]&lt;100,"Low")</f>
        <v/>
      </c>
      <c r="L2141" s="5" t="str">
        <f>IF(Sales[[#This Row],[Current Upsell $]]&gt;0,_xlfn.CONCAT(Sales[[#This Row],[Subscription Type]]," ",Sales[[#This Row],[Upsell Priority]]," ",TEXT(Sales[[#This Row],[Current Upsell $]],"$#")),"")</f>
        <v/>
      </c>
      <c r="M2141">
        <v>37</v>
      </c>
      <c r="N2141" s="1">
        <v>43983</v>
      </c>
      <c r="O2141" s="1">
        <v>44378</v>
      </c>
      <c r="P2141">
        <v>13</v>
      </c>
      <c r="Q2141">
        <v>0</v>
      </c>
      <c r="R2141" s="1">
        <v>44136</v>
      </c>
      <c r="S2141">
        <v>400</v>
      </c>
      <c r="T2141" s="1"/>
    </row>
    <row r="2142" spans="1:20" x14ac:dyDescent="0.25">
      <c r="A2142">
        <v>100040</v>
      </c>
      <c r="B2142" t="s">
        <v>0</v>
      </c>
      <c r="C2142" cm="1">
        <f t="array" ref="C2142">_xlfn.SWITCH(Sales[[#This Row],[Subscription Type]],"Basic",4,"Premium",3,"Business",2,"Enterprise",1,FALSE)</f>
        <v>3</v>
      </c>
      <c r="E2142" s="1"/>
      <c r="F2142" s="1"/>
      <c r="G2142">
        <v>36</v>
      </c>
      <c r="H2142">
        <f>MAX(0,Sales[[#This Row],[Number of Users]]-Sales[[#This Row],[Licenses Bought]])</f>
        <v>0</v>
      </c>
      <c r="I2142" s="5">
        <v>10</v>
      </c>
      <c r="J2142" s="5">
        <f>IF(Sales[[#This Row],[Sales Month]]=MAX(R2142:R4361),Sales[[#This Row],[Upsell $ Non Paying Users]]*Sales[[#This Row],[Non Paying Users]],0)</f>
        <v>0</v>
      </c>
      <c r="K2142" s="5" t="str" cm="1">
        <f t="array" ref="K2142">_xlfn.IFS(Sales[[#This Row],[Current Upsell $]]=0,"",Sales[[#This Row],[Current Upsell $]]&gt;=400,"High",Sales[[#This Row],[Current Upsell $]]&gt;=100,"Medium",Sales[[#This Row],[Current Upsell $]]&lt;100,"Low")</f>
        <v/>
      </c>
      <c r="L2142" s="5" t="str">
        <f>IF(Sales[[#This Row],[Current Upsell $]]&gt;0,_xlfn.CONCAT(Sales[[#This Row],[Subscription Type]]," ",Sales[[#This Row],[Upsell Priority]]," ",TEXT(Sales[[#This Row],[Current Upsell $]],"$#")),"")</f>
        <v/>
      </c>
      <c r="M2142">
        <v>33</v>
      </c>
      <c r="N2142" s="1">
        <v>43983</v>
      </c>
      <c r="O2142" s="1">
        <v>44378</v>
      </c>
      <c r="P2142">
        <v>13</v>
      </c>
      <c r="Q2142">
        <v>0</v>
      </c>
      <c r="R2142" s="1">
        <v>44075</v>
      </c>
      <c r="S2142">
        <v>360</v>
      </c>
      <c r="T2142" s="1"/>
    </row>
    <row r="2143" spans="1:20" x14ac:dyDescent="0.25">
      <c r="A2143">
        <v>100040</v>
      </c>
      <c r="B2143" t="s">
        <v>0</v>
      </c>
      <c r="C2143" cm="1">
        <f t="array" ref="C2143">_xlfn.SWITCH(Sales[[#This Row],[Subscription Type]],"Basic",4,"Premium",3,"Business",2,"Enterprise",1,FALSE)</f>
        <v>3</v>
      </c>
      <c r="E2143" s="1"/>
      <c r="F2143" s="1"/>
      <c r="G2143">
        <v>36</v>
      </c>
      <c r="H2143">
        <f>MAX(0,Sales[[#This Row],[Number of Users]]-Sales[[#This Row],[Licenses Bought]])</f>
        <v>0</v>
      </c>
      <c r="I2143" s="5">
        <v>10</v>
      </c>
      <c r="J2143" s="5">
        <f>IF(Sales[[#This Row],[Sales Month]]=MAX(R2143:R4362),Sales[[#This Row],[Upsell $ Non Paying Users]]*Sales[[#This Row],[Non Paying Users]],0)</f>
        <v>0</v>
      </c>
      <c r="K2143" s="5" t="str" cm="1">
        <f t="array" ref="K2143">_xlfn.IFS(Sales[[#This Row],[Current Upsell $]]=0,"",Sales[[#This Row],[Current Upsell $]]&gt;=400,"High",Sales[[#This Row],[Current Upsell $]]&gt;=100,"Medium",Sales[[#This Row],[Current Upsell $]]&lt;100,"Low")</f>
        <v/>
      </c>
      <c r="L2143" s="5" t="str">
        <f>IF(Sales[[#This Row],[Current Upsell $]]&gt;0,_xlfn.CONCAT(Sales[[#This Row],[Subscription Type]]," ",Sales[[#This Row],[Upsell Priority]]," ",TEXT(Sales[[#This Row],[Current Upsell $]],"$#")),"")</f>
        <v/>
      </c>
      <c r="M2143">
        <v>31</v>
      </c>
      <c r="N2143" s="1">
        <v>43983</v>
      </c>
      <c r="O2143" s="1">
        <v>44378</v>
      </c>
      <c r="P2143">
        <v>13</v>
      </c>
      <c r="Q2143">
        <v>0</v>
      </c>
      <c r="R2143" s="1">
        <v>44228</v>
      </c>
      <c r="S2143">
        <v>360</v>
      </c>
      <c r="T2143" s="1"/>
    </row>
    <row r="2144" spans="1:20" x14ac:dyDescent="0.25">
      <c r="A2144">
        <v>100041</v>
      </c>
      <c r="B2144" t="s">
        <v>1</v>
      </c>
      <c r="C2144" cm="1">
        <f t="array" ref="C2144">_xlfn.SWITCH(Sales[[#This Row],[Subscription Type]],"Basic",4,"Premium",3,"Business",2,"Enterprise",1,FALSE)</f>
        <v>2</v>
      </c>
      <c r="E2144" s="1"/>
      <c r="F2144" s="1"/>
      <c r="G2144">
        <v>32</v>
      </c>
      <c r="H2144">
        <f>MAX(0,Sales[[#This Row],[Number of Users]]-Sales[[#This Row],[Licenses Bought]])</f>
        <v>0</v>
      </c>
      <c r="I2144" s="5">
        <v>25</v>
      </c>
      <c r="J2144" s="5">
        <f>IF(Sales[[#This Row],[Sales Month]]=MAX(R2144:R4363),Sales[[#This Row],[Upsell $ Non Paying Users]]*Sales[[#This Row],[Non Paying Users]],0)</f>
        <v>0</v>
      </c>
      <c r="K2144" s="5" t="str" cm="1">
        <f t="array" ref="K2144">_xlfn.IFS(Sales[[#This Row],[Current Upsell $]]=0,"",Sales[[#This Row],[Current Upsell $]]&gt;=400,"High",Sales[[#This Row],[Current Upsell $]]&gt;=100,"Medium",Sales[[#This Row],[Current Upsell $]]&lt;100,"Low")</f>
        <v/>
      </c>
      <c r="L2144" s="5" t="str">
        <f>IF(Sales[[#This Row],[Current Upsell $]]&gt;0,_xlfn.CONCAT(Sales[[#This Row],[Subscription Type]]," ",Sales[[#This Row],[Upsell Priority]]," ",TEXT(Sales[[#This Row],[Current Upsell $]],"$#")),"")</f>
        <v/>
      </c>
      <c r="M2144">
        <v>32</v>
      </c>
      <c r="N2144" s="1">
        <v>43983</v>
      </c>
      <c r="O2144" s="1">
        <v>44378</v>
      </c>
      <c r="P2144">
        <v>13</v>
      </c>
      <c r="Q2144">
        <v>0</v>
      </c>
      <c r="R2144" s="1">
        <v>44044</v>
      </c>
      <c r="S2144">
        <v>800</v>
      </c>
      <c r="T2144" s="1"/>
    </row>
    <row r="2145" spans="1:20" x14ac:dyDescent="0.25">
      <c r="A2145">
        <v>100041</v>
      </c>
      <c r="B2145" t="s">
        <v>1</v>
      </c>
      <c r="C2145" cm="1">
        <f t="array" ref="C2145">_xlfn.SWITCH(Sales[[#This Row],[Subscription Type]],"Basic",4,"Premium",3,"Business",2,"Enterprise",1,FALSE)</f>
        <v>2</v>
      </c>
      <c r="E2145" s="1"/>
      <c r="F2145" s="1"/>
      <c r="G2145">
        <v>32</v>
      </c>
      <c r="H2145">
        <f>MAX(0,Sales[[#This Row],[Number of Users]]-Sales[[#This Row],[Licenses Bought]])</f>
        <v>0</v>
      </c>
      <c r="I2145" s="5">
        <v>25</v>
      </c>
      <c r="J2145" s="5">
        <f>IF(Sales[[#This Row],[Sales Month]]=MAX(R2145:R4364),Sales[[#This Row],[Upsell $ Non Paying Users]]*Sales[[#This Row],[Non Paying Users]],0)</f>
        <v>0</v>
      </c>
      <c r="K2145" s="5" t="str" cm="1">
        <f t="array" ref="K2145">_xlfn.IFS(Sales[[#This Row],[Current Upsell $]]=0,"",Sales[[#This Row],[Current Upsell $]]&gt;=400,"High",Sales[[#This Row],[Current Upsell $]]&gt;=100,"Medium",Sales[[#This Row],[Current Upsell $]]&lt;100,"Low")</f>
        <v/>
      </c>
      <c r="L2145" s="5" t="str">
        <f>IF(Sales[[#This Row],[Current Upsell $]]&gt;0,_xlfn.CONCAT(Sales[[#This Row],[Subscription Type]]," ",Sales[[#This Row],[Upsell Priority]]," ",TEXT(Sales[[#This Row],[Current Upsell $]],"$#")),"")</f>
        <v/>
      </c>
      <c r="M2145">
        <v>32</v>
      </c>
      <c r="N2145" s="1">
        <v>43983</v>
      </c>
      <c r="O2145" s="1">
        <v>44378</v>
      </c>
      <c r="P2145">
        <v>13</v>
      </c>
      <c r="Q2145">
        <v>0</v>
      </c>
      <c r="R2145" s="1">
        <v>44105</v>
      </c>
      <c r="S2145">
        <v>800</v>
      </c>
      <c r="T2145" s="1"/>
    </row>
    <row r="2146" spans="1:20" x14ac:dyDescent="0.25">
      <c r="A2146">
        <v>100042</v>
      </c>
      <c r="B2146" t="s">
        <v>1</v>
      </c>
      <c r="C2146" cm="1">
        <f t="array" ref="C2146">_xlfn.SWITCH(Sales[[#This Row],[Subscription Type]],"Basic",4,"Premium",3,"Business",2,"Enterprise",1,FALSE)</f>
        <v>2</v>
      </c>
      <c r="E2146" s="1"/>
      <c r="F2146" s="1"/>
      <c r="G2146">
        <v>26</v>
      </c>
      <c r="H2146">
        <f>MAX(0,Sales[[#This Row],[Number of Users]]-Sales[[#This Row],[Licenses Bought]])</f>
        <v>0</v>
      </c>
      <c r="I2146" s="5">
        <v>25</v>
      </c>
      <c r="J2146" s="5">
        <f>IF(Sales[[#This Row],[Sales Month]]=MAX(R2146:R4365),Sales[[#This Row],[Upsell $ Non Paying Users]]*Sales[[#This Row],[Non Paying Users]],0)</f>
        <v>0</v>
      </c>
      <c r="K2146" s="5" t="str" cm="1">
        <f t="array" ref="K2146">_xlfn.IFS(Sales[[#This Row],[Current Upsell $]]=0,"",Sales[[#This Row],[Current Upsell $]]&gt;=400,"High",Sales[[#This Row],[Current Upsell $]]&gt;=100,"Medium",Sales[[#This Row],[Current Upsell $]]&lt;100,"Low")</f>
        <v/>
      </c>
      <c r="L2146" s="5" t="str">
        <f>IF(Sales[[#This Row],[Current Upsell $]]&gt;0,_xlfn.CONCAT(Sales[[#This Row],[Subscription Type]]," ",Sales[[#This Row],[Upsell Priority]]," ",TEXT(Sales[[#This Row],[Current Upsell $]],"$#")),"")</f>
        <v/>
      </c>
      <c r="M2146">
        <v>26</v>
      </c>
      <c r="N2146" s="1">
        <v>43983</v>
      </c>
      <c r="O2146" s="1">
        <v>44378</v>
      </c>
      <c r="P2146">
        <v>13</v>
      </c>
      <c r="Q2146">
        <v>0</v>
      </c>
      <c r="R2146" s="1">
        <v>44256</v>
      </c>
      <c r="S2146">
        <v>650</v>
      </c>
      <c r="T2146" s="1"/>
    </row>
    <row r="2147" spans="1:20" x14ac:dyDescent="0.25">
      <c r="A2147">
        <v>100043</v>
      </c>
      <c r="B2147" t="s">
        <v>0</v>
      </c>
      <c r="C2147" cm="1">
        <f t="array" ref="C2147">_xlfn.SWITCH(Sales[[#This Row],[Subscription Type]],"Basic",4,"Premium",3,"Business",2,"Enterprise",1,FALSE)</f>
        <v>3</v>
      </c>
      <c r="E2147" s="1"/>
      <c r="F2147" s="1"/>
      <c r="G2147">
        <v>13</v>
      </c>
      <c r="H2147">
        <f>MAX(0,Sales[[#This Row],[Number of Users]]-Sales[[#This Row],[Licenses Bought]])</f>
        <v>0</v>
      </c>
      <c r="I2147" s="5">
        <v>10</v>
      </c>
      <c r="J2147" s="5">
        <f>IF(Sales[[#This Row],[Sales Month]]=MAX(R2147:R4366),Sales[[#This Row],[Upsell $ Non Paying Users]]*Sales[[#This Row],[Non Paying Users]],0)</f>
        <v>0</v>
      </c>
      <c r="K2147" s="5" t="str" cm="1">
        <f t="array" ref="K2147">_xlfn.IFS(Sales[[#This Row],[Current Upsell $]]=0,"",Sales[[#This Row],[Current Upsell $]]&gt;=400,"High",Sales[[#This Row],[Current Upsell $]]&gt;=100,"Medium",Sales[[#This Row],[Current Upsell $]]&lt;100,"Low")</f>
        <v/>
      </c>
      <c r="L2147" s="5" t="str">
        <f>IF(Sales[[#This Row],[Current Upsell $]]&gt;0,_xlfn.CONCAT(Sales[[#This Row],[Subscription Type]]," ",Sales[[#This Row],[Upsell Priority]]," ",TEXT(Sales[[#This Row],[Current Upsell $]],"$#")),"")</f>
        <v/>
      </c>
      <c r="M2147">
        <v>13</v>
      </c>
      <c r="N2147" s="1">
        <v>43983</v>
      </c>
      <c r="O2147" s="1">
        <v>44378</v>
      </c>
      <c r="P2147">
        <v>13</v>
      </c>
      <c r="Q2147">
        <v>0</v>
      </c>
      <c r="R2147" s="1">
        <v>44166</v>
      </c>
      <c r="S2147">
        <v>130</v>
      </c>
      <c r="T2147" s="1"/>
    </row>
    <row r="2148" spans="1:20" x14ac:dyDescent="0.25">
      <c r="A2148">
        <v>100045</v>
      </c>
      <c r="B2148" t="s">
        <v>1</v>
      </c>
      <c r="C2148" cm="1">
        <f t="array" ref="C2148">_xlfn.SWITCH(Sales[[#This Row],[Subscription Type]],"Basic",4,"Premium",3,"Business",2,"Enterprise",1,FALSE)</f>
        <v>2</v>
      </c>
      <c r="E2148" s="1"/>
      <c r="F2148" s="1"/>
      <c r="G2148">
        <v>9</v>
      </c>
      <c r="H2148">
        <f>MAX(0,Sales[[#This Row],[Number of Users]]-Sales[[#This Row],[Licenses Bought]])</f>
        <v>0</v>
      </c>
      <c r="I2148" s="5">
        <v>25</v>
      </c>
      <c r="J2148" s="5">
        <f>IF(Sales[[#This Row],[Sales Month]]=MAX(R2148:R4367),Sales[[#This Row],[Upsell $ Non Paying Users]]*Sales[[#This Row],[Non Paying Users]],0)</f>
        <v>0</v>
      </c>
      <c r="K2148" s="5" t="str" cm="1">
        <f t="array" ref="K2148">_xlfn.IFS(Sales[[#This Row],[Current Upsell $]]=0,"",Sales[[#This Row],[Current Upsell $]]&gt;=400,"High",Sales[[#This Row],[Current Upsell $]]&gt;=100,"Medium",Sales[[#This Row],[Current Upsell $]]&lt;100,"Low")</f>
        <v/>
      </c>
      <c r="L2148" s="5" t="str">
        <f>IF(Sales[[#This Row],[Current Upsell $]]&gt;0,_xlfn.CONCAT(Sales[[#This Row],[Subscription Type]]," ",Sales[[#This Row],[Upsell Priority]]," ",TEXT(Sales[[#This Row],[Current Upsell $]],"$#")),"")</f>
        <v/>
      </c>
      <c r="M2148">
        <v>9</v>
      </c>
      <c r="N2148" s="1">
        <v>43983</v>
      </c>
      <c r="O2148" s="1">
        <v>44378</v>
      </c>
      <c r="P2148">
        <v>13</v>
      </c>
      <c r="Q2148">
        <v>0</v>
      </c>
      <c r="R2148" s="1">
        <v>44287</v>
      </c>
      <c r="S2148">
        <v>225</v>
      </c>
      <c r="T2148" s="1"/>
    </row>
    <row r="2149" spans="1:20" x14ac:dyDescent="0.25">
      <c r="A2149">
        <v>100048</v>
      </c>
      <c r="B2149" t="s">
        <v>0</v>
      </c>
      <c r="C2149" cm="1">
        <f t="array" ref="C2149">_xlfn.SWITCH(Sales[[#This Row],[Subscription Type]],"Basic",4,"Premium",3,"Business",2,"Enterprise",1,FALSE)</f>
        <v>3</v>
      </c>
      <c r="E2149" s="1"/>
      <c r="F2149" s="1"/>
      <c r="G2149">
        <v>6</v>
      </c>
      <c r="H2149">
        <f>MAX(0,Sales[[#This Row],[Number of Users]]-Sales[[#This Row],[Licenses Bought]])</f>
        <v>0</v>
      </c>
      <c r="I2149" s="5">
        <v>10</v>
      </c>
      <c r="J2149" s="5">
        <f>IF(Sales[[#This Row],[Sales Month]]=MAX(R2149:R4368),Sales[[#This Row],[Upsell $ Non Paying Users]]*Sales[[#This Row],[Non Paying Users]],0)</f>
        <v>0</v>
      </c>
      <c r="K2149" s="5" t="str" cm="1">
        <f t="array" ref="K2149">_xlfn.IFS(Sales[[#This Row],[Current Upsell $]]=0,"",Sales[[#This Row],[Current Upsell $]]&gt;=400,"High",Sales[[#This Row],[Current Upsell $]]&gt;=100,"Medium",Sales[[#This Row],[Current Upsell $]]&lt;100,"Low")</f>
        <v/>
      </c>
      <c r="L2149" s="5" t="str">
        <f>IF(Sales[[#This Row],[Current Upsell $]]&gt;0,_xlfn.CONCAT(Sales[[#This Row],[Subscription Type]]," ",Sales[[#This Row],[Upsell Priority]]," ",TEXT(Sales[[#This Row],[Current Upsell $]],"$#")),"")</f>
        <v/>
      </c>
      <c r="M2149">
        <v>6</v>
      </c>
      <c r="N2149" s="1">
        <v>43983</v>
      </c>
      <c r="O2149" s="1">
        <v>44378</v>
      </c>
      <c r="P2149">
        <v>13</v>
      </c>
      <c r="Q2149">
        <v>0</v>
      </c>
      <c r="R2149" s="1">
        <v>44287</v>
      </c>
      <c r="S2149">
        <v>60</v>
      </c>
      <c r="T2149" s="1"/>
    </row>
    <row r="2150" spans="1:20" x14ac:dyDescent="0.25">
      <c r="A2150">
        <v>100050</v>
      </c>
      <c r="B2150" t="s">
        <v>0</v>
      </c>
      <c r="C2150" cm="1">
        <f t="array" ref="C2150">_xlfn.SWITCH(Sales[[#This Row],[Subscription Type]],"Basic",4,"Premium",3,"Business",2,"Enterprise",1,FALSE)</f>
        <v>3</v>
      </c>
      <c r="E2150" s="1"/>
      <c r="F2150" s="1"/>
      <c r="G2150">
        <v>5</v>
      </c>
      <c r="H2150">
        <f>MAX(0,Sales[[#This Row],[Number of Users]]-Sales[[#This Row],[Licenses Bought]])</f>
        <v>0</v>
      </c>
      <c r="I2150" s="5">
        <v>10</v>
      </c>
      <c r="J2150" s="5">
        <f>IF(Sales[[#This Row],[Sales Month]]=MAX(R2150:R4369),Sales[[#This Row],[Upsell $ Non Paying Users]]*Sales[[#This Row],[Non Paying Users]],0)</f>
        <v>0</v>
      </c>
      <c r="K2150" s="5" t="str" cm="1">
        <f t="array" ref="K2150">_xlfn.IFS(Sales[[#This Row],[Current Upsell $]]=0,"",Sales[[#This Row],[Current Upsell $]]&gt;=400,"High",Sales[[#This Row],[Current Upsell $]]&gt;=100,"Medium",Sales[[#This Row],[Current Upsell $]]&lt;100,"Low")</f>
        <v/>
      </c>
      <c r="L2150" s="5" t="str">
        <f>IF(Sales[[#This Row],[Current Upsell $]]&gt;0,_xlfn.CONCAT(Sales[[#This Row],[Subscription Type]]," ",Sales[[#This Row],[Upsell Priority]]," ",TEXT(Sales[[#This Row],[Current Upsell $]],"$#")),"")</f>
        <v/>
      </c>
      <c r="M2150">
        <v>5</v>
      </c>
      <c r="N2150" s="1">
        <v>43983</v>
      </c>
      <c r="O2150" s="1">
        <v>44378</v>
      </c>
      <c r="P2150">
        <v>13</v>
      </c>
      <c r="Q2150">
        <v>0</v>
      </c>
      <c r="R2150" s="1">
        <v>44287</v>
      </c>
      <c r="S2150">
        <v>50</v>
      </c>
      <c r="T2150" s="1"/>
    </row>
    <row r="2151" spans="1:20" x14ac:dyDescent="0.25">
      <c r="A2151">
        <v>100050</v>
      </c>
      <c r="B2151" t="s">
        <v>0</v>
      </c>
      <c r="C2151" cm="1">
        <f t="array" ref="C2151">_xlfn.SWITCH(Sales[[#This Row],[Subscription Type]],"Basic",4,"Premium",3,"Business",2,"Enterprise",1,FALSE)</f>
        <v>3</v>
      </c>
      <c r="E2151" s="1"/>
      <c r="F2151" s="1"/>
      <c r="G2151">
        <v>5</v>
      </c>
      <c r="H2151">
        <f>MAX(0,Sales[[#This Row],[Number of Users]]-Sales[[#This Row],[Licenses Bought]])</f>
        <v>0</v>
      </c>
      <c r="I2151" s="5">
        <v>10</v>
      </c>
      <c r="J2151" s="5">
        <f>IF(Sales[[#This Row],[Sales Month]]=MAX(R2151:R4370),Sales[[#This Row],[Upsell $ Non Paying Users]]*Sales[[#This Row],[Non Paying Users]],0)</f>
        <v>0</v>
      </c>
      <c r="K2151" s="5" t="str" cm="1">
        <f t="array" ref="K2151">_xlfn.IFS(Sales[[#This Row],[Current Upsell $]]=0,"",Sales[[#This Row],[Current Upsell $]]&gt;=400,"High",Sales[[#This Row],[Current Upsell $]]&gt;=100,"Medium",Sales[[#This Row],[Current Upsell $]]&lt;100,"Low")</f>
        <v/>
      </c>
      <c r="L2151" s="5" t="str">
        <f>IF(Sales[[#This Row],[Current Upsell $]]&gt;0,_xlfn.CONCAT(Sales[[#This Row],[Subscription Type]]," ",Sales[[#This Row],[Upsell Priority]]," ",TEXT(Sales[[#This Row],[Current Upsell $]],"$#")),"")</f>
        <v/>
      </c>
      <c r="M2151">
        <v>5</v>
      </c>
      <c r="N2151" s="1">
        <v>43983</v>
      </c>
      <c r="O2151" s="1">
        <v>44378</v>
      </c>
      <c r="P2151">
        <v>13</v>
      </c>
      <c r="Q2151">
        <v>0</v>
      </c>
      <c r="R2151" s="1">
        <v>44348</v>
      </c>
      <c r="S2151">
        <v>50</v>
      </c>
      <c r="T2151" s="1"/>
    </row>
    <row r="2152" spans="1:20" x14ac:dyDescent="0.25">
      <c r="A2152">
        <v>100056</v>
      </c>
      <c r="B2152" t="s">
        <v>0</v>
      </c>
      <c r="C2152" cm="1">
        <f t="array" ref="C2152">_xlfn.SWITCH(Sales[[#This Row],[Subscription Type]],"Basic",4,"Premium",3,"Business",2,"Enterprise",1,FALSE)</f>
        <v>3</v>
      </c>
      <c r="E2152" s="1"/>
      <c r="F2152" s="1"/>
      <c r="G2152">
        <v>1</v>
      </c>
      <c r="H2152">
        <f>MAX(0,Sales[[#This Row],[Number of Users]]-Sales[[#This Row],[Licenses Bought]])</f>
        <v>0</v>
      </c>
      <c r="I2152" s="5">
        <v>10</v>
      </c>
      <c r="J2152" s="5">
        <f>IF(Sales[[#This Row],[Sales Month]]=MAX(R2152:R4371),Sales[[#This Row],[Upsell $ Non Paying Users]]*Sales[[#This Row],[Non Paying Users]],0)</f>
        <v>0</v>
      </c>
      <c r="K2152" s="5" t="str" cm="1">
        <f t="array" ref="K2152">_xlfn.IFS(Sales[[#This Row],[Current Upsell $]]=0,"",Sales[[#This Row],[Current Upsell $]]&gt;=400,"High",Sales[[#This Row],[Current Upsell $]]&gt;=100,"Medium",Sales[[#This Row],[Current Upsell $]]&lt;100,"Low")</f>
        <v/>
      </c>
      <c r="L2152" s="5" t="str">
        <f>IF(Sales[[#This Row],[Current Upsell $]]&gt;0,_xlfn.CONCAT(Sales[[#This Row],[Subscription Type]]," ",Sales[[#This Row],[Upsell Priority]]," ",TEXT(Sales[[#This Row],[Current Upsell $]],"$#")),"")</f>
        <v/>
      </c>
      <c r="M2152">
        <v>1</v>
      </c>
      <c r="N2152" s="1">
        <v>43983</v>
      </c>
      <c r="O2152" s="1">
        <v>44378</v>
      </c>
      <c r="P2152">
        <v>13</v>
      </c>
      <c r="Q2152">
        <v>0</v>
      </c>
      <c r="R2152" s="1">
        <v>44197</v>
      </c>
      <c r="S2152">
        <v>10</v>
      </c>
      <c r="T2152" s="1"/>
    </row>
    <row r="2153" spans="1:20" x14ac:dyDescent="0.25">
      <c r="A2153">
        <v>100056</v>
      </c>
      <c r="B2153" t="s">
        <v>0</v>
      </c>
      <c r="C2153" cm="1">
        <f t="array" ref="C2153">_xlfn.SWITCH(Sales[[#This Row],[Subscription Type]],"Basic",4,"Premium",3,"Business",2,"Enterprise",1,FALSE)</f>
        <v>3</v>
      </c>
      <c r="E2153" s="1"/>
      <c r="F2153" s="1"/>
      <c r="G2153">
        <v>1</v>
      </c>
      <c r="H2153">
        <f>MAX(0,Sales[[#This Row],[Number of Users]]-Sales[[#This Row],[Licenses Bought]])</f>
        <v>0</v>
      </c>
      <c r="I2153" s="5">
        <v>10</v>
      </c>
      <c r="J2153" s="5">
        <f>IF(Sales[[#This Row],[Sales Month]]=MAX(R2153:R4372),Sales[[#This Row],[Upsell $ Non Paying Users]]*Sales[[#This Row],[Non Paying Users]],0)</f>
        <v>0</v>
      </c>
      <c r="K2153" s="5" t="str" cm="1">
        <f t="array" ref="K2153">_xlfn.IFS(Sales[[#This Row],[Current Upsell $]]=0,"",Sales[[#This Row],[Current Upsell $]]&gt;=400,"High",Sales[[#This Row],[Current Upsell $]]&gt;=100,"Medium",Sales[[#This Row],[Current Upsell $]]&lt;100,"Low")</f>
        <v/>
      </c>
      <c r="L2153" s="5" t="str">
        <f>IF(Sales[[#This Row],[Current Upsell $]]&gt;0,_xlfn.CONCAT(Sales[[#This Row],[Subscription Type]]," ",Sales[[#This Row],[Upsell Priority]]," ",TEXT(Sales[[#This Row],[Current Upsell $]],"$#")),"")</f>
        <v/>
      </c>
      <c r="M2153">
        <v>1</v>
      </c>
      <c r="N2153" s="1">
        <v>43983</v>
      </c>
      <c r="O2153" s="1">
        <v>44378</v>
      </c>
      <c r="P2153">
        <v>13</v>
      </c>
      <c r="Q2153">
        <v>0</v>
      </c>
      <c r="R2153" s="1">
        <v>44256</v>
      </c>
      <c r="S2153">
        <v>10</v>
      </c>
      <c r="T2153" s="1"/>
    </row>
    <row r="2154" spans="1:20" x14ac:dyDescent="0.25">
      <c r="A2154">
        <v>100057</v>
      </c>
      <c r="B2154" t="s">
        <v>0</v>
      </c>
      <c r="C2154" cm="1">
        <f t="array" ref="C2154">_xlfn.SWITCH(Sales[[#This Row],[Subscription Type]],"Basic",4,"Premium",3,"Business",2,"Enterprise",1,FALSE)</f>
        <v>3</v>
      </c>
      <c r="E2154" s="1"/>
      <c r="F2154" s="1"/>
      <c r="G2154">
        <v>56</v>
      </c>
      <c r="H2154">
        <f>MAX(0,Sales[[#This Row],[Number of Users]]-Sales[[#This Row],[Licenses Bought]])</f>
        <v>0</v>
      </c>
      <c r="I2154" s="5">
        <v>10</v>
      </c>
      <c r="J2154" s="5">
        <f>IF(Sales[[#This Row],[Sales Month]]=MAX(R2154:R4373),Sales[[#This Row],[Upsell $ Non Paying Users]]*Sales[[#This Row],[Non Paying Users]],0)</f>
        <v>0</v>
      </c>
      <c r="K2154" s="5" t="str" cm="1">
        <f t="array" ref="K2154">_xlfn.IFS(Sales[[#This Row],[Current Upsell $]]=0,"",Sales[[#This Row],[Current Upsell $]]&gt;=400,"High",Sales[[#This Row],[Current Upsell $]]&gt;=100,"Medium",Sales[[#This Row],[Current Upsell $]]&lt;100,"Low")</f>
        <v/>
      </c>
      <c r="L2154" s="5" t="str">
        <f>IF(Sales[[#This Row],[Current Upsell $]]&gt;0,_xlfn.CONCAT(Sales[[#This Row],[Subscription Type]]," ",Sales[[#This Row],[Upsell Priority]]," ",TEXT(Sales[[#This Row],[Current Upsell $]],"$#")),"")</f>
        <v/>
      </c>
      <c r="M2154">
        <v>52</v>
      </c>
      <c r="N2154" s="1">
        <v>44013</v>
      </c>
      <c r="O2154" s="1">
        <v>44378</v>
      </c>
      <c r="P2154">
        <v>12</v>
      </c>
      <c r="Q2154">
        <v>0</v>
      </c>
      <c r="R2154" s="1">
        <v>44105</v>
      </c>
      <c r="S2154">
        <v>560</v>
      </c>
      <c r="T2154" s="1"/>
    </row>
    <row r="2155" spans="1:20" x14ac:dyDescent="0.25">
      <c r="A2155">
        <v>100058</v>
      </c>
      <c r="B2155" t="s">
        <v>1</v>
      </c>
      <c r="C2155" cm="1">
        <f t="array" ref="C2155">_xlfn.SWITCH(Sales[[#This Row],[Subscription Type]],"Basic",4,"Premium",3,"Business",2,"Enterprise",1,FALSE)</f>
        <v>2</v>
      </c>
      <c r="E2155" s="1"/>
      <c r="F2155" s="1"/>
      <c r="G2155">
        <v>55</v>
      </c>
      <c r="H2155">
        <f>MAX(0,Sales[[#This Row],[Number of Users]]-Sales[[#This Row],[Licenses Bought]])</f>
        <v>0</v>
      </c>
      <c r="I2155" s="5">
        <v>25</v>
      </c>
      <c r="J2155" s="5">
        <f>IF(Sales[[#This Row],[Sales Month]]=MAX(R2155:R4374),Sales[[#This Row],[Upsell $ Non Paying Users]]*Sales[[#This Row],[Non Paying Users]],0)</f>
        <v>0</v>
      </c>
      <c r="K2155" s="5" t="str" cm="1">
        <f t="array" ref="K2155">_xlfn.IFS(Sales[[#This Row],[Current Upsell $]]=0,"",Sales[[#This Row],[Current Upsell $]]&gt;=400,"High",Sales[[#This Row],[Current Upsell $]]&gt;=100,"Medium",Sales[[#This Row],[Current Upsell $]]&lt;100,"Low")</f>
        <v/>
      </c>
      <c r="L2155" s="5" t="str">
        <f>IF(Sales[[#This Row],[Current Upsell $]]&gt;0,_xlfn.CONCAT(Sales[[#This Row],[Subscription Type]]," ",Sales[[#This Row],[Upsell Priority]]," ",TEXT(Sales[[#This Row],[Current Upsell $]],"$#")),"")</f>
        <v/>
      </c>
      <c r="M2155">
        <v>52</v>
      </c>
      <c r="N2155" s="1">
        <v>44013</v>
      </c>
      <c r="O2155" s="1">
        <v>44378</v>
      </c>
      <c r="P2155">
        <v>12</v>
      </c>
      <c r="Q2155">
        <v>0</v>
      </c>
      <c r="R2155" s="1">
        <v>44105</v>
      </c>
      <c r="S2155">
        <v>1375</v>
      </c>
      <c r="T2155" s="1"/>
    </row>
    <row r="2156" spans="1:20" x14ac:dyDescent="0.25">
      <c r="A2156">
        <v>100060</v>
      </c>
      <c r="B2156" t="s">
        <v>1</v>
      </c>
      <c r="C2156" cm="1">
        <f t="array" ref="C2156">_xlfn.SWITCH(Sales[[#This Row],[Subscription Type]],"Basic",4,"Premium",3,"Business",2,"Enterprise",1,FALSE)</f>
        <v>2</v>
      </c>
      <c r="E2156" s="1"/>
      <c r="F2156" s="1"/>
      <c r="G2156">
        <v>31</v>
      </c>
      <c r="H2156">
        <f>MAX(0,Sales[[#This Row],[Number of Users]]-Sales[[#This Row],[Licenses Bought]])</f>
        <v>0</v>
      </c>
      <c r="I2156" s="5">
        <v>25</v>
      </c>
      <c r="J2156" s="5">
        <f>IF(Sales[[#This Row],[Sales Month]]=MAX(R2156:R4375),Sales[[#This Row],[Upsell $ Non Paying Users]]*Sales[[#This Row],[Non Paying Users]],0)</f>
        <v>0</v>
      </c>
      <c r="K2156" s="5" t="str" cm="1">
        <f t="array" ref="K2156">_xlfn.IFS(Sales[[#This Row],[Current Upsell $]]=0,"",Sales[[#This Row],[Current Upsell $]]&gt;=400,"High",Sales[[#This Row],[Current Upsell $]]&gt;=100,"Medium",Sales[[#This Row],[Current Upsell $]]&lt;100,"Low")</f>
        <v/>
      </c>
      <c r="L2156" s="5" t="str">
        <f>IF(Sales[[#This Row],[Current Upsell $]]&gt;0,_xlfn.CONCAT(Sales[[#This Row],[Subscription Type]]," ",Sales[[#This Row],[Upsell Priority]]," ",TEXT(Sales[[#This Row],[Current Upsell $]],"$#")),"")</f>
        <v/>
      </c>
      <c r="M2156">
        <v>28</v>
      </c>
      <c r="N2156" s="1">
        <v>44013</v>
      </c>
      <c r="O2156" s="1">
        <v>44378</v>
      </c>
      <c r="P2156">
        <v>12</v>
      </c>
      <c r="Q2156">
        <v>0</v>
      </c>
      <c r="R2156" s="1">
        <v>44228</v>
      </c>
      <c r="S2156">
        <v>775</v>
      </c>
      <c r="T2156" s="1"/>
    </row>
    <row r="2157" spans="1:20" x14ac:dyDescent="0.25">
      <c r="A2157">
        <v>100061</v>
      </c>
      <c r="B2157" t="s">
        <v>0</v>
      </c>
      <c r="C2157" cm="1">
        <f t="array" ref="C2157">_xlfn.SWITCH(Sales[[#This Row],[Subscription Type]],"Basic",4,"Premium",3,"Business",2,"Enterprise",1,FALSE)</f>
        <v>3</v>
      </c>
      <c r="E2157" s="1"/>
      <c r="F2157" s="1"/>
      <c r="G2157">
        <v>16</v>
      </c>
      <c r="H2157">
        <f>MAX(0,Sales[[#This Row],[Number of Users]]-Sales[[#This Row],[Licenses Bought]])</f>
        <v>0</v>
      </c>
      <c r="I2157" s="5">
        <v>10</v>
      </c>
      <c r="J2157" s="5">
        <f>IF(Sales[[#This Row],[Sales Month]]=MAX(R2157:R4376),Sales[[#This Row],[Upsell $ Non Paying Users]]*Sales[[#This Row],[Non Paying Users]],0)</f>
        <v>0</v>
      </c>
      <c r="K2157" s="5" t="str" cm="1">
        <f t="array" ref="K2157">_xlfn.IFS(Sales[[#This Row],[Current Upsell $]]=0,"",Sales[[#This Row],[Current Upsell $]]&gt;=400,"High",Sales[[#This Row],[Current Upsell $]]&gt;=100,"Medium",Sales[[#This Row],[Current Upsell $]]&lt;100,"Low")</f>
        <v/>
      </c>
      <c r="L2157" s="5" t="str">
        <f>IF(Sales[[#This Row],[Current Upsell $]]&gt;0,_xlfn.CONCAT(Sales[[#This Row],[Subscription Type]]," ",Sales[[#This Row],[Upsell Priority]]," ",TEXT(Sales[[#This Row],[Current Upsell $]],"$#")),"")</f>
        <v/>
      </c>
      <c r="M2157">
        <v>15</v>
      </c>
      <c r="N2157" s="1">
        <v>44013</v>
      </c>
      <c r="O2157" s="1">
        <v>44378</v>
      </c>
      <c r="P2157">
        <v>12</v>
      </c>
      <c r="Q2157">
        <v>0</v>
      </c>
      <c r="R2157" s="1">
        <v>44287</v>
      </c>
      <c r="S2157">
        <v>160</v>
      </c>
      <c r="T2157" s="1"/>
    </row>
    <row r="2158" spans="1:20" x14ac:dyDescent="0.25">
      <c r="A2158">
        <v>100062</v>
      </c>
      <c r="B2158" t="s">
        <v>0</v>
      </c>
      <c r="C2158" cm="1">
        <f t="array" ref="C2158">_xlfn.SWITCH(Sales[[#This Row],[Subscription Type]],"Basic",4,"Premium",3,"Business",2,"Enterprise",1,FALSE)</f>
        <v>3</v>
      </c>
      <c r="E2158" s="1"/>
      <c r="F2158" s="1"/>
      <c r="G2158">
        <v>15</v>
      </c>
      <c r="H2158">
        <f>MAX(0,Sales[[#This Row],[Number of Users]]-Sales[[#This Row],[Licenses Bought]])</f>
        <v>0</v>
      </c>
      <c r="I2158" s="5">
        <v>10</v>
      </c>
      <c r="J2158" s="5">
        <f>IF(Sales[[#This Row],[Sales Month]]=MAX(R2158:R4377),Sales[[#This Row],[Upsell $ Non Paying Users]]*Sales[[#This Row],[Non Paying Users]],0)</f>
        <v>0</v>
      </c>
      <c r="K2158" s="5" t="str" cm="1">
        <f t="array" ref="K2158">_xlfn.IFS(Sales[[#This Row],[Current Upsell $]]=0,"",Sales[[#This Row],[Current Upsell $]]&gt;=400,"High",Sales[[#This Row],[Current Upsell $]]&gt;=100,"Medium",Sales[[#This Row],[Current Upsell $]]&lt;100,"Low")</f>
        <v/>
      </c>
      <c r="L2158" s="5" t="str">
        <f>IF(Sales[[#This Row],[Current Upsell $]]&gt;0,_xlfn.CONCAT(Sales[[#This Row],[Subscription Type]]," ",Sales[[#This Row],[Upsell Priority]]," ",TEXT(Sales[[#This Row],[Current Upsell $]],"$#")),"")</f>
        <v/>
      </c>
      <c r="M2158">
        <v>15</v>
      </c>
      <c r="N2158" s="1">
        <v>44013</v>
      </c>
      <c r="O2158" s="1">
        <v>44378</v>
      </c>
      <c r="P2158">
        <v>12</v>
      </c>
      <c r="Q2158">
        <v>0</v>
      </c>
      <c r="R2158" s="1">
        <v>44136</v>
      </c>
      <c r="S2158">
        <v>150</v>
      </c>
      <c r="T2158" s="1"/>
    </row>
    <row r="2159" spans="1:20" x14ac:dyDescent="0.25">
      <c r="A2159">
        <v>100062</v>
      </c>
      <c r="B2159" t="s">
        <v>0</v>
      </c>
      <c r="C2159" cm="1">
        <f t="array" ref="C2159">_xlfn.SWITCH(Sales[[#This Row],[Subscription Type]],"Basic",4,"Premium",3,"Business",2,"Enterprise",1,FALSE)</f>
        <v>3</v>
      </c>
      <c r="E2159" s="1"/>
      <c r="F2159" s="1"/>
      <c r="G2159">
        <v>15</v>
      </c>
      <c r="H2159">
        <f>MAX(0,Sales[[#This Row],[Number of Users]]-Sales[[#This Row],[Licenses Bought]])</f>
        <v>0</v>
      </c>
      <c r="I2159" s="5">
        <v>10</v>
      </c>
      <c r="J2159" s="5">
        <f>IF(Sales[[#This Row],[Sales Month]]=MAX(R2159:R4378),Sales[[#This Row],[Upsell $ Non Paying Users]]*Sales[[#This Row],[Non Paying Users]],0)</f>
        <v>0</v>
      </c>
      <c r="K2159" s="5" t="str" cm="1">
        <f t="array" ref="K2159">_xlfn.IFS(Sales[[#This Row],[Current Upsell $]]=0,"",Sales[[#This Row],[Current Upsell $]]&gt;=400,"High",Sales[[#This Row],[Current Upsell $]]&gt;=100,"Medium",Sales[[#This Row],[Current Upsell $]]&lt;100,"Low")</f>
        <v/>
      </c>
      <c r="L2159" s="5" t="str">
        <f>IF(Sales[[#This Row],[Current Upsell $]]&gt;0,_xlfn.CONCAT(Sales[[#This Row],[Subscription Type]]," ",Sales[[#This Row],[Upsell Priority]]," ",TEXT(Sales[[#This Row],[Current Upsell $]],"$#")),"")</f>
        <v/>
      </c>
      <c r="M2159">
        <v>15</v>
      </c>
      <c r="N2159" s="1">
        <v>44013</v>
      </c>
      <c r="O2159" s="1">
        <v>44378</v>
      </c>
      <c r="P2159">
        <v>12</v>
      </c>
      <c r="Q2159">
        <v>0</v>
      </c>
      <c r="R2159" s="1">
        <v>44287</v>
      </c>
      <c r="S2159">
        <v>150</v>
      </c>
      <c r="T2159" s="1"/>
    </row>
    <row r="2160" spans="1:20" x14ac:dyDescent="0.25">
      <c r="A2160">
        <v>100064</v>
      </c>
      <c r="B2160" t="s">
        <v>0</v>
      </c>
      <c r="C2160" cm="1">
        <f t="array" ref="C2160">_xlfn.SWITCH(Sales[[#This Row],[Subscription Type]],"Basic",4,"Premium",3,"Business",2,"Enterprise",1,FALSE)</f>
        <v>3</v>
      </c>
      <c r="G2160">
        <v>12</v>
      </c>
      <c r="H2160">
        <f>MAX(0,Sales[[#This Row],[Number of Users]]-Sales[[#This Row],[Licenses Bought]])</f>
        <v>0</v>
      </c>
      <c r="I2160" s="5">
        <v>10</v>
      </c>
      <c r="J2160" s="5">
        <f>IF(Sales[[#This Row],[Sales Month]]=MAX(R2160:R4379),Sales[[#This Row],[Upsell $ Non Paying Users]]*Sales[[#This Row],[Non Paying Users]],0)</f>
        <v>0</v>
      </c>
      <c r="K2160" s="5" t="str" cm="1">
        <f t="array" ref="K2160">_xlfn.IFS(Sales[[#This Row],[Current Upsell $]]=0,"",Sales[[#This Row],[Current Upsell $]]&gt;=400,"High",Sales[[#This Row],[Current Upsell $]]&gt;=100,"Medium",Sales[[#This Row],[Current Upsell $]]&lt;100,"Low")</f>
        <v/>
      </c>
      <c r="L2160" s="5" t="str">
        <f>IF(Sales[[#This Row],[Current Upsell $]]&gt;0,_xlfn.CONCAT(Sales[[#This Row],[Subscription Type]]," ",Sales[[#This Row],[Upsell Priority]]," ",TEXT(Sales[[#This Row],[Current Upsell $]],"$#")),"")</f>
        <v/>
      </c>
      <c r="M2160">
        <v>12</v>
      </c>
      <c r="N2160" s="1">
        <v>44013</v>
      </c>
      <c r="O2160" s="1">
        <v>44256</v>
      </c>
      <c r="P2160">
        <v>8</v>
      </c>
      <c r="Q2160">
        <v>3</v>
      </c>
      <c r="R2160" s="1">
        <v>44256</v>
      </c>
      <c r="S2160">
        <v>120</v>
      </c>
      <c r="T2160" s="1"/>
    </row>
    <row r="2161" spans="1:20" x14ac:dyDescent="0.25">
      <c r="A2161">
        <v>100068</v>
      </c>
      <c r="B2161" t="s">
        <v>0</v>
      </c>
      <c r="C2161" cm="1">
        <f t="array" ref="C2161">_xlfn.SWITCH(Sales[[#This Row],[Subscription Type]],"Basic",4,"Premium",3,"Business",2,"Enterprise",1,FALSE)</f>
        <v>3</v>
      </c>
      <c r="G2161">
        <v>8</v>
      </c>
      <c r="H2161">
        <f>MAX(0,Sales[[#This Row],[Number of Users]]-Sales[[#This Row],[Licenses Bought]])</f>
        <v>0</v>
      </c>
      <c r="I2161" s="5">
        <v>10</v>
      </c>
      <c r="J2161" s="5">
        <f>IF(Sales[[#This Row],[Sales Month]]=MAX(R2161:R4380),Sales[[#This Row],[Upsell $ Non Paying Users]]*Sales[[#This Row],[Non Paying Users]],0)</f>
        <v>0</v>
      </c>
      <c r="K2161" s="5" t="str" cm="1">
        <f t="array" ref="K2161">_xlfn.IFS(Sales[[#This Row],[Current Upsell $]]=0,"",Sales[[#This Row],[Current Upsell $]]&gt;=400,"High",Sales[[#This Row],[Current Upsell $]]&gt;=100,"Medium",Sales[[#This Row],[Current Upsell $]]&lt;100,"Low")</f>
        <v/>
      </c>
      <c r="L2161" s="5" t="str">
        <f>IF(Sales[[#This Row],[Current Upsell $]]&gt;0,_xlfn.CONCAT(Sales[[#This Row],[Subscription Type]]," ",Sales[[#This Row],[Upsell Priority]]," ",TEXT(Sales[[#This Row],[Current Upsell $]],"$#")),"")</f>
        <v/>
      </c>
      <c r="M2161">
        <v>8</v>
      </c>
      <c r="N2161" s="1">
        <v>44013</v>
      </c>
      <c r="O2161" s="1">
        <v>44287</v>
      </c>
      <c r="P2161">
        <v>9</v>
      </c>
      <c r="Q2161">
        <v>2</v>
      </c>
      <c r="R2161" s="1">
        <v>44256</v>
      </c>
      <c r="S2161">
        <v>80</v>
      </c>
      <c r="T2161" s="1"/>
    </row>
    <row r="2162" spans="1:20" x14ac:dyDescent="0.25">
      <c r="A2162">
        <v>100074</v>
      </c>
      <c r="B2162" t="s">
        <v>0</v>
      </c>
      <c r="C2162" cm="1">
        <f t="array" ref="C2162">_xlfn.SWITCH(Sales[[#This Row],[Subscription Type]],"Basic",4,"Premium",3,"Business",2,"Enterprise",1,FALSE)</f>
        <v>3</v>
      </c>
      <c r="E2162" s="1"/>
      <c r="F2162" s="1"/>
      <c r="G2162">
        <v>2</v>
      </c>
      <c r="H2162">
        <f>MAX(0,Sales[[#This Row],[Number of Users]]-Sales[[#This Row],[Licenses Bought]])</f>
        <v>0</v>
      </c>
      <c r="I2162" s="5">
        <v>10</v>
      </c>
      <c r="J2162" s="5">
        <f>IF(Sales[[#This Row],[Sales Month]]=MAX(R2162:R4381),Sales[[#This Row],[Upsell $ Non Paying Users]]*Sales[[#This Row],[Non Paying Users]],0)</f>
        <v>0</v>
      </c>
      <c r="K2162" s="5" t="str" cm="1">
        <f t="array" ref="K2162">_xlfn.IFS(Sales[[#This Row],[Current Upsell $]]=0,"",Sales[[#This Row],[Current Upsell $]]&gt;=400,"High",Sales[[#This Row],[Current Upsell $]]&gt;=100,"Medium",Sales[[#This Row],[Current Upsell $]]&lt;100,"Low")</f>
        <v/>
      </c>
      <c r="L2162" s="5" t="str">
        <f>IF(Sales[[#This Row],[Current Upsell $]]&gt;0,_xlfn.CONCAT(Sales[[#This Row],[Subscription Type]]," ",Sales[[#This Row],[Upsell Priority]]," ",TEXT(Sales[[#This Row],[Current Upsell $]],"$#")),"")</f>
        <v/>
      </c>
      <c r="M2162">
        <v>2</v>
      </c>
      <c r="N2162" s="1">
        <v>44013</v>
      </c>
      <c r="O2162" s="1">
        <v>44378</v>
      </c>
      <c r="P2162">
        <v>12</v>
      </c>
      <c r="Q2162">
        <v>0</v>
      </c>
      <c r="R2162" s="1">
        <v>44105</v>
      </c>
      <c r="S2162">
        <v>20</v>
      </c>
      <c r="T2162" s="1"/>
    </row>
    <row r="2163" spans="1:20" x14ac:dyDescent="0.25">
      <c r="A2163">
        <v>100075</v>
      </c>
      <c r="B2163" t="s">
        <v>0</v>
      </c>
      <c r="C2163" cm="1">
        <f t="array" ref="C2163">_xlfn.SWITCH(Sales[[#This Row],[Subscription Type]],"Basic",4,"Premium",3,"Business",2,"Enterprise",1,FALSE)</f>
        <v>3</v>
      </c>
      <c r="G2163">
        <v>1</v>
      </c>
      <c r="H2163">
        <f>MAX(0,Sales[[#This Row],[Number of Users]]-Sales[[#This Row],[Licenses Bought]])</f>
        <v>0</v>
      </c>
      <c r="I2163" s="5">
        <v>10</v>
      </c>
      <c r="J2163" s="5">
        <f>IF(Sales[[#This Row],[Sales Month]]=MAX(R2163:R4382),Sales[[#This Row],[Upsell $ Non Paying Users]]*Sales[[#This Row],[Non Paying Users]],0)</f>
        <v>0</v>
      </c>
      <c r="K2163" s="5" t="str" cm="1">
        <f t="array" ref="K2163">_xlfn.IFS(Sales[[#This Row],[Current Upsell $]]=0,"",Sales[[#This Row],[Current Upsell $]]&gt;=400,"High",Sales[[#This Row],[Current Upsell $]]&gt;=100,"Medium",Sales[[#This Row],[Current Upsell $]]&lt;100,"Low")</f>
        <v/>
      </c>
      <c r="L2163" s="5" t="str">
        <f>IF(Sales[[#This Row],[Current Upsell $]]&gt;0,_xlfn.CONCAT(Sales[[#This Row],[Subscription Type]]," ",Sales[[#This Row],[Upsell Priority]]," ",TEXT(Sales[[#This Row],[Current Upsell $]],"$#")),"")</f>
        <v/>
      </c>
      <c r="M2163">
        <v>1</v>
      </c>
      <c r="N2163" s="1">
        <v>44013</v>
      </c>
      <c r="O2163" s="1">
        <v>44105</v>
      </c>
      <c r="P2163">
        <v>3</v>
      </c>
      <c r="Q2163">
        <v>8</v>
      </c>
      <c r="R2163" s="1">
        <v>44105</v>
      </c>
      <c r="S2163">
        <v>10</v>
      </c>
      <c r="T2163" s="1"/>
    </row>
    <row r="2164" spans="1:20" x14ac:dyDescent="0.25">
      <c r="A2164">
        <v>100079</v>
      </c>
      <c r="B2164" t="s">
        <v>0</v>
      </c>
      <c r="C2164" cm="1">
        <f t="array" ref="C2164">_xlfn.SWITCH(Sales[[#This Row],[Subscription Type]],"Basic",4,"Premium",3,"Business",2,"Enterprise",1,FALSE)</f>
        <v>3</v>
      </c>
      <c r="E2164" s="1"/>
      <c r="F2164" s="1"/>
      <c r="G2164">
        <v>1</v>
      </c>
      <c r="H2164">
        <f>MAX(0,Sales[[#This Row],[Number of Users]]-Sales[[#This Row],[Licenses Bought]])</f>
        <v>0</v>
      </c>
      <c r="I2164" s="5">
        <v>10</v>
      </c>
      <c r="J2164" s="5">
        <f>IF(Sales[[#This Row],[Sales Month]]=MAX(R2164:R4383),Sales[[#This Row],[Upsell $ Non Paying Users]]*Sales[[#This Row],[Non Paying Users]],0)</f>
        <v>0</v>
      </c>
      <c r="K2164" s="5" t="str" cm="1">
        <f t="array" ref="K2164">_xlfn.IFS(Sales[[#This Row],[Current Upsell $]]=0,"",Sales[[#This Row],[Current Upsell $]]&gt;=400,"High",Sales[[#This Row],[Current Upsell $]]&gt;=100,"Medium",Sales[[#This Row],[Current Upsell $]]&lt;100,"Low")</f>
        <v/>
      </c>
      <c r="L2164" s="5" t="str">
        <f>IF(Sales[[#This Row],[Current Upsell $]]&gt;0,_xlfn.CONCAT(Sales[[#This Row],[Subscription Type]]," ",Sales[[#This Row],[Upsell Priority]]," ",TEXT(Sales[[#This Row],[Current Upsell $]],"$#")),"")</f>
        <v/>
      </c>
      <c r="M2164">
        <v>1</v>
      </c>
      <c r="N2164" s="1">
        <v>44013</v>
      </c>
      <c r="O2164" s="1">
        <v>44378</v>
      </c>
      <c r="P2164">
        <v>12</v>
      </c>
      <c r="Q2164">
        <v>0</v>
      </c>
      <c r="R2164" s="1">
        <v>44228</v>
      </c>
      <c r="S2164">
        <v>10</v>
      </c>
      <c r="T2164" s="1"/>
    </row>
    <row r="2165" spans="1:20" x14ac:dyDescent="0.25">
      <c r="A2165">
        <v>100080</v>
      </c>
      <c r="B2165" t="s">
        <v>0</v>
      </c>
      <c r="C2165" cm="1">
        <f t="array" ref="C2165">_xlfn.SWITCH(Sales[[#This Row],[Subscription Type]],"Basic",4,"Premium",3,"Business",2,"Enterprise",1,FALSE)</f>
        <v>3</v>
      </c>
      <c r="E2165" s="1"/>
      <c r="F2165" s="1"/>
      <c r="G2165">
        <v>1</v>
      </c>
      <c r="H2165">
        <f>MAX(0,Sales[[#This Row],[Number of Users]]-Sales[[#This Row],[Licenses Bought]])</f>
        <v>0</v>
      </c>
      <c r="I2165" s="5">
        <v>10</v>
      </c>
      <c r="J2165" s="5">
        <f>IF(Sales[[#This Row],[Sales Month]]=MAX(R2165:R4384),Sales[[#This Row],[Upsell $ Non Paying Users]]*Sales[[#This Row],[Non Paying Users]],0)</f>
        <v>0</v>
      </c>
      <c r="K2165" s="5" t="str" cm="1">
        <f t="array" ref="K2165">_xlfn.IFS(Sales[[#This Row],[Current Upsell $]]=0,"",Sales[[#This Row],[Current Upsell $]]&gt;=400,"High",Sales[[#This Row],[Current Upsell $]]&gt;=100,"Medium",Sales[[#This Row],[Current Upsell $]]&lt;100,"Low")</f>
        <v/>
      </c>
      <c r="L2165" s="5" t="str">
        <f>IF(Sales[[#This Row],[Current Upsell $]]&gt;0,_xlfn.CONCAT(Sales[[#This Row],[Subscription Type]]," ",Sales[[#This Row],[Upsell Priority]]," ",TEXT(Sales[[#This Row],[Current Upsell $]],"$#")),"")</f>
        <v/>
      </c>
      <c r="M2165">
        <v>1</v>
      </c>
      <c r="N2165" s="1">
        <v>44013</v>
      </c>
      <c r="O2165" s="1">
        <v>44378</v>
      </c>
      <c r="P2165">
        <v>12</v>
      </c>
      <c r="Q2165">
        <v>0</v>
      </c>
      <c r="R2165" s="1">
        <v>44197</v>
      </c>
      <c r="S2165">
        <v>10</v>
      </c>
      <c r="T2165" s="1"/>
    </row>
    <row r="2166" spans="1:20" x14ac:dyDescent="0.25">
      <c r="A2166">
        <v>100080</v>
      </c>
      <c r="B2166" t="s">
        <v>0</v>
      </c>
      <c r="C2166" cm="1">
        <f t="array" ref="C2166">_xlfn.SWITCH(Sales[[#This Row],[Subscription Type]],"Basic",4,"Premium",3,"Business",2,"Enterprise",1,FALSE)</f>
        <v>3</v>
      </c>
      <c r="E2166" s="1"/>
      <c r="F2166" s="1"/>
      <c r="G2166">
        <v>1</v>
      </c>
      <c r="H2166">
        <f>MAX(0,Sales[[#This Row],[Number of Users]]-Sales[[#This Row],[Licenses Bought]])</f>
        <v>0</v>
      </c>
      <c r="I2166" s="5">
        <v>10</v>
      </c>
      <c r="J2166" s="5">
        <f>IF(Sales[[#This Row],[Sales Month]]=MAX(R2166:R4385),Sales[[#This Row],[Upsell $ Non Paying Users]]*Sales[[#This Row],[Non Paying Users]],0)</f>
        <v>0</v>
      </c>
      <c r="K2166" s="5" t="str" cm="1">
        <f t="array" ref="K2166">_xlfn.IFS(Sales[[#This Row],[Current Upsell $]]=0,"",Sales[[#This Row],[Current Upsell $]]&gt;=400,"High",Sales[[#This Row],[Current Upsell $]]&gt;=100,"Medium",Sales[[#This Row],[Current Upsell $]]&lt;100,"Low")</f>
        <v/>
      </c>
      <c r="L2166" s="5" t="str">
        <f>IF(Sales[[#This Row],[Current Upsell $]]&gt;0,_xlfn.CONCAT(Sales[[#This Row],[Subscription Type]]," ",Sales[[#This Row],[Upsell Priority]]," ",TEXT(Sales[[#This Row],[Current Upsell $]],"$#")),"")</f>
        <v/>
      </c>
      <c r="M2166">
        <v>1</v>
      </c>
      <c r="N2166" s="1">
        <v>44013</v>
      </c>
      <c r="O2166" s="1">
        <v>44378</v>
      </c>
      <c r="P2166">
        <v>12</v>
      </c>
      <c r="Q2166">
        <v>0</v>
      </c>
      <c r="R2166" s="1">
        <v>44287</v>
      </c>
      <c r="S2166">
        <v>10</v>
      </c>
      <c r="T2166" s="1"/>
    </row>
    <row r="2167" spans="1:20" x14ac:dyDescent="0.25">
      <c r="A2167">
        <v>100080</v>
      </c>
      <c r="B2167" t="s">
        <v>0</v>
      </c>
      <c r="C2167" cm="1">
        <f t="array" ref="C2167">_xlfn.SWITCH(Sales[[#This Row],[Subscription Type]],"Basic",4,"Premium",3,"Business",2,"Enterprise",1,FALSE)</f>
        <v>3</v>
      </c>
      <c r="E2167" s="1"/>
      <c r="F2167" s="1"/>
      <c r="G2167">
        <v>1</v>
      </c>
      <c r="H2167">
        <f>MAX(0,Sales[[#This Row],[Number of Users]]-Sales[[#This Row],[Licenses Bought]])</f>
        <v>0</v>
      </c>
      <c r="I2167" s="5">
        <v>10</v>
      </c>
      <c r="J2167" s="5">
        <f>IF(Sales[[#This Row],[Sales Month]]=MAX(R2167:R4386),Sales[[#This Row],[Upsell $ Non Paying Users]]*Sales[[#This Row],[Non Paying Users]],0)</f>
        <v>0</v>
      </c>
      <c r="K2167" s="5" t="str" cm="1">
        <f t="array" ref="K2167">_xlfn.IFS(Sales[[#This Row],[Current Upsell $]]=0,"",Sales[[#This Row],[Current Upsell $]]&gt;=400,"High",Sales[[#This Row],[Current Upsell $]]&gt;=100,"Medium",Sales[[#This Row],[Current Upsell $]]&lt;100,"Low")</f>
        <v/>
      </c>
      <c r="L2167" s="5" t="str">
        <f>IF(Sales[[#This Row],[Current Upsell $]]&gt;0,_xlfn.CONCAT(Sales[[#This Row],[Subscription Type]]," ",Sales[[#This Row],[Upsell Priority]]," ",TEXT(Sales[[#This Row],[Current Upsell $]],"$#")),"")</f>
        <v/>
      </c>
      <c r="M2167">
        <v>1</v>
      </c>
      <c r="N2167" s="1">
        <v>44013</v>
      </c>
      <c r="O2167" s="1">
        <v>44378</v>
      </c>
      <c r="P2167">
        <v>12</v>
      </c>
      <c r="Q2167">
        <v>0</v>
      </c>
      <c r="R2167" s="1">
        <v>44348</v>
      </c>
      <c r="S2167">
        <v>10</v>
      </c>
      <c r="T2167" s="1"/>
    </row>
    <row r="2168" spans="1:20" x14ac:dyDescent="0.25">
      <c r="A2168">
        <v>100082</v>
      </c>
      <c r="B2168" t="s">
        <v>0</v>
      </c>
      <c r="C2168" cm="1">
        <f t="array" ref="C2168">_xlfn.SWITCH(Sales[[#This Row],[Subscription Type]],"Basic",4,"Premium",3,"Business",2,"Enterprise",1,FALSE)</f>
        <v>3</v>
      </c>
      <c r="E2168" s="1"/>
      <c r="F2168" s="1"/>
      <c r="G2168">
        <v>34</v>
      </c>
      <c r="H2168">
        <f>MAX(0,Sales[[#This Row],[Number of Users]]-Sales[[#This Row],[Licenses Bought]])</f>
        <v>0</v>
      </c>
      <c r="I2168" s="5">
        <v>10</v>
      </c>
      <c r="J2168" s="5">
        <f>IF(Sales[[#This Row],[Sales Month]]=MAX(R2168:R4387),Sales[[#This Row],[Upsell $ Non Paying Users]]*Sales[[#This Row],[Non Paying Users]],0)</f>
        <v>0</v>
      </c>
      <c r="K2168" s="5" t="str" cm="1">
        <f t="array" ref="K2168">_xlfn.IFS(Sales[[#This Row],[Current Upsell $]]=0,"",Sales[[#This Row],[Current Upsell $]]&gt;=400,"High",Sales[[#This Row],[Current Upsell $]]&gt;=100,"Medium",Sales[[#This Row],[Current Upsell $]]&lt;100,"Low")</f>
        <v/>
      </c>
      <c r="L2168" s="5" t="str">
        <f>IF(Sales[[#This Row],[Current Upsell $]]&gt;0,_xlfn.CONCAT(Sales[[#This Row],[Subscription Type]]," ",Sales[[#This Row],[Upsell Priority]]," ",TEXT(Sales[[#This Row],[Current Upsell $]],"$#")),"")</f>
        <v/>
      </c>
      <c r="M2168">
        <v>34</v>
      </c>
      <c r="N2168" s="1">
        <v>44044</v>
      </c>
      <c r="O2168" s="1">
        <v>44378</v>
      </c>
      <c r="P2168">
        <v>11</v>
      </c>
      <c r="Q2168">
        <v>0</v>
      </c>
      <c r="R2168" s="1">
        <v>44197</v>
      </c>
      <c r="S2168">
        <v>340</v>
      </c>
      <c r="T2168" s="1"/>
    </row>
    <row r="2169" spans="1:20" x14ac:dyDescent="0.25">
      <c r="A2169">
        <v>100086</v>
      </c>
      <c r="B2169" t="s">
        <v>1</v>
      </c>
      <c r="C2169" cm="1">
        <f t="array" ref="C2169">_xlfn.SWITCH(Sales[[#This Row],[Subscription Type]],"Basic",4,"Premium",3,"Business",2,"Enterprise",1,FALSE)</f>
        <v>2</v>
      </c>
      <c r="E2169" s="1"/>
      <c r="F2169" s="1"/>
      <c r="G2169">
        <v>21</v>
      </c>
      <c r="H2169">
        <f>MAX(0,Sales[[#This Row],[Number of Users]]-Sales[[#This Row],[Licenses Bought]])</f>
        <v>0</v>
      </c>
      <c r="I2169" s="5">
        <v>25</v>
      </c>
      <c r="J2169" s="5">
        <f>IF(Sales[[#This Row],[Sales Month]]=MAX(R2169:R4388),Sales[[#This Row],[Upsell $ Non Paying Users]]*Sales[[#This Row],[Non Paying Users]],0)</f>
        <v>0</v>
      </c>
      <c r="K2169" s="5" t="str" cm="1">
        <f t="array" ref="K2169">_xlfn.IFS(Sales[[#This Row],[Current Upsell $]]=0,"",Sales[[#This Row],[Current Upsell $]]&gt;=400,"High",Sales[[#This Row],[Current Upsell $]]&gt;=100,"Medium",Sales[[#This Row],[Current Upsell $]]&lt;100,"Low")</f>
        <v/>
      </c>
      <c r="L2169" s="5" t="str">
        <f>IF(Sales[[#This Row],[Current Upsell $]]&gt;0,_xlfn.CONCAT(Sales[[#This Row],[Subscription Type]]," ",Sales[[#This Row],[Upsell Priority]]," ",TEXT(Sales[[#This Row],[Current Upsell $]],"$#")),"")</f>
        <v/>
      </c>
      <c r="M2169">
        <v>21</v>
      </c>
      <c r="N2169" s="1">
        <v>44044</v>
      </c>
      <c r="O2169" s="1">
        <v>44378</v>
      </c>
      <c r="P2169">
        <v>11</v>
      </c>
      <c r="Q2169">
        <v>0</v>
      </c>
      <c r="R2169" s="1">
        <v>44197</v>
      </c>
      <c r="S2169">
        <v>525</v>
      </c>
      <c r="T2169" s="1"/>
    </row>
    <row r="2170" spans="1:20" x14ac:dyDescent="0.25">
      <c r="A2170">
        <v>100086</v>
      </c>
      <c r="B2170" t="s">
        <v>1</v>
      </c>
      <c r="C2170" cm="1">
        <f t="array" ref="C2170">_xlfn.SWITCH(Sales[[#This Row],[Subscription Type]],"Basic",4,"Premium",3,"Business",2,"Enterprise",1,FALSE)</f>
        <v>2</v>
      </c>
      <c r="E2170" s="1"/>
      <c r="F2170" s="1"/>
      <c r="G2170">
        <v>21</v>
      </c>
      <c r="H2170">
        <f>MAX(0,Sales[[#This Row],[Number of Users]]-Sales[[#This Row],[Licenses Bought]])</f>
        <v>0</v>
      </c>
      <c r="I2170" s="5">
        <v>25</v>
      </c>
      <c r="J2170" s="5">
        <f>IF(Sales[[#This Row],[Sales Month]]=MAX(R2170:R4389),Sales[[#This Row],[Upsell $ Non Paying Users]]*Sales[[#This Row],[Non Paying Users]],0)</f>
        <v>0</v>
      </c>
      <c r="K2170" s="5" t="str" cm="1">
        <f t="array" ref="K2170">_xlfn.IFS(Sales[[#This Row],[Current Upsell $]]=0,"",Sales[[#This Row],[Current Upsell $]]&gt;=400,"High",Sales[[#This Row],[Current Upsell $]]&gt;=100,"Medium",Sales[[#This Row],[Current Upsell $]]&lt;100,"Low")</f>
        <v/>
      </c>
      <c r="L2170" s="5" t="str">
        <f>IF(Sales[[#This Row],[Current Upsell $]]&gt;0,_xlfn.CONCAT(Sales[[#This Row],[Subscription Type]]," ",Sales[[#This Row],[Upsell Priority]]," ",TEXT(Sales[[#This Row],[Current Upsell $]],"$#")),"")</f>
        <v/>
      </c>
      <c r="M2170">
        <v>20</v>
      </c>
      <c r="N2170" s="1">
        <v>44044</v>
      </c>
      <c r="O2170" s="1">
        <v>44378</v>
      </c>
      <c r="P2170">
        <v>11</v>
      </c>
      <c r="Q2170">
        <v>0</v>
      </c>
      <c r="R2170" s="1">
        <v>44317</v>
      </c>
      <c r="S2170">
        <v>525</v>
      </c>
      <c r="T2170" s="1"/>
    </row>
    <row r="2171" spans="1:20" x14ac:dyDescent="0.25">
      <c r="A2171">
        <v>100087</v>
      </c>
      <c r="B2171" t="s">
        <v>0</v>
      </c>
      <c r="C2171" cm="1">
        <f t="array" ref="C2171">_xlfn.SWITCH(Sales[[#This Row],[Subscription Type]],"Basic",4,"Premium",3,"Business",2,"Enterprise",1,FALSE)</f>
        <v>3</v>
      </c>
      <c r="E2171" s="1"/>
      <c r="F2171" s="1"/>
      <c r="G2171">
        <v>21</v>
      </c>
      <c r="H2171">
        <f>MAX(0,Sales[[#This Row],[Number of Users]]-Sales[[#This Row],[Licenses Bought]])</f>
        <v>0</v>
      </c>
      <c r="I2171" s="5">
        <v>10</v>
      </c>
      <c r="J2171" s="5">
        <f>IF(Sales[[#This Row],[Sales Month]]=MAX(R2171:R4390),Sales[[#This Row],[Upsell $ Non Paying Users]]*Sales[[#This Row],[Non Paying Users]],0)</f>
        <v>0</v>
      </c>
      <c r="K2171" s="5" t="str" cm="1">
        <f t="array" ref="K2171">_xlfn.IFS(Sales[[#This Row],[Current Upsell $]]=0,"",Sales[[#This Row],[Current Upsell $]]&gt;=400,"High",Sales[[#This Row],[Current Upsell $]]&gt;=100,"Medium",Sales[[#This Row],[Current Upsell $]]&lt;100,"Low")</f>
        <v/>
      </c>
      <c r="L2171" s="5" t="str">
        <f>IF(Sales[[#This Row],[Current Upsell $]]&gt;0,_xlfn.CONCAT(Sales[[#This Row],[Subscription Type]]," ",Sales[[#This Row],[Upsell Priority]]," ",TEXT(Sales[[#This Row],[Current Upsell $]],"$#")),"")</f>
        <v/>
      </c>
      <c r="M2171">
        <v>21</v>
      </c>
      <c r="N2171" s="1">
        <v>44044</v>
      </c>
      <c r="O2171" s="1">
        <v>44378</v>
      </c>
      <c r="P2171">
        <v>11</v>
      </c>
      <c r="Q2171">
        <v>0</v>
      </c>
      <c r="R2171" s="1">
        <v>44256</v>
      </c>
      <c r="S2171">
        <v>210</v>
      </c>
      <c r="T2171" s="1"/>
    </row>
    <row r="2172" spans="1:20" x14ac:dyDescent="0.25">
      <c r="A2172">
        <v>100087</v>
      </c>
      <c r="B2172" t="s">
        <v>0</v>
      </c>
      <c r="C2172" cm="1">
        <f t="array" ref="C2172">_xlfn.SWITCH(Sales[[#This Row],[Subscription Type]],"Basic",4,"Premium",3,"Business",2,"Enterprise",1,FALSE)</f>
        <v>3</v>
      </c>
      <c r="E2172" s="1"/>
      <c r="F2172" s="1"/>
      <c r="G2172">
        <v>21</v>
      </c>
      <c r="H2172">
        <f>MAX(0,Sales[[#This Row],[Number of Users]]-Sales[[#This Row],[Licenses Bought]])</f>
        <v>0</v>
      </c>
      <c r="I2172" s="5">
        <v>10</v>
      </c>
      <c r="J2172" s="5">
        <f>IF(Sales[[#This Row],[Sales Month]]=MAX(R2172:R4391),Sales[[#This Row],[Upsell $ Non Paying Users]]*Sales[[#This Row],[Non Paying Users]],0)</f>
        <v>0</v>
      </c>
      <c r="K2172" s="5" t="str" cm="1">
        <f t="array" ref="K2172">_xlfn.IFS(Sales[[#This Row],[Current Upsell $]]=0,"",Sales[[#This Row],[Current Upsell $]]&gt;=400,"High",Sales[[#This Row],[Current Upsell $]]&gt;=100,"Medium",Sales[[#This Row],[Current Upsell $]]&lt;100,"Low")</f>
        <v/>
      </c>
      <c r="L2172" s="5" t="str">
        <f>IF(Sales[[#This Row],[Current Upsell $]]&gt;0,_xlfn.CONCAT(Sales[[#This Row],[Subscription Type]]," ",Sales[[#This Row],[Upsell Priority]]," ",TEXT(Sales[[#This Row],[Current Upsell $]],"$#")),"")</f>
        <v/>
      </c>
      <c r="M2172">
        <v>21</v>
      </c>
      <c r="N2172" s="1">
        <v>44044</v>
      </c>
      <c r="O2172" s="1">
        <v>44378</v>
      </c>
      <c r="P2172">
        <v>11</v>
      </c>
      <c r="Q2172">
        <v>0</v>
      </c>
      <c r="R2172" s="1">
        <v>44317</v>
      </c>
      <c r="S2172">
        <v>210</v>
      </c>
      <c r="T2172" s="1"/>
    </row>
    <row r="2173" spans="1:20" x14ac:dyDescent="0.25">
      <c r="A2173">
        <v>100092</v>
      </c>
      <c r="B2173" t="s">
        <v>0</v>
      </c>
      <c r="C2173" cm="1">
        <f t="array" ref="C2173">_xlfn.SWITCH(Sales[[#This Row],[Subscription Type]],"Basic",4,"Premium",3,"Business",2,"Enterprise",1,FALSE)</f>
        <v>3</v>
      </c>
      <c r="G2173">
        <v>7</v>
      </c>
      <c r="H2173">
        <f>MAX(0,Sales[[#This Row],[Number of Users]]-Sales[[#This Row],[Licenses Bought]])</f>
        <v>0</v>
      </c>
      <c r="I2173" s="5">
        <v>10</v>
      </c>
      <c r="J2173" s="5">
        <f>IF(Sales[[#This Row],[Sales Month]]=MAX(R2173:R4392),Sales[[#This Row],[Upsell $ Non Paying Users]]*Sales[[#This Row],[Non Paying Users]],0)</f>
        <v>0</v>
      </c>
      <c r="K2173" s="5" t="str" cm="1">
        <f t="array" ref="K2173">_xlfn.IFS(Sales[[#This Row],[Current Upsell $]]=0,"",Sales[[#This Row],[Current Upsell $]]&gt;=400,"High",Sales[[#This Row],[Current Upsell $]]&gt;=100,"Medium",Sales[[#This Row],[Current Upsell $]]&lt;100,"Low")</f>
        <v/>
      </c>
      <c r="L2173" s="5" t="str">
        <f>IF(Sales[[#This Row],[Current Upsell $]]&gt;0,_xlfn.CONCAT(Sales[[#This Row],[Subscription Type]]," ",Sales[[#This Row],[Upsell Priority]]," ",TEXT(Sales[[#This Row],[Current Upsell $]],"$#")),"")</f>
        <v/>
      </c>
      <c r="M2173">
        <v>7</v>
      </c>
      <c r="N2173" s="1">
        <v>44044</v>
      </c>
      <c r="O2173" s="1">
        <v>44317</v>
      </c>
      <c r="P2173">
        <v>9</v>
      </c>
      <c r="Q2173">
        <v>1</v>
      </c>
      <c r="R2173" s="1">
        <v>44256</v>
      </c>
      <c r="S2173">
        <v>70</v>
      </c>
      <c r="T2173" s="1"/>
    </row>
    <row r="2174" spans="1:20" x14ac:dyDescent="0.25">
      <c r="A2174">
        <v>100092</v>
      </c>
      <c r="B2174" t="s">
        <v>0</v>
      </c>
      <c r="C2174" cm="1">
        <f t="array" ref="C2174">_xlfn.SWITCH(Sales[[#This Row],[Subscription Type]],"Basic",4,"Premium",3,"Business",2,"Enterprise",1,FALSE)</f>
        <v>3</v>
      </c>
      <c r="G2174">
        <v>7</v>
      </c>
      <c r="H2174">
        <f>MAX(0,Sales[[#This Row],[Number of Users]]-Sales[[#This Row],[Licenses Bought]])</f>
        <v>0</v>
      </c>
      <c r="I2174" s="5">
        <v>10</v>
      </c>
      <c r="J2174" s="5">
        <f>IF(Sales[[#This Row],[Sales Month]]=MAX(R2174:R4393),Sales[[#This Row],[Upsell $ Non Paying Users]]*Sales[[#This Row],[Non Paying Users]],0)</f>
        <v>0</v>
      </c>
      <c r="K2174" s="5" t="str" cm="1">
        <f t="array" ref="K2174">_xlfn.IFS(Sales[[#This Row],[Current Upsell $]]=0,"",Sales[[#This Row],[Current Upsell $]]&gt;=400,"High",Sales[[#This Row],[Current Upsell $]]&gt;=100,"Medium",Sales[[#This Row],[Current Upsell $]]&lt;100,"Low")</f>
        <v/>
      </c>
      <c r="L2174" s="5" t="str">
        <f>IF(Sales[[#This Row],[Current Upsell $]]&gt;0,_xlfn.CONCAT(Sales[[#This Row],[Subscription Type]]," ",Sales[[#This Row],[Upsell Priority]]," ",TEXT(Sales[[#This Row],[Current Upsell $]],"$#")),"")</f>
        <v/>
      </c>
      <c r="M2174">
        <v>7</v>
      </c>
      <c r="N2174" s="1">
        <v>44044</v>
      </c>
      <c r="O2174" s="1">
        <v>44317</v>
      </c>
      <c r="P2174">
        <v>9</v>
      </c>
      <c r="Q2174">
        <v>1</v>
      </c>
      <c r="R2174" s="1">
        <v>44317</v>
      </c>
      <c r="S2174">
        <v>70</v>
      </c>
      <c r="T2174" s="1"/>
    </row>
    <row r="2175" spans="1:20" x14ac:dyDescent="0.25">
      <c r="A2175">
        <v>100109</v>
      </c>
      <c r="B2175" t="s">
        <v>0</v>
      </c>
      <c r="C2175" cm="1">
        <f t="array" ref="C2175">_xlfn.SWITCH(Sales[[#This Row],[Subscription Type]],"Basic",4,"Premium",3,"Business",2,"Enterprise",1,FALSE)</f>
        <v>3</v>
      </c>
      <c r="E2175" s="1"/>
      <c r="F2175" s="1"/>
      <c r="G2175">
        <v>1</v>
      </c>
      <c r="H2175">
        <f>MAX(0,Sales[[#This Row],[Number of Users]]-Sales[[#This Row],[Licenses Bought]])</f>
        <v>0</v>
      </c>
      <c r="I2175" s="5">
        <v>10</v>
      </c>
      <c r="J2175" s="5">
        <f>IF(Sales[[#This Row],[Sales Month]]=MAX(R2175:R4394),Sales[[#This Row],[Upsell $ Non Paying Users]]*Sales[[#This Row],[Non Paying Users]],0)</f>
        <v>0</v>
      </c>
      <c r="K2175" s="5" t="str" cm="1">
        <f t="array" ref="K2175">_xlfn.IFS(Sales[[#This Row],[Current Upsell $]]=0,"",Sales[[#This Row],[Current Upsell $]]&gt;=400,"High",Sales[[#This Row],[Current Upsell $]]&gt;=100,"Medium",Sales[[#This Row],[Current Upsell $]]&lt;100,"Low")</f>
        <v/>
      </c>
      <c r="L2175" s="5" t="str">
        <f>IF(Sales[[#This Row],[Current Upsell $]]&gt;0,_xlfn.CONCAT(Sales[[#This Row],[Subscription Type]]," ",Sales[[#This Row],[Upsell Priority]]," ",TEXT(Sales[[#This Row],[Current Upsell $]],"$#")),"")</f>
        <v/>
      </c>
      <c r="M2175">
        <v>1</v>
      </c>
      <c r="N2175" s="1">
        <v>44044</v>
      </c>
      <c r="O2175" s="1">
        <v>44378</v>
      </c>
      <c r="P2175">
        <v>11</v>
      </c>
      <c r="Q2175">
        <v>0</v>
      </c>
      <c r="R2175" s="1">
        <v>44228</v>
      </c>
      <c r="S2175">
        <v>10</v>
      </c>
      <c r="T2175" s="1"/>
    </row>
    <row r="2176" spans="1:20" x14ac:dyDescent="0.25">
      <c r="A2176">
        <v>100112</v>
      </c>
      <c r="B2176" t="s">
        <v>1</v>
      </c>
      <c r="C2176" cm="1">
        <f t="array" ref="C2176">_xlfn.SWITCH(Sales[[#This Row],[Subscription Type]],"Basic",4,"Premium",3,"Business",2,"Enterprise",1,FALSE)</f>
        <v>2</v>
      </c>
      <c r="E2176" s="1"/>
      <c r="F2176" s="1"/>
      <c r="G2176">
        <v>47</v>
      </c>
      <c r="H2176">
        <f>MAX(0,Sales[[#This Row],[Number of Users]]-Sales[[#This Row],[Licenses Bought]])</f>
        <v>0</v>
      </c>
      <c r="I2176" s="5">
        <v>25</v>
      </c>
      <c r="J2176" s="5">
        <f>IF(Sales[[#This Row],[Sales Month]]=MAX(R2176:R4395),Sales[[#This Row],[Upsell $ Non Paying Users]]*Sales[[#This Row],[Non Paying Users]],0)</f>
        <v>0</v>
      </c>
      <c r="K2176" s="5" t="str" cm="1">
        <f t="array" ref="K2176">_xlfn.IFS(Sales[[#This Row],[Current Upsell $]]=0,"",Sales[[#This Row],[Current Upsell $]]&gt;=400,"High",Sales[[#This Row],[Current Upsell $]]&gt;=100,"Medium",Sales[[#This Row],[Current Upsell $]]&lt;100,"Low")</f>
        <v/>
      </c>
      <c r="L2176" s="5" t="str">
        <f>IF(Sales[[#This Row],[Current Upsell $]]&gt;0,_xlfn.CONCAT(Sales[[#This Row],[Subscription Type]]," ",Sales[[#This Row],[Upsell Priority]]," ",TEXT(Sales[[#This Row],[Current Upsell $]],"$#")),"")</f>
        <v/>
      </c>
      <c r="M2176">
        <v>47</v>
      </c>
      <c r="N2176" s="1">
        <v>44075</v>
      </c>
      <c r="O2176" s="1">
        <v>44378</v>
      </c>
      <c r="P2176">
        <v>10</v>
      </c>
      <c r="Q2176">
        <v>0</v>
      </c>
      <c r="R2176" s="1">
        <v>44136</v>
      </c>
      <c r="S2176">
        <v>1175</v>
      </c>
      <c r="T2176" s="1"/>
    </row>
    <row r="2177" spans="1:20" x14ac:dyDescent="0.25">
      <c r="A2177">
        <v>100112</v>
      </c>
      <c r="B2177" t="s">
        <v>1</v>
      </c>
      <c r="C2177" cm="1">
        <f t="array" ref="C2177">_xlfn.SWITCH(Sales[[#This Row],[Subscription Type]],"Basic",4,"Premium",3,"Business",2,"Enterprise",1,FALSE)</f>
        <v>2</v>
      </c>
      <c r="E2177" s="1"/>
      <c r="F2177" s="1"/>
      <c r="G2177">
        <v>47</v>
      </c>
      <c r="H2177">
        <f>MAX(0,Sales[[#This Row],[Number of Users]]-Sales[[#This Row],[Licenses Bought]])</f>
        <v>0</v>
      </c>
      <c r="I2177" s="5">
        <v>25</v>
      </c>
      <c r="J2177" s="5">
        <f>IF(Sales[[#This Row],[Sales Month]]=MAX(R2177:R4396),Sales[[#This Row],[Upsell $ Non Paying Users]]*Sales[[#This Row],[Non Paying Users]],0)</f>
        <v>0</v>
      </c>
      <c r="K2177" s="5" t="str" cm="1">
        <f t="array" ref="K2177">_xlfn.IFS(Sales[[#This Row],[Current Upsell $]]=0,"",Sales[[#This Row],[Current Upsell $]]&gt;=400,"High",Sales[[#This Row],[Current Upsell $]]&gt;=100,"Medium",Sales[[#This Row],[Current Upsell $]]&lt;100,"Low")</f>
        <v/>
      </c>
      <c r="L2177" s="5" t="str">
        <f>IF(Sales[[#This Row],[Current Upsell $]]&gt;0,_xlfn.CONCAT(Sales[[#This Row],[Subscription Type]]," ",Sales[[#This Row],[Upsell Priority]]," ",TEXT(Sales[[#This Row],[Current Upsell $]],"$#")),"")</f>
        <v/>
      </c>
      <c r="M2177">
        <v>47</v>
      </c>
      <c r="N2177" s="1">
        <v>44075</v>
      </c>
      <c r="O2177" s="1">
        <v>44378</v>
      </c>
      <c r="P2177">
        <v>10</v>
      </c>
      <c r="Q2177">
        <v>0</v>
      </c>
      <c r="R2177" s="1">
        <v>44287</v>
      </c>
      <c r="S2177">
        <v>1175</v>
      </c>
      <c r="T2177" s="1"/>
    </row>
    <row r="2178" spans="1:20" x14ac:dyDescent="0.25">
      <c r="A2178">
        <v>100118</v>
      </c>
      <c r="B2178" t="s">
        <v>0</v>
      </c>
      <c r="C2178" cm="1">
        <f t="array" ref="C2178">_xlfn.SWITCH(Sales[[#This Row],[Subscription Type]],"Basic",4,"Premium",3,"Business",2,"Enterprise",1,FALSE)</f>
        <v>3</v>
      </c>
      <c r="E2178" s="1"/>
      <c r="F2178" s="1"/>
      <c r="G2178">
        <v>31</v>
      </c>
      <c r="H2178">
        <f>MAX(0,Sales[[#This Row],[Number of Users]]-Sales[[#This Row],[Licenses Bought]])</f>
        <v>0</v>
      </c>
      <c r="I2178" s="5">
        <v>10</v>
      </c>
      <c r="J2178" s="5">
        <f>IF(Sales[[#This Row],[Sales Month]]=MAX(R2178:R4397),Sales[[#This Row],[Upsell $ Non Paying Users]]*Sales[[#This Row],[Non Paying Users]],0)</f>
        <v>0</v>
      </c>
      <c r="K2178" s="5" t="str" cm="1">
        <f t="array" ref="K2178">_xlfn.IFS(Sales[[#This Row],[Current Upsell $]]=0,"",Sales[[#This Row],[Current Upsell $]]&gt;=400,"High",Sales[[#This Row],[Current Upsell $]]&gt;=100,"Medium",Sales[[#This Row],[Current Upsell $]]&lt;100,"Low")</f>
        <v/>
      </c>
      <c r="L2178" s="5" t="str">
        <f>IF(Sales[[#This Row],[Current Upsell $]]&gt;0,_xlfn.CONCAT(Sales[[#This Row],[Subscription Type]]," ",Sales[[#This Row],[Upsell Priority]]," ",TEXT(Sales[[#This Row],[Current Upsell $]],"$#")),"")</f>
        <v/>
      </c>
      <c r="M2178">
        <v>31</v>
      </c>
      <c r="N2178" s="1">
        <v>44075</v>
      </c>
      <c r="O2178" s="1">
        <v>44378</v>
      </c>
      <c r="P2178">
        <v>10</v>
      </c>
      <c r="Q2178">
        <v>0</v>
      </c>
      <c r="R2178" s="1">
        <v>44197</v>
      </c>
      <c r="S2178">
        <v>310</v>
      </c>
      <c r="T2178" s="1"/>
    </row>
    <row r="2179" spans="1:20" x14ac:dyDescent="0.25">
      <c r="A2179">
        <v>100119</v>
      </c>
      <c r="B2179" t="s">
        <v>0</v>
      </c>
      <c r="C2179" cm="1">
        <f t="array" ref="C2179">_xlfn.SWITCH(Sales[[#This Row],[Subscription Type]],"Basic",4,"Premium",3,"Business",2,"Enterprise",1,FALSE)</f>
        <v>3</v>
      </c>
      <c r="E2179" s="1"/>
      <c r="F2179" s="1"/>
      <c r="G2179">
        <v>26</v>
      </c>
      <c r="H2179">
        <f>MAX(0,Sales[[#This Row],[Number of Users]]-Sales[[#This Row],[Licenses Bought]])</f>
        <v>0</v>
      </c>
      <c r="I2179" s="5">
        <v>10</v>
      </c>
      <c r="J2179" s="5">
        <f>IF(Sales[[#This Row],[Sales Month]]=MAX(R2179:R4398),Sales[[#This Row],[Upsell $ Non Paying Users]]*Sales[[#This Row],[Non Paying Users]],0)</f>
        <v>0</v>
      </c>
      <c r="K2179" s="5" t="str" cm="1">
        <f t="array" ref="K2179">_xlfn.IFS(Sales[[#This Row],[Current Upsell $]]=0,"",Sales[[#This Row],[Current Upsell $]]&gt;=400,"High",Sales[[#This Row],[Current Upsell $]]&gt;=100,"Medium",Sales[[#This Row],[Current Upsell $]]&lt;100,"Low")</f>
        <v/>
      </c>
      <c r="L2179" s="5" t="str">
        <f>IF(Sales[[#This Row],[Current Upsell $]]&gt;0,_xlfn.CONCAT(Sales[[#This Row],[Subscription Type]]," ",Sales[[#This Row],[Upsell Priority]]," ",TEXT(Sales[[#This Row],[Current Upsell $]],"$#")),"")</f>
        <v/>
      </c>
      <c r="M2179">
        <v>20</v>
      </c>
      <c r="N2179" s="1">
        <v>44075</v>
      </c>
      <c r="O2179" s="1">
        <v>44378</v>
      </c>
      <c r="P2179">
        <v>10</v>
      </c>
      <c r="Q2179">
        <v>0</v>
      </c>
      <c r="R2179" s="1">
        <v>44317</v>
      </c>
      <c r="S2179">
        <v>260</v>
      </c>
      <c r="T2179" s="1"/>
    </row>
    <row r="2180" spans="1:20" x14ac:dyDescent="0.25">
      <c r="A2180">
        <v>100121</v>
      </c>
      <c r="B2180" t="s">
        <v>1</v>
      </c>
      <c r="C2180" cm="1">
        <f t="array" ref="C2180">_xlfn.SWITCH(Sales[[#This Row],[Subscription Type]],"Basic",4,"Premium",3,"Business",2,"Enterprise",1,FALSE)</f>
        <v>2</v>
      </c>
      <c r="E2180" s="1"/>
      <c r="F2180" s="1"/>
      <c r="G2180">
        <v>16</v>
      </c>
      <c r="H2180">
        <f>MAX(0,Sales[[#This Row],[Number of Users]]-Sales[[#This Row],[Licenses Bought]])</f>
        <v>0</v>
      </c>
      <c r="I2180" s="5">
        <v>25</v>
      </c>
      <c r="J2180" s="5">
        <f>IF(Sales[[#This Row],[Sales Month]]=MAX(R2180:R4399),Sales[[#This Row],[Upsell $ Non Paying Users]]*Sales[[#This Row],[Non Paying Users]],0)</f>
        <v>0</v>
      </c>
      <c r="K2180" s="5" t="str" cm="1">
        <f t="array" ref="K2180">_xlfn.IFS(Sales[[#This Row],[Current Upsell $]]=0,"",Sales[[#This Row],[Current Upsell $]]&gt;=400,"High",Sales[[#This Row],[Current Upsell $]]&gt;=100,"Medium",Sales[[#This Row],[Current Upsell $]]&lt;100,"Low")</f>
        <v/>
      </c>
      <c r="L2180" s="5" t="str">
        <f>IF(Sales[[#This Row],[Current Upsell $]]&gt;0,_xlfn.CONCAT(Sales[[#This Row],[Subscription Type]]," ",Sales[[#This Row],[Upsell Priority]]," ",TEXT(Sales[[#This Row],[Current Upsell $]],"$#")),"")</f>
        <v/>
      </c>
      <c r="M2180">
        <v>13</v>
      </c>
      <c r="N2180" s="1">
        <v>44075</v>
      </c>
      <c r="O2180" s="1">
        <v>44378</v>
      </c>
      <c r="P2180">
        <v>10</v>
      </c>
      <c r="Q2180">
        <v>0</v>
      </c>
      <c r="R2180" s="1">
        <v>44287</v>
      </c>
      <c r="S2180">
        <v>400</v>
      </c>
      <c r="T2180" s="1"/>
    </row>
    <row r="2181" spans="1:20" x14ac:dyDescent="0.25">
      <c r="A2181">
        <v>100127</v>
      </c>
      <c r="B2181" t="s">
        <v>0</v>
      </c>
      <c r="C2181" cm="1">
        <f t="array" ref="C2181">_xlfn.SWITCH(Sales[[#This Row],[Subscription Type]],"Basic",4,"Premium",3,"Business",2,"Enterprise",1,FALSE)</f>
        <v>3</v>
      </c>
      <c r="E2181" s="1"/>
      <c r="F2181" s="1"/>
      <c r="G2181">
        <v>10</v>
      </c>
      <c r="H2181">
        <f>MAX(0,Sales[[#This Row],[Number of Users]]-Sales[[#This Row],[Licenses Bought]])</f>
        <v>0</v>
      </c>
      <c r="I2181" s="5">
        <v>10</v>
      </c>
      <c r="J2181" s="5">
        <f>IF(Sales[[#This Row],[Sales Month]]=MAX(R2181:R4400),Sales[[#This Row],[Upsell $ Non Paying Users]]*Sales[[#This Row],[Non Paying Users]],0)</f>
        <v>0</v>
      </c>
      <c r="K2181" s="5" t="str" cm="1">
        <f t="array" ref="K2181">_xlfn.IFS(Sales[[#This Row],[Current Upsell $]]=0,"",Sales[[#This Row],[Current Upsell $]]&gt;=400,"High",Sales[[#This Row],[Current Upsell $]]&gt;=100,"Medium",Sales[[#This Row],[Current Upsell $]]&lt;100,"Low")</f>
        <v/>
      </c>
      <c r="L2181" s="5" t="str">
        <f>IF(Sales[[#This Row],[Current Upsell $]]&gt;0,_xlfn.CONCAT(Sales[[#This Row],[Subscription Type]]," ",Sales[[#This Row],[Upsell Priority]]," ",TEXT(Sales[[#This Row],[Current Upsell $]],"$#")),"")</f>
        <v/>
      </c>
      <c r="M2181">
        <v>10</v>
      </c>
      <c r="N2181" s="1">
        <v>44075</v>
      </c>
      <c r="O2181" s="1">
        <v>44378</v>
      </c>
      <c r="P2181">
        <v>10</v>
      </c>
      <c r="Q2181">
        <v>0</v>
      </c>
      <c r="R2181" s="1">
        <v>44228</v>
      </c>
      <c r="S2181">
        <v>100</v>
      </c>
      <c r="T2181" s="1"/>
    </row>
    <row r="2182" spans="1:20" x14ac:dyDescent="0.25">
      <c r="A2182">
        <v>100127</v>
      </c>
      <c r="B2182" t="s">
        <v>0</v>
      </c>
      <c r="C2182" cm="1">
        <f t="array" ref="C2182">_xlfn.SWITCH(Sales[[#This Row],[Subscription Type]],"Basic",4,"Premium",3,"Business",2,"Enterprise",1,FALSE)</f>
        <v>3</v>
      </c>
      <c r="E2182" s="1"/>
      <c r="F2182" s="1"/>
      <c r="G2182">
        <v>10</v>
      </c>
      <c r="H2182">
        <f>MAX(0,Sales[[#This Row],[Number of Users]]-Sales[[#This Row],[Licenses Bought]])</f>
        <v>0</v>
      </c>
      <c r="I2182" s="5">
        <v>10</v>
      </c>
      <c r="J2182" s="5">
        <f>IF(Sales[[#This Row],[Sales Month]]=MAX(R2182:R4401),Sales[[#This Row],[Upsell $ Non Paying Users]]*Sales[[#This Row],[Non Paying Users]],0)</f>
        <v>0</v>
      </c>
      <c r="K2182" s="5" t="str" cm="1">
        <f t="array" ref="K2182">_xlfn.IFS(Sales[[#This Row],[Current Upsell $]]=0,"",Sales[[#This Row],[Current Upsell $]]&gt;=400,"High",Sales[[#This Row],[Current Upsell $]]&gt;=100,"Medium",Sales[[#This Row],[Current Upsell $]]&lt;100,"Low")</f>
        <v/>
      </c>
      <c r="L2182" s="5" t="str">
        <f>IF(Sales[[#This Row],[Current Upsell $]]&gt;0,_xlfn.CONCAT(Sales[[#This Row],[Subscription Type]]," ",Sales[[#This Row],[Upsell Priority]]," ",TEXT(Sales[[#This Row],[Current Upsell $]],"$#")),"")</f>
        <v/>
      </c>
      <c r="M2182">
        <v>10</v>
      </c>
      <c r="N2182" s="1">
        <v>44075</v>
      </c>
      <c r="O2182" s="1">
        <v>44378</v>
      </c>
      <c r="P2182">
        <v>10</v>
      </c>
      <c r="Q2182">
        <v>0</v>
      </c>
      <c r="R2182" s="1">
        <v>44317</v>
      </c>
      <c r="S2182">
        <v>100</v>
      </c>
      <c r="T2182" s="1"/>
    </row>
    <row r="2183" spans="1:20" x14ac:dyDescent="0.25">
      <c r="A2183">
        <v>100134</v>
      </c>
      <c r="B2183" t="s">
        <v>0</v>
      </c>
      <c r="C2183" cm="1">
        <f t="array" ref="C2183">_xlfn.SWITCH(Sales[[#This Row],[Subscription Type]],"Basic",4,"Premium",3,"Business",2,"Enterprise",1,FALSE)</f>
        <v>3</v>
      </c>
      <c r="G2183">
        <v>1</v>
      </c>
      <c r="H2183">
        <f>MAX(0,Sales[[#This Row],[Number of Users]]-Sales[[#This Row],[Licenses Bought]])</f>
        <v>0</v>
      </c>
      <c r="I2183" s="5">
        <v>10</v>
      </c>
      <c r="J2183" s="5">
        <f>IF(Sales[[#This Row],[Sales Month]]=MAX(R2183:R4402),Sales[[#This Row],[Upsell $ Non Paying Users]]*Sales[[#This Row],[Non Paying Users]],0)</f>
        <v>0</v>
      </c>
      <c r="K2183" s="5" t="str" cm="1">
        <f t="array" ref="K2183">_xlfn.IFS(Sales[[#This Row],[Current Upsell $]]=0,"",Sales[[#This Row],[Current Upsell $]]&gt;=400,"High",Sales[[#This Row],[Current Upsell $]]&gt;=100,"Medium",Sales[[#This Row],[Current Upsell $]]&lt;100,"Low")</f>
        <v/>
      </c>
      <c r="L2183" s="5" t="str">
        <f>IF(Sales[[#This Row],[Current Upsell $]]&gt;0,_xlfn.CONCAT(Sales[[#This Row],[Subscription Type]]," ",Sales[[#This Row],[Upsell Priority]]," ",TEXT(Sales[[#This Row],[Current Upsell $]],"$#")),"")</f>
        <v/>
      </c>
      <c r="M2183">
        <v>1</v>
      </c>
      <c r="N2183" s="1">
        <v>44075</v>
      </c>
      <c r="O2183" s="1">
        <v>44348</v>
      </c>
      <c r="P2183">
        <v>9</v>
      </c>
      <c r="Q2183">
        <v>0</v>
      </c>
      <c r="R2183" s="1">
        <v>44228</v>
      </c>
      <c r="S2183">
        <v>10</v>
      </c>
      <c r="T2183" s="1"/>
    </row>
    <row r="2184" spans="1:20" x14ac:dyDescent="0.25">
      <c r="A2184">
        <v>100141</v>
      </c>
      <c r="B2184" t="s">
        <v>0</v>
      </c>
      <c r="C2184" cm="1">
        <f t="array" ref="C2184">_xlfn.SWITCH(Sales[[#This Row],[Subscription Type]],"Basic",4,"Premium",3,"Business",2,"Enterprise",1,FALSE)</f>
        <v>3</v>
      </c>
      <c r="E2184" s="1"/>
      <c r="F2184" s="1"/>
      <c r="G2184">
        <v>1</v>
      </c>
      <c r="H2184">
        <f>MAX(0,Sales[[#This Row],[Number of Users]]-Sales[[#This Row],[Licenses Bought]])</f>
        <v>0</v>
      </c>
      <c r="I2184" s="5">
        <v>10</v>
      </c>
      <c r="J2184" s="5">
        <f>IF(Sales[[#This Row],[Sales Month]]=MAX(R2184:R4403),Sales[[#This Row],[Upsell $ Non Paying Users]]*Sales[[#This Row],[Non Paying Users]],0)</f>
        <v>0</v>
      </c>
      <c r="K2184" s="5" t="str" cm="1">
        <f t="array" ref="K2184">_xlfn.IFS(Sales[[#This Row],[Current Upsell $]]=0,"",Sales[[#This Row],[Current Upsell $]]&gt;=400,"High",Sales[[#This Row],[Current Upsell $]]&gt;=100,"Medium",Sales[[#This Row],[Current Upsell $]]&lt;100,"Low")</f>
        <v/>
      </c>
      <c r="L2184" s="5" t="str">
        <f>IF(Sales[[#This Row],[Current Upsell $]]&gt;0,_xlfn.CONCAT(Sales[[#This Row],[Subscription Type]]," ",Sales[[#This Row],[Upsell Priority]]," ",TEXT(Sales[[#This Row],[Current Upsell $]],"$#")),"")</f>
        <v/>
      </c>
      <c r="M2184">
        <v>1</v>
      </c>
      <c r="N2184" s="1">
        <v>44075</v>
      </c>
      <c r="O2184" s="1">
        <v>44378</v>
      </c>
      <c r="P2184">
        <v>10</v>
      </c>
      <c r="Q2184">
        <v>0</v>
      </c>
      <c r="R2184" s="1">
        <v>44105</v>
      </c>
      <c r="S2184">
        <v>10</v>
      </c>
      <c r="T2184" s="1"/>
    </row>
    <row r="2185" spans="1:20" x14ac:dyDescent="0.25">
      <c r="A2185">
        <v>100141</v>
      </c>
      <c r="B2185" t="s">
        <v>0</v>
      </c>
      <c r="C2185" cm="1">
        <f t="array" ref="C2185">_xlfn.SWITCH(Sales[[#This Row],[Subscription Type]],"Basic",4,"Premium",3,"Business",2,"Enterprise",1,FALSE)</f>
        <v>3</v>
      </c>
      <c r="E2185" s="1"/>
      <c r="F2185" s="1"/>
      <c r="G2185">
        <v>1</v>
      </c>
      <c r="H2185">
        <f>MAX(0,Sales[[#This Row],[Number of Users]]-Sales[[#This Row],[Licenses Bought]])</f>
        <v>0</v>
      </c>
      <c r="I2185" s="5">
        <v>10</v>
      </c>
      <c r="J2185" s="5">
        <f>IF(Sales[[#This Row],[Sales Month]]=MAX(R2185:R4404),Sales[[#This Row],[Upsell $ Non Paying Users]]*Sales[[#This Row],[Non Paying Users]],0)</f>
        <v>0</v>
      </c>
      <c r="K2185" s="5" t="str" cm="1">
        <f t="array" ref="K2185">_xlfn.IFS(Sales[[#This Row],[Current Upsell $]]=0,"",Sales[[#This Row],[Current Upsell $]]&gt;=400,"High",Sales[[#This Row],[Current Upsell $]]&gt;=100,"Medium",Sales[[#This Row],[Current Upsell $]]&lt;100,"Low")</f>
        <v/>
      </c>
      <c r="L2185" s="5" t="str">
        <f>IF(Sales[[#This Row],[Current Upsell $]]&gt;0,_xlfn.CONCAT(Sales[[#This Row],[Subscription Type]]," ",Sales[[#This Row],[Upsell Priority]]," ",TEXT(Sales[[#This Row],[Current Upsell $]],"$#")),"")</f>
        <v/>
      </c>
      <c r="M2185">
        <v>1</v>
      </c>
      <c r="N2185" s="1">
        <v>44075</v>
      </c>
      <c r="O2185" s="1">
        <v>44378</v>
      </c>
      <c r="P2185">
        <v>10</v>
      </c>
      <c r="Q2185">
        <v>0</v>
      </c>
      <c r="R2185" s="1">
        <v>44197</v>
      </c>
      <c r="S2185">
        <v>10</v>
      </c>
      <c r="T2185" s="1"/>
    </row>
    <row r="2186" spans="1:20" x14ac:dyDescent="0.25">
      <c r="A2186">
        <v>100142</v>
      </c>
      <c r="B2186" t="s">
        <v>0</v>
      </c>
      <c r="C2186" cm="1">
        <f t="array" ref="C2186">_xlfn.SWITCH(Sales[[#This Row],[Subscription Type]],"Basic",4,"Premium",3,"Business",2,"Enterprise",1,FALSE)</f>
        <v>3</v>
      </c>
      <c r="E2186" s="1"/>
      <c r="F2186" s="1"/>
      <c r="G2186">
        <v>1</v>
      </c>
      <c r="H2186">
        <f>MAX(0,Sales[[#This Row],[Number of Users]]-Sales[[#This Row],[Licenses Bought]])</f>
        <v>0</v>
      </c>
      <c r="I2186" s="5">
        <v>10</v>
      </c>
      <c r="J2186" s="5">
        <f>IF(Sales[[#This Row],[Sales Month]]=MAX(R2186:R4405),Sales[[#This Row],[Upsell $ Non Paying Users]]*Sales[[#This Row],[Non Paying Users]],0)</f>
        <v>0</v>
      </c>
      <c r="K2186" s="5" t="str" cm="1">
        <f t="array" ref="K2186">_xlfn.IFS(Sales[[#This Row],[Current Upsell $]]=0,"",Sales[[#This Row],[Current Upsell $]]&gt;=400,"High",Sales[[#This Row],[Current Upsell $]]&gt;=100,"Medium",Sales[[#This Row],[Current Upsell $]]&lt;100,"Low")</f>
        <v/>
      </c>
      <c r="L2186" s="5" t="str">
        <f>IF(Sales[[#This Row],[Current Upsell $]]&gt;0,_xlfn.CONCAT(Sales[[#This Row],[Subscription Type]]," ",Sales[[#This Row],[Upsell Priority]]," ",TEXT(Sales[[#This Row],[Current Upsell $]],"$#")),"")</f>
        <v/>
      </c>
      <c r="M2186">
        <v>1</v>
      </c>
      <c r="N2186" s="1">
        <v>44075</v>
      </c>
      <c r="O2186" s="1">
        <v>44378</v>
      </c>
      <c r="P2186">
        <v>10</v>
      </c>
      <c r="Q2186">
        <v>0</v>
      </c>
      <c r="R2186" s="1">
        <v>44197</v>
      </c>
      <c r="S2186">
        <v>10</v>
      </c>
      <c r="T2186" s="1"/>
    </row>
    <row r="2187" spans="1:20" x14ac:dyDescent="0.25">
      <c r="A2187">
        <v>100142</v>
      </c>
      <c r="B2187" t="s">
        <v>0</v>
      </c>
      <c r="C2187" cm="1">
        <f t="array" ref="C2187">_xlfn.SWITCH(Sales[[#This Row],[Subscription Type]],"Basic",4,"Premium",3,"Business",2,"Enterprise",1,FALSE)</f>
        <v>3</v>
      </c>
      <c r="E2187" s="1"/>
      <c r="F2187" s="1"/>
      <c r="G2187">
        <v>1</v>
      </c>
      <c r="H2187">
        <f>MAX(0,Sales[[#This Row],[Number of Users]]-Sales[[#This Row],[Licenses Bought]])</f>
        <v>0</v>
      </c>
      <c r="I2187" s="5">
        <v>10</v>
      </c>
      <c r="J2187" s="5">
        <f>IF(Sales[[#This Row],[Sales Month]]=MAX(R2187:R4406),Sales[[#This Row],[Upsell $ Non Paying Users]]*Sales[[#This Row],[Non Paying Users]],0)</f>
        <v>0</v>
      </c>
      <c r="K2187" s="5" t="str" cm="1">
        <f t="array" ref="K2187">_xlfn.IFS(Sales[[#This Row],[Current Upsell $]]=0,"",Sales[[#This Row],[Current Upsell $]]&gt;=400,"High",Sales[[#This Row],[Current Upsell $]]&gt;=100,"Medium",Sales[[#This Row],[Current Upsell $]]&lt;100,"Low")</f>
        <v/>
      </c>
      <c r="L2187" s="5" t="str">
        <f>IF(Sales[[#This Row],[Current Upsell $]]&gt;0,_xlfn.CONCAT(Sales[[#This Row],[Subscription Type]]," ",Sales[[#This Row],[Upsell Priority]]," ",TEXT(Sales[[#This Row],[Current Upsell $]],"$#")),"")</f>
        <v/>
      </c>
      <c r="M2187">
        <v>1</v>
      </c>
      <c r="N2187" s="1">
        <v>44075</v>
      </c>
      <c r="O2187" s="1">
        <v>44378</v>
      </c>
      <c r="P2187">
        <v>10</v>
      </c>
      <c r="Q2187">
        <v>0</v>
      </c>
      <c r="R2187" s="1">
        <v>44348</v>
      </c>
      <c r="S2187">
        <v>10</v>
      </c>
      <c r="T2187" s="1"/>
    </row>
    <row r="2188" spans="1:20" x14ac:dyDescent="0.25">
      <c r="A2188">
        <v>100145</v>
      </c>
      <c r="B2188" t="s">
        <v>0</v>
      </c>
      <c r="C2188" cm="1">
        <f t="array" ref="C2188">_xlfn.SWITCH(Sales[[#This Row],[Subscription Type]],"Basic",4,"Premium",3,"Business",2,"Enterprise",1,FALSE)</f>
        <v>3</v>
      </c>
      <c r="E2188" s="1"/>
      <c r="F2188" s="1"/>
      <c r="G2188">
        <v>1</v>
      </c>
      <c r="H2188">
        <f>MAX(0,Sales[[#This Row],[Number of Users]]-Sales[[#This Row],[Licenses Bought]])</f>
        <v>0</v>
      </c>
      <c r="I2188" s="5">
        <v>10</v>
      </c>
      <c r="J2188" s="5">
        <f>IF(Sales[[#This Row],[Sales Month]]=MAX(R2188:R4407),Sales[[#This Row],[Upsell $ Non Paying Users]]*Sales[[#This Row],[Non Paying Users]],0)</f>
        <v>0</v>
      </c>
      <c r="K2188" s="5" t="str" cm="1">
        <f t="array" ref="K2188">_xlfn.IFS(Sales[[#This Row],[Current Upsell $]]=0,"",Sales[[#This Row],[Current Upsell $]]&gt;=400,"High",Sales[[#This Row],[Current Upsell $]]&gt;=100,"Medium",Sales[[#This Row],[Current Upsell $]]&lt;100,"Low")</f>
        <v/>
      </c>
      <c r="L2188" s="5" t="str">
        <f>IF(Sales[[#This Row],[Current Upsell $]]&gt;0,_xlfn.CONCAT(Sales[[#This Row],[Subscription Type]]," ",Sales[[#This Row],[Upsell Priority]]," ",TEXT(Sales[[#This Row],[Current Upsell $]],"$#")),"")</f>
        <v/>
      </c>
      <c r="M2188">
        <v>1</v>
      </c>
      <c r="N2188" s="1">
        <v>44075</v>
      </c>
      <c r="O2188" s="1">
        <v>44378</v>
      </c>
      <c r="P2188">
        <v>10</v>
      </c>
      <c r="Q2188">
        <v>0</v>
      </c>
      <c r="R2188" s="1">
        <v>44256</v>
      </c>
      <c r="S2188">
        <v>10</v>
      </c>
      <c r="T2188" s="1"/>
    </row>
    <row r="2189" spans="1:20" x14ac:dyDescent="0.25">
      <c r="A2189">
        <v>100146</v>
      </c>
      <c r="B2189" t="s">
        <v>0</v>
      </c>
      <c r="C2189" cm="1">
        <f t="array" ref="C2189">_xlfn.SWITCH(Sales[[#This Row],[Subscription Type]],"Basic",4,"Premium",3,"Business",2,"Enterprise",1,FALSE)</f>
        <v>3</v>
      </c>
      <c r="E2189" s="1"/>
      <c r="F2189" s="1"/>
      <c r="G2189">
        <v>41</v>
      </c>
      <c r="H2189">
        <f>MAX(0,Sales[[#This Row],[Number of Users]]-Sales[[#This Row],[Licenses Bought]])</f>
        <v>0</v>
      </c>
      <c r="I2189" s="5">
        <v>10</v>
      </c>
      <c r="J2189" s="5">
        <f>IF(Sales[[#This Row],[Sales Month]]=MAX(R2189:R4408),Sales[[#This Row],[Upsell $ Non Paying Users]]*Sales[[#This Row],[Non Paying Users]],0)</f>
        <v>0</v>
      </c>
      <c r="K2189" s="5" t="str" cm="1">
        <f t="array" ref="K2189">_xlfn.IFS(Sales[[#This Row],[Current Upsell $]]=0,"",Sales[[#This Row],[Current Upsell $]]&gt;=400,"High",Sales[[#This Row],[Current Upsell $]]&gt;=100,"Medium",Sales[[#This Row],[Current Upsell $]]&lt;100,"Low")</f>
        <v/>
      </c>
      <c r="L2189" s="5" t="str">
        <f>IF(Sales[[#This Row],[Current Upsell $]]&gt;0,_xlfn.CONCAT(Sales[[#This Row],[Subscription Type]]," ",Sales[[#This Row],[Upsell Priority]]," ",TEXT(Sales[[#This Row],[Current Upsell $]],"$#")),"")</f>
        <v/>
      </c>
      <c r="M2189">
        <v>39</v>
      </c>
      <c r="N2189" s="1">
        <v>44105</v>
      </c>
      <c r="O2189" s="1">
        <v>44378</v>
      </c>
      <c r="P2189">
        <v>9</v>
      </c>
      <c r="Q2189">
        <v>0</v>
      </c>
      <c r="R2189" s="1">
        <v>44136</v>
      </c>
      <c r="S2189">
        <v>410</v>
      </c>
      <c r="T2189" s="1"/>
    </row>
    <row r="2190" spans="1:20" x14ac:dyDescent="0.25">
      <c r="A2190">
        <v>100146</v>
      </c>
      <c r="B2190" t="s">
        <v>0</v>
      </c>
      <c r="C2190" cm="1">
        <f t="array" ref="C2190">_xlfn.SWITCH(Sales[[#This Row],[Subscription Type]],"Basic",4,"Premium",3,"Business",2,"Enterprise",1,FALSE)</f>
        <v>3</v>
      </c>
      <c r="E2190" s="1"/>
      <c r="F2190" s="1"/>
      <c r="G2190">
        <v>52</v>
      </c>
      <c r="H2190">
        <f>MAX(0,Sales[[#This Row],[Number of Users]]-Sales[[#This Row],[Licenses Bought]])</f>
        <v>0</v>
      </c>
      <c r="I2190" s="5">
        <v>10</v>
      </c>
      <c r="J2190" s="5">
        <f>IF(Sales[[#This Row],[Sales Month]]=MAX(R2190:R4409),Sales[[#This Row],[Upsell $ Non Paying Users]]*Sales[[#This Row],[Non Paying Users]],0)</f>
        <v>0</v>
      </c>
      <c r="K2190" s="5" t="str" cm="1">
        <f t="array" ref="K2190">_xlfn.IFS(Sales[[#This Row],[Current Upsell $]]=0,"",Sales[[#This Row],[Current Upsell $]]&gt;=400,"High",Sales[[#This Row],[Current Upsell $]]&gt;=100,"Medium",Sales[[#This Row],[Current Upsell $]]&lt;100,"Low")</f>
        <v/>
      </c>
      <c r="L2190" s="5" t="str">
        <f>IF(Sales[[#This Row],[Current Upsell $]]&gt;0,_xlfn.CONCAT(Sales[[#This Row],[Subscription Type]]," ",Sales[[#This Row],[Upsell Priority]]," ",TEXT(Sales[[#This Row],[Current Upsell $]],"$#")),"")</f>
        <v/>
      </c>
      <c r="M2190">
        <v>48</v>
      </c>
      <c r="N2190" s="1">
        <v>44105</v>
      </c>
      <c r="O2190" s="1">
        <v>44378</v>
      </c>
      <c r="P2190">
        <v>9</v>
      </c>
      <c r="Q2190">
        <v>0</v>
      </c>
      <c r="R2190" s="1">
        <v>44166</v>
      </c>
      <c r="S2190">
        <v>520</v>
      </c>
      <c r="T2190" s="1"/>
    </row>
    <row r="2191" spans="1:20" x14ac:dyDescent="0.25">
      <c r="A2191">
        <v>100146</v>
      </c>
      <c r="B2191" t="s">
        <v>0</v>
      </c>
      <c r="C2191" cm="1">
        <f t="array" ref="C2191">_xlfn.SWITCH(Sales[[#This Row],[Subscription Type]],"Basic",4,"Premium",3,"Business",2,"Enterprise",1,FALSE)</f>
        <v>3</v>
      </c>
      <c r="E2191" s="1"/>
      <c r="F2191" s="1"/>
      <c r="G2191">
        <v>52</v>
      </c>
      <c r="H2191">
        <f>MAX(0,Sales[[#This Row],[Number of Users]]-Sales[[#This Row],[Licenses Bought]])</f>
        <v>0</v>
      </c>
      <c r="I2191" s="5">
        <v>10</v>
      </c>
      <c r="J2191" s="5">
        <f>IF(Sales[[#This Row],[Sales Month]]=MAX(R2191:R4410),Sales[[#This Row],[Upsell $ Non Paying Users]]*Sales[[#This Row],[Non Paying Users]],0)</f>
        <v>0</v>
      </c>
      <c r="K2191" s="5" t="str" cm="1">
        <f t="array" ref="K2191">_xlfn.IFS(Sales[[#This Row],[Current Upsell $]]=0,"",Sales[[#This Row],[Current Upsell $]]&gt;=400,"High",Sales[[#This Row],[Current Upsell $]]&gt;=100,"Medium",Sales[[#This Row],[Current Upsell $]]&lt;100,"Low")</f>
        <v/>
      </c>
      <c r="L2191" s="5" t="str">
        <f>IF(Sales[[#This Row],[Current Upsell $]]&gt;0,_xlfn.CONCAT(Sales[[#This Row],[Subscription Type]]," ",Sales[[#This Row],[Upsell Priority]]," ",TEXT(Sales[[#This Row],[Current Upsell $]],"$#")),"")</f>
        <v/>
      </c>
      <c r="M2191">
        <v>52</v>
      </c>
      <c r="N2191" s="1">
        <v>44105</v>
      </c>
      <c r="O2191" s="1">
        <v>44378</v>
      </c>
      <c r="P2191">
        <v>9</v>
      </c>
      <c r="Q2191">
        <v>0</v>
      </c>
      <c r="R2191" s="1">
        <v>44317</v>
      </c>
      <c r="S2191">
        <v>520</v>
      </c>
      <c r="T2191" s="1"/>
    </row>
    <row r="2192" spans="1:20" x14ac:dyDescent="0.25">
      <c r="A2192">
        <v>100148</v>
      </c>
      <c r="B2192" t="s">
        <v>0</v>
      </c>
      <c r="C2192" cm="1">
        <f t="array" ref="C2192">_xlfn.SWITCH(Sales[[#This Row],[Subscription Type]],"Basic",4,"Premium",3,"Business",2,"Enterprise",1,FALSE)</f>
        <v>3</v>
      </c>
      <c r="E2192" s="1"/>
      <c r="F2192" s="1"/>
      <c r="G2192">
        <v>48</v>
      </c>
      <c r="H2192">
        <f>MAX(0,Sales[[#This Row],[Number of Users]]-Sales[[#This Row],[Licenses Bought]])</f>
        <v>0</v>
      </c>
      <c r="I2192" s="5">
        <v>10</v>
      </c>
      <c r="J2192" s="5">
        <f>IF(Sales[[#This Row],[Sales Month]]=MAX(R2192:R4411),Sales[[#This Row],[Upsell $ Non Paying Users]]*Sales[[#This Row],[Non Paying Users]],0)</f>
        <v>0</v>
      </c>
      <c r="K2192" s="5" t="str" cm="1">
        <f t="array" ref="K2192">_xlfn.IFS(Sales[[#This Row],[Current Upsell $]]=0,"",Sales[[#This Row],[Current Upsell $]]&gt;=400,"High",Sales[[#This Row],[Current Upsell $]]&gt;=100,"Medium",Sales[[#This Row],[Current Upsell $]]&lt;100,"Low")</f>
        <v/>
      </c>
      <c r="L2192" s="5" t="str">
        <f>IF(Sales[[#This Row],[Current Upsell $]]&gt;0,_xlfn.CONCAT(Sales[[#This Row],[Subscription Type]]," ",Sales[[#This Row],[Upsell Priority]]," ",TEXT(Sales[[#This Row],[Current Upsell $]],"$#")),"")</f>
        <v/>
      </c>
      <c r="M2192">
        <v>45</v>
      </c>
      <c r="N2192" s="1">
        <v>44105</v>
      </c>
      <c r="O2192" s="1">
        <v>44378</v>
      </c>
      <c r="P2192">
        <v>9</v>
      </c>
      <c r="Q2192">
        <v>0</v>
      </c>
      <c r="R2192" s="1">
        <v>44166</v>
      </c>
      <c r="S2192">
        <v>480</v>
      </c>
      <c r="T2192" s="1"/>
    </row>
    <row r="2193" spans="1:20" x14ac:dyDescent="0.25">
      <c r="A2193">
        <v>100148</v>
      </c>
      <c r="B2193" t="s">
        <v>0</v>
      </c>
      <c r="C2193" cm="1">
        <f t="array" ref="C2193">_xlfn.SWITCH(Sales[[#This Row],[Subscription Type]],"Basic",4,"Premium",3,"Business",2,"Enterprise",1,FALSE)</f>
        <v>3</v>
      </c>
      <c r="E2193" s="1"/>
      <c r="F2193" s="1"/>
      <c r="G2193">
        <v>48</v>
      </c>
      <c r="H2193">
        <f>MAX(0,Sales[[#This Row],[Number of Users]]-Sales[[#This Row],[Licenses Bought]])</f>
        <v>0</v>
      </c>
      <c r="I2193" s="5">
        <v>10</v>
      </c>
      <c r="J2193" s="5">
        <f>IF(Sales[[#This Row],[Sales Month]]=MAX(R2193:R4412),Sales[[#This Row],[Upsell $ Non Paying Users]]*Sales[[#This Row],[Non Paying Users]],0)</f>
        <v>0</v>
      </c>
      <c r="K2193" s="5" t="str" cm="1">
        <f t="array" ref="K2193">_xlfn.IFS(Sales[[#This Row],[Current Upsell $]]=0,"",Sales[[#This Row],[Current Upsell $]]&gt;=400,"High",Sales[[#This Row],[Current Upsell $]]&gt;=100,"Medium",Sales[[#This Row],[Current Upsell $]]&lt;100,"Low")</f>
        <v/>
      </c>
      <c r="L2193" s="5" t="str">
        <f>IF(Sales[[#This Row],[Current Upsell $]]&gt;0,_xlfn.CONCAT(Sales[[#This Row],[Subscription Type]]," ",Sales[[#This Row],[Upsell Priority]]," ",TEXT(Sales[[#This Row],[Current Upsell $]],"$#")),"")</f>
        <v/>
      </c>
      <c r="M2193">
        <v>46</v>
      </c>
      <c r="N2193" s="1">
        <v>44105</v>
      </c>
      <c r="O2193" s="1">
        <v>44378</v>
      </c>
      <c r="P2193">
        <v>9</v>
      </c>
      <c r="Q2193">
        <v>0</v>
      </c>
      <c r="R2193" s="1">
        <v>44197</v>
      </c>
      <c r="S2193">
        <v>480</v>
      </c>
      <c r="T2193" s="1"/>
    </row>
    <row r="2194" spans="1:20" x14ac:dyDescent="0.25">
      <c r="A2194">
        <v>100150</v>
      </c>
      <c r="B2194" t="s">
        <v>0</v>
      </c>
      <c r="C2194" cm="1">
        <f t="array" ref="C2194">_xlfn.SWITCH(Sales[[#This Row],[Subscription Type]],"Basic",4,"Premium",3,"Business",2,"Enterprise",1,FALSE)</f>
        <v>3</v>
      </c>
      <c r="E2194" s="1"/>
      <c r="F2194" s="1"/>
      <c r="G2194">
        <v>27</v>
      </c>
      <c r="H2194">
        <f>MAX(0,Sales[[#This Row],[Number of Users]]-Sales[[#This Row],[Licenses Bought]])</f>
        <v>0</v>
      </c>
      <c r="I2194" s="5">
        <v>10</v>
      </c>
      <c r="J2194" s="5">
        <f>IF(Sales[[#This Row],[Sales Month]]=MAX(R2194:R4413),Sales[[#This Row],[Upsell $ Non Paying Users]]*Sales[[#This Row],[Non Paying Users]],0)</f>
        <v>0</v>
      </c>
      <c r="K2194" s="5" t="str" cm="1">
        <f t="array" ref="K2194">_xlfn.IFS(Sales[[#This Row],[Current Upsell $]]=0,"",Sales[[#This Row],[Current Upsell $]]&gt;=400,"High",Sales[[#This Row],[Current Upsell $]]&gt;=100,"Medium",Sales[[#This Row],[Current Upsell $]]&lt;100,"Low")</f>
        <v/>
      </c>
      <c r="L2194" s="5" t="str">
        <f>IF(Sales[[#This Row],[Current Upsell $]]&gt;0,_xlfn.CONCAT(Sales[[#This Row],[Subscription Type]]," ",Sales[[#This Row],[Upsell Priority]]," ",TEXT(Sales[[#This Row],[Current Upsell $]],"$#")),"")</f>
        <v/>
      </c>
      <c r="M2194">
        <v>26</v>
      </c>
      <c r="N2194" s="1">
        <v>44105</v>
      </c>
      <c r="O2194" s="1">
        <v>44378</v>
      </c>
      <c r="P2194">
        <v>9</v>
      </c>
      <c r="Q2194">
        <v>0</v>
      </c>
      <c r="R2194" s="1">
        <v>44228</v>
      </c>
      <c r="S2194">
        <v>270</v>
      </c>
      <c r="T2194" s="1"/>
    </row>
    <row r="2195" spans="1:20" x14ac:dyDescent="0.25">
      <c r="A2195">
        <v>100154</v>
      </c>
      <c r="B2195" t="s">
        <v>0</v>
      </c>
      <c r="C2195" cm="1">
        <f t="array" ref="C2195">_xlfn.SWITCH(Sales[[#This Row],[Subscription Type]],"Basic",4,"Premium",3,"Business",2,"Enterprise",1,FALSE)</f>
        <v>3</v>
      </c>
      <c r="E2195" s="1"/>
      <c r="F2195" s="1"/>
      <c r="G2195">
        <v>6</v>
      </c>
      <c r="H2195">
        <f>MAX(0,Sales[[#This Row],[Number of Users]]-Sales[[#This Row],[Licenses Bought]])</f>
        <v>0</v>
      </c>
      <c r="I2195" s="5">
        <v>10</v>
      </c>
      <c r="J2195" s="5">
        <f>IF(Sales[[#This Row],[Sales Month]]=MAX(R2195:R4414),Sales[[#This Row],[Upsell $ Non Paying Users]]*Sales[[#This Row],[Non Paying Users]],0)</f>
        <v>0</v>
      </c>
      <c r="K2195" s="5" t="str" cm="1">
        <f t="array" ref="K2195">_xlfn.IFS(Sales[[#This Row],[Current Upsell $]]=0,"",Sales[[#This Row],[Current Upsell $]]&gt;=400,"High",Sales[[#This Row],[Current Upsell $]]&gt;=100,"Medium",Sales[[#This Row],[Current Upsell $]]&lt;100,"Low")</f>
        <v/>
      </c>
      <c r="L2195" s="5" t="str">
        <f>IF(Sales[[#This Row],[Current Upsell $]]&gt;0,_xlfn.CONCAT(Sales[[#This Row],[Subscription Type]]," ",Sales[[#This Row],[Upsell Priority]]," ",TEXT(Sales[[#This Row],[Current Upsell $]],"$#")),"")</f>
        <v/>
      </c>
      <c r="M2195">
        <v>6</v>
      </c>
      <c r="N2195" s="1">
        <v>44105</v>
      </c>
      <c r="O2195" s="1">
        <v>44378</v>
      </c>
      <c r="P2195">
        <v>9</v>
      </c>
      <c r="Q2195">
        <v>0</v>
      </c>
      <c r="R2195" s="1">
        <v>44228</v>
      </c>
      <c r="S2195">
        <v>60</v>
      </c>
      <c r="T2195" s="1"/>
    </row>
    <row r="2196" spans="1:20" x14ac:dyDescent="0.25">
      <c r="A2196">
        <v>100155</v>
      </c>
      <c r="B2196" t="s">
        <v>2</v>
      </c>
      <c r="C2196" cm="1">
        <f t="array" ref="C2196">_xlfn.SWITCH(Sales[[#This Row],[Subscription Type]],"Basic",4,"Premium",3,"Business",2,"Enterprise",1,FALSE)</f>
        <v>1</v>
      </c>
      <c r="D2196">
        <v>12</v>
      </c>
      <c r="E2196" s="1">
        <v>44501</v>
      </c>
      <c r="F2196" s="1">
        <v>44865</v>
      </c>
      <c r="G2196">
        <v>50</v>
      </c>
      <c r="H2196">
        <f>MAX(0,Sales[[#This Row],[Number of Users]]-Sales[[#This Row],[Licenses Bought]])</f>
        <v>0</v>
      </c>
      <c r="I2196" s="5">
        <v>27</v>
      </c>
      <c r="J2196" s="5">
        <f>IF(Sales[[#This Row],[Sales Month]]=MAX(R2196:R4415),Sales[[#This Row],[Upsell $ Non Paying Users]]*Sales[[#This Row],[Non Paying Users]],0)</f>
        <v>0</v>
      </c>
      <c r="K2196" s="5" t="str" cm="1">
        <f t="array" ref="K2196">_xlfn.IFS(Sales[[#This Row],[Current Upsell $]]=0,"",Sales[[#This Row],[Current Upsell $]]&gt;=400,"High",Sales[[#This Row],[Current Upsell $]]&gt;=100,"Medium",Sales[[#This Row],[Current Upsell $]]&lt;100,"Low")</f>
        <v/>
      </c>
      <c r="L2196" s="5" t="str">
        <f>IF(Sales[[#This Row],[Current Upsell $]]&gt;0,_xlfn.CONCAT(Sales[[#This Row],[Subscription Type]]," ",Sales[[#This Row],[Upsell Priority]]," ",TEXT(Sales[[#This Row],[Current Upsell $]],"$#")),"")</f>
        <v/>
      </c>
      <c r="M2196">
        <v>16</v>
      </c>
      <c r="N2196" s="1">
        <v>44105</v>
      </c>
      <c r="O2196" s="1">
        <v>44378</v>
      </c>
      <c r="P2196">
        <v>9</v>
      </c>
      <c r="Q2196">
        <v>0</v>
      </c>
      <c r="R2196" s="1">
        <v>44136</v>
      </c>
      <c r="S2196">
        <v>1020</v>
      </c>
      <c r="T2196" s="1"/>
    </row>
    <row r="2197" spans="1:20" x14ac:dyDescent="0.25">
      <c r="A2197">
        <v>100155</v>
      </c>
      <c r="B2197" t="s">
        <v>2</v>
      </c>
      <c r="C2197" cm="1">
        <f t="array" ref="C2197">_xlfn.SWITCH(Sales[[#This Row],[Subscription Type]],"Basic",4,"Premium",3,"Business",2,"Enterprise",1,FALSE)</f>
        <v>1</v>
      </c>
      <c r="D2197">
        <v>12</v>
      </c>
      <c r="E2197" s="1">
        <v>44501</v>
      </c>
      <c r="F2197" s="1">
        <v>44865</v>
      </c>
      <c r="G2197">
        <v>50</v>
      </c>
      <c r="H2197">
        <f>MAX(0,Sales[[#This Row],[Number of Users]]-Sales[[#This Row],[Licenses Bought]])</f>
        <v>0</v>
      </c>
      <c r="I2197" s="5">
        <v>27</v>
      </c>
      <c r="J2197" s="5">
        <f>IF(Sales[[#This Row],[Sales Month]]=MAX(R2197:R4416),Sales[[#This Row],[Upsell $ Non Paying Users]]*Sales[[#This Row],[Non Paying Users]],0)</f>
        <v>0</v>
      </c>
      <c r="K2197" s="5" t="str" cm="1">
        <f t="array" ref="K2197">_xlfn.IFS(Sales[[#This Row],[Current Upsell $]]=0,"",Sales[[#This Row],[Current Upsell $]]&gt;=400,"High",Sales[[#This Row],[Current Upsell $]]&gt;=100,"Medium",Sales[[#This Row],[Current Upsell $]]&lt;100,"Low")</f>
        <v/>
      </c>
      <c r="L2197" s="5" t="str">
        <f>IF(Sales[[#This Row],[Current Upsell $]]&gt;0,_xlfn.CONCAT(Sales[[#This Row],[Subscription Type]]," ",Sales[[#This Row],[Upsell Priority]]," ",TEXT(Sales[[#This Row],[Current Upsell $]],"$#")),"")</f>
        <v/>
      </c>
      <c r="M2197">
        <v>16</v>
      </c>
      <c r="N2197" s="1">
        <v>44105</v>
      </c>
      <c r="O2197" s="1">
        <v>44378</v>
      </c>
      <c r="P2197">
        <v>9</v>
      </c>
      <c r="Q2197">
        <v>0</v>
      </c>
      <c r="R2197" s="1">
        <v>44166</v>
      </c>
      <c r="S2197">
        <v>1110</v>
      </c>
      <c r="T2197" s="1"/>
    </row>
    <row r="2198" spans="1:20" x14ac:dyDescent="0.25">
      <c r="A2198">
        <v>100155</v>
      </c>
      <c r="B2198" t="s">
        <v>2</v>
      </c>
      <c r="C2198" cm="1">
        <f t="array" ref="C2198">_xlfn.SWITCH(Sales[[#This Row],[Subscription Type]],"Basic",4,"Premium",3,"Business",2,"Enterprise",1,FALSE)</f>
        <v>1</v>
      </c>
      <c r="D2198">
        <v>12</v>
      </c>
      <c r="E2198" s="1">
        <v>44501</v>
      </c>
      <c r="F2198" s="1">
        <v>44865</v>
      </c>
      <c r="G2198">
        <v>50</v>
      </c>
      <c r="H2198">
        <f>MAX(0,Sales[[#This Row],[Number of Users]]-Sales[[#This Row],[Licenses Bought]])</f>
        <v>0</v>
      </c>
      <c r="I2198" s="5">
        <v>27</v>
      </c>
      <c r="J2198" s="5">
        <f>IF(Sales[[#This Row],[Sales Month]]=MAX(R2198:R4417),Sales[[#This Row],[Upsell $ Non Paying Users]]*Sales[[#This Row],[Non Paying Users]],0)</f>
        <v>0</v>
      </c>
      <c r="K2198" s="5" t="str" cm="1">
        <f t="array" ref="K2198">_xlfn.IFS(Sales[[#This Row],[Current Upsell $]]=0,"",Sales[[#This Row],[Current Upsell $]]&gt;=400,"High",Sales[[#This Row],[Current Upsell $]]&gt;=100,"Medium",Sales[[#This Row],[Current Upsell $]]&lt;100,"Low")</f>
        <v/>
      </c>
      <c r="L2198" s="5" t="str">
        <f>IF(Sales[[#This Row],[Current Upsell $]]&gt;0,_xlfn.CONCAT(Sales[[#This Row],[Subscription Type]]," ",Sales[[#This Row],[Upsell Priority]]," ",TEXT(Sales[[#This Row],[Current Upsell $]],"$#")),"")</f>
        <v/>
      </c>
      <c r="M2198">
        <v>21</v>
      </c>
      <c r="N2198" s="1">
        <v>44105</v>
      </c>
      <c r="O2198" s="1">
        <v>44378</v>
      </c>
      <c r="P2198">
        <v>9</v>
      </c>
      <c r="Q2198">
        <v>0</v>
      </c>
      <c r="R2198" s="1">
        <v>44197</v>
      </c>
      <c r="S2198">
        <v>1500</v>
      </c>
      <c r="T2198" s="1"/>
    </row>
    <row r="2199" spans="1:20" x14ac:dyDescent="0.25">
      <c r="A2199">
        <v>100155</v>
      </c>
      <c r="B2199" t="s">
        <v>2</v>
      </c>
      <c r="C2199" cm="1">
        <f t="array" ref="C2199">_xlfn.SWITCH(Sales[[#This Row],[Subscription Type]],"Basic",4,"Premium",3,"Business",2,"Enterprise",1,FALSE)</f>
        <v>1</v>
      </c>
      <c r="D2199">
        <v>12</v>
      </c>
      <c r="E2199" s="1">
        <v>44501</v>
      </c>
      <c r="F2199" s="1">
        <v>44865</v>
      </c>
      <c r="G2199">
        <v>50</v>
      </c>
      <c r="H2199">
        <f>MAX(0,Sales[[#This Row],[Number of Users]]-Sales[[#This Row],[Licenses Bought]])</f>
        <v>0</v>
      </c>
      <c r="I2199" s="5">
        <v>27</v>
      </c>
      <c r="J2199" s="5">
        <f>IF(Sales[[#This Row],[Sales Month]]=MAX(R2199:R4418),Sales[[#This Row],[Upsell $ Non Paying Users]]*Sales[[#This Row],[Non Paying Users]],0)</f>
        <v>0</v>
      </c>
      <c r="K2199" s="5" t="str" cm="1">
        <f t="array" ref="K2199">_xlfn.IFS(Sales[[#This Row],[Current Upsell $]]=0,"",Sales[[#This Row],[Current Upsell $]]&gt;=400,"High",Sales[[#This Row],[Current Upsell $]]&gt;=100,"Medium",Sales[[#This Row],[Current Upsell $]]&lt;100,"Low")</f>
        <v/>
      </c>
      <c r="L2199" s="5" t="str">
        <f>IF(Sales[[#This Row],[Current Upsell $]]&gt;0,_xlfn.CONCAT(Sales[[#This Row],[Subscription Type]]," ",Sales[[#This Row],[Upsell Priority]]," ",TEXT(Sales[[#This Row],[Current Upsell $]],"$#")),"")</f>
        <v/>
      </c>
      <c r="M2199">
        <v>21</v>
      </c>
      <c r="N2199" s="1">
        <v>44105</v>
      </c>
      <c r="O2199" s="1">
        <v>44378</v>
      </c>
      <c r="P2199">
        <v>9</v>
      </c>
      <c r="Q2199">
        <v>0</v>
      </c>
      <c r="R2199" s="1">
        <v>44228</v>
      </c>
      <c r="S2199">
        <v>1500</v>
      </c>
      <c r="T2199" s="1"/>
    </row>
    <row r="2200" spans="1:20" x14ac:dyDescent="0.25">
      <c r="A2200">
        <v>100155</v>
      </c>
      <c r="B2200" t="s">
        <v>2</v>
      </c>
      <c r="C2200" cm="1">
        <f t="array" ref="C2200">_xlfn.SWITCH(Sales[[#This Row],[Subscription Type]],"Basic",4,"Premium",3,"Business",2,"Enterprise",1,FALSE)</f>
        <v>1</v>
      </c>
      <c r="D2200">
        <v>12</v>
      </c>
      <c r="E2200" s="1">
        <v>44501</v>
      </c>
      <c r="F2200" s="1">
        <v>44865</v>
      </c>
      <c r="G2200">
        <v>50</v>
      </c>
      <c r="H2200">
        <f>MAX(0,Sales[[#This Row],[Number of Users]]-Sales[[#This Row],[Licenses Bought]])</f>
        <v>0</v>
      </c>
      <c r="I2200" s="5">
        <v>27</v>
      </c>
      <c r="J2200" s="5">
        <f>IF(Sales[[#This Row],[Sales Month]]=MAX(R2200:R4419),Sales[[#This Row],[Upsell $ Non Paying Users]]*Sales[[#This Row],[Non Paying Users]],0)</f>
        <v>0</v>
      </c>
      <c r="K2200" s="5" t="str" cm="1">
        <f t="array" ref="K2200">_xlfn.IFS(Sales[[#This Row],[Current Upsell $]]=0,"",Sales[[#This Row],[Current Upsell $]]&gt;=400,"High",Sales[[#This Row],[Current Upsell $]]&gt;=100,"Medium",Sales[[#This Row],[Current Upsell $]]&lt;100,"Low")</f>
        <v/>
      </c>
      <c r="L2200" s="5" t="str">
        <f>IF(Sales[[#This Row],[Current Upsell $]]&gt;0,_xlfn.CONCAT(Sales[[#This Row],[Subscription Type]]," ",Sales[[#This Row],[Upsell Priority]]," ",TEXT(Sales[[#This Row],[Current Upsell $]],"$#")),"")</f>
        <v/>
      </c>
      <c r="M2200">
        <v>17</v>
      </c>
      <c r="N2200" s="1">
        <v>44105</v>
      </c>
      <c r="O2200" s="1">
        <v>44378</v>
      </c>
      <c r="P2200">
        <v>9</v>
      </c>
      <c r="Q2200">
        <v>0</v>
      </c>
      <c r="R2200" s="1">
        <v>44256</v>
      </c>
      <c r="S2200">
        <v>1500</v>
      </c>
      <c r="T2200" s="1"/>
    </row>
    <row r="2201" spans="1:20" x14ac:dyDescent="0.25">
      <c r="A2201">
        <v>100155</v>
      </c>
      <c r="B2201" t="s">
        <v>2</v>
      </c>
      <c r="C2201" cm="1">
        <f t="array" ref="C2201">_xlfn.SWITCH(Sales[[#This Row],[Subscription Type]],"Basic",4,"Premium",3,"Business",2,"Enterprise",1,FALSE)</f>
        <v>1</v>
      </c>
      <c r="D2201">
        <v>12</v>
      </c>
      <c r="E2201" s="1">
        <v>44501</v>
      </c>
      <c r="F2201" s="1">
        <v>44865</v>
      </c>
      <c r="G2201">
        <v>50</v>
      </c>
      <c r="H2201">
        <f>MAX(0,Sales[[#This Row],[Number of Users]]-Sales[[#This Row],[Licenses Bought]])</f>
        <v>0</v>
      </c>
      <c r="I2201" s="5">
        <v>27</v>
      </c>
      <c r="J2201" s="5">
        <f>IF(Sales[[#This Row],[Sales Month]]=MAX(R2201:R4420),Sales[[#This Row],[Upsell $ Non Paying Users]]*Sales[[#This Row],[Non Paying Users]],0)</f>
        <v>0</v>
      </c>
      <c r="K2201" s="5" t="str" cm="1">
        <f t="array" ref="K2201">_xlfn.IFS(Sales[[#This Row],[Current Upsell $]]=0,"",Sales[[#This Row],[Current Upsell $]]&gt;=400,"High",Sales[[#This Row],[Current Upsell $]]&gt;=100,"Medium",Sales[[#This Row],[Current Upsell $]]&lt;100,"Low")</f>
        <v/>
      </c>
      <c r="L2201" s="5" t="str">
        <f>IF(Sales[[#This Row],[Current Upsell $]]&gt;0,_xlfn.CONCAT(Sales[[#This Row],[Subscription Type]]," ",Sales[[#This Row],[Upsell Priority]]," ",TEXT(Sales[[#This Row],[Current Upsell $]],"$#")),"")</f>
        <v/>
      </c>
      <c r="M2201">
        <v>19</v>
      </c>
      <c r="N2201" s="1">
        <v>44105</v>
      </c>
      <c r="O2201" s="1">
        <v>44378</v>
      </c>
      <c r="P2201">
        <v>9</v>
      </c>
      <c r="Q2201">
        <v>0</v>
      </c>
      <c r="R2201" s="1">
        <v>44287</v>
      </c>
      <c r="S2201">
        <v>1500</v>
      </c>
      <c r="T2201" s="1"/>
    </row>
    <row r="2202" spans="1:20" x14ac:dyDescent="0.25">
      <c r="A2202">
        <v>100155</v>
      </c>
      <c r="B2202" t="s">
        <v>2</v>
      </c>
      <c r="C2202" cm="1">
        <f t="array" ref="C2202">_xlfn.SWITCH(Sales[[#This Row],[Subscription Type]],"Basic",4,"Premium",3,"Business",2,"Enterprise",1,FALSE)</f>
        <v>1</v>
      </c>
      <c r="D2202">
        <v>12</v>
      </c>
      <c r="E2202" s="1">
        <v>44501</v>
      </c>
      <c r="F2202" s="1">
        <v>44865</v>
      </c>
      <c r="G2202">
        <v>50</v>
      </c>
      <c r="H2202">
        <f>MAX(0,Sales[[#This Row],[Number of Users]]-Sales[[#This Row],[Licenses Bought]])</f>
        <v>0</v>
      </c>
      <c r="I2202" s="5">
        <v>27</v>
      </c>
      <c r="J2202" s="5">
        <f>IF(Sales[[#This Row],[Sales Month]]=MAX(R2202:R4421),Sales[[#This Row],[Upsell $ Non Paying Users]]*Sales[[#This Row],[Non Paying Users]],0)</f>
        <v>0</v>
      </c>
      <c r="K2202" s="5" t="str" cm="1">
        <f t="array" ref="K2202">_xlfn.IFS(Sales[[#This Row],[Current Upsell $]]=0,"",Sales[[#This Row],[Current Upsell $]]&gt;=400,"High",Sales[[#This Row],[Current Upsell $]]&gt;=100,"Medium",Sales[[#This Row],[Current Upsell $]]&lt;100,"Low")</f>
        <v/>
      </c>
      <c r="L2202" s="5" t="str">
        <f>IF(Sales[[#This Row],[Current Upsell $]]&gt;0,_xlfn.CONCAT(Sales[[#This Row],[Subscription Type]]," ",Sales[[#This Row],[Upsell Priority]]," ",TEXT(Sales[[#This Row],[Current Upsell $]],"$#")),"")</f>
        <v/>
      </c>
      <c r="M2202">
        <v>18</v>
      </c>
      <c r="N2202" s="1">
        <v>44105</v>
      </c>
      <c r="O2202" s="1">
        <v>44378</v>
      </c>
      <c r="P2202">
        <v>9</v>
      </c>
      <c r="Q2202">
        <v>0</v>
      </c>
      <c r="R2202" s="1">
        <v>44317</v>
      </c>
      <c r="S2202">
        <v>1500</v>
      </c>
      <c r="T2202" s="1"/>
    </row>
    <row r="2203" spans="1:20" x14ac:dyDescent="0.25">
      <c r="A2203">
        <v>100155</v>
      </c>
      <c r="B2203" t="s">
        <v>2</v>
      </c>
      <c r="C2203" cm="1">
        <f t="array" ref="C2203">_xlfn.SWITCH(Sales[[#This Row],[Subscription Type]],"Basic",4,"Premium",3,"Business",2,"Enterprise",1,FALSE)</f>
        <v>1</v>
      </c>
      <c r="D2203">
        <v>12</v>
      </c>
      <c r="E2203" s="1">
        <v>44501</v>
      </c>
      <c r="F2203" s="1">
        <v>44865</v>
      </c>
      <c r="G2203">
        <v>50</v>
      </c>
      <c r="H2203">
        <f>MAX(0,Sales[[#This Row],[Number of Users]]-Sales[[#This Row],[Licenses Bought]])</f>
        <v>0</v>
      </c>
      <c r="I2203" s="5">
        <v>27</v>
      </c>
      <c r="J2203" s="5">
        <f>IF(Sales[[#This Row],[Sales Month]]=MAX(R2203:R4422),Sales[[#This Row],[Upsell $ Non Paying Users]]*Sales[[#This Row],[Non Paying Users]],0)</f>
        <v>0</v>
      </c>
      <c r="K2203" s="5" t="str" cm="1">
        <f t="array" ref="K2203">_xlfn.IFS(Sales[[#This Row],[Current Upsell $]]=0,"",Sales[[#This Row],[Current Upsell $]]&gt;=400,"High",Sales[[#This Row],[Current Upsell $]]&gt;=100,"Medium",Sales[[#This Row],[Current Upsell $]]&lt;100,"Low")</f>
        <v/>
      </c>
      <c r="L2203" s="5" t="str">
        <f>IF(Sales[[#This Row],[Current Upsell $]]&gt;0,_xlfn.CONCAT(Sales[[#This Row],[Subscription Type]]," ",Sales[[#This Row],[Upsell Priority]]," ",TEXT(Sales[[#This Row],[Current Upsell $]],"$#")),"")</f>
        <v/>
      </c>
      <c r="M2203">
        <v>21</v>
      </c>
      <c r="N2203" s="1">
        <v>44105</v>
      </c>
      <c r="O2203" s="1">
        <v>44378</v>
      </c>
      <c r="P2203">
        <v>9</v>
      </c>
      <c r="Q2203">
        <v>0</v>
      </c>
      <c r="R2203" s="1">
        <v>44348</v>
      </c>
      <c r="S2203">
        <v>1500</v>
      </c>
      <c r="T2203" s="1"/>
    </row>
    <row r="2204" spans="1:20" x14ac:dyDescent="0.25">
      <c r="A2204">
        <v>100164</v>
      </c>
      <c r="B2204" t="s">
        <v>0</v>
      </c>
      <c r="C2204" cm="1">
        <f t="array" ref="C2204">_xlfn.SWITCH(Sales[[#This Row],[Subscription Type]],"Basic",4,"Premium",3,"Business",2,"Enterprise",1,FALSE)</f>
        <v>3</v>
      </c>
      <c r="E2204" s="1"/>
      <c r="F2204" s="1"/>
      <c r="G2204">
        <v>28</v>
      </c>
      <c r="H2204">
        <f>MAX(0,Sales[[#This Row],[Number of Users]]-Sales[[#This Row],[Licenses Bought]])</f>
        <v>0</v>
      </c>
      <c r="I2204" s="5">
        <v>10</v>
      </c>
      <c r="J2204" s="5">
        <f>IF(Sales[[#This Row],[Sales Month]]=MAX(R2204:R4423),Sales[[#This Row],[Upsell $ Non Paying Users]]*Sales[[#This Row],[Non Paying Users]],0)</f>
        <v>0</v>
      </c>
      <c r="K2204" s="5" t="str" cm="1">
        <f t="array" ref="K2204">_xlfn.IFS(Sales[[#This Row],[Current Upsell $]]=0,"",Sales[[#This Row],[Current Upsell $]]&gt;=400,"High",Sales[[#This Row],[Current Upsell $]]&gt;=100,"Medium",Sales[[#This Row],[Current Upsell $]]&lt;100,"Low")</f>
        <v/>
      </c>
      <c r="L2204" s="5" t="str">
        <f>IF(Sales[[#This Row],[Current Upsell $]]&gt;0,_xlfn.CONCAT(Sales[[#This Row],[Subscription Type]]," ",Sales[[#This Row],[Upsell Priority]]," ",TEXT(Sales[[#This Row],[Current Upsell $]],"$#")),"")</f>
        <v/>
      </c>
      <c r="M2204">
        <v>26</v>
      </c>
      <c r="N2204" s="1">
        <v>44136</v>
      </c>
      <c r="O2204" s="1">
        <v>44378</v>
      </c>
      <c r="P2204">
        <v>8</v>
      </c>
      <c r="Q2204">
        <v>0</v>
      </c>
      <c r="R2204" s="1">
        <v>44197</v>
      </c>
      <c r="S2204">
        <v>280</v>
      </c>
      <c r="T2204" s="1"/>
    </row>
    <row r="2205" spans="1:20" x14ac:dyDescent="0.25">
      <c r="A2205">
        <v>100164</v>
      </c>
      <c r="B2205" t="s">
        <v>0</v>
      </c>
      <c r="C2205" cm="1">
        <f t="array" ref="C2205">_xlfn.SWITCH(Sales[[#This Row],[Subscription Type]],"Basic",4,"Premium",3,"Business",2,"Enterprise",1,FALSE)</f>
        <v>3</v>
      </c>
      <c r="E2205" s="1"/>
      <c r="F2205" s="1"/>
      <c r="G2205">
        <v>29</v>
      </c>
      <c r="H2205">
        <f>MAX(0,Sales[[#This Row],[Number of Users]]-Sales[[#This Row],[Licenses Bought]])</f>
        <v>0</v>
      </c>
      <c r="I2205" s="5">
        <v>10</v>
      </c>
      <c r="J2205" s="5">
        <f>IF(Sales[[#This Row],[Sales Month]]=MAX(R2205:R4424),Sales[[#This Row],[Upsell $ Non Paying Users]]*Sales[[#This Row],[Non Paying Users]],0)</f>
        <v>0</v>
      </c>
      <c r="K2205" s="5" t="str" cm="1">
        <f t="array" ref="K2205">_xlfn.IFS(Sales[[#This Row],[Current Upsell $]]=0,"",Sales[[#This Row],[Current Upsell $]]&gt;=400,"High",Sales[[#This Row],[Current Upsell $]]&gt;=100,"Medium",Sales[[#This Row],[Current Upsell $]]&lt;100,"Low")</f>
        <v/>
      </c>
      <c r="L2205" s="5" t="str">
        <f>IF(Sales[[#This Row],[Current Upsell $]]&gt;0,_xlfn.CONCAT(Sales[[#This Row],[Subscription Type]]," ",Sales[[#This Row],[Upsell Priority]]," ",TEXT(Sales[[#This Row],[Current Upsell $]],"$#")),"")</f>
        <v/>
      </c>
      <c r="M2205">
        <v>29</v>
      </c>
      <c r="N2205" s="1">
        <v>44136</v>
      </c>
      <c r="O2205" s="1">
        <v>44378</v>
      </c>
      <c r="P2205">
        <v>8</v>
      </c>
      <c r="Q2205">
        <v>0</v>
      </c>
      <c r="R2205" s="1">
        <v>44228</v>
      </c>
      <c r="S2205">
        <v>290</v>
      </c>
      <c r="T2205" s="1"/>
    </row>
    <row r="2206" spans="1:20" x14ac:dyDescent="0.25">
      <c r="A2206">
        <v>100164</v>
      </c>
      <c r="B2206" t="s">
        <v>0</v>
      </c>
      <c r="C2206" cm="1">
        <f t="array" ref="C2206">_xlfn.SWITCH(Sales[[#This Row],[Subscription Type]],"Basic",4,"Premium",3,"Business",2,"Enterprise",1,FALSE)</f>
        <v>3</v>
      </c>
      <c r="E2206" s="1"/>
      <c r="F2206" s="1"/>
      <c r="G2206">
        <v>31</v>
      </c>
      <c r="H2206">
        <f>MAX(0,Sales[[#This Row],[Number of Users]]-Sales[[#This Row],[Licenses Bought]])</f>
        <v>0</v>
      </c>
      <c r="I2206" s="5">
        <v>10</v>
      </c>
      <c r="J2206" s="5">
        <f>IF(Sales[[#This Row],[Sales Month]]=MAX(R2206:R4425),Sales[[#This Row],[Upsell $ Non Paying Users]]*Sales[[#This Row],[Non Paying Users]],0)</f>
        <v>0</v>
      </c>
      <c r="K2206" s="5" t="str" cm="1">
        <f t="array" ref="K2206">_xlfn.IFS(Sales[[#This Row],[Current Upsell $]]=0,"",Sales[[#This Row],[Current Upsell $]]&gt;=400,"High",Sales[[#This Row],[Current Upsell $]]&gt;=100,"Medium",Sales[[#This Row],[Current Upsell $]]&lt;100,"Low")</f>
        <v/>
      </c>
      <c r="L2206" s="5" t="str">
        <f>IF(Sales[[#This Row],[Current Upsell $]]&gt;0,_xlfn.CONCAT(Sales[[#This Row],[Subscription Type]]," ",Sales[[#This Row],[Upsell Priority]]," ",TEXT(Sales[[#This Row],[Current Upsell $]],"$#")),"")</f>
        <v/>
      </c>
      <c r="M2206">
        <v>31</v>
      </c>
      <c r="N2206" s="1">
        <v>44136</v>
      </c>
      <c r="O2206" s="1">
        <v>44378</v>
      </c>
      <c r="P2206">
        <v>8</v>
      </c>
      <c r="Q2206">
        <v>0</v>
      </c>
      <c r="R2206" s="1">
        <v>44287</v>
      </c>
      <c r="S2206">
        <v>310</v>
      </c>
      <c r="T2206" s="1"/>
    </row>
    <row r="2207" spans="1:20" x14ac:dyDescent="0.25">
      <c r="A2207">
        <v>100166</v>
      </c>
      <c r="B2207" t="s">
        <v>0</v>
      </c>
      <c r="C2207" cm="1">
        <f t="array" ref="C2207">_xlfn.SWITCH(Sales[[#This Row],[Subscription Type]],"Basic",4,"Premium",3,"Business",2,"Enterprise",1,FALSE)</f>
        <v>3</v>
      </c>
      <c r="E2207" s="1"/>
      <c r="F2207" s="1"/>
      <c r="G2207">
        <v>17</v>
      </c>
      <c r="H2207">
        <f>MAX(0,Sales[[#This Row],[Number of Users]]-Sales[[#This Row],[Licenses Bought]])</f>
        <v>0</v>
      </c>
      <c r="I2207" s="5">
        <v>10</v>
      </c>
      <c r="J2207" s="5">
        <f>IF(Sales[[#This Row],[Sales Month]]=MAX(R2207:R4426),Sales[[#This Row],[Upsell $ Non Paying Users]]*Sales[[#This Row],[Non Paying Users]],0)</f>
        <v>0</v>
      </c>
      <c r="K2207" s="5" t="str" cm="1">
        <f t="array" ref="K2207">_xlfn.IFS(Sales[[#This Row],[Current Upsell $]]=0,"",Sales[[#This Row],[Current Upsell $]]&gt;=400,"High",Sales[[#This Row],[Current Upsell $]]&gt;=100,"Medium",Sales[[#This Row],[Current Upsell $]]&lt;100,"Low")</f>
        <v/>
      </c>
      <c r="L2207" s="5" t="str">
        <f>IF(Sales[[#This Row],[Current Upsell $]]&gt;0,_xlfn.CONCAT(Sales[[#This Row],[Subscription Type]]," ",Sales[[#This Row],[Upsell Priority]]," ",TEXT(Sales[[#This Row],[Current Upsell $]],"$#")),"")</f>
        <v/>
      </c>
      <c r="M2207">
        <v>15</v>
      </c>
      <c r="N2207" s="1">
        <v>44136</v>
      </c>
      <c r="O2207" s="1">
        <v>44378</v>
      </c>
      <c r="P2207">
        <v>8</v>
      </c>
      <c r="Q2207">
        <v>0</v>
      </c>
      <c r="R2207" s="1">
        <v>44256</v>
      </c>
      <c r="S2207">
        <v>170</v>
      </c>
      <c r="T2207" s="1"/>
    </row>
    <row r="2208" spans="1:20" x14ac:dyDescent="0.25">
      <c r="A2208">
        <v>100167</v>
      </c>
      <c r="B2208" t="s">
        <v>2</v>
      </c>
      <c r="C2208" cm="1">
        <f t="array" ref="C2208">_xlfn.SWITCH(Sales[[#This Row],[Subscription Type]],"Basic",4,"Premium",3,"Business",2,"Enterprise",1,FALSE)</f>
        <v>1</v>
      </c>
      <c r="D2208">
        <v>12</v>
      </c>
      <c r="E2208" s="1">
        <v>44409</v>
      </c>
      <c r="F2208" s="1">
        <v>44773</v>
      </c>
      <c r="G2208">
        <v>80</v>
      </c>
      <c r="H2208">
        <f>MAX(0,Sales[[#This Row],[Number of Users]]-Sales[[#This Row],[Licenses Bought]])</f>
        <v>0</v>
      </c>
      <c r="I2208" s="5">
        <v>27</v>
      </c>
      <c r="J2208" s="5">
        <f>IF(Sales[[#This Row],[Sales Month]]=MAX(R2208:R4427),Sales[[#This Row],[Upsell $ Non Paying Users]]*Sales[[#This Row],[Non Paying Users]],0)</f>
        <v>0</v>
      </c>
      <c r="K2208" s="5" t="str" cm="1">
        <f t="array" ref="K2208">_xlfn.IFS(Sales[[#This Row],[Current Upsell $]]=0,"",Sales[[#This Row],[Current Upsell $]]&gt;=400,"High",Sales[[#This Row],[Current Upsell $]]&gt;=100,"Medium",Sales[[#This Row],[Current Upsell $]]&lt;100,"Low")</f>
        <v/>
      </c>
      <c r="L2208" s="5" t="str">
        <f>IF(Sales[[#This Row],[Current Upsell $]]&gt;0,_xlfn.CONCAT(Sales[[#This Row],[Subscription Type]]," ",Sales[[#This Row],[Upsell Priority]]," ",TEXT(Sales[[#This Row],[Current Upsell $]],"$#")),"")</f>
        <v/>
      </c>
      <c r="M2208">
        <v>74</v>
      </c>
      <c r="N2208" s="1">
        <v>44136</v>
      </c>
      <c r="O2208" s="1">
        <v>44378</v>
      </c>
      <c r="P2208">
        <v>8</v>
      </c>
      <c r="Q2208">
        <v>0</v>
      </c>
      <c r="R2208" s="1">
        <v>44166</v>
      </c>
      <c r="S2208">
        <v>630</v>
      </c>
      <c r="T2208" s="1"/>
    </row>
    <row r="2209" spans="1:21" x14ac:dyDescent="0.25">
      <c r="A2209">
        <v>100169</v>
      </c>
      <c r="B2209" t="s">
        <v>0</v>
      </c>
      <c r="C2209" cm="1">
        <f t="array" ref="C2209">_xlfn.SWITCH(Sales[[#This Row],[Subscription Type]],"Basic",4,"Premium",3,"Business",2,"Enterprise",1,FALSE)</f>
        <v>3</v>
      </c>
      <c r="G2209">
        <v>1</v>
      </c>
      <c r="H2209">
        <f>MAX(0,Sales[[#This Row],[Number of Users]]-Sales[[#This Row],[Licenses Bought]])</f>
        <v>0</v>
      </c>
      <c r="I2209" s="5">
        <v>10</v>
      </c>
      <c r="J2209" s="5">
        <f>IF(Sales[[#This Row],[Sales Month]]=MAX(R2209:R4428),Sales[[#This Row],[Upsell $ Non Paying Users]]*Sales[[#This Row],[Non Paying Users]],0)</f>
        <v>0</v>
      </c>
      <c r="K2209" s="5" t="str" cm="1">
        <f t="array" ref="K2209">_xlfn.IFS(Sales[[#This Row],[Current Upsell $]]=0,"",Sales[[#This Row],[Current Upsell $]]&gt;=400,"High",Sales[[#This Row],[Current Upsell $]]&gt;=100,"Medium",Sales[[#This Row],[Current Upsell $]]&lt;100,"Low")</f>
        <v/>
      </c>
      <c r="L2209" s="5" t="str">
        <f>IF(Sales[[#This Row],[Current Upsell $]]&gt;0,_xlfn.CONCAT(Sales[[#This Row],[Subscription Type]]," ",Sales[[#This Row],[Upsell Priority]]," ",TEXT(Sales[[#This Row],[Current Upsell $]],"$#")),"")</f>
        <v/>
      </c>
      <c r="M2209">
        <v>1</v>
      </c>
      <c r="N2209" s="1">
        <v>44136</v>
      </c>
      <c r="O2209" s="1">
        <v>44317</v>
      </c>
      <c r="P2209">
        <v>6</v>
      </c>
      <c r="Q2209">
        <v>1</v>
      </c>
      <c r="R2209" s="1">
        <v>44197</v>
      </c>
      <c r="S2209">
        <v>10</v>
      </c>
      <c r="T2209" s="1"/>
    </row>
    <row r="2210" spans="1:21" x14ac:dyDescent="0.25">
      <c r="A2210">
        <v>100169</v>
      </c>
      <c r="B2210" t="s">
        <v>0</v>
      </c>
      <c r="C2210" cm="1">
        <f t="array" ref="C2210">_xlfn.SWITCH(Sales[[#This Row],[Subscription Type]],"Basic",4,"Premium",3,"Business",2,"Enterprise",1,FALSE)</f>
        <v>3</v>
      </c>
      <c r="G2210">
        <v>1</v>
      </c>
      <c r="H2210">
        <f>MAX(0,Sales[[#This Row],[Number of Users]]-Sales[[#This Row],[Licenses Bought]])</f>
        <v>0</v>
      </c>
      <c r="I2210" s="5">
        <v>10</v>
      </c>
      <c r="J2210" s="5">
        <f>IF(Sales[[#This Row],[Sales Month]]=MAX(R2210:R4429),Sales[[#This Row],[Upsell $ Non Paying Users]]*Sales[[#This Row],[Non Paying Users]],0)</f>
        <v>0</v>
      </c>
      <c r="K2210" s="5" t="str" cm="1">
        <f t="array" ref="K2210">_xlfn.IFS(Sales[[#This Row],[Current Upsell $]]=0,"",Sales[[#This Row],[Current Upsell $]]&gt;=400,"High",Sales[[#This Row],[Current Upsell $]]&gt;=100,"Medium",Sales[[#This Row],[Current Upsell $]]&lt;100,"Low")</f>
        <v/>
      </c>
      <c r="L2210" s="5" t="str">
        <f>IF(Sales[[#This Row],[Current Upsell $]]&gt;0,_xlfn.CONCAT(Sales[[#This Row],[Subscription Type]]," ",Sales[[#This Row],[Upsell Priority]]," ",TEXT(Sales[[#This Row],[Current Upsell $]],"$#")),"")</f>
        <v/>
      </c>
      <c r="M2210">
        <v>1</v>
      </c>
      <c r="N2210" s="1">
        <v>44136</v>
      </c>
      <c r="O2210" s="1">
        <v>44317</v>
      </c>
      <c r="P2210">
        <v>6</v>
      </c>
      <c r="Q2210">
        <v>1</v>
      </c>
      <c r="R2210" s="1">
        <v>44256</v>
      </c>
      <c r="S2210">
        <v>10</v>
      </c>
      <c r="T2210" s="1"/>
    </row>
    <row r="2211" spans="1:21" x14ac:dyDescent="0.25">
      <c r="A2211">
        <v>100171</v>
      </c>
      <c r="B2211" t="s">
        <v>0</v>
      </c>
      <c r="C2211" cm="1">
        <f t="array" ref="C2211">_xlfn.SWITCH(Sales[[#This Row],[Subscription Type]],"Basic",4,"Premium",3,"Business",2,"Enterprise",1,FALSE)</f>
        <v>3</v>
      </c>
      <c r="E2211" s="1"/>
      <c r="F2211" s="1"/>
      <c r="G2211">
        <v>43</v>
      </c>
      <c r="H2211">
        <f>MAX(0,Sales[[#This Row],[Number of Users]]-Sales[[#This Row],[Licenses Bought]])</f>
        <v>0</v>
      </c>
      <c r="I2211" s="5">
        <v>10</v>
      </c>
      <c r="J2211" s="5">
        <f>IF(Sales[[#This Row],[Sales Month]]=MAX(R2211:R4430),Sales[[#This Row],[Upsell $ Non Paying Users]]*Sales[[#This Row],[Non Paying Users]],0)</f>
        <v>0</v>
      </c>
      <c r="K2211" s="5" t="str" cm="1">
        <f t="array" ref="K2211">_xlfn.IFS(Sales[[#This Row],[Current Upsell $]]=0,"",Sales[[#This Row],[Current Upsell $]]&gt;=400,"High",Sales[[#This Row],[Current Upsell $]]&gt;=100,"Medium",Sales[[#This Row],[Current Upsell $]]&lt;100,"Low")</f>
        <v/>
      </c>
      <c r="L2211" s="5" t="str">
        <f>IF(Sales[[#This Row],[Current Upsell $]]&gt;0,_xlfn.CONCAT(Sales[[#This Row],[Subscription Type]]," ",Sales[[#This Row],[Upsell Priority]]," ",TEXT(Sales[[#This Row],[Current Upsell $]],"$#")),"")</f>
        <v/>
      </c>
      <c r="M2211">
        <v>41</v>
      </c>
      <c r="N2211" s="1">
        <v>44166</v>
      </c>
      <c r="O2211" s="1">
        <v>44378</v>
      </c>
      <c r="P2211">
        <v>7</v>
      </c>
      <c r="Q2211">
        <v>0</v>
      </c>
      <c r="R2211" s="1">
        <v>44348</v>
      </c>
      <c r="S2211">
        <v>430</v>
      </c>
      <c r="T2211" s="1"/>
    </row>
    <row r="2212" spans="1:21" x14ac:dyDescent="0.25">
      <c r="A2212">
        <v>100178</v>
      </c>
      <c r="B2212" t="s">
        <v>0</v>
      </c>
      <c r="C2212" cm="1">
        <f t="array" ref="C2212">_xlfn.SWITCH(Sales[[#This Row],[Subscription Type]],"Basic",4,"Premium",3,"Business",2,"Enterprise",1,FALSE)</f>
        <v>3</v>
      </c>
      <c r="E2212" s="1"/>
      <c r="F2212" s="1"/>
      <c r="G2212">
        <v>4</v>
      </c>
      <c r="H2212">
        <f>MAX(0,Sales[[#This Row],[Number of Users]]-Sales[[#This Row],[Licenses Bought]])</f>
        <v>0</v>
      </c>
      <c r="I2212" s="5">
        <v>10</v>
      </c>
      <c r="J2212" s="5">
        <f>IF(Sales[[#This Row],[Sales Month]]=MAX(R2212:R4431),Sales[[#This Row],[Upsell $ Non Paying Users]]*Sales[[#This Row],[Non Paying Users]],0)</f>
        <v>0</v>
      </c>
      <c r="K2212" s="5" t="str" cm="1">
        <f t="array" ref="K2212">_xlfn.IFS(Sales[[#This Row],[Current Upsell $]]=0,"",Sales[[#This Row],[Current Upsell $]]&gt;=400,"High",Sales[[#This Row],[Current Upsell $]]&gt;=100,"Medium",Sales[[#This Row],[Current Upsell $]]&lt;100,"Low")</f>
        <v/>
      </c>
      <c r="L2212" s="5" t="str">
        <f>IF(Sales[[#This Row],[Current Upsell $]]&gt;0,_xlfn.CONCAT(Sales[[#This Row],[Subscription Type]]," ",Sales[[#This Row],[Upsell Priority]]," ",TEXT(Sales[[#This Row],[Current Upsell $]],"$#")),"")</f>
        <v/>
      </c>
      <c r="M2212">
        <v>4</v>
      </c>
      <c r="N2212" s="1">
        <v>44166</v>
      </c>
      <c r="O2212" s="1">
        <v>44378</v>
      </c>
      <c r="P2212">
        <v>7</v>
      </c>
      <c r="Q2212">
        <v>0</v>
      </c>
      <c r="R2212" s="1">
        <v>44317</v>
      </c>
      <c r="S2212">
        <v>40</v>
      </c>
      <c r="T2212" s="1"/>
    </row>
    <row r="2213" spans="1:21" x14ac:dyDescent="0.25">
      <c r="A2213">
        <v>100184</v>
      </c>
      <c r="B2213" t="s">
        <v>0</v>
      </c>
      <c r="C2213" cm="1">
        <f t="array" ref="C2213">_xlfn.SWITCH(Sales[[#This Row],[Subscription Type]],"Basic",4,"Premium",3,"Business",2,"Enterprise",1,FALSE)</f>
        <v>3</v>
      </c>
      <c r="E2213" s="1"/>
      <c r="F2213" s="1"/>
      <c r="G2213">
        <v>27</v>
      </c>
      <c r="H2213">
        <f>MAX(0,Sales[[#This Row],[Number of Users]]-Sales[[#This Row],[Licenses Bought]])</f>
        <v>0</v>
      </c>
      <c r="I2213" s="5">
        <v>10</v>
      </c>
      <c r="J2213" s="5">
        <f>IF(Sales[[#This Row],[Sales Month]]=MAX(R2213:R4432),Sales[[#This Row],[Upsell $ Non Paying Users]]*Sales[[#This Row],[Non Paying Users]],0)</f>
        <v>0</v>
      </c>
      <c r="K2213" s="5" t="str" cm="1">
        <f t="array" ref="K2213">_xlfn.IFS(Sales[[#This Row],[Current Upsell $]]=0,"",Sales[[#This Row],[Current Upsell $]]&gt;=400,"High",Sales[[#This Row],[Current Upsell $]]&gt;=100,"Medium",Sales[[#This Row],[Current Upsell $]]&lt;100,"Low")</f>
        <v/>
      </c>
      <c r="L2213" s="5" t="str">
        <f>IF(Sales[[#This Row],[Current Upsell $]]&gt;0,_xlfn.CONCAT(Sales[[#This Row],[Subscription Type]]," ",Sales[[#This Row],[Upsell Priority]]," ",TEXT(Sales[[#This Row],[Current Upsell $]],"$#")),"")</f>
        <v/>
      </c>
      <c r="M2213">
        <v>27</v>
      </c>
      <c r="N2213" s="1">
        <v>44197</v>
      </c>
      <c r="O2213" s="1">
        <v>44378</v>
      </c>
      <c r="P2213">
        <v>6</v>
      </c>
      <c r="Q2213">
        <v>0</v>
      </c>
      <c r="R2213" s="1">
        <v>44317</v>
      </c>
      <c r="S2213">
        <v>270</v>
      </c>
      <c r="T2213" s="1"/>
    </row>
    <row r="2214" spans="1:21" x14ac:dyDescent="0.25">
      <c r="A2214">
        <v>100186</v>
      </c>
      <c r="B2214" t="s">
        <v>2</v>
      </c>
      <c r="C2214" cm="1">
        <f t="array" ref="C2214">_xlfn.SWITCH(Sales[[#This Row],[Subscription Type]],"Basic",4,"Premium",3,"Business",2,"Enterprise",1,FALSE)</f>
        <v>1</v>
      </c>
      <c r="D2214">
        <v>12</v>
      </c>
      <c r="E2214" s="1">
        <v>44682</v>
      </c>
      <c r="F2214" s="1">
        <v>45046</v>
      </c>
      <c r="G2214">
        <v>25</v>
      </c>
      <c r="H2214">
        <f>MAX(0,Sales[[#This Row],[Number of Users]]-Sales[[#This Row],[Licenses Bought]])</f>
        <v>0</v>
      </c>
      <c r="I2214" s="5">
        <v>27</v>
      </c>
      <c r="J2214" s="5">
        <f>IF(Sales[[#This Row],[Sales Month]]=MAX(R2214:R4433),Sales[[#This Row],[Upsell $ Non Paying Users]]*Sales[[#This Row],[Non Paying Users]],0)</f>
        <v>0</v>
      </c>
      <c r="K2214" s="5" t="str" cm="1">
        <f t="array" ref="K2214">_xlfn.IFS(Sales[[#This Row],[Current Upsell $]]=0,"",Sales[[#This Row],[Current Upsell $]]&gt;=400,"High",Sales[[#This Row],[Current Upsell $]]&gt;=100,"Medium",Sales[[#This Row],[Current Upsell $]]&lt;100,"Low")</f>
        <v/>
      </c>
      <c r="L2214" s="5" t="str">
        <f>IF(Sales[[#This Row],[Current Upsell $]]&gt;0,_xlfn.CONCAT(Sales[[#This Row],[Subscription Type]]," ",Sales[[#This Row],[Upsell Priority]]," ",TEXT(Sales[[#This Row],[Current Upsell $]],"$#")),"")</f>
        <v/>
      </c>
      <c r="M2214">
        <v>23</v>
      </c>
      <c r="N2214" s="1">
        <v>44197</v>
      </c>
      <c r="O2214" s="1">
        <v>44378</v>
      </c>
      <c r="P2214">
        <v>6</v>
      </c>
      <c r="Q2214">
        <v>0</v>
      </c>
      <c r="R2214" s="1">
        <v>44228</v>
      </c>
      <c r="S2214">
        <v>450</v>
      </c>
      <c r="T2214" s="1"/>
    </row>
    <row r="2215" spans="1:21" x14ac:dyDescent="0.25">
      <c r="A2215">
        <v>100186</v>
      </c>
      <c r="B2215" t="s">
        <v>2</v>
      </c>
      <c r="C2215" cm="1">
        <f t="array" ref="C2215">_xlfn.SWITCH(Sales[[#This Row],[Subscription Type]],"Basic",4,"Premium",3,"Business",2,"Enterprise",1,FALSE)</f>
        <v>1</v>
      </c>
      <c r="D2215">
        <v>12</v>
      </c>
      <c r="E2215" s="1">
        <v>44682</v>
      </c>
      <c r="F2215" s="1">
        <v>45046</v>
      </c>
      <c r="G2215">
        <v>25</v>
      </c>
      <c r="H2215">
        <f>MAX(0,Sales[[#This Row],[Number of Users]]-Sales[[#This Row],[Licenses Bought]])</f>
        <v>0</v>
      </c>
      <c r="I2215" s="5">
        <v>27</v>
      </c>
      <c r="J2215" s="5">
        <f>IF(Sales[[#This Row],[Sales Month]]=MAX(R2215:R4434),Sales[[#This Row],[Upsell $ Non Paying Users]]*Sales[[#This Row],[Non Paying Users]],0)</f>
        <v>0</v>
      </c>
      <c r="K2215" s="5" t="str" cm="1">
        <f t="array" ref="K2215">_xlfn.IFS(Sales[[#This Row],[Current Upsell $]]=0,"",Sales[[#This Row],[Current Upsell $]]&gt;=400,"High",Sales[[#This Row],[Current Upsell $]]&gt;=100,"Medium",Sales[[#This Row],[Current Upsell $]]&lt;100,"Low")</f>
        <v/>
      </c>
      <c r="L2215" s="5" t="str">
        <f>IF(Sales[[#This Row],[Current Upsell $]]&gt;0,_xlfn.CONCAT(Sales[[#This Row],[Subscription Type]]," ",Sales[[#This Row],[Upsell Priority]]," ",TEXT(Sales[[#This Row],[Current Upsell $]],"$#")),"")</f>
        <v/>
      </c>
      <c r="M2215">
        <v>23</v>
      </c>
      <c r="N2215" s="1">
        <v>44197</v>
      </c>
      <c r="O2215" s="1">
        <v>44378</v>
      </c>
      <c r="P2215">
        <v>6</v>
      </c>
      <c r="Q2215">
        <v>0</v>
      </c>
      <c r="R2215" s="1">
        <v>44287</v>
      </c>
      <c r="S2215">
        <v>600</v>
      </c>
      <c r="T2215" s="1"/>
    </row>
    <row r="2216" spans="1:21" x14ac:dyDescent="0.25">
      <c r="A2216">
        <v>100193</v>
      </c>
      <c r="B2216" t="s">
        <v>0</v>
      </c>
      <c r="C2216" cm="1">
        <f t="array" ref="C2216">_xlfn.SWITCH(Sales[[#This Row],[Subscription Type]],"Basic",4,"Premium",3,"Business",2,"Enterprise",1,FALSE)</f>
        <v>3</v>
      </c>
      <c r="E2216" s="1"/>
      <c r="F2216" s="1"/>
      <c r="G2216">
        <v>58</v>
      </c>
      <c r="H2216">
        <f>MAX(0,Sales[[#This Row],[Number of Users]]-Sales[[#This Row],[Licenses Bought]])</f>
        <v>0</v>
      </c>
      <c r="I2216" s="5">
        <v>10</v>
      </c>
      <c r="J2216" s="5">
        <f>IF(Sales[[#This Row],[Sales Month]]=MAX(R2216:R4435),Sales[[#This Row],[Upsell $ Non Paying Users]]*Sales[[#This Row],[Non Paying Users]],0)</f>
        <v>0</v>
      </c>
      <c r="K2216" s="5" t="str" cm="1">
        <f t="array" ref="K2216">_xlfn.IFS(Sales[[#This Row],[Current Upsell $]]=0,"",Sales[[#This Row],[Current Upsell $]]&gt;=400,"High",Sales[[#This Row],[Current Upsell $]]&gt;=100,"Medium",Sales[[#This Row],[Current Upsell $]]&lt;100,"Low")</f>
        <v/>
      </c>
      <c r="L2216" s="5" t="str">
        <f>IF(Sales[[#This Row],[Current Upsell $]]&gt;0,_xlfn.CONCAT(Sales[[#This Row],[Subscription Type]]," ",Sales[[#This Row],[Upsell Priority]]," ",TEXT(Sales[[#This Row],[Current Upsell $]],"$#")),"")</f>
        <v/>
      </c>
      <c r="M2216">
        <v>51</v>
      </c>
      <c r="N2216" s="1">
        <v>44228</v>
      </c>
      <c r="O2216" s="1">
        <v>44378</v>
      </c>
      <c r="P2216">
        <v>5</v>
      </c>
      <c r="Q2216">
        <v>0</v>
      </c>
      <c r="R2216" s="1">
        <v>44348</v>
      </c>
      <c r="S2216">
        <v>580</v>
      </c>
      <c r="T2216" s="1"/>
    </row>
    <row r="2217" spans="1:21" x14ac:dyDescent="0.25">
      <c r="A2217">
        <v>100196</v>
      </c>
      <c r="B2217" t="s">
        <v>1</v>
      </c>
      <c r="C2217" cm="1">
        <f t="array" ref="C2217">_xlfn.SWITCH(Sales[[#This Row],[Subscription Type]],"Basic",4,"Premium",3,"Business",2,"Enterprise",1,FALSE)</f>
        <v>2</v>
      </c>
      <c r="E2217" s="1"/>
      <c r="F2217" s="1"/>
      <c r="G2217">
        <v>44</v>
      </c>
      <c r="H2217">
        <f>MAX(0,Sales[[#This Row],[Number of Users]]-Sales[[#This Row],[Licenses Bought]])</f>
        <v>0</v>
      </c>
      <c r="I2217" s="5">
        <v>25</v>
      </c>
      <c r="J2217" s="5">
        <f>IF(Sales[[#This Row],[Sales Month]]=MAX(R2217:R4436),Sales[[#This Row],[Upsell $ Non Paying Users]]*Sales[[#This Row],[Non Paying Users]],0)</f>
        <v>0</v>
      </c>
      <c r="K2217" s="5" t="str" cm="1">
        <f t="array" ref="K2217">_xlfn.IFS(Sales[[#This Row],[Current Upsell $]]=0,"",Sales[[#This Row],[Current Upsell $]]&gt;=400,"High",Sales[[#This Row],[Current Upsell $]]&gt;=100,"Medium",Sales[[#This Row],[Current Upsell $]]&lt;100,"Low")</f>
        <v/>
      </c>
      <c r="L2217" s="5" t="str">
        <f>IF(Sales[[#This Row],[Current Upsell $]]&gt;0,_xlfn.CONCAT(Sales[[#This Row],[Subscription Type]]," ",Sales[[#This Row],[Upsell Priority]]," ",TEXT(Sales[[#This Row],[Current Upsell $]],"$#")),"")</f>
        <v/>
      </c>
      <c r="M2217">
        <v>38</v>
      </c>
      <c r="N2217" s="1">
        <v>44228</v>
      </c>
      <c r="O2217" s="1">
        <v>44378</v>
      </c>
      <c r="P2217">
        <v>5</v>
      </c>
      <c r="Q2217">
        <v>0</v>
      </c>
      <c r="R2217" s="1">
        <v>44317</v>
      </c>
      <c r="S2217">
        <v>1100</v>
      </c>
      <c r="T2217" s="1"/>
    </row>
    <row r="2218" spans="1:21" x14ac:dyDescent="0.25">
      <c r="A2218">
        <v>100199</v>
      </c>
      <c r="B2218" t="s">
        <v>1</v>
      </c>
      <c r="C2218" cm="1">
        <f t="array" ref="C2218">_xlfn.SWITCH(Sales[[#This Row],[Subscription Type]],"Basic",4,"Premium",3,"Business",2,"Enterprise",1,FALSE)</f>
        <v>2</v>
      </c>
      <c r="E2218" s="1"/>
      <c r="F2218" s="1"/>
      <c r="G2218">
        <v>37</v>
      </c>
      <c r="H2218">
        <f>MAX(0,Sales[[#This Row],[Number of Users]]-Sales[[#This Row],[Licenses Bought]])</f>
        <v>0</v>
      </c>
      <c r="I2218" s="5">
        <v>25</v>
      </c>
      <c r="J2218" s="5">
        <f>IF(Sales[[#This Row],[Sales Month]]=MAX(R2218:R4437),Sales[[#This Row],[Upsell $ Non Paying Users]]*Sales[[#This Row],[Non Paying Users]],0)</f>
        <v>0</v>
      </c>
      <c r="K2218" s="5" t="str" cm="1">
        <f t="array" ref="K2218">_xlfn.IFS(Sales[[#This Row],[Current Upsell $]]=0,"",Sales[[#This Row],[Current Upsell $]]&gt;=400,"High",Sales[[#This Row],[Current Upsell $]]&gt;=100,"Medium",Sales[[#This Row],[Current Upsell $]]&lt;100,"Low")</f>
        <v/>
      </c>
      <c r="L2218" s="5" t="str">
        <f>IF(Sales[[#This Row],[Current Upsell $]]&gt;0,_xlfn.CONCAT(Sales[[#This Row],[Subscription Type]]," ",Sales[[#This Row],[Upsell Priority]]," ",TEXT(Sales[[#This Row],[Current Upsell $]],"$#")),"")</f>
        <v/>
      </c>
      <c r="M2218">
        <v>34</v>
      </c>
      <c r="N2218" s="1">
        <v>44228</v>
      </c>
      <c r="O2218" s="1">
        <v>44378</v>
      </c>
      <c r="P2218">
        <v>5</v>
      </c>
      <c r="Q2218">
        <v>0</v>
      </c>
      <c r="R2218" s="1">
        <v>44287</v>
      </c>
      <c r="S2218">
        <v>925</v>
      </c>
      <c r="T2218" s="1"/>
    </row>
    <row r="2219" spans="1:21" x14ac:dyDescent="0.25">
      <c r="A2219">
        <v>100208</v>
      </c>
      <c r="B2219" t="s">
        <v>1</v>
      </c>
      <c r="C2219" cm="1">
        <f t="array" ref="C2219">_xlfn.SWITCH(Sales[[#This Row],[Subscription Type]],"Basic",4,"Premium",3,"Business",2,"Enterprise",1,FALSE)</f>
        <v>2</v>
      </c>
      <c r="G2219">
        <v>10</v>
      </c>
      <c r="H2219">
        <f>MAX(0,Sales[[#This Row],[Number of Users]]-Sales[[#This Row],[Licenses Bought]])</f>
        <v>0</v>
      </c>
      <c r="I2219" s="5">
        <v>25</v>
      </c>
      <c r="J2219" s="5">
        <f>IF(Sales[[#This Row],[Sales Month]]=MAX(R2219:R4438),Sales[[#This Row],[Upsell $ Non Paying Users]]*Sales[[#This Row],[Non Paying Users]],0)</f>
        <v>0</v>
      </c>
      <c r="K2219" s="5" t="str" cm="1">
        <f t="array" ref="K2219">_xlfn.IFS(Sales[[#This Row],[Current Upsell $]]=0,"",Sales[[#This Row],[Current Upsell $]]&gt;=400,"High",Sales[[#This Row],[Current Upsell $]]&gt;=100,"Medium",Sales[[#This Row],[Current Upsell $]]&lt;100,"Low")</f>
        <v/>
      </c>
      <c r="L2219" s="5" t="str">
        <f>IF(Sales[[#This Row],[Current Upsell $]]&gt;0,_xlfn.CONCAT(Sales[[#This Row],[Subscription Type]]," ",Sales[[#This Row],[Upsell Priority]]," ",TEXT(Sales[[#This Row],[Current Upsell $]],"$#")),"")</f>
        <v/>
      </c>
      <c r="M2219">
        <v>10</v>
      </c>
      <c r="N2219" s="1">
        <v>44228</v>
      </c>
      <c r="O2219" s="1">
        <v>44348</v>
      </c>
      <c r="P2219">
        <v>4</v>
      </c>
      <c r="Q2219">
        <v>0</v>
      </c>
      <c r="R2219" s="1">
        <v>44317</v>
      </c>
      <c r="S2219">
        <v>250</v>
      </c>
      <c r="T2219" s="1"/>
    </row>
    <row r="2220" spans="1:21" x14ac:dyDescent="0.25">
      <c r="A2220">
        <v>100266</v>
      </c>
      <c r="B2220" t="s">
        <v>0</v>
      </c>
      <c r="C2220" cm="1">
        <f t="array" ref="C2220">_xlfn.SWITCH(Sales[[#This Row],[Subscription Type]],"Basic",4,"Premium",3,"Business",2,"Enterprise",1,FALSE)</f>
        <v>3</v>
      </c>
      <c r="E2220" s="1"/>
      <c r="F2220" s="1"/>
      <c r="G2220">
        <v>1</v>
      </c>
      <c r="H2220">
        <f>MAX(0,Sales[[#This Row],[Number of Users]]-Sales[[#This Row],[Licenses Bought]])</f>
        <v>0</v>
      </c>
      <c r="I2220" s="5">
        <v>10</v>
      </c>
      <c r="J2220" s="5">
        <f>IF(Sales[[#This Row],[Sales Month]]=MAX(R2220:R4439),Sales[[#This Row],[Upsell $ Non Paying Users]]*Sales[[#This Row],[Non Paying Users]],0)</f>
        <v>0</v>
      </c>
      <c r="K2220" s="5" t="str" cm="1">
        <f t="array" ref="K2220">_xlfn.IFS(Sales[[#This Row],[Current Upsell $]]=0,"",Sales[[#This Row],[Current Upsell $]]&gt;=400,"High",Sales[[#This Row],[Current Upsell $]]&gt;=100,"Medium",Sales[[#This Row],[Current Upsell $]]&lt;100,"Low")</f>
        <v/>
      </c>
      <c r="L2220" s="5" t="str">
        <f>IF(Sales[[#This Row],[Current Upsell $]]&gt;0,_xlfn.CONCAT(Sales[[#This Row],[Subscription Type]]," ",Sales[[#This Row],[Upsell Priority]]," ",TEXT(Sales[[#This Row],[Current Upsell $]],"$#")),"")</f>
        <v/>
      </c>
      <c r="M2220">
        <v>1</v>
      </c>
      <c r="N2220" s="1">
        <v>44287</v>
      </c>
      <c r="O2220" s="1">
        <v>44378</v>
      </c>
      <c r="P2220">
        <v>3</v>
      </c>
      <c r="Q2220">
        <v>0</v>
      </c>
      <c r="R2220" s="1">
        <v>44317</v>
      </c>
      <c r="S2220">
        <v>10</v>
      </c>
      <c r="T2220" s="1"/>
    </row>
    <row r="2221" spans="1:21" x14ac:dyDescent="0.25">
      <c r="A2221">
        <v>100301</v>
      </c>
      <c r="B2221" t="s">
        <v>2</v>
      </c>
      <c r="C2221" cm="1">
        <f t="array" ref="C2221">_xlfn.SWITCH(Sales[[#This Row],[Subscription Type]],"Basic",4,"Premium",3,"Business",2,"Enterprise",1,FALSE)</f>
        <v>1</v>
      </c>
      <c r="D2221">
        <v>12</v>
      </c>
      <c r="E2221" s="1">
        <v>44562</v>
      </c>
      <c r="F2221" s="1">
        <v>44926</v>
      </c>
      <c r="G2221">
        <v>525</v>
      </c>
      <c r="H2221">
        <f>MAX(0,Sales[[#This Row],[Number of Users]]-Sales[[#This Row],[Licenses Bought]])</f>
        <v>0</v>
      </c>
      <c r="I2221" s="5">
        <v>27</v>
      </c>
      <c r="J2221" s="5">
        <f>IF(Sales[[#This Row],[Sales Month]]=MAX(R2221:R4440),Sales[[#This Row],[Upsell $ Non Paying Users]]*Sales[[#This Row],[Non Paying Users]],0)</f>
        <v>0</v>
      </c>
      <c r="K2221" s="5" t="str" cm="1">
        <f t="array" ref="K2221">_xlfn.IFS(Sales[[#This Row],[Current Upsell $]]=0,"",Sales[[#This Row],[Current Upsell $]]&gt;=400,"High",Sales[[#This Row],[Current Upsell $]]&gt;=100,"Medium",Sales[[#This Row],[Current Upsell $]]&lt;100,"Low")</f>
        <v/>
      </c>
      <c r="L2221" s="5" t="str">
        <f>IF(Sales[[#This Row],[Current Upsell $]]&gt;0,_xlfn.CONCAT(Sales[[#This Row],[Subscription Type]]," ",Sales[[#This Row],[Upsell Priority]]," ",TEXT(Sales[[#This Row],[Current Upsell $]],"$#")),"")</f>
        <v/>
      </c>
      <c r="M2221">
        <v>479</v>
      </c>
      <c r="N2221" s="1">
        <v>44317</v>
      </c>
      <c r="O2221" s="1">
        <v>44378</v>
      </c>
      <c r="P2221">
        <v>2</v>
      </c>
      <c r="Q2221">
        <v>0</v>
      </c>
      <c r="R2221" s="1">
        <v>44348</v>
      </c>
      <c r="S2221">
        <v>6600</v>
      </c>
      <c r="T2221" s="1"/>
    </row>
    <row r="2222" spans="1:21" x14ac:dyDescent="0.25">
      <c r="I2222" s="5"/>
      <c r="J2222" s="5"/>
      <c r="K2222" s="5" t="str" cm="1">
        <f t="array" ref="K2222">_xlfn.IFS(Sales[[#This Row],[Current Upsell $]]=0,"",Sales[[#This Row],[Current Upsell $]]&gt;=400,"High",Sales[[#This Row],[Current Upsell $]]&gt;=100,"Medium",Sales[[#This Row],[Current Upsell $]]&lt;100,"Low")</f>
        <v/>
      </c>
      <c r="L2222" s="5" t="str">
        <f>IF(Sales[[#This Row],[Current Upsell $]]&gt;0,_xlfn.CONCAT(Sales[[#This Row],[Subscription Type]]," ",Sales[[#This Row],[Upsell Priority]]," ",TEXT(Sales[[#This Row],[Current Upsell $]],"$#")),"")</f>
        <v/>
      </c>
      <c r="N2222" s="1"/>
      <c r="O2222" s="1"/>
      <c r="Q2222" s="1"/>
      <c r="R2222" s="1" t="s">
        <v>41</v>
      </c>
      <c r="S2222" s="5" t="e">
        <f>SUM(#REF!)</f>
        <v>#REF!</v>
      </c>
      <c r="U2222" s="1"/>
    </row>
    <row r="2223" spans="1:21" x14ac:dyDescent="0.25">
      <c r="Q2223" s="1"/>
      <c r="R2223" s="1"/>
      <c r="U2223" s="1"/>
    </row>
    <row r="2224" spans="1:21" x14ac:dyDescent="0.25">
      <c r="Q2224" s="1"/>
      <c r="R2224" s="1"/>
      <c r="U2224" s="1"/>
    </row>
    <row r="2225" spans="17:21" x14ac:dyDescent="0.25">
      <c r="Q2225" s="1"/>
      <c r="R2225" s="1"/>
      <c r="U2225" s="1"/>
    </row>
    <row r="2226" spans="17:21" x14ac:dyDescent="0.25">
      <c r="Q2226" s="1"/>
      <c r="R2226" s="1"/>
      <c r="U2226" s="1"/>
    </row>
    <row r="2227" spans="17:21" x14ac:dyDescent="0.25">
      <c r="Q2227" s="1"/>
      <c r="R2227" s="1"/>
      <c r="U2227" s="1"/>
    </row>
    <row r="2228" spans="17:21" x14ac:dyDescent="0.25">
      <c r="Q2228" s="1"/>
      <c r="R2228" s="1"/>
      <c r="U2228" s="1"/>
    </row>
    <row r="2229" spans="17:21" x14ac:dyDescent="0.25">
      <c r="Q2229" s="1"/>
      <c r="R2229" s="1"/>
      <c r="U2229" s="1"/>
    </row>
    <row r="2230" spans="17:21" x14ac:dyDescent="0.25">
      <c r="Q2230" s="1"/>
      <c r="R2230" s="1"/>
      <c r="U2230" s="1"/>
    </row>
    <row r="2231" spans="17:21" x14ac:dyDescent="0.25">
      <c r="Q2231" s="1"/>
      <c r="R2231" s="1"/>
      <c r="U2231" s="1"/>
    </row>
    <row r="2232" spans="17:21" x14ac:dyDescent="0.25">
      <c r="Q2232" s="1"/>
      <c r="R2232" s="1"/>
      <c r="U2232" s="1"/>
    </row>
    <row r="2233" spans="17:21" x14ac:dyDescent="0.25">
      <c r="Q2233" s="1"/>
      <c r="R2233" s="1"/>
      <c r="U2233" s="1"/>
    </row>
    <row r="2234" spans="17:21" x14ac:dyDescent="0.25">
      <c r="Q2234" s="1"/>
      <c r="R2234" s="1"/>
      <c r="U2234" s="1"/>
    </row>
    <row r="2235" spans="17:21" x14ac:dyDescent="0.25">
      <c r="Q2235" s="1"/>
      <c r="R2235" s="1"/>
      <c r="U2235" s="1"/>
    </row>
    <row r="2236" spans="17:21" x14ac:dyDescent="0.25">
      <c r="Q2236" s="1"/>
      <c r="R2236" s="1"/>
      <c r="U2236" s="1"/>
    </row>
    <row r="2237" spans="17:21" x14ac:dyDescent="0.25">
      <c r="Q2237" s="1"/>
      <c r="R2237" s="1"/>
      <c r="U2237" s="1"/>
    </row>
    <row r="2238" spans="17:21" x14ac:dyDescent="0.25">
      <c r="Q2238" s="1"/>
      <c r="R2238" s="1"/>
      <c r="U2238" s="1"/>
    </row>
    <row r="2239" spans="17:21" x14ac:dyDescent="0.25">
      <c r="Q2239" s="1"/>
      <c r="R2239" s="1"/>
      <c r="U2239" s="1"/>
    </row>
    <row r="2240" spans="17:21" x14ac:dyDescent="0.25">
      <c r="Q2240" s="1"/>
      <c r="R2240" s="1"/>
      <c r="U2240" s="1"/>
    </row>
    <row r="2241" spans="17:21" x14ac:dyDescent="0.25">
      <c r="Q2241" s="1"/>
      <c r="R2241" s="1"/>
      <c r="U2241" s="1"/>
    </row>
    <row r="2242" spans="17:21" x14ac:dyDescent="0.25">
      <c r="Q2242" s="1"/>
      <c r="R2242" s="1"/>
      <c r="U2242" s="1"/>
    </row>
    <row r="2243" spans="17:21" x14ac:dyDescent="0.25">
      <c r="Q2243" s="1"/>
      <c r="R2243" s="1"/>
      <c r="U2243" s="1"/>
    </row>
    <row r="2244" spans="17:21" x14ac:dyDescent="0.25">
      <c r="Q2244" s="1"/>
      <c r="R2244" s="1"/>
      <c r="U2244" s="1"/>
    </row>
    <row r="2245" spans="17:21" x14ac:dyDescent="0.25">
      <c r="Q2245" s="1"/>
      <c r="R2245" s="1"/>
      <c r="U2245" s="1"/>
    </row>
    <row r="2246" spans="17:21" x14ac:dyDescent="0.25">
      <c r="Q2246" s="1"/>
      <c r="R2246" s="1"/>
      <c r="U2246" s="1"/>
    </row>
    <row r="2247" spans="17:21" x14ac:dyDescent="0.25">
      <c r="Q2247" s="1"/>
      <c r="R2247" s="1"/>
      <c r="U2247" s="1"/>
    </row>
    <row r="2248" spans="17:21" x14ac:dyDescent="0.25">
      <c r="Q2248" s="1"/>
      <c r="R2248" s="1"/>
      <c r="U2248" s="1"/>
    </row>
    <row r="2249" spans="17:21" x14ac:dyDescent="0.25">
      <c r="Q2249" s="1"/>
      <c r="R2249" s="1"/>
      <c r="U2249" s="1"/>
    </row>
    <row r="2250" spans="17:21" x14ac:dyDescent="0.25">
      <c r="Q2250" s="1"/>
      <c r="R2250" s="1"/>
      <c r="U2250" s="1"/>
    </row>
    <row r="2251" spans="17:21" x14ac:dyDescent="0.25">
      <c r="Q2251" s="1"/>
      <c r="R2251" s="1"/>
      <c r="U2251" s="1"/>
    </row>
    <row r="2252" spans="17:21" x14ac:dyDescent="0.25">
      <c r="Q2252" s="1"/>
      <c r="R2252" s="1"/>
      <c r="U2252" s="1"/>
    </row>
    <row r="2253" spans="17:21" x14ac:dyDescent="0.25">
      <c r="Q2253" s="1"/>
      <c r="R2253" s="1"/>
      <c r="U2253" s="1"/>
    </row>
    <row r="2254" spans="17:21" x14ac:dyDescent="0.25">
      <c r="Q2254" s="1"/>
      <c r="R2254" s="1"/>
      <c r="U2254" s="1"/>
    </row>
    <row r="2255" spans="17:21" x14ac:dyDescent="0.25">
      <c r="Q2255" s="1"/>
      <c r="R2255" s="1"/>
      <c r="U2255" s="1"/>
    </row>
    <row r="2256" spans="17:21" x14ac:dyDescent="0.25">
      <c r="Q2256" s="1"/>
      <c r="R2256" s="1"/>
      <c r="U2256" s="1"/>
    </row>
    <row r="2257" spans="17:21" x14ac:dyDescent="0.25">
      <c r="Q2257" s="1"/>
      <c r="R2257" s="1"/>
      <c r="U2257" s="1"/>
    </row>
    <row r="2258" spans="17:21" x14ac:dyDescent="0.25">
      <c r="Q2258" s="1"/>
      <c r="R2258" s="1"/>
      <c r="U2258" s="1"/>
    </row>
    <row r="2259" spans="17:21" x14ac:dyDescent="0.25">
      <c r="Q2259" s="1"/>
      <c r="R2259" s="1"/>
      <c r="U2259" s="1"/>
    </row>
    <row r="2260" spans="17:21" x14ac:dyDescent="0.25">
      <c r="Q2260" s="1"/>
      <c r="R2260" s="1"/>
      <c r="U2260" s="1"/>
    </row>
    <row r="2261" spans="17:21" x14ac:dyDescent="0.25">
      <c r="Q2261" s="1"/>
      <c r="R2261" s="1"/>
      <c r="U2261" s="1"/>
    </row>
    <row r="2262" spans="17:21" x14ac:dyDescent="0.25">
      <c r="Q2262" s="1"/>
      <c r="R2262" s="1"/>
      <c r="U2262" s="1"/>
    </row>
    <row r="2263" spans="17:21" x14ac:dyDescent="0.25">
      <c r="Q2263" s="1"/>
      <c r="R2263" s="1"/>
      <c r="U2263" s="1"/>
    </row>
    <row r="2264" spans="17:21" x14ac:dyDescent="0.25">
      <c r="Q2264" s="1"/>
      <c r="R2264" s="1"/>
      <c r="U2264" s="1"/>
    </row>
    <row r="2265" spans="17:21" x14ac:dyDescent="0.25">
      <c r="Q2265" s="1"/>
      <c r="R2265" s="1"/>
      <c r="U2265" s="1"/>
    </row>
    <row r="2266" spans="17:21" x14ac:dyDescent="0.25">
      <c r="Q2266" s="1"/>
      <c r="R2266" s="1"/>
      <c r="U2266" s="1"/>
    </row>
    <row r="2267" spans="17:21" x14ac:dyDescent="0.25">
      <c r="Q2267" s="1"/>
      <c r="R2267" s="1"/>
      <c r="U2267" s="1"/>
    </row>
    <row r="2268" spans="17:21" x14ac:dyDescent="0.25">
      <c r="Q2268" s="1"/>
      <c r="R2268" s="1"/>
      <c r="U2268" s="1"/>
    </row>
    <row r="2269" spans="17:21" x14ac:dyDescent="0.25">
      <c r="Q2269" s="1"/>
      <c r="R2269" s="1"/>
      <c r="U2269" s="1"/>
    </row>
    <row r="2270" spans="17:21" x14ac:dyDescent="0.25">
      <c r="Q2270" s="1"/>
      <c r="R2270" s="1"/>
      <c r="U2270" s="1"/>
    </row>
    <row r="2271" spans="17:21" x14ac:dyDescent="0.25">
      <c r="Q2271" s="1"/>
      <c r="R2271" s="1"/>
      <c r="U2271" s="1"/>
    </row>
    <row r="2272" spans="17:21" x14ac:dyDescent="0.25">
      <c r="Q2272" s="1"/>
      <c r="R2272" s="1"/>
      <c r="U2272" s="1"/>
    </row>
    <row r="2273" spans="5:21" x14ac:dyDescent="0.25">
      <c r="Q2273" s="1"/>
      <c r="R2273" s="1"/>
      <c r="U2273" s="1"/>
    </row>
    <row r="2274" spans="5:21" x14ac:dyDescent="0.25">
      <c r="Q2274" s="1"/>
      <c r="R2274" s="1"/>
      <c r="U2274" s="1"/>
    </row>
    <row r="2275" spans="5:21" x14ac:dyDescent="0.25">
      <c r="Q2275" s="1"/>
      <c r="R2275" s="1"/>
      <c r="U2275" s="1"/>
    </row>
    <row r="2276" spans="5:21" x14ac:dyDescent="0.25">
      <c r="Q2276" s="1"/>
      <c r="R2276" s="1"/>
      <c r="U2276" s="1"/>
    </row>
    <row r="2277" spans="5:21" x14ac:dyDescent="0.25">
      <c r="Q2277" s="1"/>
      <c r="R2277" s="1"/>
      <c r="U2277" s="1"/>
    </row>
    <row r="2278" spans="5:21" x14ac:dyDescent="0.25">
      <c r="Q2278" s="1"/>
      <c r="R2278" s="1"/>
      <c r="U2278" s="1"/>
    </row>
    <row r="2279" spans="5:21" x14ac:dyDescent="0.25">
      <c r="Q2279" s="1"/>
      <c r="R2279" s="1"/>
      <c r="U2279" s="1"/>
    </row>
    <row r="2280" spans="5:21" x14ac:dyDescent="0.25">
      <c r="Q2280" s="1"/>
      <c r="R2280" s="1"/>
      <c r="U2280" s="1"/>
    </row>
    <row r="2281" spans="5:21" x14ac:dyDescent="0.25">
      <c r="Q2281" s="1"/>
      <c r="R2281" s="1"/>
      <c r="U2281" s="1"/>
    </row>
    <row r="2282" spans="5:21" x14ac:dyDescent="0.25">
      <c r="E2282" s="1"/>
      <c r="F2282" s="1"/>
      <c r="Q2282" s="1"/>
      <c r="R2282" s="1"/>
      <c r="U2282" s="1"/>
    </row>
    <row r="2283" spans="5:21" x14ac:dyDescent="0.25">
      <c r="E2283" s="1"/>
      <c r="F2283" s="1"/>
      <c r="Q2283" s="1"/>
      <c r="R2283" s="1"/>
      <c r="U2283" s="1"/>
    </row>
    <row r="2284" spans="5:21" x14ac:dyDescent="0.25">
      <c r="E2284" s="1"/>
      <c r="F2284" s="1"/>
      <c r="Q2284" s="1"/>
      <c r="R2284" s="1"/>
      <c r="U2284" s="1"/>
    </row>
    <row r="2285" spans="5:21" x14ac:dyDescent="0.25">
      <c r="E2285" s="1"/>
      <c r="F2285" s="1"/>
      <c r="Q2285" s="1"/>
      <c r="R2285" s="1"/>
      <c r="U2285" s="1"/>
    </row>
    <row r="2286" spans="5:21" x14ac:dyDescent="0.25">
      <c r="E2286" s="1"/>
      <c r="F2286" s="1"/>
      <c r="Q2286" s="1"/>
      <c r="R2286" s="1"/>
      <c r="U2286" s="1"/>
    </row>
    <row r="2287" spans="5:21" x14ac:dyDescent="0.25">
      <c r="E2287" s="1"/>
      <c r="F2287" s="1"/>
      <c r="Q2287" s="1"/>
      <c r="R2287" s="1"/>
      <c r="U2287" s="1"/>
    </row>
    <row r="2288" spans="5:21" x14ac:dyDescent="0.25">
      <c r="E2288" s="1"/>
      <c r="F2288" s="1"/>
      <c r="Q2288" s="1"/>
      <c r="R2288" s="1"/>
      <c r="U2288" s="1"/>
    </row>
    <row r="2289" spans="5:21" x14ac:dyDescent="0.25">
      <c r="E2289" s="1"/>
      <c r="F2289" s="1"/>
      <c r="Q2289" s="1"/>
      <c r="R2289" s="1"/>
      <c r="U2289" s="1"/>
    </row>
    <row r="2290" spans="5:21" x14ac:dyDescent="0.25">
      <c r="E2290" s="1"/>
      <c r="F2290" s="1"/>
      <c r="Q2290" s="1"/>
      <c r="R2290" s="1"/>
      <c r="U2290" s="1"/>
    </row>
    <row r="2291" spans="5:21" x14ac:dyDescent="0.25">
      <c r="E2291" s="1"/>
      <c r="F2291" s="1"/>
      <c r="Q2291" s="1"/>
      <c r="R2291" s="1"/>
      <c r="U2291" s="1"/>
    </row>
    <row r="2292" spans="5:21" x14ac:dyDescent="0.25">
      <c r="E2292" s="1"/>
      <c r="F2292" s="1"/>
      <c r="Q2292" s="1"/>
      <c r="R2292" s="1"/>
      <c r="U2292" s="1"/>
    </row>
    <row r="2293" spans="5:21" x14ac:dyDescent="0.25">
      <c r="E2293" s="1"/>
      <c r="F2293" s="1"/>
      <c r="Q2293" s="1"/>
      <c r="R2293" s="1"/>
      <c r="U2293" s="1"/>
    </row>
    <row r="2294" spans="5:21" x14ac:dyDescent="0.25">
      <c r="E2294" s="1"/>
      <c r="F2294" s="1"/>
      <c r="Q2294" s="1"/>
      <c r="R2294" s="1"/>
      <c r="U2294" s="1"/>
    </row>
    <row r="2295" spans="5:21" x14ac:dyDescent="0.25">
      <c r="E2295" s="1"/>
      <c r="F2295" s="1"/>
      <c r="Q2295" s="1"/>
      <c r="R2295" s="1"/>
      <c r="U2295" s="1"/>
    </row>
    <row r="2296" spans="5:21" x14ac:dyDescent="0.25">
      <c r="E2296" s="1"/>
      <c r="F2296" s="1"/>
      <c r="Q2296" s="1"/>
      <c r="R2296" s="1"/>
      <c r="U2296" s="1"/>
    </row>
    <row r="2297" spans="5:21" x14ac:dyDescent="0.25">
      <c r="E2297" s="1"/>
      <c r="F2297" s="1"/>
      <c r="Q2297" s="1"/>
      <c r="R2297" s="1"/>
      <c r="U2297" s="1"/>
    </row>
    <row r="2298" spans="5:21" x14ac:dyDescent="0.25">
      <c r="E2298" s="1"/>
      <c r="F2298" s="1"/>
      <c r="Q2298" s="1"/>
      <c r="R2298" s="1"/>
      <c r="U2298" s="1"/>
    </row>
    <row r="2299" spans="5:21" x14ac:dyDescent="0.25">
      <c r="E2299" s="1"/>
      <c r="F2299" s="1"/>
      <c r="Q2299" s="1"/>
      <c r="R2299" s="1"/>
      <c r="U2299" s="1"/>
    </row>
    <row r="2300" spans="5:21" x14ac:dyDescent="0.25">
      <c r="E2300" s="1"/>
      <c r="F2300" s="1"/>
      <c r="Q2300" s="1"/>
      <c r="R2300" s="1"/>
      <c r="U2300" s="1"/>
    </row>
    <row r="2301" spans="5:21" x14ac:dyDescent="0.25">
      <c r="E2301" s="1"/>
      <c r="F2301" s="1"/>
      <c r="Q2301" s="1"/>
      <c r="R2301" s="1"/>
      <c r="U2301" s="1"/>
    </row>
    <row r="2302" spans="5:21" x14ac:dyDescent="0.25">
      <c r="E2302" s="1"/>
      <c r="F2302" s="1"/>
      <c r="Q2302" s="1"/>
      <c r="R2302" s="1"/>
      <c r="U2302" s="1"/>
    </row>
    <row r="2303" spans="5:21" x14ac:dyDescent="0.25">
      <c r="E2303" s="1"/>
      <c r="F2303" s="1"/>
      <c r="Q2303" s="1"/>
      <c r="R2303" s="1"/>
      <c r="U2303" s="1"/>
    </row>
    <row r="2304" spans="5:21" x14ac:dyDescent="0.25">
      <c r="E2304" s="1"/>
      <c r="F2304" s="1"/>
      <c r="Q2304" s="1"/>
      <c r="R2304" s="1"/>
      <c r="U2304" s="1"/>
    </row>
    <row r="2305" spans="5:21" x14ac:dyDescent="0.25">
      <c r="E2305" s="1"/>
      <c r="F2305" s="1"/>
      <c r="Q2305" s="1"/>
      <c r="R2305" s="1"/>
      <c r="U2305" s="1"/>
    </row>
    <row r="2306" spans="5:21" x14ac:dyDescent="0.25">
      <c r="Q2306" s="1"/>
      <c r="R2306" s="1"/>
      <c r="U2306" s="1"/>
    </row>
    <row r="2307" spans="5:21" x14ac:dyDescent="0.25">
      <c r="Q2307" s="1"/>
      <c r="R2307" s="1"/>
      <c r="U2307" s="1"/>
    </row>
    <row r="2308" spans="5:21" x14ac:dyDescent="0.25">
      <c r="Q2308" s="1"/>
      <c r="R2308" s="1"/>
      <c r="U2308" s="1"/>
    </row>
    <row r="2309" spans="5:21" x14ac:dyDescent="0.25">
      <c r="Q2309" s="1"/>
      <c r="R2309" s="1"/>
      <c r="U2309" s="1"/>
    </row>
    <row r="2310" spans="5:21" x14ac:dyDescent="0.25">
      <c r="Q2310" s="1"/>
      <c r="R2310" s="1"/>
      <c r="U2310" s="1"/>
    </row>
    <row r="2311" spans="5:21" x14ac:dyDescent="0.25">
      <c r="Q2311" s="1"/>
      <c r="R2311" s="1"/>
      <c r="U2311" s="1"/>
    </row>
    <row r="2312" spans="5:21" x14ac:dyDescent="0.25">
      <c r="Q2312" s="1"/>
      <c r="R2312" s="1"/>
      <c r="U2312" s="1"/>
    </row>
    <row r="2313" spans="5:21" x14ac:dyDescent="0.25">
      <c r="Q2313" s="1"/>
      <c r="R2313" s="1"/>
      <c r="U2313" s="1"/>
    </row>
    <row r="2314" spans="5:21" x14ac:dyDescent="0.25">
      <c r="Q2314" s="1"/>
      <c r="R2314" s="1"/>
      <c r="U2314" s="1"/>
    </row>
    <row r="2315" spans="5:21" x14ac:dyDescent="0.25">
      <c r="Q2315" s="1"/>
      <c r="R2315" s="1"/>
      <c r="U2315" s="1"/>
    </row>
    <row r="2316" spans="5:21" x14ac:dyDescent="0.25">
      <c r="Q2316" s="1"/>
      <c r="R2316" s="1"/>
      <c r="U2316" s="1"/>
    </row>
    <row r="2317" spans="5:21" x14ac:dyDescent="0.25">
      <c r="Q2317" s="1"/>
      <c r="R2317" s="1"/>
      <c r="U2317" s="1"/>
    </row>
    <row r="2318" spans="5:21" x14ac:dyDescent="0.25">
      <c r="Q2318" s="1"/>
      <c r="R2318" s="1"/>
      <c r="U2318" s="1"/>
    </row>
    <row r="2319" spans="5:21" x14ac:dyDescent="0.25">
      <c r="Q2319" s="1"/>
      <c r="R2319" s="1"/>
      <c r="U2319" s="1"/>
    </row>
    <row r="2320" spans="5:21" x14ac:dyDescent="0.25">
      <c r="Q2320" s="1"/>
      <c r="R2320" s="1"/>
      <c r="U2320" s="1"/>
    </row>
    <row r="2321" spans="17:21" x14ac:dyDescent="0.25">
      <c r="Q2321" s="1"/>
      <c r="R2321" s="1"/>
      <c r="U2321" s="1"/>
    </row>
    <row r="2322" spans="17:21" x14ac:dyDescent="0.25">
      <c r="Q2322" s="1"/>
      <c r="R2322" s="1"/>
      <c r="U2322" s="1"/>
    </row>
    <row r="2323" spans="17:21" x14ac:dyDescent="0.25">
      <c r="Q2323" s="1"/>
      <c r="R2323" s="1"/>
      <c r="U2323" s="1"/>
    </row>
    <row r="2324" spans="17:21" x14ac:dyDescent="0.25">
      <c r="Q2324" s="1"/>
      <c r="R2324" s="1"/>
      <c r="U2324" s="1"/>
    </row>
    <row r="2325" spans="17:21" x14ac:dyDescent="0.25">
      <c r="Q2325" s="1"/>
      <c r="R2325" s="1"/>
      <c r="U2325" s="1"/>
    </row>
    <row r="2326" spans="17:21" x14ac:dyDescent="0.25">
      <c r="Q2326" s="1"/>
      <c r="R2326" s="1"/>
      <c r="U2326" s="1"/>
    </row>
    <row r="2327" spans="17:21" x14ac:dyDescent="0.25">
      <c r="Q2327" s="1"/>
      <c r="R2327" s="1"/>
      <c r="U2327" s="1"/>
    </row>
    <row r="2328" spans="17:21" x14ac:dyDescent="0.25">
      <c r="Q2328" s="1"/>
      <c r="R2328" s="1"/>
      <c r="U2328" s="1"/>
    </row>
    <row r="2329" spans="17:21" x14ac:dyDescent="0.25">
      <c r="Q2329" s="1"/>
      <c r="R2329" s="1"/>
      <c r="U2329" s="1"/>
    </row>
    <row r="2330" spans="17:21" x14ac:dyDescent="0.25">
      <c r="Q2330" s="1"/>
      <c r="R2330" s="1"/>
      <c r="U2330" s="1"/>
    </row>
    <row r="2331" spans="17:21" x14ac:dyDescent="0.25">
      <c r="Q2331" s="1"/>
      <c r="R2331" s="1"/>
      <c r="U2331" s="1"/>
    </row>
    <row r="2332" spans="17:21" x14ac:dyDescent="0.25">
      <c r="Q2332" s="1"/>
      <c r="R2332" s="1"/>
      <c r="U2332" s="1"/>
    </row>
    <row r="2333" spans="17:21" x14ac:dyDescent="0.25">
      <c r="Q2333" s="1"/>
      <c r="R2333" s="1"/>
      <c r="U2333" s="1"/>
    </row>
    <row r="2334" spans="17:21" x14ac:dyDescent="0.25">
      <c r="Q2334" s="1"/>
      <c r="R2334" s="1"/>
      <c r="U2334" s="1"/>
    </row>
    <row r="2335" spans="17:21" x14ac:dyDescent="0.25">
      <c r="Q2335" s="1"/>
      <c r="R2335" s="1"/>
      <c r="U2335" s="1"/>
    </row>
    <row r="2336" spans="17:21" x14ac:dyDescent="0.25">
      <c r="Q2336" s="1"/>
      <c r="R2336" s="1"/>
      <c r="U2336" s="1"/>
    </row>
    <row r="2337" spans="17:21" x14ac:dyDescent="0.25">
      <c r="Q2337" s="1"/>
      <c r="R2337" s="1"/>
      <c r="U2337" s="1"/>
    </row>
    <row r="2338" spans="17:21" x14ac:dyDescent="0.25">
      <c r="Q2338" s="1"/>
      <c r="R2338" s="1"/>
      <c r="U2338" s="1"/>
    </row>
    <row r="2339" spans="17:21" x14ac:dyDescent="0.25">
      <c r="Q2339" s="1"/>
      <c r="R2339" s="1"/>
      <c r="U2339" s="1"/>
    </row>
    <row r="2340" spans="17:21" x14ac:dyDescent="0.25">
      <c r="Q2340" s="1"/>
      <c r="R2340" s="1"/>
      <c r="U2340" s="1"/>
    </row>
    <row r="2341" spans="17:21" x14ac:dyDescent="0.25">
      <c r="Q2341" s="1"/>
      <c r="R2341" s="1"/>
      <c r="U2341" s="1"/>
    </row>
    <row r="2342" spans="17:21" x14ac:dyDescent="0.25">
      <c r="Q2342" s="1"/>
      <c r="R2342" s="1"/>
      <c r="U2342" s="1"/>
    </row>
    <row r="2343" spans="17:21" x14ac:dyDescent="0.25">
      <c r="Q2343" s="1"/>
      <c r="R2343" s="1"/>
      <c r="U2343" s="1"/>
    </row>
    <row r="2344" spans="17:21" x14ac:dyDescent="0.25">
      <c r="Q2344" s="1"/>
      <c r="R2344" s="1"/>
      <c r="U2344" s="1"/>
    </row>
    <row r="2345" spans="17:21" x14ac:dyDescent="0.25">
      <c r="Q2345" s="1"/>
      <c r="R2345" s="1"/>
      <c r="U2345" s="1"/>
    </row>
    <row r="2346" spans="17:21" x14ac:dyDescent="0.25">
      <c r="Q2346" s="1"/>
      <c r="R2346" s="1"/>
      <c r="U2346" s="1"/>
    </row>
    <row r="2347" spans="17:21" x14ac:dyDescent="0.25">
      <c r="Q2347" s="1"/>
      <c r="R2347" s="1"/>
      <c r="U2347" s="1"/>
    </row>
    <row r="2348" spans="17:21" x14ac:dyDescent="0.25">
      <c r="Q2348" s="1"/>
      <c r="R2348" s="1"/>
      <c r="U2348" s="1"/>
    </row>
    <row r="2349" spans="17:21" x14ac:dyDescent="0.25">
      <c r="Q2349" s="1"/>
      <c r="R2349" s="1"/>
      <c r="U2349" s="1"/>
    </row>
    <row r="2350" spans="17:21" x14ac:dyDescent="0.25">
      <c r="Q2350" s="1"/>
      <c r="R2350" s="1"/>
      <c r="U2350" s="1"/>
    </row>
    <row r="2351" spans="17:21" x14ac:dyDescent="0.25">
      <c r="Q2351" s="1"/>
      <c r="R2351" s="1"/>
      <c r="U2351" s="1"/>
    </row>
    <row r="2352" spans="17:21" x14ac:dyDescent="0.25">
      <c r="Q2352" s="1"/>
      <c r="R2352" s="1"/>
      <c r="U2352" s="1"/>
    </row>
    <row r="2353" spans="17:21" x14ac:dyDescent="0.25">
      <c r="Q2353" s="1"/>
      <c r="R2353" s="1"/>
      <c r="U2353" s="1"/>
    </row>
    <row r="2354" spans="17:21" x14ac:dyDescent="0.25">
      <c r="Q2354" s="1"/>
      <c r="R2354" s="1"/>
      <c r="U2354" s="1"/>
    </row>
    <row r="2355" spans="17:21" x14ac:dyDescent="0.25">
      <c r="Q2355" s="1"/>
      <c r="R2355" s="1"/>
      <c r="U2355" s="1"/>
    </row>
    <row r="2356" spans="17:21" x14ac:dyDescent="0.25">
      <c r="Q2356" s="1"/>
      <c r="R2356" s="1"/>
      <c r="U2356" s="1"/>
    </row>
    <row r="2357" spans="17:21" x14ac:dyDescent="0.25">
      <c r="Q2357" s="1"/>
      <c r="R2357" s="1"/>
      <c r="U2357" s="1"/>
    </row>
    <row r="2358" spans="17:21" x14ac:dyDescent="0.25">
      <c r="Q2358" s="1"/>
      <c r="R2358" s="1"/>
      <c r="U2358" s="1"/>
    </row>
    <row r="2359" spans="17:21" x14ac:dyDescent="0.25">
      <c r="Q2359" s="1"/>
      <c r="R2359" s="1"/>
      <c r="U2359" s="1"/>
    </row>
    <row r="2360" spans="17:21" x14ac:dyDescent="0.25">
      <c r="Q2360" s="1"/>
      <c r="R2360" s="1"/>
      <c r="U2360" s="1"/>
    </row>
    <row r="2361" spans="17:21" x14ac:dyDescent="0.25">
      <c r="Q2361" s="1"/>
      <c r="R2361" s="1"/>
      <c r="U2361" s="1"/>
    </row>
    <row r="2362" spans="17:21" x14ac:dyDescent="0.25">
      <c r="Q2362" s="1"/>
      <c r="R2362" s="1"/>
      <c r="U2362" s="1"/>
    </row>
    <row r="2363" spans="17:21" x14ac:dyDescent="0.25">
      <c r="Q2363" s="1"/>
      <c r="R2363" s="1"/>
      <c r="U2363" s="1"/>
    </row>
    <row r="2364" spans="17:21" x14ac:dyDescent="0.25">
      <c r="Q2364" s="1"/>
      <c r="R2364" s="1"/>
      <c r="U2364" s="1"/>
    </row>
    <row r="2365" spans="17:21" x14ac:dyDescent="0.25">
      <c r="Q2365" s="1"/>
      <c r="R2365" s="1"/>
      <c r="U2365" s="1"/>
    </row>
    <row r="2366" spans="17:21" x14ac:dyDescent="0.25">
      <c r="Q2366" s="1"/>
      <c r="R2366" s="1"/>
      <c r="U2366" s="1"/>
    </row>
    <row r="2367" spans="17:21" x14ac:dyDescent="0.25">
      <c r="Q2367" s="1"/>
      <c r="R2367" s="1"/>
      <c r="U2367" s="1"/>
    </row>
    <row r="2368" spans="17:21" x14ac:dyDescent="0.25">
      <c r="Q2368" s="1"/>
      <c r="R2368" s="1"/>
      <c r="U2368" s="1"/>
    </row>
    <row r="2369" spans="17:21" x14ac:dyDescent="0.25">
      <c r="Q2369" s="1"/>
      <c r="R2369" s="1"/>
      <c r="U2369" s="1"/>
    </row>
    <row r="2370" spans="17:21" x14ac:dyDescent="0.25">
      <c r="Q2370" s="1"/>
      <c r="R2370" s="1"/>
      <c r="U2370" s="1"/>
    </row>
    <row r="2371" spans="17:21" x14ac:dyDescent="0.25">
      <c r="Q2371" s="1"/>
      <c r="R2371" s="1"/>
      <c r="U2371" s="1"/>
    </row>
    <row r="2372" spans="17:21" x14ac:dyDescent="0.25">
      <c r="Q2372" s="1"/>
      <c r="R2372" s="1"/>
      <c r="U2372" s="1"/>
    </row>
    <row r="2373" spans="17:21" x14ac:dyDescent="0.25">
      <c r="Q2373" s="1"/>
      <c r="R2373" s="1"/>
      <c r="U2373" s="1"/>
    </row>
    <row r="2374" spans="17:21" x14ac:dyDescent="0.25">
      <c r="Q2374" s="1"/>
      <c r="R2374" s="1"/>
      <c r="U2374" s="1"/>
    </row>
    <row r="2375" spans="17:21" x14ac:dyDescent="0.25">
      <c r="Q2375" s="1"/>
      <c r="R2375" s="1"/>
      <c r="U2375" s="1"/>
    </row>
    <row r="2376" spans="17:21" x14ac:dyDescent="0.25">
      <c r="Q2376" s="1"/>
      <c r="R2376" s="1"/>
      <c r="U2376" s="1"/>
    </row>
    <row r="2377" spans="17:21" x14ac:dyDescent="0.25">
      <c r="Q2377" s="1"/>
      <c r="R2377" s="1"/>
      <c r="U2377" s="1"/>
    </row>
    <row r="2378" spans="17:21" x14ac:dyDescent="0.25">
      <c r="Q2378" s="1"/>
      <c r="R2378" s="1"/>
      <c r="U2378" s="1"/>
    </row>
    <row r="2379" spans="17:21" x14ac:dyDescent="0.25">
      <c r="Q2379" s="1"/>
      <c r="R2379" s="1"/>
      <c r="U2379" s="1"/>
    </row>
    <row r="2380" spans="17:21" x14ac:dyDescent="0.25">
      <c r="Q2380" s="1"/>
      <c r="R2380" s="1"/>
      <c r="U2380" s="1"/>
    </row>
    <row r="2381" spans="17:21" x14ac:dyDescent="0.25">
      <c r="Q2381" s="1"/>
      <c r="R2381" s="1"/>
      <c r="U2381" s="1"/>
    </row>
    <row r="2382" spans="17:21" x14ac:dyDescent="0.25">
      <c r="Q2382" s="1"/>
      <c r="R2382" s="1"/>
      <c r="U2382" s="1"/>
    </row>
    <row r="2383" spans="17:21" x14ac:dyDescent="0.25">
      <c r="Q2383" s="1"/>
      <c r="R2383" s="1"/>
      <c r="U2383" s="1"/>
    </row>
    <row r="2384" spans="17:21" x14ac:dyDescent="0.25">
      <c r="Q2384" s="1"/>
      <c r="R2384" s="1"/>
      <c r="U2384" s="1"/>
    </row>
    <row r="2385" spans="17:21" x14ac:dyDescent="0.25">
      <c r="Q2385" s="1"/>
      <c r="R2385" s="1"/>
      <c r="U2385" s="1"/>
    </row>
    <row r="2386" spans="17:21" x14ac:dyDescent="0.25">
      <c r="Q2386" s="1"/>
      <c r="R2386" s="1"/>
      <c r="U2386" s="1"/>
    </row>
    <row r="2387" spans="17:21" x14ac:dyDescent="0.25">
      <c r="Q2387" s="1"/>
      <c r="R2387" s="1"/>
      <c r="U2387" s="1"/>
    </row>
    <row r="2388" spans="17:21" x14ac:dyDescent="0.25">
      <c r="Q2388" s="1"/>
      <c r="R2388" s="1"/>
      <c r="U2388" s="1"/>
    </row>
    <row r="2389" spans="17:21" x14ac:dyDescent="0.25">
      <c r="Q2389" s="1"/>
      <c r="R2389" s="1"/>
      <c r="U2389" s="1"/>
    </row>
    <row r="2390" spans="17:21" x14ac:dyDescent="0.25">
      <c r="Q2390" s="1"/>
      <c r="R2390" s="1"/>
      <c r="U2390" s="1"/>
    </row>
    <row r="2391" spans="17:21" x14ac:dyDescent="0.25">
      <c r="Q2391" s="1"/>
      <c r="R2391" s="1"/>
      <c r="U2391" s="1"/>
    </row>
    <row r="2392" spans="17:21" x14ac:dyDescent="0.25">
      <c r="Q2392" s="1"/>
      <c r="R2392" s="1"/>
      <c r="U2392" s="1"/>
    </row>
    <row r="2393" spans="17:21" x14ac:dyDescent="0.25">
      <c r="Q2393" s="1"/>
      <c r="R2393" s="1"/>
      <c r="U2393" s="1"/>
    </row>
    <row r="2394" spans="17:21" x14ac:dyDescent="0.25">
      <c r="Q2394" s="1"/>
      <c r="R2394" s="1"/>
      <c r="U2394" s="1"/>
    </row>
    <row r="2395" spans="17:21" x14ac:dyDescent="0.25">
      <c r="Q2395" s="1"/>
      <c r="R2395" s="1"/>
      <c r="U2395" s="1"/>
    </row>
    <row r="2396" spans="17:21" x14ac:dyDescent="0.25">
      <c r="Q2396" s="1"/>
      <c r="R2396" s="1"/>
      <c r="U2396" s="1"/>
    </row>
    <row r="2397" spans="17:21" x14ac:dyDescent="0.25">
      <c r="Q2397" s="1"/>
      <c r="R2397" s="1"/>
      <c r="U2397" s="1"/>
    </row>
    <row r="2398" spans="17:21" x14ac:dyDescent="0.25">
      <c r="Q2398" s="1"/>
      <c r="R2398" s="1"/>
      <c r="U2398" s="1"/>
    </row>
    <row r="2399" spans="17:21" x14ac:dyDescent="0.25">
      <c r="Q2399" s="1"/>
      <c r="R2399" s="1"/>
      <c r="U2399" s="1"/>
    </row>
    <row r="2400" spans="17:21" x14ac:dyDescent="0.25">
      <c r="Q2400" s="1"/>
      <c r="R2400" s="1"/>
      <c r="U2400" s="1"/>
    </row>
    <row r="2401" spans="17:21" x14ac:dyDescent="0.25">
      <c r="Q2401" s="1"/>
      <c r="R2401" s="1"/>
      <c r="U2401" s="1"/>
    </row>
    <row r="2402" spans="17:21" x14ac:dyDescent="0.25">
      <c r="Q2402" s="1"/>
      <c r="R2402" s="1"/>
      <c r="U2402" s="1"/>
    </row>
    <row r="2403" spans="17:21" x14ac:dyDescent="0.25">
      <c r="Q2403" s="1"/>
      <c r="R2403" s="1"/>
      <c r="U2403" s="1"/>
    </row>
    <row r="2404" spans="17:21" x14ac:dyDescent="0.25">
      <c r="Q2404" s="1"/>
      <c r="R2404" s="1"/>
      <c r="U2404" s="1"/>
    </row>
    <row r="2405" spans="17:21" x14ac:dyDescent="0.25">
      <c r="Q2405" s="1"/>
      <c r="R2405" s="1"/>
      <c r="U2405" s="1"/>
    </row>
    <row r="2406" spans="17:21" x14ac:dyDescent="0.25">
      <c r="Q2406" s="1"/>
      <c r="R2406" s="1"/>
      <c r="U2406" s="1"/>
    </row>
    <row r="2407" spans="17:21" x14ac:dyDescent="0.25">
      <c r="Q2407" s="1"/>
      <c r="R2407" s="1"/>
      <c r="U2407" s="1"/>
    </row>
    <row r="2408" spans="17:21" x14ac:dyDescent="0.25">
      <c r="Q2408" s="1"/>
      <c r="R2408" s="1"/>
      <c r="U2408" s="1"/>
    </row>
    <row r="2409" spans="17:21" x14ac:dyDescent="0.25">
      <c r="Q2409" s="1"/>
      <c r="R2409" s="1"/>
      <c r="U2409" s="1"/>
    </row>
    <row r="2410" spans="17:21" x14ac:dyDescent="0.25">
      <c r="Q2410" s="1"/>
      <c r="R2410" s="1"/>
      <c r="U2410" s="1"/>
    </row>
    <row r="2411" spans="17:21" x14ac:dyDescent="0.25">
      <c r="Q2411" s="1"/>
      <c r="R2411" s="1"/>
      <c r="U2411" s="1"/>
    </row>
    <row r="2412" spans="17:21" x14ac:dyDescent="0.25">
      <c r="Q2412" s="1"/>
      <c r="R2412" s="1"/>
      <c r="U2412" s="1"/>
    </row>
    <row r="2413" spans="17:21" x14ac:dyDescent="0.25">
      <c r="Q2413" s="1"/>
      <c r="R2413" s="1"/>
      <c r="U2413" s="1"/>
    </row>
    <row r="2414" spans="17:21" x14ac:dyDescent="0.25">
      <c r="Q2414" s="1"/>
      <c r="R2414" s="1"/>
      <c r="U2414" s="1"/>
    </row>
    <row r="2415" spans="17:21" x14ac:dyDescent="0.25">
      <c r="Q2415" s="1"/>
      <c r="R2415" s="1"/>
      <c r="U2415" s="1"/>
    </row>
    <row r="2416" spans="17:21" x14ac:dyDescent="0.25">
      <c r="Q2416" s="1"/>
      <c r="R2416" s="1"/>
      <c r="U2416" s="1"/>
    </row>
    <row r="2417" spans="17:21" x14ac:dyDescent="0.25">
      <c r="Q2417" s="1"/>
      <c r="R2417" s="1"/>
      <c r="U2417" s="1"/>
    </row>
    <row r="2418" spans="17:21" x14ac:dyDescent="0.25">
      <c r="Q2418" s="1"/>
      <c r="R2418" s="1"/>
      <c r="U2418" s="1"/>
    </row>
    <row r="2419" spans="17:21" x14ac:dyDescent="0.25">
      <c r="Q2419" s="1"/>
      <c r="R2419" s="1"/>
      <c r="U2419" s="1"/>
    </row>
    <row r="2420" spans="17:21" x14ac:dyDescent="0.25">
      <c r="Q2420" s="1"/>
      <c r="R2420" s="1"/>
      <c r="U2420" s="1"/>
    </row>
    <row r="2421" spans="17:21" x14ac:dyDescent="0.25">
      <c r="Q2421" s="1"/>
      <c r="R2421" s="1"/>
      <c r="U2421" s="1"/>
    </row>
    <row r="2422" spans="17:21" x14ac:dyDescent="0.25">
      <c r="Q2422" s="1"/>
      <c r="R2422" s="1"/>
      <c r="U2422" s="1"/>
    </row>
    <row r="2423" spans="17:21" x14ac:dyDescent="0.25">
      <c r="Q2423" s="1"/>
      <c r="R2423" s="1"/>
      <c r="U2423" s="1"/>
    </row>
    <row r="2424" spans="17:21" x14ac:dyDescent="0.25">
      <c r="Q2424" s="1"/>
      <c r="R2424" s="1"/>
      <c r="U2424" s="1"/>
    </row>
    <row r="2425" spans="17:21" x14ac:dyDescent="0.25">
      <c r="Q2425" s="1"/>
      <c r="R2425" s="1"/>
      <c r="U2425" s="1"/>
    </row>
    <row r="2426" spans="17:21" x14ac:dyDescent="0.25">
      <c r="Q2426" s="1"/>
      <c r="R2426" s="1"/>
      <c r="U2426" s="1"/>
    </row>
    <row r="2427" spans="17:21" x14ac:dyDescent="0.25">
      <c r="Q2427" s="1"/>
      <c r="R2427" s="1"/>
      <c r="U2427" s="1"/>
    </row>
    <row r="2428" spans="17:21" x14ac:dyDescent="0.25">
      <c r="Q2428" s="1"/>
      <c r="R2428" s="1"/>
      <c r="U2428" s="1"/>
    </row>
    <row r="2429" spans="17:21" x14ac:dyDescent="0.25">
      <c r="Q2429" s="1"/>
      <c r="R2429" s="1"/>
      <c r="U2429" s="1"/>
    </row>
    <row r="2430" spans="17:21" x14ac:dyDescent="0.25">
      <c r="Q2430" s="1"/>
      <c r="R2430" s="1"/>
      <c r="U2430" s="1"/>
    </row>
    <row r="2431" spans="17:21" x14ac:dyDescent="0.25">
      <c r="Q2431" s="1"/>
      <c r="R2431" s="1"/>
      <c r="U2431" s="1"/>
    </row>
    <row r="2432" spans="17:21" x14ac:dyDescent="0.25">
      <c r="Q2432" s="1"/>
      <c r="R2432" s="1"/>
      <c r="U2432" s="1"/>
    </row>
    <row r="2433" spans="17:21" x14ac:dyDescent="0.25">
      <c r="Q2433" s="1"/>
      <c r="R2433" s="1"/>
      <c r="U2433" s="1"/>
    </row>
    <row r="2434" spans="17:21" x14ac:dyDescent="0.25">
      <c r="Q2434" s="1"/>
      <c r="R2434" s="1"/>
      <c r="U2434" s="1"/>
    </row>
    <row r="2435" spans="17:21" x14ac:dyDescent="0.25">
      <c r="Q2435" s="1"/>
      <c r="R2435" s="1"/>
      <c r="U2435" s="1"/>
    </row>
    <row r="2436" spans="17:21" x14ac:dyDescent="0.25">
      <c r="Q2436" s="1"/>
      <c r="R2436" s="1"/>
      <c r="U2436" s="1"/>
    </row>
    <row r="2437" spans="17:21" x14ac:dyDescent="0.25">
      <c r="Q2437" s="1"/>
      <c r="R2437" s="1"/>
      <c r="U2437" s="1"/>
    </row>
    <row r="2438" spans="17:21" x14ac:dyDescent="0.25">
      <c r="Q2438" s="1"/>
      <c r="R2438" s="1"/>
      <c r="U2438" s="1"/>
    </row>
    <row r="2439" spans="17:21" x14ac:dyDescent="0.25">
      <c r="Q2439" s="1"/>
      <c r="R2439" s="1"/>
      <c r="U2439" s="1"/>
    </row>
    <row r="2440" spans="17:21" x14ac:dyDescent="0.25">
      <c r="Q2440" s="1"/>
      <c r="R2440" s="1"/>
      <c r="U2440" s="1"/>
    </row>
    <row r="2441" spans="17:21" x14ac:dyDescent="0.25">
      <c r="Q2441" s="1"/>
      <c r="R2441" s="1"/>
      <c r="U2441" s="1"/>
    </row>
    <row r="2442" spans="17:21" x14ac:dyDescent="0.25">
      <c r="Q2442" s="1"/>
      <c r="R2442" s="1"/>
      <c r="U2442" s="1"/>
    </row>
    <row r="2443" spans="17:21" x14ac:dyDescent="0.25">
      <c r="Q2443" s="1"/>
      <c r="R2443" s="1"/>
      <c r="U2443" s="1"/>
    </row>
    <row r="2444" spans="17:21" x14ac:dyDescent="0.25">
      <c r="Q2444" s="1"/>
      <c r="R2444" s="1"/>
      <c r="U2444" s="1"/>
    </row>
    <row r="2445" spans="17:21" x14ac:dyDescent="0.25">
      <c r="Q2445" s="1"/>
      <c r="R2445" s="1"/>
      <c r="U2445" s="1"/>
    </row>
    <row r="2446" spans="17:21" x14ac:dyDescent="0.25">
      <c r="Q2446" s="1"/>
      <c r="R2446" s="1"/>
      <c r="U2446" s="1"/>
    </row>
    <row r="2447" spans="17:21" x14ac:dyDescent="0.25">
      <c r="Q2447" s="1"/>
      <c r="R2447" s="1"/>
      <c r="U2447" s="1"/>
    </row>
    <row r="2448" spans="17:21" x14ac:dyDescent="0.25">
      <c r="Q2448" s="1"/>
      <c r="R2448" s="1"/>
      <c r="U2448" s="1"/>
    </row>
    <row r="2449" spans="17:21" x14ac:dyDescent="0.25">
      <c r="Q2449" s="1"/>
      <c r="R2449" s="1"/>
      <c r="U2449" s="1"/>
    </row>
    <row r="2450" spans="17:21" x14ac:dyDescent="0.25">
      <c r="Q2450" s="1"/>
      <c r="R2450" s="1"/>
      <c r="U2450" s="1"/>
    </row>
    <row r="2451" spans="17:21" x14ac:dyDescent="0.25">
      <c r="Q2451" s="1"/>
      <c r="R2451" s="1"/>
      <c r="U2451" s="1"/>
    </row>
    <row r="2452" spans="17:21" x14ac:dyDescent="0.25">
      <c r="Q2452" s="1"/>
      <c r="R2452" s="1"/>
      <c r="U2452" s="1"/>
    </row>
    <row r="2453" spans="17:21" x14ac:dyDescent="0.25">
      <c r="Q2453" s="1"/>
      <c r="R2453" s="1"/>
      <c r="U2453" s="1"/>
    </row>
    <row r="2454" spans="17:21" x14ac:dyDescent="0.25">
      <c r="Q2454" s="1"/>
      <c r="R2454" s="1"/>
      <c r="U2454" s="1"/>
    </row>
    <row r="2455" spans="17:21" x14ac:dyDescent="0.25">
      <c r="Q2455" s="1"/>
      <c r="R2455" s="1"/>
      <c r="U2455" s="1"/>
    </row>
    <row r="2456" spans="17:21" x14ac:dyDescent="0.25">
      <c r="Q2456" s="1"/>
      <c r="R2456" s="1"/>
      <c r="U2456" s="1"/>
    </row>
    <row r="2457" spans="17:21" x14ac:dyDescent="0.25">
      <c r="Q2457" s="1"/>
      <c r="R2457" s="1"/>
      <c r="U2457" s="1"/>
    </row>
    <row r="2458" spans="17:21" x14ac:dyDescent="0.25">
      <c r="Q2458" s="1"/>
      <c r="R2458" s="1"/>
      <c r="U2458" s="1"/>
    </row>
    <row r="2459" spans="17:21" x14ac:dyDescent="0.25">
      <c r="Q2459" s="1"/>
      <c r="R2459" s="1"/>
      <c r="U2459" s="1"/>
    </row>
    <row r="2460" spans="17:21" x14ac:dyDescent="0.25">
      <c r="Q2460" s="1"/>
      <c r="R2460" s="1"/>
      <c r="U2460" s="1"/>
    </row>
    <row r="2461" spans="17:21" x14ac:dyDescent="0.25">
      <c r="Q2461" s="1"/>
      <c r="R2461" s="1"/>
      <c r="U2461" s="1"/>
    </row>
    <row r="2462" spans="17:21" x14ac:dyDescent="0.25">
      <c r="Q2462" s="1"/>
      <c r="R2462" s="1"/>
      <c r="U2462" s="1"/>
    </row>
    <row r="2463" spans="17:21" x14ac:dyDescent="0.25">
      <c r="Q2463" s="1"/>
      <c r="R2463" s="1"/>
      <c r="U2463" s="1"/>
    </row>
    <row r="2464" spans="17:21" x14ac:dyDescent="0.25">
      <c r="Q2464" s="1"/>
      <c r="R2464" s="1"/>
      <c r="U2464" s="1"/>
    </row>
    <row r="2465" spans="17:21" x14ac:dyDescent="0.25">
      <c r="Q2465" s="1"/>
      <c r="R2465" s="1"/>
      <c r="U2465" s="1"/>
    </row>
    <row r="2466" spans="17:21" x14ac:dyDescent="0.25">
      <c r="Q2466" s="1"/>
      <c r="R2466" s="1"/>
      <c r="U2466" s="1"/>
    </row>
    <row r="2467" spans="17:21" x14ac:dyDescent="0.25">
      <c r="Q2467" s="1"/>
      <c r="R2467" s="1"/>
      <c r="U2467" s="1"/>
    </row>
    <row r="2468" spans="17:21" x14ac:dyDescent="0.25">
      <c r="Q2468" s="1"/>
      <c r="R2468" s="1"/>
      <c r="U2468" s="1"/>
    </row>
    <row r="2469" spans="17:21" x14ac:dyDescent="0.25">
      <c r="Q2469" s="1"/>
      <c r="R2469" s="1"/>
      <c r="U2469" s="1"/>
    </row>
    <row r="2470" spans="17:21" x14ac:dyDescent="0.25">
      <c r="Q2470" s="1"/>
      <c r="R2470" s="1"/>
      <c r="U2470" s="1"/>
    </row>
    <row r="2471" spans="17:21" x14ac:dyDescent="0.25">
      <c r="Q2471" s="1"/>
      <c r="R2471" s="1"/>
      <c r="U2471" s="1"/>
    </row>
    <row r="2472" spans="17:21" x14ac:dyDescent="0.25">
      <c r="Q2472" s="1"/>
      <c r="R2472" s="1"/>
      <c r="U2472" s="1"/>
    </row>
    <row r="2473" spans="17:21" x14ac:dyDescent="0.25">
      <c r="Q2473" s="1"/>
      <c r="R2473" s="1"/>
      <c r="U2473" s="1"/>
    </row>
    <row r="2474" spans="17:21" x14ac:dyDescent="0.25">
      <c r="Q2474" s="1"/>
      <c r="R2474" s="1"/>
      <c r="U2474" s="1"/>
    </row>
    <row r="2475" spans="17:21" x14ac:dyDescent="0.25">
      <c r="Q2475" s="1"/>
      <c r="R2475" s="1"/>
      <c r="U2475" s="1"/>
    </row>
    <row r="2476" spans="17:21" x14ac:dyDescent="0.25">
      <c r="Q2476" s="1"/>
      <c r="R2476" s="1"/>
      <c r="U2476" s="1"/>
    </row>
    <row r="2477" spans="17:21" x14ac:dyDescent="0.25">
      <c r="Q2477" s="1"/>
      <c r="R2477" s="1"/>
      <c r="U2477" s="1"/>
    </row>
    <row r="2478" spans="17:21" x14ac:dyDescent="0.25">
      <c r="Q2478" s="1"/>
      <c r="R2478" s="1"/>
      <c r="U2478" s="1"/>
    </row>
    <row r="2479" spans="17:21" x14ac:dyDescent="0.25">
      <c r="Q2479" s="1"/>
      <c r="R2479" s="1"/>
      <c r="U2479" s="1"/>
    </row>
    <row r="2480" spans="17:21" x14ac:dyDescent="0.25">
      <c r="Q2480" s="1"/>
      <c r="R2480" s="1"/>
      <c r="U2480" s="1"/>
    </row>
    <row r="2481" spans="17:21" x14ac:dyDescent="0.25">
      <c r="Q2481" s="1"/>
      <c r="R2481" s="1"/>
      <c r="U2481" s="1"/>
    </row>
    <row r="2482" spans="17:21" x14ac:dyDescent="0.25">
      <c r="Q2482" s="1"/>
      <c r="R2482" s="1"/>
      <c r="U2482" s="1"/>
    </row>
    <row r="2483" spans="17:21" x14ac:dyDescent="0.25">
      <c r="Q2483" s="1"/>
      <c r="R2483" s="1"/>
      <c r="U2483" s="1"/>
    </row>
    <row r="2484" spans="17:21" x14ac:dyDescent="0.25">
      <c r="Q2484" s="1"/>
      <c r="R2484" s="1"/>
      <c r="U2484" s="1"/>
    </row>
    <row r="2485" spans="17:21" x14ac:dyDescent="0.25">
      <c r="Q2485" s="1"/>
      <c r="R2485" s="1"/>
      <c r="U2485" s="1"/>
    </row>
    <row r="2486" spans="17:21" x14ac:dyDescent="0.25">
      <c r="Q2486" s="1"/>
      <c r="R2486" s="1"/>
      <c r="U2486" s="1"/>
    </row>
    <row r="2487" spans="17:21" x14ac:dyDescent="0.25">
      <c r="Q2487" s="1"/>
      <c r="R2487" s="1"/>
      <c r="U2487" s="1"/>
    </row>
    <row r="2488" spans="17:21" x14ac:dyDescent="0.25">
      <c r="Q2488" s="1"/>
      <c r="R2488" s="1"/>
      <c r="U2488" s="1"/>
    </row>
    <row r="2489" spans="17:21" x14ac:dyDescent="0.25">
      <c r="Q2489" s="1"/>
      <c r="R2489" s="1"/>
      <c r="U2489" s="1"/>
    </row>
    <row r="2490" spans="17:21" x14ac:dyDescent="0.25">
      <c r="Q2490" s="1"/>
      <c r="R2490" s="1"/>
      <c r="U2490" s="1"/>
    </row>
    <row r="2491" spans="17:21" x14ac:dyDescent="0.25">
      <c r="Q2491" s="1"/>
      <c r="R2491" s="1"/>
      <c r="U2491" s="1"/>
    </row>
    <row r="2492" spans="17:21" x14ac:dyDescent="0.25">
      <c r="Q2492" s="1"/>
      <c r="R2492" s="1"/>
      <c r="U2492" s="1"/>
    </row>
    <row r="2493" spans="17:21" x14ac:dyDescent="0.25">
      <c r="Q2493" s="1"/>
      <c r="R2493" s="1"/>
      <c r="U2493" s="1"/>
    </row>
    <row r="2494" spans="17:21" x14ac:dyDescent="0.25">
      <c r="Q2494" s="1"/>
      <c r="R2494" s="1"/>
      <c r="U2494" s="1"/>
    </row>
    <row r="2495" spans="17:21" x14ac:dyDescent="0.25">
      <c r="Q2495" s="1"/>
      <c r="R2495" s="1"/>
      <c r="U2495" s="1"/>
    </row>
    <row r="2496" spans="17:21" x14ac:dyDescent="0.25">
      <c r="Q2496" s="1"/>
      <c r="R2496" s="1"/>
      <c r="U2496" s="1"/>
    </row>
    <row r="2497" spans="17:21" x14ac:dyDescent="0.25">
      <c r="Q2497" s="1"/>
      <c r="R2497" s="1"/>
      <c r="U2497" s="1"/>
    </row>
    <row r="2498" spans="17:21" x14ac:dyDescent="0.25">
      <c r="Q2498" s="1"/>
      <c r="R2498" s="1"/>
      <c r="U2498" s="1"/>
    </row>
    <row r="2499" spans="17:21" x14ac:dyDescent="0.25">
      <c r="Q2499" s="1"/>
      <c r="R2499" s="1"/>
      <c r="U2499" s="1"/>
    </row>
    <row r="2500" spans="17:21" x14ac:dyDescent="0.25">
      <c r="Q2500" s="1"/>
      <c r="R2500" s="1"/>
      <c r="U2500" s="1"/>
    </row>
    <row r="2501" spans="17:21" x14ac:dyDescent="0.25">
      <c r="Q2501" s="1"/>
      <c r="R2501" s="1"/>
      <c r="U2501" s="1"/>
    </row>
    <row r="2502" spans="17:21" x14ac:dyDescent="0.25">
      <c r="Q2502" s="1"/>
      <c r="R2502" s="1"/>
      <c r="U2502" s="1"/>
    </row>
    <row r="2503" spans="17:21" x14ac:dyDescent="0.25">
      <c r="Q2503" s="1"/>
      <c r="R2503" s="1"/>
      <c r="U2503" s="1"/>
    </row>
    <row r="2504" spans="17:21" x14ac:dyDescent="0.25">
      <c r="Q2504" s="1"/>
      <c r="R2504" s="1"/>
      <c r="U2504" s="1"/>
    </row>
    <row r="2505" spans="17:21" x14ac:dyDescent="0.25">
      <c r="Q2505" s="1"/>
      <c r="R2505" s="1"/>
      <c r="U2505" s="1"/>
    </row>
    <row r="2506" spans="17:21" x14ac:dyDescent="0.25">
      <c r="Q2506" s="1"/>
      <c r="R2506" s="1"/>
      <c r="U2506" s="1"/>
    </row>
    <row r="2507" spans="17:21" x14ac:dyDescent="0.25">
      <c r="Q2507" s="1"/>
      <c r="R2507" s="1"/>
      <c r="U2507" s="1"/>
    </row>
    <row r="2508" spans="17:21" x14ac:dyDescent="0.25">
      <c r="Q2508" s="1"/>
      <c r="R2508" s="1"/>
      <c r="U2508" s="1"/>
    </row>
    <row r="2509" spans="17:21" x14ac:dyDescent="0.25">
      <c r="Q2509" s="1"/>
      <c r="R2509" s="1"/>
      <c r="U2509" s="1"/>
    </row>
    <row r="2510" spans="17:21" x14ac:dyDescent="0.25">
      <c r="Q2510" s="1"/>
      <c r="R2510" s="1"/>
      <c r="U2510" s="1"/>
    </row>
    <row r="2511" spans="17:21" x14ac:dyDescent="0.25">
      <c r="Q2511" s="1"/>
      <c r="R2511" s="1"/>
      <c r="U2511" s="1"/>
    </row>
    <row r="2512" spans="17:21" x14ac:dyDescent="0.25">
      <c r="Q2512" s="1"/>
      <c r="R2512" s="1"/>
      <c r="U2512" s="1"/>
    </row>
    <row r="2513" spans="17:21" x14ac:dyDescent="0.25">
      <c r="Q2513" s="1"/>
      <c r="R2513" s="1"/>
      <c r="U2513" s="1"/>
    </row>
    <row r="2514" spans="17:21" x14ac:dyDescent="0.25">
      <c r="Q2514" s="1"/>
      <c r="R2514" s="1"/>
      <c r="U2514" s="1"/>
    </row>
    <row r="2515" spans="17:21" x14ac:dyDescent="0.25">
      <c r="Q2515" s="1"/>
      <c r="R2515" s="1"/>
      <c r="U2515" s="1"/>
    </row>
    <row r="2516" spans="17:21" x14ac:dyDescent="0.25">
      <c r="Q2516" s="1"/>
      <c r="R2516" s="1"/>
      <c r="U2516" s="1"/>
    </row>
    <row r="2517" spans="17:21" x14ac:dyDescent="0.25">
      <c r="Q2517" s="1"/>
      <c r="R2517" s="1"/>
      <c r="U2517" s="1"/>
    </row>
    <row r="2518" spans="17:21" x14ac:dyDescent="0.25">
      <c r="Q2518" s="1"/>
      <c r="R2518" s="1"/>
      <c r="U2518" s="1"/>
    </row>
    <row r="2519" spans="17:21" x14ac:dyDescent="0.25">
      <c r="Q2519" s="1"/>
      <c r="R2519" s="1"/>
      <c r="U2519" s="1"/>
    </row>
    <row r="2520" spans="17:21" x14ac:dyDescent="0.25">
      <c r="Q2520" s="1"/>
      <c r="R2520" s="1"/>
      <c r="U2520" s="1"/>
    </row>
    <row r="2521" spans="17:21" x14ac:dyDescent="0.25">
      <c r="Q2521" s="1"/>
      <c r="R2521" s="1"/>
      <c r="U2521" s="1"/>
    </row>
    <row r="2522" spans="17:21" x14ac:dyDescent="0.25">
      <c r="Q2522" s="1"/>
      <c r="R2522" s="1"/>
      <c r="U2522" s="1"/>
    </row>
    <row r="2523" spans="17:21" x14ac:dyDescent="0.25">
      <c r="Q2523" s="1"/>
      <c r="R2523" s="1"/>
      <c r="U2523" s="1"/>
    </row>
    <row r="2524" spans="17:21" x14ac:dyDescent="0.25">
      <c r="Q2524" s="1"/>
      <c r="R2524" s="1"/>
      <c r="U2524" s="1"/>
    </row>
    <row r="2525" spans="17:21" x14ac:dyDescent="0.25">
      <c r="Q2525" s="1"/>
      <c r="R2525" s="1"/>
      <c r="U2525" s="1"/>
    </row>
    <row r="2526" spans="17:21" x14ac:dyDescent="0.25">
      <c r="Q2526" s="1"/>
      <c r="R2526" s="1"/>
      <c r="U2526" s="1"/>
    </row>
    <row r="2527" spans="17:21" x14ac:dyDescent="0.25">
      <c r="Q2527" s="1"/>
      <c r="R2527" s="1"/>
      <c r="U2527" s="1"/>
    </row>
    <row r="2528" spans="17:21" x14ac:dyDescent="0.25">
      <c r="Q2528" s="1"/>
      <c r="R2528" s="1"/>
      <c r="U2528" s="1"/>
    </row>
    <row r="2529" spans="17:21" x14ac:dyDescent="0.25">
      <c r="Q2529" s="1"/>
      <c r="R2529" s="1"/>
      <c r="U2529" s="1"/>
    </row>
    <row r="2530" spans="17:21" x14ac:dyDescent="0.25">
      <c r="Q2530" s="1"/>
      <c r="R2530" s="1"/>
      <c r="U2530" s="1"/>
    </row>
    <row r="2531" spans="17:21" x14ac:dyDescent="0.25">
      <c r="Q2531" s="1"/>
      <c r="R2531" s="1"/>
      <c r="U2531" s="1"/>
    </row>
    <row r="2532" spans="17:21" x14ac:dyDescent="0.25">
      <c r="Q2532" s="1"/>
      <c r="R2532" s="1"/>
      <c r="U2532" s="1"/>
    </row>
    <row r="2533" spans="17:21" x14ac:dyDescent="0.25">
      <c r="Q2533" s="1"/>
      <c r="R2533" s="1"/>
      <c r="U2533" s="1"/>
    </row>
    <row r="2534" spans="17:21" x14ac:dyDescent="0.25">
      <c r="Q2534" s="1"/>
      <c r="R2534" s="1"/>
      <c r="U2534" s="1"/>
    </row>
    <row r="2535" spans="17:21" x14ac:dyDescent="0.25">
      <c r="Q2535" s="1"/>
      <c r="R2535" s="1"/>
      <c r="U2535" s="1"/>
    </row>
    <row r="2536" spans="17:21" x14ac:dyDescent="0.25">
      <c r="Q2536" s="1"/>
      <c r="R2536" s="1"/>
      <c r="U2536" s="1"/>
    </row>
    <row r="2537" spans="17:21" x14ac:dyDescent="0.25">
      <c r="Q2537" s="1"/>
      <c r="R2537" s="1"/>
      <c r="U2537" s="1"/>
    </row>
    <row r="2538" spans="17:21" x14ac:dyDescent="0.25">
      <c r="Q2538" s="1"/>
      <c r="R2538" s="1"/>
      <c r="U2538" s="1"/>
    </row>
    <row r="2539" spans="17:21" x14ac:dyDescent="0.25">
      <c r="Q2539" s="1"/>
      <c r="R2539" s="1"/>
      <c r="U2539" s="1"/>
    </row>
    <row r="2540" spans="17:21" x14ac:dyDescent="0.25">
      <c r="Q2540" s="1"/>
      <c r="R2540" s="1"/>
      <c r="U2540" s="1"/>
    </row>
    <row r="2541" spans="17:21" x14ac:dyDescent="0.25">
      <c r="Q2541" s="1"/>
      <c r="R2541" s="1"/>
      <c r="U2541" s="1"/>
    </row>
    <row r="2542" spans="17:21" x14ac:dyDescent="0.25">
      <c r="Q2542" s="1"/>
      <c r="R2542" s="1"/>
      <c r="U2542" s="1"/>
    </row>
    <row r="2543" spans="17:21" x14ac:dyDescent="0.25">
      <c r="Q2543" s="1"/>
      <c r="R2543" s="1"/>
      <c r="U2543" s="1"/>
    </row>
    <row r="2544" spans="17:21" x14ac:dyDescent="0.25">
      <c r="Q2544" s="1"/>
      <c r="R2544" s="1"/>
      <c r="U2544" s="1"/>
    </row>
    <row r="2545" spans="17:21" x14ac:dyDescent="0.25">
      <c r="Q2545" s="1"/>
      <c r="R2545" s="1"/>
      <c r="U2545" s="1"/>
    </row>
    <row r="2546" spans="17:21" x14ac:dyDescent="0.25">
      <c r="Q2546" s="1"/>
      <c r="R2546" s="1"/>
      <c r="U2546" s="1"/>
    </row>
    <row r="2547" spans="17:21" x14ac:dyDescent="0.25">
      <c r="Q2547" s="1"/>
      <c r="R2547" s="1"/>
      <c r="U2547" s="1"/>
    </row>
    <row r="2548" spans="17:21" x14ac:dyDescent="0.25">
      <c r="Q2548" s="1"/>
      <c r="R2548" s="1"/>
      <c r="U2548" s="1"/>
    </row>
    <row r="2549" spans="17:21" x14ac:dyDescent="0.25">
      <c r="Q2549" s="1"/>
      <c r="R2549" s="1"/>
      <c r="U2549" s="1"/>
    </row>
    <row r="2550" spans="17:21" x14ac:dyDescent="0.25">
      <c r="Q2550" s="1"/>
      <c r="R2550" s="1"/>
      <c r="U2550" s="1"/>
    </row>
    <row r="2551" spans="17:21" x14ac:dyDescent="0.25">
      <c r="Q2551" s="1"/>
      <c r="R2551" s="1"/>
      <c r="U2551" s="1"/>
    </row>
    <row r="2552" spans="17:21" x14ac:dyDescent="0.25">
      <c r="Q2552" s="1"/>
      <c r="R2552" s="1"/>
      <c r="U2552" s="1"/>
    </row>
    <row r="2553" spans="17:21" x14ac:dyDescent="0.25">
      <c r="Q2553" s="1"/>
      <c r="R2553" s="1"/>
      <c r="U2553" s="1"/>
    </row>
    <row r="2554" spans="17:21" x14ac:dyDescent="0.25">
      <c r="Q2554" s="1"/>
      <c r="R2554" s="1"/>
      <c r="U2554" s="1"/>
    </row>
    <row r="2555" spans="17:21" x14ac:dyDescent="0.25">
      <c r="Q2555" s="1"/>
      <c r="R2555" s="1"/>
      <c r="U2555" s="1"/>
    </row>
    <row r="2556" spans="17:21" x14ac:dyDescent="0.25">
      <c r="Q2556" s="1"/>
      <c r="R2556" s="1"/>
      <c r="U2556" s="1"/>
    </row>
    <row r="2557" spans="17:21" x14ac:dyDescent="0.25">
      <c r="Q2557" s="1"/>
      <c r="R2557" s="1"/>
      <c r="U2557" s="1"/>
    </row>
    <row r="2558" spans="17:21" x14ac:dyDescent="0.25">
      <c r="Q2558" s="1"/>
      <c r="R2558" s="1"/>
      <c r="U2558" s="1"/>
    </row>
    <row r="2559" spans="17:21" x14ac:dyDescent="0.25">
      <c r="Q2559" s="1"/>
      <c r="R2559" s="1"/>
      <c r="U2559" s="1"/>
    </row>
    <row r="2560" spans="17:21" x14ac:dyDescent="0.25">
      <c r="Q2560" s="1"/>
      <c r="R2560" s="1"/>
      <c r="U2560" s="1"/>
    </row>
    <row r="2561" spans="5:21" x14ac:dyDescent="0.25">
      <c r="Q2561" s="1"/>
      <c r="R2561" s="1"/>
      <c r="U2561" s="1"/>
    </row>
    <row r="2562" spans="5:21" x14ac:dyDescent="0.25">
      <c r="Q2562" s="1"/>
      <c r="R2562" s="1"/>
      <c r="U2562" s="1"/>
    </row>
    <row r="2563" spans="5:21" x14ac:dyDescent="0.25">
      <c r="Q2563" s="1"/>
      <c r="R2563" s="1"/>
      <c r="U2563" s="1"/>
    </row>
    <row r="2564" spans="5:21" x14ac:dyDescent="0.25">
      <c r="Q2564" s="1"/>
      <c r="R2564" s="1"/>
      <c r="U2564" s="1"/>
    </row>
    <row r="2565" spans="5:21" x14ac:dyDescent="0.25">
      <c r="Q2565" s="1"/>
      <c r="R2565" s="1"/>
      <c r="U2565" s="1"/>
    </row>
    <row r="2566" spans="5:21" x14ac:dyDescent="0.25">
      <c r="Q2566" s="1"/>
      <c r="R2566" s="1"/>
      <c r="U2566" s="1"/>
    </row>
    <row r="2567" spans="5:21" x14ac:dyDescent="0.25">
      <c r="Q2567" s="1"/>
      <c r="R2567" s="1"/>
      <c r="U2567" s="1"/>
    </row>
    <row r="2568" spans="5:21" x14ac:dyDescent="0.25">
      <c r="Q2568" s="1"/>
      <c r="R2568" s="1"/>
      <c r="U2568" s="1"/>
    </row>
    <row r="2569" spans="5:21" x14ac:dyDescent="0.25">
      <c r="Q2569" s="1"/>
      <c r="R2569" s="1"/>
      <c r="U2569" s="1"/>
    </row>
    <row r="2570" spans="5:21" x14ac:dyDescent="0.25">
      <c r="E2570" s="1"/>
      <c r="F2570" s="1"/>
      <c r="Q2570" s="1"/>
      <c r="R2570" s="1"/>
      <c r="U2570" s="1"/>
    </row>
    <row r="2571" spans="5:21" x14ac:dyDescent="0.25">
      <c r="E2571" s="1"/>
      <c r="F2571" s="1"/>
      <c r="Q2571" s="1"/>
      <c r="R2571" s="1"/>
      <c r="U2571" s="1"/>
    </row>
    <row r="2572" spans="5:21" x14ac:dyDescent="0.25">
      <c r="E2572" s="1"/>
      <c r="F2572" s="1"/>
      <c r="Q2572" s="1"/>
      <c r="R2572" s="1"/>
      <c r="U2572" s="1"/>
    </row>
    <row r="2573" spans="5:21" x14ac:dyDescent="0.25">
      <c r="E2573" s="1"/>
      <c r="F2573" s="1"/>
      <c r="Q2573" s="1"/>
      <c r="R2573" s="1"/>
      <c r="U2573" s="1"/>
    </row>
    <row r="2574" spans="5:21" x14ac:dyDescent="0.25">
      <c r="E2574" s="1"/>
      <c r="F2574" s="1"/>
      <c r="Q2574" s="1"/>
      <c r="R2574" s="1"/>
      <c r="U2574" s="1"/>
    </row>
    <row r="2575" spans="5:21" x14ac:dyDescent="0.25">
      <c r="E2575" s="1"/>
      <c r="F2575" s="1"/>
      <c r="Q2575" s="1"/>
      <c r="R2575" s="1"/>
      <c r="U2575" s="1"/>
    </row>
    <row r="2576" spans="5:21" x14ac:dyDescent="0.25">
      <c r="E2576" s="1"/>
      <c r="F2576" s="1"/>
      <c r="Q2576" s="1"/>
      <c r="R2576" s="1"/>
      <c r="U2576" s="1"/>
    </row>
    <row r="2577" spans="5:21" x14ac:dyDescent="0.25">
      <c r="E2577" s="1"/>
      <c r="F2577" s="1"/>
      <c r="Q2577" s="1"/>
      <c r="R2577" s="1"/>
      <c r="U2577" s="1"/>
    </row>
    <row r="2578" spans="5:21" x14ac:dyDescent="0.25">
      <c r="E2578" s="1"/>
      <c r="F2578" s="1"/>
      <c r="Q2578" s="1"/>
      <c r="R2578" s="1"/>
      <c r="U2578" s="1"/>
    </row>
    <row r="2579" spans="5:21" x14ac:dyDescent="0.25">
      <c r="E2579" s="1"/>
      <c r="F2579" s="1"/>
      <c r="Q2579" s="1"/>
      <c r="R2579" s="1"/>
      <c r="U2579" s="1"/>
    </row>
    <row r="2580" spans="5:21" x14ac:dyDescent="0.25">
      <c r="E2580" s="1"/>
      <c r="F2580" s="1"/>
      <c r="Q2580" s="1"/>
      <c r="R2580" s="1"/>
      <c r="U2580" s="1"/>
    </row>
    <row r="2581" spans="5:21" x14ac:dyDescent="0.25">
      <c r="E2581" s="1"/>
      <c r="F2581" s="1"/>
      <c r="Q2581" s="1"/>
      <c r="R2581" s="1"/>
      <c r="U2581" s="1"/>
    </row>
    <row r="2582" spans="5:21" x14ac:dyDescent="0.25">
      <c r="E2582" s="1"/>
      <c r="F2582" s="1"/>
      <c r="Q2582" s="1"/>
      <c r="R2582" s="1"/>
      <c r="U2582" s="1"/>
    </row>
    <row r="2583" spans="5:21" x14ac:dyDescent="0.25">
      <c r="E2583" s="1"/>
      <c r="F2583" s="1"/>
      <c r="Q2583" s="1"/>
      <c r="R2583" s="1"/>
      <c r="U2583" s="1"/>
    </row>
    <row r="2584" spans="5:21" x14ac:dyDescent="0.25">
      <c r="E2584" s="1"/>
      <c r="F2584" s="1"/>
      <c r="Q2584" s="1"/>
      <c r="R2584" s="1"/>
      <c r="U2584" s="1"/>
    </row>
    <row r="2585" spans="5:21" x14ac:dyDescent="0.25">
      <c r="E2585" s="1"/>
      <c r="F2585" s="1"/>
      <c r="Q2585" s="1"/>
      <c r="R2585" s="1"/>
      <c r="U2585" s="1"/>
    </row>
    <row r="2586" spans="5:21" x14ac:dyDescent="0.25">
      <c r="E2586" s="1"/>
      <c r="F2586" s="1"/>
      <c r="Q2586" s="1"/>
      <c r="R2586" s="1"/>
      <c r="U2586" s="1"/>
    </row>
    <row r="2587" spans="5:21" x14ac:dyDescent="0.25">
      <c r="E2587" s="1"/>
      <c r="F2587" s="1"/>
      <c r="Q2587" s="1"/>
      <c r="R2587" s="1"/>
      <c r="U2587" s="1"/>
    </row>
    <row r="2588" spans="5:21" x14ac:dyDescent="0.25">
      <c r="E2588" s="1"/>
      <c r="F2588" s="1"/>
      <c r="Q2588" s="1"/>
      <c r="R2588" s="1"/>
      <c r="U2588" s="1"/>
    </row>
    <row r="2589" spans="5:21" x14ac:dyDescent="0.25">
      <c r="E2589" s="1"/>
      <c r="F2589" s="1"/>
      <c r="Q2589" s="1"/>
      <c r="R2589" s="1"/>
      <c r="U2589" s="1"/>
    </row>
    <row r="2590" spans="5:21" x14ac:dyDescent="0.25">
      <c r="E2590" s="1"/>
      <c r="F2590" s="1"/>
      <c r="Q2590" s="1"/>
      <c r="R2590" s="1"/>
      <c r="U2590" s="1"/>
    </row>
    <row r="2591" spans="5:21" x14ac:dyDescent="0.25">
      <c r="E2591" s="1"/>
      <c r="F2591" s="1"/>
      <c r="Q2591" s="1"/>
      <c r="R2591" s="1"/>
      <c r="U2591" s="1"/>
    </row>
    <row r="2592" spans="5:21" x14ac:dyDescent="0.25">
      <c r="E2592" s="1"/>
      <c r="F2592" s="1"/>
      <c r="Q2592" s="1"/>
      <c r="R2592" s="1"/>
      <c r="U2592" s="1"/>
    </row>
    <row r="2593" spans="5:21" x14ac:dyDescent="0.25">
      <c r="E2593" s="1"/>
      <c r="F2593" s="1"/>
      <c r="Q2593" s="1"/>
      <c r="R2593" s="1"/>
      <c r="U2593" s="1"/>
    </row>
    <row r="2594" spans="5:21" x14ac:dyDescent="0.25">
      <c r="E2594" s="1"/>
      <c r="F2594" s="1"/>
      <c r="Q2594" s="1"/>
      <c r="R2594" s="1"/>
      <c r="U2594" s="1"/>
    </row>
    <row r="2595" spans="5:21" x14ac:dyDescent="0.25">
      <c r="E2595" s="1"/>
      <c r="F2595" s="1"/>
      <c r="Q2595" s="1"/>
      <c r="R2595" s="1"/>
      <c r="U2595" s="1"/>
    </row>
    <row r="2596" spans="5:21" x14ac:dyDescent="0.25">
      <c r="E2596" s="1"/>
      <c r="F2596" s="1"/>
      <c r="Q2596" s="1"/>
      <c r="R2596" s="1"/>
      <c r="U2596" s="1"/>
    </row>
    <row r="2597" spans="5:21" x14ac:dyDescent="0.25">
      <c r="E2597" s="1"/>
      <c r="F2597" s="1"/>
      <c r="Q2597" s="1"/>
      <c r="R2597" s="1"/>
      <c r="U2597" s="1"/>
    </row>
    <row r="2598" spans="5:21" x14ac:dyDescent="0.25">
      <c r="E2598" s="1"/>
      <c r="F2598" s="1"/>
      <c r="Q2598" s="1"/>
      <c r="R2598" s="1"/>
      <c r="U2598" s="1"/>
    </row>
    <row r="2599" spans="5:21" x14ac:dyDescent="0.25">
      <c r="E2599" s="1"/>
      <c r="F2599" s="1"/>
      <c r="Q2599" s="1"/>
      <c r="R2599" s="1"/>
      <c r="U2599" s="1"/>
    </row>
    <row r="2600" spans="5:21" x14ac:dyDescent="0.25">
      <c r="E2600" s="1"/>
      <c r="F2600" s="1"/>
      <c r="Q2600" s="1"/>
      <c r="R2600" s="1"/>
      <c r="U2600" s="1"/>
    </row>
    <row r="2601" spans="5:21" x14ac:dyDescent="0.25">
      <c r="E2601" s="1"/>
      <c r="F2601" s="1"/>
      <c r="Q2601" s="1"/>
      <c r="R2601" s="1"/>
      <c r="U2601" s="1"/>
    </row>
    <row r="2602" spans="5:21" x14ac:dyDescent="0.25">
      <c r="E2602" s="1"/>
      <c r="F2602" s="1"/>
      <c r="Q2602" s="1"/>
      <c r="R2602" s="1"/>
      <c r="U2602" s="1"/>
    </row>
    <row r="2603" spans="5:21" x14ac:dyDescent="0.25">
      <c r="E2603" s="1"/>
      <c r="F2603" s="1"/>
      <c r="Q2603" s="1"/>
      <c r="R2603" s="1"/>
      <c r="U2603" s="1"/>
    </row>
    <row r="2604" spans="5:21" x14ac:dyDescent="0.25">
      <c r="E2604" s="1"/>
      <c r="F2604" s="1"/>
      <c r="Q2604" s="1"/>
      <c r="R2604" s="1"/>
      <c r="U2604" s="1"/>
    </row>
    <row r="2605" spans="5:21" x14ac:dyDescent="0.25">
      <c r="E2605" s="1"/>
      <c r="F2605" s="1"/>
      <c r="Q2605" s="1"/>
      <c r="R2605" s="1"/>
      <c r="U2605" s="1"/>
    </row>
    <row r="2606" spans="5:21" x14ac:dyDescent="0.25">
      <c r="E2606" s="1"/>
      <c r="F2606" s="1"/>
      <c r="Q2606" s="1"/>
      <c r="R2606" s="1"/>
      <c r="U2606" s="1"/>
    </row>
    <row r="2607" spans="5:21" x14ac:dyDescent="0.25">
      <c r="E2607" s="1"/>
      <c r="F2607" s="1"/>
      <c r="Q2607" s="1"/>
      <c r="R2607" s="1"/>
      <c r="U2607" s="1"/>
    </row>
    <row r="2608" spans="5:21" x14ac:dyDescent="0.25">
      <c r="E2608" s="1"/>
      <c r="F2608" s="1"/>
      <c r="Q2608" s="1"/>
      <c r="R2608" s="1"/>
      <c r="U2608" s="1"/>
    </row>
    <row r="2609" spans="5:21" x14ac:dyDescent="0.25">
      <c r="E2609" s="1"/>
      <c r="F2609" s="1"/>
      <c r="Q2609" s="1"/>
      <c r="R2609" s="1"/>
      <c r="U2609" s="1"/>
    </row>
    <row r="2610" spans="5:21" x14ac:dyDescent="0.25">
      <c r="E2610" s="1"/>
      <c r="F2610" s="1"/>
      <c r="Q2610" s="1"/>
      <c r="R2610" s="1"/>
      <c r="U2610" s="1"/>
    </row>
    <row r="2611" spans="5:21" x14ac:dyDescent="0.25">
      <c r="E2611" s="1"/>
      <c r="F2611" s="1"/>
      <c r="Q2611" s="1"/>
      <c r="R2611" s="1"/>
      <c r="U2611" s="1"/>
    </row>
    <row r="2612" spans="5:21" x14ac:dyDescent="0.25">
      <c r="E2612" s="1"/>
      <c r="F2612" s="1"/>
      <c r="Q2612" s="1"/>
      <c r="R2612" s="1"/>
      <c r="U2612" s="1"/>
    </row>
    <row r="2613" spans="5:21" x14ac:dyDescent="0.25">
      <c r="E2613" s="1"/>
      <c r="F2613" s="1"/>
      <c r="Q2613" s="1"/>
      <c r="R2613" s="1"/>
      <c r="U2613" s="1"/>
    </row>
    <row r="2614" spans="5:21" x14ac:dyDescent="0.25">
      <c r="E2614" s="1"/>
      <c r="F2614" s="1"/>
      <c r="Q2614" s="1"/>
      <c r="R2614" s="1"/>
      <c r="U2614" s="1"/>
    </row>
    <row r="2615" spans="5:21" x14ac:dyDescent="0.25">
      <c r="E2615" s="1"/>
      <c r="F2615" s="1"/>
      <c r="Q2615" s="1"/>
      <c r="R2615" s="1"/>
      <c r="U2615" s="1"/>
    </row>
    <row r="2616" spans="5:21" x14ac:dyDescent="0.25">
      <c r="E2616" s="1"/>
      <c r="F2616" s="1"/>
      <c r="Q2616" s="1"/>
      <c r="R2616" s="1"/>
      <c r="U2616" s="1"/>
    </row>
    <row r="2617" spans="5:21" x14ac:dyDescent="0.25">
      <c r="E2617" s="1"/>
      <c r="F2617" s="1"/>
      <c r="Q2617" s="1"/>
      <c r="R2617" s="1"/>
      <c r="U2617" s="1"/>
    </row>
    <row r="2618" spans="5:21" x14ac:dyDescent="0.25">
      <c r="E2618" s="1"/>
      <c r="F2618" s="1"/>
      <c r="Q2618" s="1"/>
      <c r="R2618" s="1"/>
      <c r="U2618" s="1"/>
    </row>
    <row r="2619" spans="5:21" x14ac:dyDescent="0.25">
      <c r="E2619" s="1"/>
      <c r="F2619" s="1"/>
      <c r="Q2619" s="1"/>
      <c r="R2619" s="1"/>
      <c r="U2619" s="1"/>
    </row>
    <row r="2620" spans="5:21" x14ac:dyDescent="0.25">
      <c r="E2620" s="1"/>
      <c r="F2620" s="1"/>
      <c r="Q2620" s="1"/>
      <c r="R2620" s="1"/>
      <c r="U2620" s="1"/>
    </row>
    <row r="2621" spans="5:21" x14ac:dyDescent="0.25">
      <c r="E2621" s="1"/>
      <c r="F2621" s="1"/>
      <c r="Q2621" s="1"/>
      <c r="R2621" s="1"/>
      <c r="U2621" s="1"/>
    </row>
    <row r="2622" spans="5:21" x14ac:dyDescent="0.25">
      <c r="E2622" s="1"/>
      <c r="F2622" s="1"/>
      <c r="Q2622" s="1"/>
      <c r="R2622" s="1"/>
      <c r="U2622" s="1"/>
    </row>
    <row r="2623" spans="5:21" x14ac:dyDescent="0.25">
      <c r="E2623" s="1"/>
      <c r="F2623" s="1"/>
      <c r="Q2623" s="1"/>
      <c r="R2623" s="1"/>
      <c r="U2623" s="1"/>
    </row>
    <row r="2624" spans="5:21" x14ac:dyDescent="0.25">
      <c r="E2624" s="1"/>
      <c r="F2624" s="1"/>
      <c r="Q2624" s="1"/>
      <c r="R2624" s="1"/>
      <c r="U2624" s="1"/>
    </row>
    <row r="2625" spans="5:21" x14ac:dyDescent="0.25">
      <c r="E2625" s="1"/>
      <c r="F2625" s="1"/>
      <c r="Q2625" s="1"/>
      <c r="R2625" s="1"/>
      <c r="U2625" s="1"/>
    </row>
    <row r="2626" spans="5:21" x14ac:dyDescent="0.25">
      <c r="E2626" s="1"/>
      <c r="F2626" s="1"/>
      <c r="Q2626" s="1"/>
      <c r="R2626" s="1"/>
      <c r="U2626" s="1"/>
    </row>
    <row r="2627" spans="5:21" x14ac:dyDescent="0.25">
      <c r="E2627" s="1"/>
      <c r="F2627" s="1"/>
      <c r="Q2627" s="1"/>
      <c r="R2627" s="1"/>
      <c r="U2627" s="1"/>
    </row>
    <row r="2628" spans="5:21" x14ac:dyDescent="0.25">
      <c r="E2628" s="1"/>
      <c r="F2628" s="1"/>
      <c r="Q2628" s="1"/>
      <c r="R2628" s="1"/>
      <c r="U2628" s="1"/>
    </row>
    <row r="2629" spans="5:21" x14ac:dyDescent="0.25">
      <c r="E2629" s="1"/>
      <c r="F2629" s="1"/>
      <c r="Q2629" s="1"/>
      <c r="R2629" s="1"/>
      <c r="U2629" s="1"/>
    </row>
    <row r="2630" spans="5:21" x14ac:dyDescent="0.25">
      <c r="E2630" s="1"/>
      <c r="F2630" s="1"/>
      <c r="Q2630" s="1"/>
      <c r="R2630" s="1"/>
      <c r="U2630" s="1"/>
    </row>
    <row r="2631" spans="5:21" x14ac:dyDescent="0.25">
      <c r="E2631" s="1"/>
      <c r="F2631" s="1"/>
      <c r="Q2631" s="1"/>
      <c r="R2631" s="1"/>
      <c r="U2631" s="1"/>
    </row>
    <row r="2632" spans="5:21" x14ac:dyDescent="0.25">
      <c r="E2632" s="1"/>
      <c r="F2632" s="1"/>
      <c r="Q2632" s="1"/>
      <c r="R2632" s="1"/>
      <c r="U2632" s="1"/>
    </row>
    <row r="2633" spans="5:21" x14ac:dyDescent="0.25">
      <c r="E2633" s="1"/>
      <c r="F2633" s="1"/>
      <c r="Q2633" s="1"/>
      <c r="R2633" s="1"/>
      <c r="U2633" s="1"/>
    </row>
    <row r="2634" spans="5:21" x14ac:dyDescent="0.25">
      <c r="E2634" s="1"/>
      <c r="F2634" s="1"/>
      <c r="Q2634" s="1"/>
      <c r="R2634" s="1"/>
      <c r="U2634" s="1"/>
    </row>
    <row r="2635" spans="5:21" x14ac:dyDescent="0.25">
      <c r="E2635" s="1"/>
      <c r="F2635" s="1"/>
      <c r="Q2635" s="1"/>
      <c r="R2635" s="1"/>
      <c r="U2635" s="1"/>
    </row>
    <row r="2636" spans="5:21" x14ac:dyDescent="0.25">
      <c r="E2636" s="1"/>
      <c r="F2636" s="1"/>
      <c r="Q2636" s="1"/>
      <c r="R2636" s="1"/>
      <c r="U2636" s="1"/>
    </row>
    <row r="2637" spans="5:21" x14ac:dyDescent="0.25">
      <c r="E2637" s="1"/>
      <c r="F2637" s="1"/>
      <c r="Q2637" s="1"/>
      <c r="R2637" s="1"/>
      <c r="U2637" s="1"/>
    </row>
    <row r="2638" spans="5:21" x14ac:dyDescent="0.25">
      <c r="E2638" s="1"/>
      <c r="F2638" s="1"/>
      <c r="Q2638" s="1"/>
      <c r="R2638" s="1"/>
      <c r="U2638" s="1"/>
    </row>
    <row r="2639" spans="5:21" x14ac:dyDescent="0.25">
      <c r="E2639" s="1"/>
      <c r="F2639" s="1"/>
      <c r="Q2639" s="1"/>
      <c r="R2639" s="1"/>
      <c r="U2639" s="1"/>
    </row>
    <row r="2640" spans="5:21" x14ac:dyDescent="0.25">
      <c r="E2640" s="1"/>
      <c r="F2640" s="1"/>
      <c r="Q2640" s="1"/>
      <c r="R2640" s="1"/>
      <c r="U2640" s="1"/>
    </row>
    <row r="2641" spans="5:21" x14ac:dyDescent="0.25">
      <c r="E2641" s="1"/>
      <c r="F2641" s="1"/>
      <c r="Q2641" s="1"/>
      <c r="R2641" s="1"/>
      <c r="U2641" s="1"/>
    </row>
    <row r="2642" spans="5:21" x14ac:dyDescent="0.25">
      <c r="E2642" s="1"/>
      <c r="F2642" s="1"/>
      <c r="Q2642" s="1"/>
      <c r="R2642" s="1"/>
      <c r="U2642" s="1"/>
    </row>
    <row r="2643" spans="5:21" x14ac:dyDescent="0.25">
      <c r="E2643" s="1"/>
      <c r="F2643" s="1"/>
      <c r="Q2643" s="1"/>
      <c r="R2643" s="1"/>
      <c r="U2643" s="1"/>
    </row>
    <row r="2644" spans="5:21" x14ac:dyDescent="0.25">
      <c r="E2644" s="1"/>
      <c r="F2644" s="1"/>
      <c r="Q2644" s="1"/>
      <c r="R2644" s="1"/>
      <c r="U2644" s="1"/>
    </row>
    <row r="2645" spans="5:21" x14ac:dyDescent="0.25">
      <c r="E2645" s="1"/>
      <c r="F2645" s="1"/>
      <c r="Q2645" s="1"/>
      <c r="R2645" s="1"/>
      <c r="U2645" s="1"/>
    </row>
    <row r="2646" spans="5:21" x14ac:dyDescent="0.25">
      <c r="E2646" s="1"/>
      <c r="F2646" s="1"/>
      <c r="Q2646" s="1"/>
      <c r="R2646" s="1"/>
      <c r="U2646" s="1"/>
    </row>
    <row r="2647" spans="5:21" x14ac:dyDescent="0.25">
      <c r="E2647" s="1"/>
      <c r="F2647" s="1"/>
      <c r="Q2647" s="1"/>
      <c r="R2647" s="1"/>
      <c r="U2647" s="1"/>
    </row>
    <row r="2648" spans="5:21" x14ac:dyDescent="0.25">
      <c r="E2648" s="1"/>
      <c r="F2648" s="1"/>
      <c r="Q2648" s="1"/>
      <c r="R2648" s="1"/>
      <c r="U2648" s="1"/>
    </row>
    <row r="2649" spans="5:21" x14ac:dyDescent="0.25">
      <c r="E2649" s="1"/>
      <c r="F2649" s="1"/>
      <c r="Q2649" s="1"/>
      <c r="R2649" s="1"/>
      <c r="U2649" s="1"/>
    </row>
    <row r="2650" spans="5:21" x14ac:dyDescent="0.25">
      <c r="E2650" s="1"/>
      <c r="F2650" s="1"/>
      <c r="Q2650" s="1"/>
      <c r="R2650" s="1"/>
      <c r="U2650" s="1"/>
    </row>
    <row r="2651" spans="5:21" x14ac:dyDescent="0.25">
      <c r="E2651" s="1"/>
      <c r="F2651" s="1"/>
      <c r="Q2651" s="1"/>
      <c r="R2651" s="1"/>
      <c r="U2651" s="1"/>
    </row>
    <row r="2652" spans="5:21" x14ac:dyDescent="0.25">
      <c r="E2652" s="1"/>
      <c r="F2652" s="1"/>
      <c r="Q2652" s="1"/>
      <c r="R2652" s="1"/>
      <c r="U2652" s="1"/>
    </row>
    <row r="2653" spans="5:21" x14ac:dyDescent="0.25">
      <c r="E2653" s="1"/>
      <c r="F2653" s="1"/>
      <c r="Q2653" s="1"/>
      <c r="R2653" s="1"/>
      <c r="U2653" s="1"/>
    </row>
    <row r="2654" spans="5:21" x14ac:dyDescent="0.25">
      <c r="E2654" s="1"/>
      <c r="F2654" s="1"/>
      <c r="Q2654" s="1"/>
      <c r="R2654" s="1"/>
      <c r="U2654" s="1"/>
    </row>
    <row r="2655" spans="5:21" x14ac:dyDescent="0.25">
      <c r="E2655" s="1"/>
      <c r="F2655" s="1"/>
      <c r="Q2655" s="1"/>
      <c r="R2655" s="1"/>
      <c r="U2655" s="1"/>
    </row>
    <row r="2656" spans="5:21" x14ac:dyDescent="0.25">
      <c r="E2656" s="1"/>
      <c r="F2656" s="1"/>
      <c r="Q2656" s="1"/>
      <c r="R2656" s="1"/>
      <c r="U2656" s="1"/>
    </row>
    <row r="2657" spans="5:21" x14ac:dyDescent="0.25">
      <c r="E2657" s="1"/>
      <c r="F2657" s="1"/>
      <c r="Q2657" s="1"/>
      <c r="R2657" s="1"/>
      <c r="U2657" s="1"/>
    </row>
    <row r="2658" spans="5:21" x14ac:dyDescent="0.25">
      <c r="E2658" s="1"/>
      <c r="F2658" s="1"/>
      <c r="Q2658" s="1"/>
      <c r="R2658" s="1"/>
      <c r="U2658" s="1"/>
    </row>
    <row r="2659" spans="5:21" x14ac:dyDescent="0.25">
      <c r="E2659" s="1"/>
      <c r="F2659" s="1"/>
      <c r="Q2659" s="1"/>
      <c r="R2659" s="1"/>
      <c r="U2659" s="1"/>
    </row>
    <row r="2660" spans="5:21" x14ac:dyDescent="0.25">
      <c r="E2660" s="1"/>
      <c r="F2660" s="1"/>
      <c r="Q2660" s="1"/>
      <c r="R2660" s="1"/>
      <c r="U2660" s="1"/>
    </row>
    <row r="2661" spans="5:21" x14ac:dyDescent="0.25">
      <c r="E2661" s="1"/>
      <c r="F2661" s="1"/>
      <c r="Q2661" s="1"/>
      <c r="R2661" s="1"/>
      <c r="U2661" s="1"/>
    </row>
    <row r="2662" spans="5:21" x14ac:dyDescent="0.25">
      <c r="E2662" s="1"/>
      <c r="F2662" s="1"/>
      <c r="Q2662" s="1"/>
      <c r="R2662" s="1"/>
      <c r="U2662" s="1"/>
    </row>
    <row r="2663" spans="5:21" x14ac:dyDescent="0.25">
      <c r="E2663" s="1"/>
      <c r="F2663" s="1"/>
      <c r="Q2663" s="1"/>
      <c r="R2663" s="1"/>
      <c r="U2663" s="1"/>
    </row>
    <row r="2664" spans="5:21" x14ac:dyDescent="0.25">
      <c r="E2664" s="1"/>
      <c r="F2664" s="1"/>
      <c r="Q2664" s="1"/>
      <c r="R2664" s="1"/>
      <c r="U2664" s="1"/>
    </row>
    <row r="2665" spans="5:21" x14ac:dyDescent="0.25">
      <c r="E2665" s="1"/>
      <c r="F2665" s="1"/>
      <c r="Q2665" s="1"/>
      <c r="R2665" s="1"/>
      <c r="U2665" s="1"/>
    </row>
    <row r="2666" spans="5:21" x14ac:dyDescent="0.25">
      <c r="E2666" s="1"/>
      <c r="F2666" s="1"/>
      <c r="Q2666" s="1"/>
      <c r="R2666" s="1"/>
      <c r="U2666" s="1"/>
    </row>
    <row r="2667" spans="5:21" x14ac:dyDescent="0.25">
      <c r="E2667" s="1"/>
      <c r="F2667" s="1"/>
      <c r="Q2667" s="1"/>
      <c r="R2667" s="1"/>
      <c r="U2667" s="1"/>
    </row>
    <row r="2668" spans="5:21" x14ac:dyDescent="0.25">
      <c r="E2668" s="1"/>
      <c r="F2668" s="1"/>
      <c r="Q2668" s="1"/>
      <c r="R2668" s="1"/>
      <c r="U2668" s="1"/>
    </row>
    <row r="2669" spans="5:21" x14ac:dyDescent="0.25">
      <c r="E2669" s="1"/>
      <c r="F2669" s="1"/>
      <c r="Q2669" s="1"/>
      <c r="R2669" s="1"/>
      <c r="U2669" s="1"/>
    </row>
    <row r="2670" spans="5:21" x14ac:dyDescent="0.25">
      <c r="E2670" s="1"/>
      <c r="F2670" s="1"/>
      <c r="Q2670" s="1"/>
      <c r="R2670" s="1"/>
      <c r="U2670" s="1"/>
    </row>
    <row r="2671" spans="5:21" x14ac:dyDescent="0.25">
      <c r="E2671" s="1"/>
      <c r="F2671" s="1"/>
      <c r="Q2671" s="1"/>
      <c r="R2671" s="1"/>
      <c r="U2671" s="1"/>
    </row>
    <row r="2672" spans="5:21" x14ac:dyDescent="0.25">
      <c r="E2672" s="1"/>
      <c r="F2672" s="1"/>
      <c r="Q2672" s="1"/>
      <c r="R2672" s="1"/>
      <c r="U2672" s="1"/>
    </row>
    <row r="2673" spans="5:21" x14ac:dyDescent="0.25">
      <c r="E2673" s="1"/>
      <c r="F2673" s="1"/>
      <c r="Q2673" s="1"/>
      <c r="R2673" s="1"/>
      <c r="U2673" s="1"/>
    </row>
    <row r="2674" spans="5:21" x14ac:dyDescent="0.25">
      <c r="E2674" s="1"/>
      <c r="F2674" s="1"/>
      <c r="Q2674" s="1"/>
      <c r="R2674" s="1"/>
      <c r="U2674" s="1"/>
    </row>
    <row r="2675" spans="5:21" x14ac:dyDescent="0.25">
      <c r="E2675" s="1"/>
      <c r="F2675" s="1"/>
      <c r="Q2675" s="1"/>
      <c r="R2675" s="1"/>
      <c r="U2675" s="1"/>
    </row>
    <row r="2676" spans="5:21" x14ac:dyDescent="0.25">
      <c r="E2676" s="1"/>
      <c r="F2676" s="1"/>
      <c r="Q2676" s="1"/>
      <c r="R2676" s="1"/>
      <c r="U2676" s="1"/>
    </row>
    <row r="2677" spans="5:21" x14ac:dyDescent="0.25">
      <c r="E2677" s="1"/>
      <c r="F2677" s="1"/>
      <c r="Q2677" s="1"/>
      <c r="R2677" s="1"/>
      <c r="U2677" s="1"/>
    </row>
    <row r="2678" spans="5:21" x14ac:dyDescent="0.25">
      <c r="E2678" s="1"/>
      <c r="F2678" s="1"/>
      <c r="Q2678" s="1"/>
      <c r="R2678" s="1"/>
      <c r="U2678" s="1"/>
    </row>
    <row r="2679" spans="5:21" x14ac:dyDescent="0.25">
      <c r="E2679" s="1"/>
      <c r="F2679" s="1"/>
      <c r="Q2679" s="1"/>
      <c r="R2679" s="1"/>
      <c r="U2679" s="1"/>
    </row>
    <row r="2680" spans="5:21" x14ac:dyDescent="0.25">
      <c r="E2680" s="1"/>
      <c r="F2680" s="1"/>
      <c r="Q2680" s="1"/>
      <c r="R2680" s="1"/>
      <c r="U2680" s="1"/>
    </row>
    <row r="2681" spans="5:21" x14ac:dyDescent="0.25">
      <c r="E2681" s="1"/>
      <c r="F2681" s="1"/>
      <c r="Q2681" s="1"/>
      <c r="R2681" s="1"/>
      <c r="U2681" s="1"/>
    </row>
    <row r="2682" spans="5:21" x14ac:dyDescent="0.25">
      <c r="E2682" s="1"/>
      <c r="F2682" s="1"/>
      <c r="Q2682" s="1"/>
      <c r="R2682" s="1"/>
      <c r="U2682" s="1"/>
    </row>
    <row r="2683" spans="5:21" x14ac:dyDescent="0.25">
      <c r="E2683" s="1"/>
      <c r="F2683" s="1"/>
      <c r="Q2683" s="1"/>
      <c r="R2683" s="1"/>
      <c r="U2683" s="1"/>
    </row>
    <row r="2684" spans="5:21" x14ac:dyDescent="0.25">
      <c r="E2684" s="1"/>
      <c r="F2684" s="1"/>
      <c r="Q2684" s="1"/>
      <c r="R2684" s="1"/>
      <c r="U2684" s="1"/>
    </row>
    <row r="2685" spans="5:21" x14ac:dyDescent="0.25">
      <c r="E2685" s="1"/>
      <c r="F2685" s="1"/>
      <c r="Q2685" s="1"/>
      <c r="R2685" s="1"/>
      <c r="U2685" s="1"/>
    </row>
    <row r="2686" spans="5:21" x14ac:dyDescent="0.25">
      <c r="E2686" s="1"/>
      <c r="F2686" s="1"/>
      <c r="Q2686" s="1"/>
      <c r="R2686" s="1"/>
      <c r="U2686" s="1"/>
    </row>
    <row r="2687" spans="5:21" x14ac:dyDescent="0.25">
      <c r="E2687" s="1"/>
      <c r="F2687" s="1"/>
      <c r="Q2687" s="1"/>
      <c r="R2687" s="1"/>
      <c r="U2687" s="1"/>
    </row>
    <row r="2688" spans="5:21" x14ac:dyDescent="0.25">
      <c r="E2688" s="1"/>
      <c r="F2688" s="1"/>
      <c r="Q2688" s="1"/>
      <c r="R2688" s="1"/>
      <c r="U2688" s="1"/>
    </row>
    <row r="2689" spans="5:21" x14ac:dyDescent="0.25">
      <c r="E2689" s="1"/>
      <c r="F2689" s="1"/>
      <c r="Q2689" s="1"/>
      <c r="R2689" s="1"/>
      <c r="U2689" s="1"/>
    </row>
    <row r="2690" spans="5:21" x14ac:dyDescent="0.25">
      <c r="E2690" s="1"/>
      <c r="F2690" s="1"/>
      <c r="Q2690" s="1"/>
      <c r="R2690" s="1"/>
      <c r="U2690" s="1"/>
    </row>
    <row r="2691" spans="5:21" x14ac:dyDescent="0.25">
      <c r="E2691" s="1"/>
      <c r="F2691" s="1"/>
      <c r="Q2691" s="1"/>
      <c r="R2691" s="1"/>
      <c r="U2691" s="1"/>
    </row>
    <row r="2692" spans="5:21" x14ac:dyDescent="0.25">
      <c r="E2692" s="1"/>
      <c r="F2692" s="1"/>
      <c r="Q2692" s="1"/>
      <c r="R2692" s="1"/>
      <c r="U2692" s="1"/>
    </row>
    <row r="2693" spans="5:21" x14ac:dyDescent="0.25">
      <c r="E2693" s="1"/>
      <c r="F2693" s="1"/>
      <c r="Q2693" s="1"/>
      <c r="R2693" s="1"/>
      <c r="U2693" s="1"/>
    </row>
    <row r="2694" spans="5:21" x14ac:dyDescent="0.25">
      <c r="E2694" s="1"/>
      <c r="F2694" s="1"/>
      <c r="Q2694" s="1"/>
      <c r="R2694" s="1"/>
      <c r="U2694" s="1"/>
    </row>
    <row r="2695" spans="5:21" x14ac:dyDescent="0.25">
      <c r="E2695" s="1"/>
      <c r="F2695" s="1"/>
      <c r="Q2695" s="1"/>
      <c r="R2695" s="1"/>
      <c r="U2695" s="1"/>
    </row>
    <row r="2696" spans="5:21" x14ac:dyDescent="0.25">
      <c r="E2696" s="1"/>
      <c r="F2696" s="1"/>
      <c r="Q2696" s="1"/>
      <c r="R2696" s="1"/>
      <c r="U2696" s="1"/>
    </row>
    <row r="2697" spans="5:21" x14ac:dyDescent="0.25">
      <c r="E2697" s="1"/>
      <c r="F2697" s="1"/>
      <c r="Q2697" s="1"/>
      <c r="R2697" s="1"/>
      <c r="U2697" s="1"/>
    </row>
    <row r="2698" spans="5:21" x14ac:dyDescent="0.25">
      <c r="E2698" s="1"/>
      <c r="F2698" s="1"/>
      <c r="Q2698" s="1"/>
      <c r="R2698" s="1"/>
      <c r="U2698" s="1"/>
    </row>
    <row r="2699" spans="5:21" x14ac:dyDescent="0.25">
      <c r="E2699" s="1"/>
      <c r="F2699" s="1"/>
      <c r="Q2699" s="1"/>
      <c r="R2699" s="1"/>
      <c r="U2699" s="1"/>
    </row>
    <row r="2700" spans="5:21" x14ac:dyDescent="0.25">
      <c r="E2700" s="1"/>
      <c r="F2700" s="1"/>
      <c r="Q2700" s="1"/>
      <c r="R2700" s="1"/>
      <c r="U2700" s="1"/>
    </row>
    <row r="2701" spans="5:21" x14ac:dyDescent="0.25">
      <c r="E2701" s="1"/>
      <c r="F2701" s="1"/>
      <c r="Q2701" s="1"/>
      <c r="R2701" s="1"/>
      <c r="U2701" s="1"/>
    </row>
    <row r="2702" spans="5:21" x14ac:dyDescent="0.25">
      <c r="E2702" s="1"/>
      <c r="F2702" s="1"/>
      <c r="Q2702" s="1"/>
      <c r="R2702" s="1"/>
      <c r="U2702" s="1"/>
    </row>
    <row r="2703" spans="5:21" x14ac:dyDescent="0.25">
      <c r="E2703" s="1"/>
      <c r="F2703" s="1"/>
      <c r="Q2703" s="1"/>
      <c r="R2703" s="1"/>
      <c r="U2703" s="1"/>
    </row>
    <row r="2704" spans="5:21" x14ac:dyDescent="0.25">
      <c r="E2704" s="1"/>
      <c r="F2704" s="1"/>
      <c r="Q2704" s="1"/>
      <c r="R2704" s="1"/>
      <c r="U2704" s="1"/>
    </row>
    <row r="2705" spans="5:21" x14ac:dyDescent="0.25">
      <c r="E2705" s="1"/>
      <c r="F2705" s="1"/>
      <c r="Q2705" s="1"/>
      <c r="R2705" s="1"/>
      <c r="U2705" s="1"/>
    </row>
    <row r="2706" spans="5:21" x14ac:dyDescent="0.25">
      <c r="E2706" s="1"/>
      <c r="F2706" s="1"/>
      <c r="Q2706" s="1"/>
      <c r="R2706" s="1"/>
      <c r="U2706" s="1"/>
    </row>
    <row r="2707" spans="5:21" x14ac:dyDescent="0.25">
      <c r="E2707" s="1"/>
      <c r="F2707" s="1"/>
      <c r="Q2707" s="1"/>
      <c r="R2707" s="1"/>
      <c r="U2707" s="1"/>
    </row>
    <row r="2708" spans="5:21" x14ac:dyDescent="0.25">
      <c r="E2708" s="1"/>
      <c r="F2708" s="1"/>
      <c r="Q2708" s="1"/>
      <c r="R2708" s="1"/>
      <c r="U2708" s="1"/>
    </row>
    <row r="2709" spans="5:21" x14ac:dyDescent="0.25">
      <c r="E2709" s="1"/>
      <c r="F2709" s="1"/>
      <c r="Q2709" s="1"/>
      <c r="R2709" s="1"/>
      <c r="U2709" s="1"/>
    </row>
    <row r="2710" spans="5:21" x14ac:dyDescent="0.25">
      <c r="E2710" s="1"/>
      <c r="F2710" s="1"/>
      <c r="Q2710" s="1"/>
      <c r="R2710" s="1"/>
      <c r="U2710" s="1"/>
    </row>
    <row r="2711" spans="5:21" x14ac:dyDescent="0.25">
      <c r="E2711" s="1"/>
      <c r="F2711" s="1"/>
      <c r="Q2711" s="1"/>
      <c r="R2711" s="1"/>
      <c r="U2711" s="1"/>
    </row>
    <row r="2712" spans="5:21" x14ac:dyDescent="0.25">
      <c r="E2712" s="1"/>
      <c r="F2712" s="1"/>
      <c r="Q2712" s="1"/>
      <c r="R2712" s="1"/>
      <c r="U2712" s="1"/>
    </row>
    <row r="2713" spans="5:21" x14ac:dyDescent="0.25">
      <c r="E2713" s="1"/>
      <c r="F2713" s="1"/>
      <c r="Q2713" s="1"/>
      <c r="R2713" s="1"/>
      <c r="U2713" s="1"/>
    </row>
    <row r="2714" spans="5:21" x14ac:dyDescent="0.25">
      <c r="E2714" s="1"/>
      <c r="F2714" s="1"/>
      <c r="Q2714" s="1"/>
      <c r="R2714" s="1"/>
      <c r="U2714" s="1"/>
    </row>
    <row r="2715" spans="5:21" x14ac:dyDescent="0.25">
      <c r="E2715" s="1"/>
      <c r="F2715" s="1"/>
      <c r="Q2715" s="1"/>
      <c r="R2715" s="1"/>
      <c r="U2715" s="1"/>
    </row>
    <row r="2716" spans="5:21" x14ac:dyDescent="0.25">
      <c r="E2716" s="1"/>
      <c r="F2716" s="1"/>
      <c r="Q2716" s="1"/>
      <c r="R2716" s="1"/>
      <c r="U2716" s="1"/>
    </row>
    <row r="2717" spans="5:21" x14ac:dyDescent="0.25">
      <c r="E2717" s="1"/>
      <c r="F2717" s="1"/>
      <c r="Q2717" s="1"/>
      <c r="R2717" s="1"/>
      <c r="U2717" s="1"/>
    </row>
    <row r="2718" spans="5:21" x14ac:dyDescent="0.25">
      <c r="E2718" s="1"/>
      <c r="F2718" s="1"/>
      <c r="Q2718" s="1"/>
      <c r="R2718" s="1"/>
      <c r="U2718" s="1"/>
    </row>
    <row r="2719" spans="5:21" x14ac:dyDescent="0.25">
      <c r="E2719" s="1"/>
      <c r="F2719" s="1"/>
      <c r="Q2719" s="1"/>
      <c r="R2719" s="1"/>
      <c r="U2719" s="1"/>
    </row>
    <row r="2720" spans="5:21" x14ac:dyDescent="0.25">
      <c r="E2720" s="1"/>
      <c r="F2720" s="1"/>
      <c r="Q2720" s="1"/>
      <c r="R2720" s="1"/>
      <c r="U2720" s="1"/>
    </row>
    <row r="2721" spans="5:21" x14ac:dyDescent="0.25">
      <c r="E2721" s="1"/>
      <c r="F2721" s="1"/>
      <c r="Q2721" s="1"/>
      <c r="R2721" s="1"/>
      <c r="U2721" s="1"/>
    </row>
    <row r="2722" spans="5:21" x14ac:dyDescent="0.25">
      <c r="E2722" s="1"/>
      <c r="F2722" s="1"/>
      <c r="Q2722" s="1"/>
      <c r="R2722" s="1"/>
      <c r="U2722" s="1"/>
    </row>
    <row r="2723" spans="5:21" x14ac:dyDescent="0.25">
      <c r="E2723" s="1"/>
      <c r="F2723" s="1"/>
      <c r="Q2723" s="1"/>
      <c r="R2723" s="1"/>
      <c r="U2723" s="1"/>
    </row>
    <row r="2724" spans="5:21" x14ac:dyDescent="0.25">
      <c r="E2724" s="1"/>
      <c r="F2724" s="1"/>
      <c r="Q2724" s="1"/>
      <c r="R2724" s="1"/>
      <c r="U2724" s="1"/>
    </row>
    <row r="2725" spans="5:21" x14ac:dyDescent="0.25">
      <c r="E2725" s="1"/>
      <c r="F2725" s="1"/>
      <c r="Q2725" s="1"/>
      <c r="R2725" s="1"/>
      <c r="U2725" s="1"/>
    </row>
    <row r="2726" spans="5:21" x14ac:dyDescent="0.25">
      <c r="E2726" s="1"/>
      <c r="F2726" s="1"/>
      <c r="Q2726" s="1"/>
      <c r="R2726" s="1"/>
      <c r="U2726" s="1"/>
    </row>
    <row r="2727" spans="5:21" x14ac:dyDescent="0.25">
      <c r="E2727" s="1"/>
      <c r="F2727" s="1"/>
      <c r="Q2727" s="1"/>
      <c r="R2727" s="1"/>
      <c r="U2727" s="1"/>
    </row>
    <row r="2728" spans="5:21" x14ac:dyDescent="0.25">
      <c r="E2728" s="1"/>
      <c r="F2728" s="1"/>
      <c r="Q2728" s="1"/>
      <c r="R2728" s="1"/>
      <c r="U2728" s="1"/>
    </row>
    <row r="2729" spans="5:21" x14ac:dyDescent="0.25">
      <c r="E2729" s="1"/>
      <c r="F2729" s="1"/>
      <c r="Q2729" s="1"/>
      <c r="R2729" s="1"/>
      <c r="U2729" s="1"/>
    </row>
    <row r="2730" spans="5:21" x14ac:dyDescent="0.25">
      <c r="E2730" s="1"/>
      <c r="F2730" s="1"/>
      <c r="Q2730" s="1"/>
      <c r="R2730" s="1"/>
      <c r="U2730" s="1"/>
    </row>
    <row r="2731" spans="5:21" x14ac:dyDescent="0.25">
      <c r="E2731" s="1"/>
      <c r="F2731" s="1"/>
      <c r="Q2731" s="1"/>
      <c r="R2731" s="1"/>
      <c r="U2731" s="1"/>
    </row>
    <row r="2732" spans="5:21" x14ac:dyDescent="0.25">
      <c r="E2732" s="1"/>
      <c r="F2732" s="1"/>
      <c r="Q2732" s="1"/>
      <c r="R2732" s="1"/>
      <c r="U2732" s="1"/>
    </row>
    <row r="2733" spans="5:21" x14ac:dyDescent="0.25">
      <c r="E2733" s="1"/>
      <c r="F2733" s="1"/>
      <c r="Q2733" s="1"/>
      <c r="R2733" s="1"/>
      <c r="U2733" s="1"/>
    </row>
    <row r="2734" spans="5:21" x14ac:dyDescent="0.25">
      <c r="E2734" s="1"/>
      <c r="F2734" s="1"/>
      <c r="Q2734" s="1"/>
      <c r="R2734" s="1"/>
      <c r="U2734" s="1"/>
    </row>
    <row r="2735" spans="5:21" x14ac:dyDescent="0.25">
      <c r="E2735" s="1"/>
      <c r="F2735" s="1"/>
      <c r="Q2735" s="1"/>
      <c r="R2735" s="1"/>
      <c r="U2735" s="1"/>
    </row>
    <row r="2736" spans="5:21" x14ac:dyDescent="0.25">
      <c r="E2736" s="1"/>
      <c r="F2736" s="1"/>
      <c r="Q2736" s="1"/>
      <c r="R2736" s="1"/>
      <c r="U2736" s="1"/>
    </row>
    <row r="2737" spans="5:21" x14ac:dyDescent="0.25">
      <c r="E2737" s="1"/>
      <c r="F2737" s="1"/>
      <c r="Q2737" s="1"/>
      <c r="R2737" s="1"/>
      <c r="U2737" s="1"/>
    </row>
    <row r="2738" spans="5:21" x14ac:dyDescent="0.25">
      <c r="E2738" s="1"/>
      <c r="F2738" s="1"/>
      <c r="Q2738" s="1"/>
      <c r="R2738" s="1"/>
      <c r="U2738" s="1"/>
    </row>
    <row r="2739" spans="5:21" x14ac:dyDescent="0.25">
      <c r="E2739" s="1"/>
      <c r="F2739" s="1"/>
      <c r="Q2739" s="1"/>
      <c r="R2739" s="1"/>
      <c r="U2739" s="1"/>
    </row>
    <row r="2740" spans="5:21" x14ac:dyDescent="0.25">
      <c r="E2740" s="1"/>
      <c r="F2740" s="1"/>
      <c r="Q2740" s="1"/>
      <c r="R2740" s="1"/>
      <c r="U2740" s="1"/>
    </row>
    <row r="2741" spans="5:21" x14ac:dyDescent="0.25">
      <c r="E2741" s="1"/>
      <c r="F2741" s="1"/>
      <c r="Q2741" s="1"/>
      <c r="R2741" s="1"/>
      <c r="U2741" s="1"/>
    </row>
    <row r="2742" spans="5:21" x14ac:dyDescent="0.25">
      <c r="E2742" s="1"/>
      <c r="F2742" s="1"/>
      <c r="Q2742" s="1"/>
      <c r="R2742" s="1"/>
      <c r="U2742" s="1"/>
    </row>
    <row r="2743" spans="5:21" x14ac:dyDescent="0.25">
      <c r="E2743" s="1"/>
      <c r="F2743" s="1"/>
      <c r="Q2743" s="1"/>
      <c r="R2743" s="1"/>
      <c r="U2743" s="1"/>
    </row>
    <row r="2744" spans="5:21" x14ac:dyDescent="0.25">
      <c r="E2744" s="1"/>
      <c r="F2744" s="1"/>
      <c r="Q2744" s="1"/>
      <c r="R2744" s="1"/>
      <c r="U2744" s="1"/>
    </row>
    <row r="2745" spans="5:21" x14ac:dyDescent="0.25">
      <c r="E2745" s="1"/>
      <c r="F2745" s="1"/>
      <c r="Q2745" s="1"/>
      <c r="R2745" s="1"/>
      <c r="U2745" s="1"/>
    </row>
    <row r="2746" spans="5:21" x14ac:dyDescent="0.25">
      <c r="E2746" s="1"/>
      <c r="F2746" s="1"/>
      <c r="Q2746" s="1"/>
      <c r="R2746" s="1"/>
      <c r="U2746" s="1"/>
    </row>
    <row r="2747" spans="5:21" x14ac:dyDescent="0.25">
      <c r="E2747" s="1"/>
      <c r="F2747" s="1"/>
      <c r="Q2747" s="1"/>
      <c r="R2747" s="1"/>
      <c r="U2747" s="1"/>
    </row>
    <row r="2748" spans="5:21" x14ac:dyDescent="0.25">
      <c r="E2748" s="1"/>
      <c r="F2748" s="1"/>
      <c r="Q2748" s="1"/>
      <c r="R2748" s="1"/>
      <c r="U2748" s="1"/>
    </row>
    <row r="2749" spans="5:21" x14ac:dyDescent="0.25">
      <c r="E2749" s="1"/>
      <c r="F2749" s="1"/>
      <c r="Q2749" s="1"/>
      <c r="R2749" s="1"/>
      <c r="U2749" s="1"/>
    </row>
    <row r="2750" spans="5:21" x14ac:dyDescent="0.25">
      <c r="E2750" s="1"/>
      <c r="F2750" s="1"/>
      <c r="Q2750" s="1"/>
      <c r="R2750" s="1"/>
      <c r="U2750" s="1"/>
    </row>
    <row r="2751" spans="5:21" x14ac:dyDescent="0.25">
      <c r="E2751" s="1"/>
      <c r="F2751" s="1"/>
      <c r="Q2751" s="1"/>
      <c r="R2751" s="1"/>
      <c r="U2751" s="1"/>
    </row>
    <row r="2752" spans="5:21" x14ac:dyDescent="0.25">
      <c r="E2752" s="1"/>
      <c r="F2752" s="1"/>
      <c r="Q2752" s="1"/>
      <c r="R2752" s="1"/>
      <c r="U2752" s="1"/>
    </row>
    <row r="2753" spans="5:21" x14ac:dyDescent="0.25">
      <c r="E2753" s="1"/>
      <c r="F2753" s="1"/>
      <c r="Q2753" s="1"/>
      <c r="R2753" s="1"/>
      <c r="U2753" s="1"/>
    </row>
    <row r="2754" spans="5:21" x14ac:dyDescent="0.25">
      <c r="E2754" s="1"/>
      <c r="F2754" s="1"/>
      <c r="Q2754" s="1"/>
      <c r="R2754" s="1"/>
      <c r="U2754" s="1"/>
    </row>
    <row r="2755" spans="5:21" x14ac:dyDescent="0.25">
      <c r="E2755" s="1"/>
      <c r="F2755" s="1"/>
      <c r="Q2755" s="1"/>
      <c r="R2755" s="1"/>
      <c r="U2755" s="1"/>
    </row>
    <row r="2756" spans="5:21" x14ac:dyDescent="0.25">
      <c r="E2756" s="1"/>
      <c r="F2756" s="1"/>
      <c r="Q2756" s="1"/>
      <c r="R2756" s="1"/>
      <c r="U2756" s="1"/>
    </row>
    <row r="2757" spans="5:21" x14ac:dyDescent="0.25">
      <c r="E2757" s="1"/>
      <c r="F2757" s="1"/>
      <c r="Q2757" s="1"/>
      <c r="R2757" s="1"/>
      <c r="U2757" s="1"/>
    </row>
    <row r="2758" spans="5:21" x14ac:dyDescent="0.25">
      <c r="E2758" s="1"/>
      <c r="F2758" s="1"/>
      <c r="Q2758" s="1"/>
      <c r="R2758" s="1"/>
      <c r="U2758" s="1"/>
    </row>
    <row r="2759" spans="5:21" x14ac:dyDescent="0.25">
      <c r="E2759" s="1"/>
      <c r="F2759" s="1"/>
      <c r="Q2759" s="1"/>
      <c r="R2759" s="1"/>
      <c r="U2759" s="1"/>
    </row>
    <row r="2760" spans="5:21" x14ac:dyDescent="0.25">
      <c r="E2760" s="1"/>
      <c r="F2760" s="1"/>
      <c r="Q2760" s="1"/>
      <c r="R2760" s="1"/>
      <c r="U2760" s="1"/>
    </row>
    <row r="2761" spans="5:21" x14ac:dyDescent="0.25">
      <c r="E2761" s="1"/>
      <c r="F2761" s="1"/>
      <c r="Q2761" s="1"/>
      <c r="R2761" s="1"/>
      <c r="U2761" s="1"/>
    </row>
    <row r="2762" spans="5:21" x14ac:dyDescent="0.25">
      <c r="E2762" s="1"/>
      <c r="F2762" s="1"/>
      <c r="Q2762" s="1"/>
      <c r="R2762" s="1"/>
      <c r="U2762" s="1"/>
    </row>
    <row r="2763" spans="5:21" x14ac:dyDescent="0.25">
      <c r="E2763" s="1"/>
      <c r="F2763" s="1"/>
      <c r="Q2763" s="1"/>
      <c r="R2763" s="1"/>
      <c r="U2763" s="1"/>
    </row>
    <row r="2764" spans="5:21" x14ac:dyDescent="0.25">
      <c r="E2764" s="1"/>
      <c r="F2764" s="1"/>
      <c r="Q2764" s="1"/>
      <c r="R2764" s="1"/>
      <c r="U2764" s="1"/>
    </row>
    <row r="2765" spans="5:21" x14ac:dyDescent="0.25">
      <c r="E2765" s="1"/>
      <c r="F2765" s="1"/>
      <c r="Q2765" s="1"/>
      <c r="R2765" s="1"/>
      <c r="U2765" s="1"/>
    </row>
    <row r="2766" spans="5:21" x14ac:dyDescent="0.25">
      <c r="E2766" s="1"/>
      <c r="F2766" s="1"/>
      <c r="Q2766" s="1"/>
      <c r="R2766" s="1"/>
      <c r="U2766" s="1"/>
    </row>
    <row r="2767" spans="5:21" x14ac:dyDescent="0.25">
      <c r="E2767" s="1"/>
      <c r="F2767" s="1"/>
      <c r="Q2767" s="1"/>
      <c r="R2767" s="1"/>
      <c r="U2767" s="1"/>
    </row>
    <row r="2768" spans="5:21" x14ac:dyDescent="0.25">
      <c r="E2768" s="1"/>
      <c r="F2768" s="1"/>
      <c r="Q2768" s="1"/>
      <c r="R2768" s="1"/>
      <c r="U2768" s="1"/>
    </row>
    <row r="2769" spans="5:21" x14ac:dyDescent="0.25">
      <c r="E2769" s="1"/>
      <c r="F2769" s="1"/>
      <c r="Q2769" s="1"/>
      <c r="R2769" s="1"/>
      <c r="U2769" s="1"/>
    </row>
    <row r="2770" spans="5:21" x14ac:dyDescent="0.25">
      <c r="E2770" s="1"/>
      <c r="F2770" s="1"/>
      <c r="Q2770" s="1"/>
      <c r="R2770" s="1"/>
      <c r="U2770" s="1"/>
    </row>
    <row r="2771" spans="5:21" x14ac:dyDescent="0.25">
      <c r="E2771" s="1"/>
      <c r="F2771" s="1"/>
      <c r="Q2771" s="1"/>
      <c r="R2771" s="1"/>
      <c r="U2771" s="1"/>
    </row>
    <row r="2772" spans="5:21" x14ac:dyDescent="0.25">
      <c r="E2772" s="1"/>
      <c r="F2772" s="1"/>
      <c r="Q2772" s="1"/>
      <c r="R2772" s="1"/>
      <c r="U2772" s="1"/>
    </row>
    <row r="2773" spans="5:21" x14ac:dyDescent="0.25">
      <c r="E2773" s="1"/>
      <c r="F2773" s="1"/>
      <c r="Q2773" s="1"/>
      <c r="R2773" s="1"/>
      <c r="U2773" s="1"/>
    </row>
    <row r="2774" spans="5:21" x14ac:dyDescent="0.25">
      <c r="E2774" s="1"/>
      <c r="F2774" s="1"/>
      <c r="Q2774" s="1"/>
      <c r="R2774" s="1"/>
      <c r="U2774" s="1"/>
    </row>
    <row r="2775" spans="5:21" x14ac:dyDescent="0.25">
      <c r="E2775" s="1"/>
      <c r="F2775" s="1"/>
      <c r="Q2775" s="1"/>
      <c r="R2775" s="1"/>
      <c r="U2775" s="1"/>
    </row>
    <row r="2776" spans="5:21" x14ac:dyDescent="0.25">
      <c r="E2776" s="1"/>
      <c r="F2776" s="1"/>
      <c r="Q2776" s="1"/>
      <c r="R2776" s="1"/>
      <c r="U2776" s="1"/>
    </row>
    <row r="2777" spans="5:21" x14ac:dyDescent="0.25">
      <c r="E2777" s="1"/>
      <c r="F2777" s="1"/>
      <c r="Q2777" s="1"/>
      <c r="R2777" s="1"/>
      <c r="U2777" s="1"/>
    </row>
    <row r="2778" spans="5:21" x14ac:dyDescent="0.25">
      <c r="E2778" s="1"/>
      <c r="F2778" s="1"/>
      <c r="Q2778" s="1"/>
      <c r="R2778" s="1"/>
      <c r="U2778" s="1"/>
    </row>
    <row r="2779" spans="5:21" x14ac:dyDescent="0.25">
      <c r="E2779" s="1"/>
      <c r="F2779" s="1"/>
      <c r="Q2779" s="1"/>
      <c r="R2779" s="1"/>
      <c r="U2779" s="1"/>
    </row>
    <row r="2780" spans="5:21" x14ac:dyDescent="0.25">
      <c r="E2780" s="1"/>
      <c r="F2780" s="1"/>
      <c r="Q2780" s="1"/>
      <c r="R2780" s="1"/>
      <c r="U2780" s="1"/>
    </row>
    <row r="2781" spans="5:21" x14ac:dyDescent="0.25">
      <c r="E2781" s="1"/>
      <c r="F2781" s="1"/>
      <c r="Q2781" s="1"/>
      <c r="R2781" s="1"/>
      <c r="U2781" s="1"/>
    </row>
    <row r="2782" spans="5:21" x14ac:dyDescent="0.25">
      <c r="E2782" s="1"/>
      <c r="F2782" s="1"/>
      <c r="Q2782" s="1"/>
      <c r="R2782" s="1"/>
      <c r="U2782" s="1"/>
    </row>
    <row r="2783" spans="5:21" x14ac:dyDescent="0.25">
      <c r="E2783" s="1"/>
      <c r="F2783" s="1"/>
      <c r="Q2783" s="1"/>
      <c r="R2783" s="1"/>
      <c r="U2783" s="1"/>
    </row>
    <row r="2784" spans="5:21" x14ac:dyDescent="0.25">
      <c r="E2784" s="1"/>
      <c r="F2784" s="1"/>
      <c r="Q2784" s="1"/>
      <c r="R2784" s="1"/>
      <c r="U2784" s="1"/>
    </row>
    <row r="2785" spans="5:21" x14ac:dyDescent="0.25">
      <c r="E2785" s="1"/>
      <c r="F2785" s="1"/>
      <c r="Q2785" s="1"/>
      <c r="R2785" s="1"/>
      <c r="U2785" s="1"/>
    </row>
    <row r="2786" spans="5:21" x14ac:dyDescent="0.25">
      <c r="E2786" s="1"/>
      <c r="F2786" s="1"/>
      <c r="Q2786" s="1"/>
      <c r="R2786" s="1"/>
      <c r="U2786" s="1"/>
    </row>
    <row r="2787" spans="5:21" x14ac:dyDescent="0.25">
      <c r="E2787" s="1"/>
      <c r="F2787" s="1"/>
      <c r="Q2787" s="1"/>
      <c r="R2787" s="1"/>
      <c r="U2787" s="1"/>
    </row>
    <row r="2788" spans="5:21" x14ac:dyDescent="0.25">
      <c r="E2788" s="1"/>
      <c r="F2788" s="1"/>
      <c r="Q2788" s="1"/>
      <c r="R2788" s="1"/>
      <c r="U2788" s="1"/>
    </row>
    <row r="2789" spans="5:21" x14ac:dyDescent="0.25">
      <c r="E2789" s="1"/>
      <c r="F2789" s="1"/>
      <c r="Q2789" s="1"/>
      <c r="R2789" s="1"/>
      <c r="U2789" s="1"/>
    </row>
    <row r="2790" spans="5:21" x14ac:dyDescent="0.25">
      <c r="E2790" s="1"/>
      <c r="F2790" s="1"/>
      <c r="Q2790" s="1"/>
      <c r="R2790" s="1"/>
      <c r="U2790" s="1"/>
    </row>
    <row r="2791" spans="5:21" x14ac:dyDescent="0.25">
      <c r="E2791" s="1"/>
      <c r="F2791" s="1"/>
      <c r="Q2791" s="1"/>
      <c r="R2791" s="1"/>
      <c r="U2791" s="1"/>
    </row>
    <row r="2792" spans="5:21" x14ac:dyDescent="0.25">
      <c r="E2792" s="1"/>
      <c r="F2792" s="1"/>
      <c r="Q2792" s="1"/>
      <c r="R2792" s="1"/>
      <c r="U2792" s="1"/>
    </row>
    <row r="2793" spans="5:21" x14ac:dyDescent="0.25">
      <c r="E2793" s="1"/>
      <c r="F2793" s="1"/>
      <c r="Q2793" s="1"/>
      <c r="R2793" s="1"/>
      <c r="U2793" s="1"/>
    </row>
    <row r="2794" spans="5:21" x14ac:dyDescent="0.25">
      <c r="E2794" s="1"/>
      <c r="F2794" s="1"/>
      <c r="Q2794" s="1"/>
      <c r="R2794" s="1"/>
      <c r="U2794" s="1"/>
    </row>
    <row r="2795" spans="5:21" x14ac:dyDescent="0.25">
      <c r="E2795" s="1"/>
      <c r="F2795" s="1"/>
      <c r="Q2795" s="1"/>
      <c r="R2795" s="1"/>
      <c r="U2795" s="1"/>
    </row>
    <row r="2796" spans="5:21" x14ac:dyDescent="0.25">
      <c r="E2796" s="1"/>
      <c r="F2796" s="1"/>
      <c r="Q2796" s="1"/>
      <c r="R2796" s="1"/>
      <c r="U2796" s="1"/>
    </row>
    <row r="2797" spans="5:21" x14ac:dyDescent="0.25">
      <c r="E2797" s="1"/>
      <c r="F2797" s="1"/>
      <c r="Q2797" s="1"/>
      <c r="R2797" s="1"/>
      <c r="U2797" s="1"/>
    </row>
    <row r="2798" spans="5:21" x14ac:dyDescent="0.25">
      <c r="E2798" s="1"/>
      <c r="F2798" s="1"/>
      <c r="Q2798" s="1"/>
      <c r="R2798" s="1"/>
      <c r="U2798" s="1"/>
    </row>
    <row r="2799" spans="5:21" x14ac:dyDescent="0.25">
      <c r="E2799" s="1"/>
      <c r="F2799" s="1"/>
      <c r="Q2799" s="1"/>
      <c r="R2799" s="1"/>
      <c r="U2799" s="1"/>
    </row>
    <row r="2800" spans="5:21" x14ac:dyDescent="0.25">
      <c r="E2800" s="1"/>
      <c r="F2800" s="1"/>
      <c r="Q2800" s="1"/>
      <c r="R2800" s="1"/>
      <c r="U2800" s="1"/>
    </row>
    <row r="2801" spans="5:21" x14ac:dyDescent="0.25">
      <c r="E2801" s="1"/>
      <c r="F2801" s="1"/>
      <c r="Q2801" s="1"/>
      <c r="R2801" s="1"/>
      <c r="U2801" s="1"/>
    </row>
    <row r="2802" spans="5:21" x14ac:dyDescent="0.25">
      <c r="E2802" s="1"/>
      <c r="F2802" s="1"/>
      <c r="Q2802" s="1"/>
      <c r="R2802" s="1"/>
      <c r="U2802" s="1"/>
    </row>
    <row r="2803" spans="5:21" x14ac:dyDescent="0.25">
      <c r="E2803" s="1"/>
      <c r="F2803" s="1"/>
      <c r="Q2803" s="1"/>
      <c r="R2803" s="1"/>
      <c r="U2803" s="1"/>
    </row>
    <row r="2804" spans="5:21" x14ac:dyDescent="0.25">
      <c r="E2804" s="1"/>
      <c r="F2804" s="1"/>
      <c r="Q2804" s="1"/>
      <c r="R2804" s="1"/>
      <c r="U2804" s="1"/>
    </row>
    <row r="2805" spans="5:21" x14ac:dyDescent="0.25">
      <c r="E2805" s="1"/>
      <c r="F2805" s="1"/>
      <c r="Q2805" s="1"/>
      <c r="R2805" s="1"/>
      <c r="U2805" s="1"/>
    </row>
    <row r="2806" spans="5:21" x14ac:dyDescent="0.25">
      <c r="E2806" s="1"/>
      <c r="F2806" s="1"/>
      <c r="Q2806" s="1"/>
      <c r="R2806" s="1"/>
      <c r="U2806" s="1"/>
    </row>
    <row r="2807" spans="5:21" x14ac:dyDescent="0.25">
      <c r="E2807" s="1"/>
      <c r="F2807" s="1"/>
      <c r="Q2807" s="1"/>
      <c r="R2807" s="1"/>
      <c r="U2807" s="1"/>
    </row>
    <row r="2808" spans="5:21" x14ac:dyDescent="0.25">
      <c r="E2808" s="1"/>
      <c r="F2808" s="1"/>
      <c r="Q2808" s="1"/>
      <c r="R2808" s="1"/>
      <c r="U2808" s="1"/>
    </row>
    <row r="2809" spans="5:21" x14ac:dyDescent="0.25">
      <c r="E2809" s="1"/>
      <c r="F2809" s="1"/>
      <c r="Q2809" s="1"/>
      <c r="R2809" s="1"/>
      <c r="U2809" s="1"/>
    </row>
    <row r="2810" spans="5:21" x14ac:dyDescent="0.25">
      <c r="E2810" s="1"/>
      <c r="F2810" s="1"/>
      <c r="Q2810" s="1"/>
      <c r="R2810" s="1"/>
      <c r="U2810" s="1"/>
    </row>
    <row r="2811" spans="5:21" x14ac:dyDescent="0.25">
      <c r="E2811" s="1"/>
      <c r="F2811" s="1"/>
      <c r="Q2811" s="1"/>
      <c r="R2811" s="1"/>
      <c r="U2811" s="1"/>
    </row>
    <row r="2812" spans="5:21" x14ac:dyDescent="0.25">
      <c r="E2812" s="1"/>
      <c r="F2812" s="1"/>
      <c r="Q2812" s="1"/>
      <c r="R2812" s="1"/>
      <c r="U2812" s="1"/>
    </row>
    <row r="2813" spans="5:21" x14ac:dyDescent="0.25">
      <c r="E2813" s="1"/>
      <c r="F2813" s="1"/>
      <c r="Q2813" s="1"/>
      <c r="R2813" s="1"/>
      <c r="U2813" s="1"/>
    </row>
    <row r="2814" spans="5:21" x14ac:dyDescent="0.25">
      <c r="E2814" s="1"/>
      <c r="F2814" s="1"/>
      <c r="Q2814" s="1"/>
      <c r="R2814" s="1"/>
      <c r="U2814" s="1"/>
    </row>
    <row r="2815" spans="5:21" x14ac:dyDescent="0.25">
      <c r="E2815" s="1"/>
      <c r="F2815" s="1"/>
      <c r="Q2815" s="1"/>
      <c r="R2815" s="1"/>
      <c r="U2815" s="1"/>
    </row>
    <row r="2816" spans="5:21" x14ac:dyDescent="0.25">
      <c r="E2816" s="1"/>
      <c r="F2816" s="1"/>
      <c r="Q2816" s="1"/>
      <c r="R2816" s="1"/>
      <c r="U2816" s="1"/>
    </row>
    <row r="2817" spans="5:21" x14ac:dyDescent="0.25">
      <c r="E2817" s="1"/>
      <c r="F2817" s="1"/>
      <c r="Q2817" s="1"/>
      <c r="R2817" s="1"/>
      <c r="U2817" s="1"/>
    </row>
    <row r="2818" spans="5:21" x14ac:dyDescent="0.25">
      <c r="E2818" s="1"/>
      <c r="F2818" s="1"/>
      <c r="Q2818" s="1"/>
      <c r="R2818" s="1"/>
      <c r="U2818" s="1"/>
    </row>
    <row r="2819" spans="5:21" x14ac:dyDescent="0.25">
      <c r="E2819" s="1"/>
      <c r="F2819" s="1"/>
      <c r="Q2819" s="1"/>
      <c r="R2819" s="1"/>
      <c r="U2819" s="1"/>
    </row>
    <row r="2820" spans="5:21" x14ac:dyDescent="0.25">
      <c r="E2820" s="1"/>
      <c r="F2820" s="1"/>
      <c r="Q2820" s="1"/>
      <c r="R2820" s="1"/>
      <c r="U2820" s="1"/>
    </row>
    <row r="2821" spans="5:21" x14ac:dyDescent="0.25">
      <c r="E2821" s="1"/>
      <c r="F2821" s="1"/>
      <c r="Q2821" s="1"/>
      <c r="R2821" s="1"/>
      <c r="U2821" s="1"/>
    </row>
    <row r="2822" spans="5:21" x14ac:dyDescent="0.25">
      <c r="E2822" s="1"/>
      <c r="F2822" s="1"/>
      <c r="Q2822" s="1"/>
      <c r="R2822" s="1"/>
      <c r="U2822" s="1"/>
    </row>
    <row r="2823" spans="5:21" x14ac:dyDescent="0.25">
      <c r="E2823" s="1"/>
      <c r="F2823" s="1"/>
      <c r="Q2823" s="1"/>
      <c r="R2823" s="1"/>
      <c r="U2823" s="1"/>
    </row>
    <row r="2824" spans="5:21" x14ac:dyDescent="0.25">
      <c r="E2824" s="1"/>
      <c r="F2824" s="1"/>
      <c r="Q2824" s="1"/>
      <c r="R2824" s="1"/>
      <c r="U2824" s="1"/>
    </row>
    <row r="2825" spans="5:21" x14ac:dyDescent="0.25">
      <c r="E2825" s="1"/>
      <c r="F2825" s="1"/>
      <c r="Q2825" s="1"/>
      <c r="R2825" s="1"/>
      <c r="U2825" s="1"/>
    </row>
    <row r="2826" spans="5:21" x14ac:dyDescent="0.25">
      <c r="E2826" s="1"/>
      <c r="F2826" s="1"/>
      <c r="Q2826" s="1"/>
      <c r="R2826" s="1"/>
      <c r="U2826" s="1"/>
    </row>
    <row r="2827" spans="5:21" x14ac:dyDescent="0.25">
      <c r="E2827" s="1"/>
      <c r="F2827" s="1"/>
      <c r="Q2827" s="1"/>
      <c r="R2827" s="1"/>
      <c r="U2827" s="1"/>
    </row>
    <row r="2828" spans="5:21" x14ac:dyDescent="0.25">
      <c r="E2828" s="1"/>
      <c r="F2828" s="1"/>
      <c r="Q2828" s="1"/>
      <c r="R2828" s="1"/>
      <c r="U2828" s="1"/>
    </row>
    <row r="2829" spans="5:21" x14ac:dyDescent="0.25">
      <c r="E2829" s="1"/>
      <c r="F2829" s="1"/>
      <c r="Q2829" s="1"/>
      <c r="R2829" s="1"/>
      <c r="U2829" s="1"/>
    </row>
    <row r="2830" spans="5:21" x14ac:dyDescent="0.25">
      <c r="E2830" s="1"/>
      <c r="F2830" s="1"/>
      <c r="Q2830" s="1"/>
      <c r="R2830" s="1"/>
      <c r="U2830" s="1"/>
    </row>
    <row r="2831" spans="5:21" x14ac:dyDescent="0.25">
      <c r="E2831" s="1"/>
      <c r="F2831" s="1"/>
      <c r="Q2831" s="1"/>
      <c r="R2831" s="1"/>
      <c r="U2831" s="1"/>
    </row>
    <row r="2832" spans="5:21" x14ac:dyDescent="0.25">
      <c r="E2832" s="1"/>
      <c r="F2832" s="1"/>
      <c r="Q2832" s="1"/>
      <c r="R2832" s="1"/>
      <c r="U2832" s="1"/>
    </row>
    <row r="2833" spans="5:21" x14ac:dyDescent="0.25">
      <c r="E2833" s="1"/>
      <c r="F2833" s="1"/>
      <c r="Q2833" s="1"/>
      <c r="R2833" s="1"/>
      <c r="U2833" s="1"/>
    </row>
    <row r="2834" spans="5:21" x14ac:dyDescent="0.25">
      <c r="E2834" s="1"/>
      <c r="F2834" s="1"/>
      <c r="Q2834" s="1"/>
      <c r="R2834" s="1"/>
      <c r="U2834" s="1"/>
    </row>
    <row r="2835" spans="5:21" x14ac:dyDescent="0.25">
      <c r="E2835" s="1"/>
      <c r="F2835" s="1"/>
      <c r="Q2835" s="1"/>
      <c r="R2835" s="1"/>
      <c r="U2835" s="1"/>
    </row>
    <row r="2836" spans="5:21" x14ac:dyDescent="0.25">
      <c r="E2836" s="1"/>
      <c r="F2836" s="1"/>
      <c r="Q2836" s="1"/>
      <c r="R2836" s="1"/>
      <c r="U2836" s="1"/>
    </row>
    <row r="2837" spans="5:21" x14ac:dyDescent="0.25">
      <c r="E2837" s="1"/>
      <c r="F2837" s="1"/>
      <c r="Q2837" s="1"/>
      <c r="R2837" s="1"/>
      <c r="U2837" s="1"/>
    </row>
    <row r="2838" spans="5:21" x14ac:dyDescent="0.25">
      <c r="E2838" s="1"/>
      <c r="F2838" s="1"/>
      <c r="Q2838" s="1"/>
      <c r="R2838" s="1"/>
      <c r="U2838" s="1"/>
    </row>
    <row r="2839" spans="5:21" x14ac:dyDescent="0.25">
      <c r="E2839" s="1"/>
      <c r="F2839" s="1"/>
      <c r="Q2839" s="1"/>
      <c r="R2839" s="1"/>
      <c r="U2839" s="1"/>
    </row>
    <row r="2840" spans="5:21" x14ac:dyDescent="0.25">
      <c r="E2840" s="1"/>
      <c r="F2840" s="1"/>
      <c r="Q2840" s="1"/>
      <c r="R2840" s="1"/>
      <c r="U2840" s="1"/>
    </row>
    <row r="2841" spans="5:21" x14ac:dyDescent="0.25">
      <c r="E2841" s="1"/>
      <c r="F2841" s="1"/>
      <c r="Q2841" s="1"/>
      <c r="R2841" s="1"/>
      <c r="U2841" s="1"/>
    </row>
    <row r="2842" spans="5:21" x14ac:dyDescent="0.25">
      <c r="E2842" s="1"/>
      <c r="F2842" s="1"/>
      <c r="Q2842" s="1"/>
      <c r="R2842" s="1"/>
      <c r="U2842" s="1"/>
    </row>
    <row r="2843" spans="5:21" x14ac:dyDescent="0.25">
      <c r="E2843" s="1"/>
      <c r="F2843" s="1"/>
      <c r="Q2843" s="1"/>
      <c r="R2843" s="1"/>
      <c r="U2843" s="1"/>
    </row>
    <row r="2844" spans="5:21" x14ac:dyDescent="0.25">
      <c r="E2844" s="1"/>
      <c r="F2844" s="1"/>
      <c r="Q2844" s="1"/>
      <c r="R2844" s="1"/>
      <c r="U2844" s="1"/>
    </row>
    <row r="2845" spans="5:21" x14ac:dyDescent="0.25">
      <c r="E2845" s="1"/>
      <c r="F2845" s="1"/>
      <c r="Q2845" s="1"/>
      <c r="R2845" s="1"/>
      <c r="U2845" s="1"/>
    </row>
    <row r="2846" spans="5:21" x14ac:dyDescent="0.25">
      <c r="E2846" s="1"/>
      <c r="F2846" s="1"/>
      <c r="Q2846" s="1"/>
      <c r="R2846" s="1"/>
      <c r="U2846" s="1"/>
    </row>
    <row r="2847" spans="5:21" x14ac:dyDescent="0.25">
      <c r="E2847" s="1"/>
      <c r="F2847" s="1"/>
      <c r="Q2847" s="1"/>
      <c r="R2847" s="1"/>
      <c r="U2847" s="1"/>
    </row>
    <row r="2848" spans="5:21" x14ac:dyDescent="0.25">
      <c r="E2848" s="1"/>
      <c r="F2848" s="1"/>
      <c r="Q2848" s="1"/>
      <c r="R2848" s="1"/>
      <c r="U2848" s="1"/>
    </row>
    <row r="2849" spans="5:21" x14ac:dyDescent="0.25">
      <c r="E2849" s="1"/>
      <c r="F2849" s="1"/>
      <c r="Q2849" s="1"/>
      <c r="R2849" s="1"/>
      <c r="U2849" s="1"/>
    </row>
    <row r="2850" spans="5:21" x14ac:dyDescent="0.25">
      <c r="E2850" s="1"/>
      <c r="F2850" s="1"/>
      <c r="Q2850" s="1"/>
      <c r="R2850" s="1"/>
      <c r="U2850" s="1"/>
    </row>
    <row r="2851" spans="5:21" x14ac:dyDescent="0.25">
      <c r="E2851" s="1"/>
      <c r="F2851" s="1"/>
      <c r="Q2851" s="1"/>
      <c r="R2851" s="1"/>
      <c r="U2851" s="1"/>
    </row>
    <row r="2852" spans="5:21" x14ac:dyDescent="0.25">
      <c r="E2852" s="1"/>
      <c r="F2852" s="1"/>
      <c r="Q2852" s="1"/>
      <c r="R2852" s="1"/>
      <c r="U2852" s="1"/>
    </row>
    <row r="2853" spans="5:21" x14ac:dyDescent="0.25">
      <c r="E2853" s="1"/>
      <c r="F2853" s="1"/>
      <c r="Q2853" s="1"/>
      <c r="R2853" s="1"/>
      <c r="U2853" s="1"/>
    </row>
    <row r="2854" spans="5:21" x14ac:dyDescent="0.25">
      <c r="E2854" s="1"/>
      <c r="F2854" s="1"/>
      <c r="Q2854" s="1"/>
      <c r="R2854" s="1"/>
      <c r="U2854" s="1"/>
    </row>
    <row r="2855" spans="5:21" x14ac:dyDescent="0.25">
      <c r="E2855" s="1"/>
      <c r="F2855" s="1"/>
      <c r="Q2855" s="1"/>
      <c r="R2855" s="1"/>
      <c r="U2855" s="1"/>
    </row>
    <row r="2856" spans="5:21" x14ac:dyDescent="0.25">
      <c r="E2856" s="1"/>
      <c r="F2856" s="1"/>
      <c r="Q2856" s="1"/>
      <c r="R2856" s="1"/>
      <c r="U2856" s="1"/>
    </row>
    <row r="2857" spans="5:21" x14ac:dyDescent="0.25">
      <c r="E2857" s="1"/>
      <c r="F2857" s="1"/>
      <c r="Q2857" s="1"/>
      <c r="R2857" s="1"/>
      <c r="U2857" s="1"/>
    </row>
    <row r="2858" spans="5:21" x14ac:dyDescent="0.25">
      <c r="E2858" s="1"/>
      <c r="F2858" s="1"/>
      <c r="Q2858" s="1"/>
      <c r="R2858" s="1"/>
      <c r="U2858" s="1"/>
    </row>
    <row r="2859" spans="5:21" x14ac:dyDescent="0.25">
      <c r="E2859" s="1"/>
      <c r="F2859" s="1"/>
      <c r="Q2859" s="1"/>
      <c r="R2859" s="1"/>
      <c r="U2859" s="1"/>
    </row>
    <row r="2860" spans="5:21" x14ac:dyDescent="0.25">
      <c r="E2860" s="1"/>
      <c r="F2860" s="1"/>
      <c r="Q2860" s="1"/>
      <c r="R2860" s="1"/>
      <c r="U2860" s="1"/>
    </row>
    <row r="2861" spans="5:21" x14ac:dyDescent="0.25">
      <c r="E2861" s="1"/>
      <c r="F2861" s="1"/>
      <c r="Q2861" s="1"/>
      <c r="R2861" s="1"/>
      <c r="U2861" s="1"/>
    </row>
    <row r="2862" spans="5:21" x14ac:dyDescent="0.25">
      <c r="E2862" s="1"/>
      <c r="F2862" s="1"/>
      <c r="Q2862" s="1"/>
      <c r="R2862" s="1"/>
      <c r="U2862" s="1"/>
    </row>
    <row r="2863" spans="5:21" x14ac:dyDescent="0.25">
      <c r="E2863" s="1"/>
      <c r="F2863" s="1"/>
      <c r="Q2863" s="1"/>
      <c r="R2863" s="1"/>
      <c r="U2863" s="1"/>
    </row>
    <row r="2864" spans="5:21" x14ac:dyDescent="0.25">
      <c r="E2864" s="1"/>
      <c r="F2864" s="1"/>
      <c r="Q2864" s="1"/>
      <c r="R2864" s="1"/>
      <c r="U2864" s="1"/>
    </row>
    <row r="2865" spans="5:21" x14ac:dyDescent="0.25">
      <c r="E2865" s="1"/>
      <c r="F2865" s="1"/>
      <c r="Q2865" s="1"/>
      <c r="R2865" s="1"/>
      <c r="U2865" s="1"/>
    </row>
    <row r="2866" spans="5:21" x14ac:dyDescent="0.25">
      <c r="E2866" s="1"/>
      <c r="F2866" s="1"/>
      <c r="Q2866" s="1"/>
      <c r="R2866" s="1"/>
      <c r="U2866" s="1"/>
    </row>
    <row r="2867" spans="5:21" x14ac:dyDescent="0.25">
      <c r="E2867" s="1"/>
      <c r="F2867" s="1"/>
      <c r="Q2867" s="1"/>
      <c r="R2867" s="1"/>
      <c r="U2867" s="1"/>
    </row>
    <row r="2868" spans="5:21" x14ac:dyDescent="0.25">
      <c r="E2868" s="1"/>
      <c r="F2868" s="1"/>
      <c r="Q2868" s="1"/>
      <c r="R2868" s="1"/>
      <c r="U2868" s="1"/>
    </row>
    <row r="2869" spans="5:21" x14ac:dyDescent="0.25">
      <c r="E2869" s="1"/>
      <c r="F2869" s="1"/>
      <c r="Q2869" s="1"/>
      <c r="R2869" s="1"/>
      <c r="U2869" s="1"/>
    </row>
    <row r="2870" spans="5:21" x14ac:dyDescent="0.25">
      <c r="E2870" s="1"/>
      <c r="F2870" s="1"/>
      <c r="Q2870" s="1"/>
      <c r="R2870" s="1"/>
      <c r="U2870" s="1"/>
    </row>
    <row r="2871" spans="5:21" x14ac:dyDescent="0.25">
      <c r="E2871" s="1"/>
      <c r="F2871" s="1"/>
      <c r="Q2871" s="1"/>
      <c r="R2871" s="1"/>
      <c r="U2871" s="1"/>
    </row>
    <row r="2872" spans="5:21" x14ac:dyDescent="0.25">
      <c r="E2872" s="1"/>
      <c r="F2872" s="1"/>
      <c r="Q2872" s="1"/>
      <c r="R2872" s="1"/>
      <c r="U2872" s="1"/>
    </row>
    <row r="2873" spans="5:21" x14ac:dyDescent="0.25">
      <c r="E2873" s="1"/>
      <c r="F2873" s="1"/>
      <c r="Q2873" s="1"/>
      <c r="R2873" s="1"/>
      <c r="U2873" s="1"/>
    </row>
    <row r="2874" spans="5:21" x14ac:dyDescent="0.25">
      <c r="E2874" s="1"/>
      <c r="F2874" s="1"/>
      <c r="Q2874" s="1"/>
      <c r="R2874" s="1"/>
      <c r="U2874" s="1"/>
    </row>
    <row r="2875" spans="5:21" x14ac:dyDescent="0.25">
      <c r="E2875" s="1"/>
      <c r="F2875" s="1"/>
      <c r="Q2875" s="1"/>
      <c r="R2875" s="1"/>
      <c r="U2875" s="1"/>
    </row>
    <row r="2876" spans="5:21" x14ac:dyDescent="0.25">
      <c r="E2876" s="1"/>
      <c r="F2876" s="1"/>
      <c r="Q2876" s="1"/>
      <c r="R2876" s="1"/>
      <c r="U2876" s="1"/>
    </row>
    <row r="2877" spans="5:21" x14ac:dyDescent="0.25">
      <c r="E2877" s="1"/>
      <c r="F2877" s="1"/>
      <c r="Q2877" s="1"/>
      <c r="R2877" s="1"/>
      <c r="U2877" s="1"/>
    </row>
    <row r="2878" spans="5:21" x14ac:dyDescent="0.25">
      <c r="E2878" s="1"/>
      <c r="F2878" s="1"/>
      <c r="Q2878" s="1"/>
      <c r="R2878" s="1"/>
      <c r="U2878" s="1"/>
    </row>
    <row r="2879" spans="5:21" x14ac:dyDescent="0.25">
      <c r="E2879" s="1"/>
      <c r="F2879" s="1"/>
      <c r="Q2879" s="1"/>
      <c r="R2879" s="1"/>
      <c r="U2879" s="1"/>
    </row>
    <row r="2880" spans="5:21" x14ac:dyDescent="0.25">
      <c r="E2880" s="1"/>
      <c r="F2880" s="1"/>
      <c r="Q2880" s="1"/>
      <c r="R2880" s="1"/>
      <c r="U2880" s="1"/>
    </row>
    <row r="2881" spans="5:21" x14ac:dyDescent="0.25">
      <c r="E2881" s="1"/>
      <c r="F2881" s="1"/>
      <c r="Q2881" s="1"/>
      <c r="R2881" s="1"/>
      <c r="U2881" s="1"/>
    </row>
    <row r="2882" spans="5:21" x14ac:dyDescent="0.25">
      <c r="E2882" s="1"/>
      <c r="F2882" s="1"/>
      <c r="Q2882" s="1"/>
      <c r="R2882" s="1"/>
      <c r="U2882" s="1"/>
    </row>
    <row r="2883" spans="5:21" x14ac:dyDescent="0.25">
      <c r="E2883" s="1"/>
      <c r="F2883" s="1"/>
      <c r="Q2883" s="1"/>
      <c r="R2883" s="1"/>
      <c r="U2883" s="1"/>
    </row>
    <row r="2884" spans="5:21" x14ac:dyDescent="0.25">
      <c r="E2884" s="1"/>
      <c r="F2884" s="1"/>
      <c r="Q2884" s="1"/>
      <c r="R2884" s="1"/>
      <c r="U2884" s="1"/>
    </row>
    <row r="2885" spans="5:21" x14ac:dyDescent="0.25">
      <c r="E2885" s="1"/>
      <c r="F2885" s="1"/>
      <c r="Q2885" s="1"/>
      <c r="R2885" s="1"/>
      <c r="U2885" s="1"/>
    </row>
    <row r="2886" spans="5:21" x14ac:dyDescent="0.25">
      <c r="E2886" s="1"/>
      <c r="F2886" s="1"/>
      <c r="Q2886" s="1"/>
      <c r="R2886" s="1"/>
      <c r="U2886" s="1"/>
    </row>
    <row r="2887" spans="5:21" x14ac:dyDescent="0.25">
      <c r="E2887" s="1"/>
      <c r="F2887" s="1"/>
      <c r="Q2887" s="1"/>
      <c r="R2887" s="1"/>
      <c r="U2887" s="1"/>
    </row>
    <row r="2888" spans="5:21" x14ac:dyDescent="0.25">
      <c r="E2888" s="1"/>
      <c r="F2888" s="1"/>
      <c r="Q2888" s="1"/>
      <c r="R2888" s="1"/>
      <c r="U2888" s="1"/>
    </row>
    <row r="2889" spans="5:21" x14ac:dyDescent="0.25">
      <c r="E2889" s="1"/>
      <c r="F2889" s="1"/>
      <c r="Q2889" s="1"/>
      <c r="R2889" s="1"/>
      <c r="U2889" s="1"/>
    </row>
    <row r="2890" spans="5:21" x14ac:dyDescent="0.25">
      <c r="E2890" s="1"/>
      <c r="F2890" s="1"/>
      <c r="Q2890" s="1"/>
      <c r="R2890" s="1"/>
      <c r="U2890" s="1"/>
    </row>
    <row r="2891" spans="5:21" x14ac:dyDescent="0.25">
      <c r="E2891" s="1"/>
      <c r="F2891" s="1"/>
      <c r="Q2891" s="1"/>
      <c r="R2891" s="1"/>
      <c r="U2891" s="1"/>
    </row>
    <row r="2892" spans="5:21" x14ac:dyDescent="0.25">
      <c r="E2892" s="1"/>
      <c r="F2892" s="1"/>
      <c r="Q2892" s="1"/>
      <c r="R2892" s="1"/>
      <c r="U2892" s="1"/>
    </row>
    <row r="2893" spans="5:21" x14ac:dyDescent="0.25">
      <c r="E2893" s="1"/>
      <c r="F2893" s="1"/>
      <c r="Q2893" s="1"/>
      <c r="R2893" s="1"/>
      <c r="U2893" s="1"/>
    </row>
    <row r="2894" spans="5:21" x14ac:dyDescent="0.25">
      <c r="E2894" s="1"/>
      <c r="F2894" s="1"/>
      <c r="Q2894" s="1"/>
      <c r="R2894" s="1"/>
      <c r="U2894" s="1"/>
    </row>
    <row r="2895" spans="5:21" x14ac:dyDescent="0.25">
      <c r="E2895" s="1"/>
      <c r="F2895" s="1"/>
      <c r="Q2895" s="1"/>
      <c r="R2895" s="1"/>
      <c r="U2895" s="1"/>
    </row>
    <row r="2896" spans="5:21" x14ac:dyDescent="0.25">
      <c r="E2896" s="1"/>
      <c r="F2896" s="1"/>
      <c r="Q2896" s="1"/>
      <c r="R2896" s="1"/>
      <c r="U2896" s="1"/>
    </row>
    <row r="2897" spans="5:21" x14ac:dyDescent="0.25">
      <c r="E2897" s="1"/>
      <c r="F2897" s="1"/>
      <c r="Q2897" s="1"/>
      <c r="R2897" s="1"/>
      <c r="U2897" s="1"/>
    </row>
    <row r="2898" spans="5:21" x14ac:dyDescent="0.25">
      <c r="E2898" s="1"/>
      <c r="F2898" s="1"/>
      <c r="Q2898" s="1"/>
      <c r="R2898" s="1"/>
      <c r="U2898" s="1"/>
    </row>
    <row r="2899" spans="5:21" x14ac:dyDescent="0.25">
      <c r="E2899" s="1"/>
      <c r="F2899" s="1"/>
      <c r="Q2899" s="1"/>
      <c r="R2899" s="1"/>
      <c r="U2899" s="1"/>
    </row>
    <row r="2900" spans="5:21" x14ac:dyDescent="0.25">
      <c r="E2900" s="1"/>
      <c r="F2900" s="1"/>
      <c r="Q2900" s="1"/>
      <c r="R2900" s="1"/>
      <c r="U2900" s="1"/>
    </row>
    <row r="2901" spans="5:21" x14ac:dyDescent="0.25">
      <c r="E2901" s="1"/>
      <c r="F2901" s="1"/>
      <c r="Q2901" s="1"/>
      <c r="R2901" s="1"/>
      <c r="U2901" s="1"/>
    </row>
    <row r="2902" spans="5:21" x14ac:dyDescent="0.25">
      <c r="E2902" s="1"/>
      <c r="F2902" s="1"/>
      <c r="Q2902" s="1"/>
      <c r="R2902" s="1"/>
      <c r="U2902" s="1"/>
    </row>
    <row r="2903" spans="5:21" x14ac:dyDescent="0.25">
      <c r="E2903" s="1"/>
      <c r="F2903" s="1"/>
      <c r="Q2903" s="1"/>
      <c r="R2903" s="1"/>
      <c r="U2903" s="1"/>
    </row>
    <row r="2904" spans="5:21" x14ac:dyDescent="0.25">
      <c r="E2904" s="1"/>
      <c r="F2904" s="1"/>
      <c r="Q2904" s="1"/>
      <c r="R2904" s="1"/>
      <c r="U2904" s="1"/>
    </row>
    <row r="2905" spans="5:21" x14ac:dyDescent="0.25">
      <c r="E2905" s="1"/>
      <c r="F2905" s="1"/>
      <c r="Q2905" s="1"/>
      <c r="R2905" s="1"/>
      <c r="U2905" s="1"/>
    </row>
    <row r="2906" spans="5:21" x14ac:dyDescent="0.25">
      <c r="E2906" s="1"/>
      <c r="F2906" s="1"/>
      <c r="Q2906" s="1"/>
      <c r="R2906" s="1"/>
      <c r="U2906" s="1"/>
    </row>
    <row r="2907" spans="5:21" x14ac:dyDescent="0.25">
      <c r="E2907" s="1"/>
      <c r="F2907" s="1"/>
      <c r="Q2907" s="1"/>
      <c r="R2907" s="1"/>
      <c r="U2907" s="1"/>
    </row>
    <row r="2908" spans="5:21" x14ac:dyDescent="0.25">
      <c r="E2908" s="1"/>
      <c r="F2908" s="1"/>
      <c r="Q2908" s="1"/>
      <c r="R2908" s="1"/>
      <c r="U2908" s="1"/>
    </row>
    <row r="2909" spans="5:21" x14ac:dyDescent="0.25">
      <c r="E2909" s="1"/>
      <c r="F2909" s="1"/>
      <c r="Q2909" s="1"/>
      <c r="R2909" s="1"/>
      <c r="U2909" s="1"/>
    </row>
    <row r="2910" spans="5:21" x14ac:dyDescent="0.25">
      <c r="E2910" s="1"/>
      <c r="F2910" s="1"/>
      <c r="Q2910" s="1"/>
      <c r="R2910" s="1"/>
      <c r="U2910" s="1"/>
    </row>
    <row r="2911" spans="5:21" x14ac:dyDescent="0.25">
      <c r="E2911" s="1"/>
      <c r="F2911" s="1"/>
      <c r="Q2911" s="1"/>
      <c r="R2911" s="1"/>
      <c r="U2911" s="1"/>
    </row>
    <row r="2912" spans="5:21" x14ac:dyDescent="0.25">
      <c r="E2912" s="1"/>
      <c r="F2912" s="1"/>
      <c r="Q2912" s="1"/>
      <c r="R2912" s="1"/>
      <c r="U2912" s="1"/>
    </row>
    <row r="2913" spans="5:21" x14ac:dyDescent="0.25">
      <c r="E2913" s="1"/>
      <c r="F2913" s="1"/>
      <c r="Q2913" s="1"/>
      <c r="R2913" s="1"/>
      <c r="U2913" s="1"/>
    </row>
    <row r="2914" spans="5:21" x14ac:dyDescent="0.25">
      <c r="E2914" s="1"/>
      <c r="F2914" s="1"/>
      <c r="Q2914" s="1"/>
      <c r="R2914" s="1"/>
      <c r="U2914" s="1"/>
    </row>
    <row r="2915" spans="5:21" x14ac:dyDescent="0.25">
      <c r="E2915" s="1"/>
      <c r="F2915" s="1"/>
      <c r="Q2915" s="1"/>
      <c r="R2915" s="1"/>
      <c r="U2915" s="1"/>
    </row>
    <row r="2916" spans="5:21" x14ac:dyDescent="0.25">
      <c r="E2916" s="1"/>
      <c r="F2916" s="1"/>
      <c r="Q2916" s="1"/>
      <c r="R2916" s="1"/>
      <c r="U2916" s="1"/>
    </row>
    <row r="2917" spans="5:21" x14ac:dyDescent="0.25">
      <c r="E2917" s="1"/>
      <c r="F2917" s="1"/>
      <c r="Q2917" s="1"/>
      <c r="R2917" s="1"/>
      <c r="U2917" s="1"/>
    </row>
    <row r="2918" spans="5:21" x14ac:dyDescent="0.25">
      <c r="E2918" s="1"/>
      <c r="F2918" s="1"/>
      <c r="Q2918" s="1"/>
      <c r="R2918" s="1"/>
      <c r="U2918" s="1"/>
    </row>
    <row r="2919" spans="5:21" x14ac:dyDescent="0.25">
      <c r="E2919" s="1"/>
      <c r="F2919" s="1"/>
      <c r="Q2919" s="1"/>
      <c r="R2919" s="1"/>
      <c r="U2919" s="1"/>
    </row>
    <row r="2920" spans="5:21" x14ac:dyDescent="0.25">
      <c r="E2920" s="1"/>
      <c r="F2920" s="1"/>
      <c r="Q2920" s="1"/>
      <c r="R2920" s="1"/>
      <c r="U2920" s="1"/>
    </row>
    <row r="2921" spans="5:21" x14ac:dyDescent="0.25">
      <c r="E2921" s="1"/>
      <c r="F2921" s="1"/>
      <c r="Q2921" s="1"/>
      <c r="R2921" s="1"/>
      <c r="U2921" s="1"/>
    </row>
    <row r="2922" spans="5:21" x14ac:dyDescent="0.25">
      <c r="E2922" s="1"/>
      <c r="F2922" s="1"/>
      <c r="Q2922" s="1"/>
      <c r="R2922" s="1"/>
      <c r="U2922" s="1"/>
    </row>
    <row r="2923" spans="5:21" x14ac:dyDescent="0.25">
      <c r="E2923" s="1"/>
      <c r="F2923" s="1"/>
      <c r="Q2923" s="1"/>
      <c r="R2923" s="1"/>
      <c r="U2923" s="1"/>
    </row>
    <row r="2924" spans="5:21" x14ac:dyDescent="0.25">
      <c r="E2924" s="1"/>
      <c r="F2924" s="1"/>
      <c r="Q2924" s="1"/>
      <c r="R2924" s="1"/>
      <c r="U2924" s="1"/>
    </row>
    <row r="2925" spans="5:21" x14ac:dyDescent="0.25">
      <c r="E2925" s="1"/>
      <c r="F2925" s="1"/>
      <c r="Q2925" s="1"/>
      <c r="R2925" s="1"/>
      <c r="U2925" s="1"/>
    </row>
    <row r="2926" spans="5:21" x14ac:dyDescent="0.25">
      <c r="E2926" s="1"/>
      <c r="F2926" s="1"/>
      <c r="Q2926" s="1"/>
      <c r="R2926" s="1"/>
      <c r="U2926" s="1"/>
    </row>
    <row r="2927" spans="5:21" x14ac:dyDescent="0.25">
      <c r="E2927" s="1"/>
      <c r="F2927" s="1"/>
      <c r="Q2927" s="1"/>
      <c r="R2927" s="1"/>
      <c r="U2927" s="1"/>
    </row>
    <row r="2928" spans="5:21" x14ac:dyDescent="0.25">
      <c r="E2928" s="1"/>
      <c r="F2928" s="1"/>
      <c r="Q2928" s="1"/>
      <c r="R2928" s="1"/>
      <c r="U2928" s="1"/>
    </row>
    <row r="2929" spans="5:21" x14ac:dyDescent="0.25">
      <c r="E2929" s="1"/>
      <c r="F2929" s="1"/>
      <c r="Q2929" s="1"/>
      <c r="R2929" s="1"/>
      <c r="U2929" s="1"/>
    </row>
    <row r="2930" spans="5:21" x14ac:dyDescent="0.25">
      <c r="Q2930" s="1"/>
      <c r="R2930" s="1"/>
      <c r="U2930" s="1"/>
    </row>
    <row r="2931" spans="5:21" x14ac:dyDescent="0.25">
      <c r="Q2931" s="1"/>
      <c r="R2931" s="1"/>
      <c r="U2931" s="1"/>
    </row>
    <row r="2932" spans="5:21" x14ac:dyDescent="0.25">
      <c r="Q2932" s="1"/>
      <c r="R2932" s="1"/>
      <c r="U2932" s="1"/>
    </row>
    <row r="2933" spans="5:21" x14ac:dyDescent="0.25">
      <c r="Q2933" s="1"/>
      <c r="R2933" s="1"/>
      <c r="U2933" s="1"/>
    </row>
    <row r="2934" spans="5:21" x14ac:dyDescent="0.25">
      <c r="Q2934" s="1"/>
      <c r="R2934" s="1"/>
      <c r="U2934" s="1"/>
    </row>
    <row r="2935" spans="5:21" x14ac:dyDescent="0.25">
      <c r="Q2935" s="1"/>
      <c r="R2935" s="1"/>
      <c r="U2935" s="1"/>
    </row>
    <row r="2936" spans="5:21" x14ac:dyDescent="0.25">
      <c r="Q2936" s="1"/>
      <c r="R2936" s="1"/>
      <c r="U2936" s="1"/>
    </row>
    <row r="2937" spans="5:21" x14ac:dyDescent="0.25">
      <c r="Q2937" s="1"/>
      <c r="R2937" s="1"/>
      <c r="U2937" s="1"/>
    </row>
    <row r="2938" spans="5:21" x14ac:dyDescent="0.25">
      <c r="Q2938" s="1"/>
      <c r="R2938" s="1"/>
      <c r="U2938" s="1"/>
    </row>
    <row r="2939" spans="5:21" x14ac:dyDescent="0.25">
      <c r="Q2939" s="1"/>
      <c r="R2939" s="1"/>
      <c r="U2939" s="1"/>
    </row>
    <row r="2940" spans="5:21" x14ac:dyDescent="0.25">
      <c r="Q2940" s="1"/>
      <c r="R2940" s="1"/>
      <c r="U2940" s="1"/>
    </row>
    <row r="2941" spans="5:21" x14ac:dyDescent="0.25">
      <c r="Q2941" s="1"/>
      <c r="R2941" s="1"/>
      <c r="U2941" s="1"/>
    </row>
    <row r="2942" spans="5:21" x14ac:dyDescent="0.25">
      <c r="Q2942" s="1"/>
      <c r="R2942" s="1"/>
      <c r="U2942" s="1"/>
    </row>
    <row r="2943" spans="5:21" x14ac:dyDescent="0.25">
      <c r="Q2943" s="1"/>
      <c r="R2943" s="1"/>
      <c r="U2943" s="1"/>
    </row>
    <row r="2944" spans="5:21" x14ac:dyDescent="0.25">
      <c r="Q2944" s="1"/>
      <c r="R2944" s="1"/>
      <c r="U2944" s="1"/>
    </row>
    <row r="2945" spans="17:21" x14ac:dyDescent="0.25">
      <c r="Q2945" s="1"/>
      <c r="R2945" s="1"/>
      <c r="U2945" s="1"/>
    </row>
    <row r="2946" spans="17:21" x14ac:dyDescent="0.25">
      <c r="Q2946" s="1"/>
      <c r="R2946" s="1"/>
      <c r="U2946" s="1"/>
    </row>
    <row r="2947" spans="17:21" x14ac:dyDescent="0.25">
      <c r="Q2947" s="1"/>
      <c r="R2947" s="1"/>
      <c r="U2947" s="1"/>
    </row>
    <row r="2948" spans="17:21" x14ac:dyDescent="0.25">
      <c r="Q2948" s="1"/>
      <c r="R2948" s="1"/>
      <c r="U2948" s="1"/>
    </row>
    <row r="2949" spans="17:21" x14ac:dyDescent="0.25">
      <c r="Q2949" s="1"/>
      <c r="R2949" s="1"/>
      <c r="U2949" s="1"/>
    </row>
    <row r="2950" spans="17:21" x14ac:dyDescent="0.25">
      <c r="Q2950" s="1"/>
      <c r="R2950" s="1"/>
      <c r="U2950" s="1"/>
    </row>
    <row r="2951" spans="17:21" x14ac:dyDescent="0.25">
      <c r="Q2951" s="1"/>
      <c r="R2951" s="1"/>
      <c r="U2951" s="1"/>
    </row>
    <row r="2952" spans="17:21" x14ac:dyDescent="0.25">
      <c r="Q2952" s="1"/>
      <c r="R2952" s="1"/>
      <c r="U2952" s="1"/>
    </row>
    <row r="2953" spans="17:21" x14ac:dyDescent="0.25">
      <c r="Q2953" s="1"/>
      <c r="R2953" s="1"/>
      <c r="U2953" s="1"/>
    </row>
    <row r="2954" spans="17:21" x14ac:dyDescent="0.25">
      <c r="Q2954" s="1"/>
      <c r="R2954" s="1"/>
      <c r="U2954" s="1"/>
    </row>
    <row r="2955" spans="17:21" x14ac:dyDescent="0.25">
      <c r="Q2955" s="1"/>
      <c r="R2955" s="1"/>
      <c r="U2955" s="1"/>
    </row>
    <row r="2956" spans="17:21" x14ac:dyDescent="0.25">
      <c r="Q2956" s="1"/>
      <c r="R2956" s="1"/>
      <c r="U2956" s="1"/>
    </row>
    <row r="2957" spans="17:21" x14ac:dyDescent="0.25">
      <c r="Q2957" s="1"/>
      <c r="R2957" s="1"/>
      <c r="U2957" s="1"/>
    </row>
    <row r="2958" spans="17:21" x14ac:dyDescent="0.25">
      <c r="Q2958" s="1"/>
      <c r="R2958" s="1"/>
      <c r="U2958" s="1"/>
    </row>
    <row r="2959" spans="17:21" x14ac:dyDescent="0.25">
      <c r="Q2959" s="1"/>
      <c r="R2959" s="1"/>
      <c r="U2959" s="1"/>
    </row>
    <row r="2960" spans="17:21" x14ac:dyDescent="0.25">
      <c r="Q2960" s="1"/>
      <c r="R2960" s="1"/>
      <c r="U2960" s="1"/>
    </row>
    <row r="2961" spans="17:21" x14ac:dyDescent="0.25">
      <c r="Q2961" s="1"/>
      <c r="R2961" s="1"/>
      <c r="U2961" s="1"/>
    </row>
    <row r="2962" spans="17:21" x14ac:dyDescent="0.25">
      <c r="Q2962" s="1"/>
      <c r="R2962" s="1"/>
      <c r="U2962" s="1"/>
    </row>
    <row r="2963" spans="17:21" x14ac:dyDescent="0.25">
      <c r="Q2963" s="1"/>
      <c r="R2963" s="1"/>
      <c r="U2963" s="1"/>
    </row>
    <row r="2964" spans="17:21" x14ac:dyDescent="0.25">
      <c r="Q2964" s="1"/>
      <c r="R2964" s="1"/>
      <c r="U2964" s="1"/>
    </row>
    <row r="2965" spans="17:21" x14ac:dyDescent="0.25">
      <c r="Q2965" s="1"/>
      <c r="R2965" s="1"/>
      <c r="U2965" s="1"/>
    </row>
    <row r="2966" spans="17:21" x14ac:dyDescent="0.25">
      <c r="Q2966" s="1"/>
      <c r="R2966" s="1"/>
      <c r="U2966" s="1"/>
    </row>
    <row r="2967" spans="17:21" x14ac:dyDescent="0.25">
      <c r="Q2967" s="1"/>
      <c r="R2967" s="1"/>
      <c r="U2967" s="1"/>
    </row>
    <row r="2968" spans="17:21" x14ac:dyDescent="0.25">
      <c r="Q2968" s="1"/>
      <c r="R2968" s="1"/>
      <c r="U2968" s="1"/>
    </row>
    <row r="2969" spans="17:21" x14ac:dyDescent="0.25">
      <c r="Q2969" s="1"/>
      <c r="R2969" s="1"/>
      <c r="U2969" s="1"/>
    </row>
    <row r="2970" spans="17:21" x14ac:dyDescent="0.25">
      <c r="Q2970" s="1"/>
      <c r="R2970" s="1"/>
      <c r="U2970" s="1"/>
    </row>
    <row r="2971" spans="17:21" x14ac:dyDescent="0.25">
      <c r="Q2971" s="1"/>
      <c r="R2971" s="1"/>
      <c r="U2971" s="1"/>
    </row>
    <row r="2972" spans="17:21" x14ac:dyDescent="0.25">
      <c r="Q2972" s="1"/>
      <c r="R2972" s="1"/>
      <c r="U2972" s="1"/>
    </row>
    <row r="2973" spans="17:21" x14ac:dyDescent="0.25">
      <c r="Q2973" s="1"/>
      <c r="R2973" s="1"/>
      <c r="U2973" s="1"/>
    </row>
    <row r="2974" spans="17:21" x14ac:dyDescent="0.25">
      <c r="Q2974" s="1"/>
      <c r="R2974" s="1"/>
      <c r="U2974" s="1"/>
    </row>
    <row r="2975" spans="17:21" x14ac:dyDescent="0.25">
      <c r="Q2975" s="1"/>
      <c r="R2975" s="1"/>
      <c r="U2975" s="1"/>
    </row>
    <row r="2976" spans="17:21" x14ac:dyDescent="0.25">
      <c r="Q2976" s="1"/>
      <c r="R2976" s="1"/>
      <c r="U2976" s="1"/>
    </row>
    <row r="2977" spans="5:21" x14ac:dyDescent="0.25">
      <c r="Q2977" s="1"/>
      <c r="R2977" s="1"/>
      <c r="U2977" s="1"/>
    </row>
    <row r="2978" spans="5:21" x14ac:dyDescent="0.25">
      <c r="E2978" s="1"/>
      <c r="F2978" s="1"/>
      <c r="Q2978" s="1"/>
      <c r="R2978" s="1"/>
      <c r="U2978" s="1"/>
    </row>
    <row r="2979" spans="5:21" x14ac:dyDescent="0.25">
      <c r="E2979" s="1"/>
      <c r="F2979" s="1"/>
      <c r="Q2979" s="1"/>
      <c r="R2979" s="1"/>
      <c r="U2979" s="1"/>
    </row>
    <row r="2980" spans="5:21" x14ac:dyDescent="0.25">
      <c r="E2980" s="1"/>
      <c r="F2980" s="1"/>
      <c r="Q2980" s="1"/>
      <c r="R2980" s="1"/>
      <c r="U2980" s="1"/>
    </row>
    <row r="2981" spans="5:21" x14ac:dyDescent="0.25">
      <c r="E2981" s="1"/>
      <c r="F2981" s="1"/>
      <c r="Q2981" s="1"/>
      <c r="R2981" s="1"/>
      <c r="U2981" s="1"/>
    </row>
    <row r="2982" spans="5:21" x14ac:dyDescent="0.25">
      <c r="E2982" s="1"/>
      <c r="F2982" s="1"/>
      <c r="Q2982" s="1"/>
      <c r="R2982" s="1"/>
      <c r="U2982" s="1"/>
    </row>
    <row r="2983" spans="5:21" x14ac:dyDescent="0.25">
      <c r="E2983" s="1"/>
      <c r="F2983" s="1"/>
      <c r="Q2983" s="1"/>
      <c r="R2983" s="1"/>
      <c r="U2983" s="1"/>
    </row>
    <row r="2984" spans="5:21" x14ac:dyDescent="0.25">
      <c r="E2984" s="1"/>
      <c r="F2984" s="1"/>
      <c r="Q2984" s="1"/>
      <c r="R2984" s="1"/>
      <c r="U2984" s="1"/>
    </row>
    <row r="2985" spans="5:21" x14ac:dyDescent="0.25">
      <c r="E2985" s="1"/>
      <c r="F2985" s="1"/>
      <c r="Q2985" s="1"/>
      <c r="R2985" s="1"/>
      <c r="U2985" s="1"/>
    </row>
    <row r="2986" spans="5:21" x14ac:dyDescent="0.25">
      <c r="E2986" s="1"/>
      <c r="F2986" s="1"/>
      <c r="Q2986" s="1"/>
      <c r="R2986" s="1"/>
      <c r="U2986" s="1"/>
    </row>
    <row r="2987" spans="5:21" x14ac:dyDescent="0.25">
      <c r="E2987" s="1"/>
      <c r="F2987" s="1"/>
      <c r="Q2987" s="1"/>
      <c r="R2987" s="1"/>
      <c r="U2987" s="1"/>
    </row>
    <row r="2988" spans="5:21" x14ac:dyDescent="0.25">
      <c r="E2988" s="1"/>
      <c r="F2988" s="1"/>
      <c r="Q2988" s="1"/>
      <c r="R2988" s="1"/>
      <c r="U2988" s="1"/>
    </row>
    <row r="2989" spans="5:21" x14ac:dyDescent="0.25">
      <c r="E2989" s="1"/>
      <c r="F2989" s="1"/>
      <c r="Q2989" s="1"/>
      <c r="R2989" s="1"/>
      <c r="U2989" s="1"/>
    </row>
    <row r="2990" spans="5:21" x14ac:dyDescent="0.25">
      <c r="E2990" s="1"/>
      <c r="F2990" s="1"/>
      <c r="Q2990" s="1"/>
      <c r="R2990" s="1"/>
      <c r="U2990" s="1"/>
    </row>
    <row r="2991" spans="5:21" x14ac:dyDescent="0.25">
      <c r="E2991" s="1"/>
      <c r="F2991" s="1"/>
      <c r="Q2991" s="1"/>
      <c r="R2991" s="1"/>
      <c r="U2991" s="1"/>
    </row>
    <row r="2992" spans="5:21" x14ac:dyDescent="0.25">
      <c r="E2992" s="1"/>
      <c r="F2992" s="1"/>
      <c r="Q2992" s="1"/>
      <c r="R2992" s="1"/>
      <c r="U2992" s="1"/>
    </row>
    <row r="2993" spans="5:21" x14ac:dyDescent="0.25">
      <c r="E2993" s="1"/>
      <c r="F2993" s="1"/>
      <c r="Q2993" s="1"/>
      <c r="R2993" s="1"/>
      <c r="U2993" s="1"/>
    </row>
    <row r="2994" spans="5:21" x14ac:dyDescent="0.25">
      <c r="E2994" s="1"/>
      <c r="F2994" s="1"/>
      <c r="Q2994" s="1"/>
      <c r="R2994" s="1"/>
      <c r="U2994" s="1"/>
    </row>
    <row r="2995" spans="5:21" x14ac:dyDescent="0.25">
      <c r="E2995" s="1"/>
      <c r="F2995" s="1"/>
      <c r="Q2995" s="1"/>
      <c r="R2995" s="1"/>
      <c r="U2995" s="1"/>
    </row>
    <row r="2996" spans="5:21" x14ac:dyDescent="0.25">
      <c r="E2996" s="1"/>
      <c r="F2996" s="1"/>
      <c r="Q2996" s="1"/>
      <c r="R2996" s="1"/>
      <c r="U2996" s="1"/>
    </row>
    <row r="2997" spans="5:21" x14ac:dyDescent="0.25">
      <c r="E2997" s="1"/>
      <c r="F2997" s="1"/>
      <c r="Q2997" s="1"/>
      <c r="R2997" s="1"/>
      <c r="U2997" s="1"/>
    </row>
    <row r="2998" spans="5:21" x14ac:dyDescent="0.25">
      <c r="E2998" s="1"/>
      <c r="F2998" s="1"/>
      <c r="Q2998" s="1"/>
      <c r="R2998" s="1"/>
      <c r="U2998" s="1"/>
    </row>
    <row r="2999" spans="5:21" x14ac:dyDescent="0.25">
      <c r="E2999" s="1"/>
      <c r="F2999" s="1"/>
      <c r="Q2999" s="1"/>
      <c r="R2999" s="1"/>
      <c r="U2999" s="1"/>
    </row>
    <row r="3000" spans="5:21" x14ac:dyDescent="0.25">
      <c r="E3000" s="1"/>
      <c r="F3000" s="1"/>
      <c r="Q3000" s="1"/>
      <c r="R3000" s="1"/>
      <c r="U3000" s="1"/>
    </row>
    <row r="3001" spans="5:21" x14ac:dyDescent="0.25">
      <c r="E3001" s="1"/>
      <c r="F3001" s="1"/>
      <c r="Q3001" s="1"/>
      <c r="R3001" s="1"/>
      <c r="U3001" s="1"/>
    </row>
    <row r="3002" spans="5:21" x14ac:dyDescent="0.25">
      <c r="E3002" s="1"/>
      <c r="F3002" s="1"/>
      <c r="Q3002" s="1"/>
      <c r="R3002" s="1"/>
      <c r="U3002" s="1"/>
    </row>
    <row r="3003" spans="5:21" x14ac:dyDescent="0.25">
      <c r="E3003" s="1"/>
      <c r="F3003" s="1"/>
      <c r="Q3003" s="1"/>
      <c r="R3003" s="1"/>
      <c r="U3003" s="1"/>
    </row>
    <row r="3004" spans="5:21" x14ac:dyDescent="0.25">
      <c r="E3004" s="1"/>
      <c r="F3004" s="1"/>
      <c r="Q3004" s="1"/>
      <c r="R3004" s="1"/>
      <c r="U3004" s="1"/>
    </row>
    <row r="3005" spans="5:21" x14ac:dyDescent="0.25">
      <c r="E3005" s="1"/>
      <c r="F3005" s="1"/>
      <c r="Q3005" s="1"/>
      <c r="R3005" s="1"/>
      <c r="U3005" s="1"/>
    </row>
    <row r="3006" spans="5:21" x14ac:dyDescent="0.25">
      <c r="E3006" s="1"/>
      <c r="F3006" s="1"/>
      <c r="Q3006" s="1"/>
      <c r="R3006" s="1"/>
      <c r="U3006" s="1"/>
    </row>
    <row r="3007" spans="5:21" x14ac:dyDescent="0.25">
      <c r="E3007" s="1"/>
      <c r="F3007" s="1"/>
      <c r="Q3007" s="1"/>
      <c r="R3007" s="1"/>
      <c r="U3007" s="1"/>
    </row>
    <row r="3008" spans="5:21" x14ac:dyDescent="0.25">
      <c r="E3008" s="1"/>
      <c r="F3008" s="1"/>
      <c r="Q3008" s="1"/>
      <c r="R3008" s="1"/>
      <c r="U3008" s="1"/>
    </row>
    <row r="3009" spans="5:21" x14ac:dyDescent="0.25">
      <c r="E3009" s="1"/>
      <c r="F3009" s="1"/>
      <c r="Q3009" s="1"/>
      <c r="R3009" s="1"/>
      <c r="U3009" s="1"/>
    </row>
    <row r="3010" spans="5:21" x14ac:dyDescent="0.25">
      <c r="E3010" s="1"/>
      <c r="F3010" s="1"/>
      <c r="Q3010" s="1"/>
      <c r="R3010" s="1"/>
      <c r="U3010" s="1"/>
    </row>
    <row r="3011" spans="5:21" x14ac:dyDescent="0.25">
      <c r="E3011" s="1"/>
      <c r="F3011" s="1"/>
      <c r="Q3011" s="1"/>
      <c r="R3011" s="1"/>
      <c r="U3011" s="1"/>
    </row>
    <row r="3012" spans="5:21" x14ac:dyDescent="0.25">
      <c r="E3012" s="1"/>
      <c r="F3012" s="1"/>
      <c r="Q3012" s="1"/>
      <c r="R3012" s="1"/>
      <c r="U3012" s="1"/>
    </row>
    <row r="3013" spans="5:21" x14ac:dyDescent="0.25">
      <c r="E3013" s="1"/>
      <c r="F3013" s="1"/>
      <c r="Q3013" s="1"/>
      <c r="R3013" s="1"/>
      <c r="U3013" s="1"/>
    </row>
    <row r="3014" spans="5:21" x14ac:dyDescent="0.25">
      <c r="E3014" s="1"/>
      <c r="F3014" s="1"/>
      <c r="Q3014" s="1"/>
      <c r="R3014" s="1"/>
      <c r="U3014" s="1"/>
    </row>
    <row r="3015" spans="5:21" x14ac:dyDescent="0.25">
      <c r="E3015" s="1"/>
      <c r="F3015" s="1"/>
      <c r="Q3015" s="1"/>
      <c r="R3015" s="1"/>
      <c r="U3015" s="1"/>
    </row>
    <row r="3016" spans="5:21" x14ac:dyDescent="0.25">
      <c r="E3016" s="1"/>
      <c r="F3016" s="1"/>
      <c r="Q3016" s="1"/>
      <c r="R3016" s="1"/>
      <c r="U3016" s="1"/>
    </row>
    <row r="3017" spans="5:21" x14ac:dyDescent="0.25">
      <c r="E3017" s="1"/>
      <c r="F3017" s="1"/>
      <c r="Q3017" s="1"/>
      <c r="R3017" s="1"/>
      <c r="U3017" s="1"/>
    </row>
    <row r="3018" spans="5:21" x14ac:dyDescent="0.25">
      <c r="E3018" s="1"/>
      <c r="F3018" s="1"/>
      <c r="Q3018" s="1"/>
      <c r="R3018" s="1"/>
      <c r="U3018" s="1"/>
    </row>
    <row r="3019" spans="5:21" x14ac:dyDescent="0.25">
      <c r="E3019" s="1"/>
      <c r="F3019" s="1"/>
      <c r="Q3019" s="1"/>
      <c r="R3019" s="1"/>
      <c r="U3019" s="1"/>
    </row>
    <row r="3020" spans="5:21" x14ac:dyDescent="0.25">
      <c r="E3020" s="1"/>
      <c r="F3020" s="1"/>
      <c r="Q3020" s="1"/>
      <c r="R3020" s="1"/>
      <c r="U3020" s="1"/>
    </row>
    <row r="3021" spans="5:21" x14ac:dyDescent="0.25">
      <c r="E3021" s="1"/>
      <c r="F3021" s="1"/>
      <c r="Q3021" s="1"/>
      <c r="R3021" s="1"/>
      <c r="U3021" s="1"/>
    </row>
    <row r="3022" spans="5:21" x14ac:dyDescent="0.25">
      <c r="E3022" s="1"/>
      <c r="F3022" s="1"/>
      <c r="Q3022" s="1"/>
      <c r="R3022" s="1"/>
      <c r="U3022" s="1"/>
    </row>
    <row r="3023" spans="5:21" x14ac:dyDescent="0.25">
      <c r="E3023" s="1"/>
      <c r="F3023" s="1"/>
      <c r="Q3023" s="1"/>
      <c r="R3023" s="1"/>
      <c r="U3023" s="1"/>
    </row>
    <row r="3024" spans="5:21" x14ac:dyDescent="0.25">
      <c r="E3024" s="1"/>
      <c r="F3024" s="1"/>
      <c r="Q3024" s="1"/>
      <c r="R3024" s="1"/>
      <c r="U3024" s="1"/>
    </row>
    <row r="3025" spans="5:21" x14ac:dyDescent="0.25">
      <c r="E3025" s="1"/>
      <c r="F3025" s="1"/>
      <c r="Q3025" s="1"/>
      <c r="R3025" s="1"/>
      <c r="U3025" s="1"/>
    </row>
    <row r="3026" spans="5:21" x14ac:dyDescent="0.25">
      <c r="E3026" s="1"/>
      <c r="F3026" s="1"/>
      <c r="Q3026" s="1"/>
      <c r="R3026" s="1"/>
      <c r="U3026" s="1"/>
    </row>
    <row r="3027" spans="5:21" x14ac:dyDescent="0.25">
      <c r="E3027" s="1"/>
      <c r="F3027" s="1"/>
      <c r="Q3027" s="1"/>
      <c r="R3027" s="1"/>
      <c r="U3027" s="1"/>
    </row>
    <row r="3028" spans="5:21" x14ac:dyDescent="0.25">
      <c r="E3028" s="1"/>
      <c r="F3028" s="1"/>
      <c r="Q3028" s="1"/>
      <c r="R3028" s="1"/>
      <c r="U3028" s="1"/>
    </row>
    <row r="3029" spans="5:21" x14ac:dyDescent="0.25">
      <c r="E3029" s="1"/>
      <c r="F3029" s="1"/>
      <c r="Q3029" s="1"/>
      <c r="R3029" s="1"/>
      <c r="U3029" s="1"/>
    </row>
    <row r="3030" spans="5:21" x14ac:dyDescent="0.25">
      <c r="E3030" s="1"/>
      <c r="F3030" s="1"/>
      <c r="Q3030" s="1"/>
      <c r="R3030" s="1"/>
      <c r="U3030" s="1"/>
    </row>
    <row r="3031" spans="5:21" x14ac:dyDescent="0.25">
      <c r="E3031" s="1"/>
      <c r="F3031" s="1"/>
      <c r="Q3031" s="1"/>
      <c r="R3031" s="1"/>
      <c r="U3031" s="1"/>
    </row>
    <row r="3032" spans="5:21" x14ac:dyDescent="0.25">
      <c r="E3032" s="1"/>
      <c r="F3032" s="1"/>
      <c r="Q3032" s="1"/>
      <c r="R3032" s="1"/>
      <c r="U3032" s="1"/>
    </row>
    <row r="3033" spans="5:21" x14ac:dyDescent="0.25">
      <c r="E3033" s="1"/>
      <c r="F3033" s="1"/>
      <c r="Q3033" s="1"/>
      <c r="R3033" s="1"/>
      <c r="U3033" s="1"/>
    </row>
    <row r="3034" spans="5:21" x14ac:dyDescent="0.25">
      <c r="E3034" s="1"/>
      <c r="F3034" s="1"/>
      <c r="Q3034" s="1"/>
      <c r="R3034" s="1"/>
      <c r="U3034" s="1"/>
    </row>
    <row r="3035" spans="5:21" x14ac:dyDescent="0.25">
      <c r="E3035" s="1"/>
      <c r="F3035" s="1"/>
      <c r="Q3035" s="1"/>
      <c r="R3035" s="1"/>
      <c r="U3035" s="1"/>
    </row>
    <row r="3036" spans="5:21" x14ac:dyDescent="0.25">
      <c r="E3036" s="1"/>
      <c r="F3036" s="1"/>
      <c r="Q3036" s="1"/>
      <c r="R3036" s="1"/>
      <c r="U3036" s="1"/>
    </row>
    <row r="3037" spans="5:21" x14ac:dyDescent="0.25">
      <c r="E3037" s="1"/>
      <c r="F3037" s="1"/>
      <c r="Q3037" s="1"/>
      <c r="R3037" s="1"/>
      <c r="U3037" s="1"/>
    </row>
    <row r="3038" spans="5:21" x14ac:dyDescent="0.25">
      <c r="E3038" s="1"/>
      <c r="F3038" s="1"/>
      <c r="Q3038" s="1"/>
      <c r="R3038" s="1"/>
      <c r="U3038" s="1"/>
    </row>
    <row r="3039" spans="5:21" x14ac:dyDescent="0.25">
      <c r="E3039" s="1"/>
      <c r="F3039" s="1"/>
      <c r="Q3039" s="1"/>
      <c r="R3039" s="1"/>
      <c r="U3039" s="1"/>
    </row>
    <row r="3040" spans="5:21" x14ac:dyDescent="0.25">
      <c r="E3040" s="1"/>
      <c r="F3040" s="1"/>
      <c r="Q3040" s="1"/>
      <c r="R3040" s="1"/>
      <c r="U3040" s="1"/>
    </row>
    <row r="3041" spans="5:21" x14ac:dyDescent="0.25">
      <c r="E3041" s="1"/>
      <c r="F3041" s="1"/>
      <c r="Q3041" s="1"/>
      <c r="R3041" s="1"/>
      <c r="U3041" s="1"/>
    </row>
    <row r="3042" spans="5:21" x14ac:dyDescent="0.25">
      <c r="E3042" s="1"/>
      <c r="F3042" s="1"/>
      <c r="Q3042" s="1"/>
      <c r="R3042" s="1"/>
      <c r="U3042" s="1"/>
    </row>
    <row r="3043" spans="5:21" x14ac:dyDescent="0.25">
      <c r="E3043" s="1"/>
      <c r="F3043" s="1"/>
      <c r="Q3043" s="1"/>
      <c r="R3043" s="1"/>
      <c r="U3043" s="1"/>
    </row>
    <row r="3044" spans="5:21" x14ac:dyDescent="0.25">
      <c r="E3044" s="1"/>
      <c r="F3044" s="1"/>
      <c r="Q3044" s="1"/>
      <c r="R3044" s="1"/>
      <c r="U3044" s="1"/>
    </row>
    <row r="3045" spans="5:21" x14ac:dyDescent="0.25">
      <c r="E3045" s="1"/>
      <c r="F3045" s="1"/>
      <c r="Q3045" s="1"/>
      <c r="R3045" s="1"/>
      <c r="U3045" s="1"/>
    </row>
    <row r="3046" spans="5:21" x14ac:dyDescent="0.25">
      <c r="E3046" s="1"/>
      <c r="F3046" s="1"/>
      <c r="Q3046" s="1"/>
      <c r="R3046" s="1"/>
      <c r="U3046" s="1"/>
    </row>
    <row r="3047" spans="5:21" x14ac:dyDescent="0.25">
      <c r="E3047" s="1"/>
      <c r="F3047" s="1"/>
      <c r="Q3047" s="1"/>
      <c r="R3047" s="1"/>
      <c r="U3047" s="1"/>
    </row>
    <row r="3048" spans="5:21" x14ac:dyDescent="0.25">
      <c r="E3048" s="1"/>
      <c r="F3048" s="1"/>
      <c r="Q3048" s="1"/>
      <c r="R3048" s="1"/>
      <c r="U3048" s="1"/>
    </row>
    <row r="3049" spans="5:21" x14ac:dyDescent="0.25">
      <c r="E3049" s="1"/>
      <c r="F3049" s="1"/>
      <c r="Q3049" s="1"/>
      <c r="R3049" s="1"/>
      <c r="U3049" s="1"/>
    </row>
    <row r="3050" spans="5:21" x14ac:dyDescent="0.25">
      <c r="Q3050" s="1"/>
      <c r="R3050" s="1"/>
      <c r="U3050" s="1"/>
    </row>
    <row r="3051" spans="5:21" x14ac:dyDescent="0.25">
      <c r="Q3051" s="1"/>
      <c r="R3051" s="1"/>
      <c r="U3051" s="1"/>
    </row>
    <row r="3052" spans="5:21" x14ac:dyDescent="0.25">
      <c r="Q3052" s="1"/>
      <c r="R3052" s="1"/>
      <c r="U3052" s="1"/>
    </row>
    <row r="3053" spans="5:21" x14ac:dyDescent="0.25">
      <c r="Q3053" s="1"/>
      <c r="R3053" s="1"/>
      <c r="U3053" s="1"/>
    </row>
    <row r="3054" spans="5:21" x14ac:dyDescent="0.25">
      <c r="Q3054" s="1"/>
      <c r="R3054" s="1"/>
      <c r="U3054" s="1"/>
    </row>
    <row r="3055" spans="5:21" x14ac:dyDescent="0.25">
      <c r="Q3055" s="1"/>
      <c r="R3055" s="1"/>
      <c r="U3055" s="1"/>
    </row>
    <row r="3056" spans="5:21" x14ac:dyDescent="0.25">
      <c r="Q3056" s="1"/>
      <c r="R3056" s="1"/>
      <c r="U3056" s="1"/>
    </row>
    <row r="3057" spans="17:21" x14ac:dyDescent="0.25">
      <c r="Q3057" s="1"/>
      <c r="R3057" s="1"/>
      <c r="U3057" s="1"/>
    </row>
    <row r="3058" spans="17:21" x14ac:dyDescent="0.25">
      <c r="Q3058" s="1"/>
      <c r="R3058" s="1"/>
      <c r="U3058" s="1"/>
    </row>
    <row r="3059" spans="17:21" x14ac:dyDescent="0.25">
      <c r="Q3059" s="1"/>
      <c r="R3059" s="1"/>
      <c r="U3059" s="1"/>
    </row>
    <row r="3060" spans="17:21" x14ac:dyDescent="0.25">
      <c r="Q3060" s="1"/>
      <c r="R3060" s="1"/>
      <c r="U3060" s="1"/>
    </row>
    <row r="3061" spans="17:21" x14ac:dyDescent="0.25">
      <c r="Q3061" s="1"/>
      <c r="R3061" s="1"/>
      <c r="U3061" s="1"/>
    </row>
    <row r="3062" spans="17:21" x14ac:dyDescent="0.25">
      <c r="Q3062" s="1"/>
      <c r="R3062" s="1"/>
      <c r="U3062" s="1"/>
    </row>
    <row r="3063" spans="17:21" x14ac:dyDescent="0.25">
      <c r="Q3063" s="1"/>
      <c r="R3063" s="1"/>
      <c r="U3063" s="1"/>
    </row>
    <row r="3064" spans="17:21" x14ac:dyDescent="0.25">
      <c r="Q3064" s="1"/>
      <c r="R3064" s="1"/>
      <c r="U3064" s="1"/>
    </row>
    <row r="3065" spans="17:21" x14ac:dyDescent="0.25">
      <c r="Q3065" s="1"/>
      <c r="R3065" s="1"/>
      <c r="U3065" s="1"/>
    </row>
    <row r="3066" spans="17:21" x14ac:dyDescent="0.25">
      <c r="Q3066" s="1"/>
      <c r="R3066" s="1"/>
      <c r="U3066" s="1"/>
    </row>
    <row r="3067" spans="17:21" x14ac:dyDescent="0.25">
      <c r="Q3067" s="1"/>
      <c r="R3067" s="1"/>
      <c r="U3067" s="1"/>
    </row>
    <row r="3068" spans="17:21" x14ac:dyDescent="0.25">
      <c r="Q3068" s="1"/>
      <c r="R3068" s="1"/>
      <c r="U3068" s="1"/>
    </row>
    <row r="3069" spans="17:21" x14ac:dyDescent="0.25">
      <c r="Q3069" s="1"/>
      <c r="R3069" s="1"/>
      <c r="U3069" s="1"/>
    </row>
    <row r="3070" spans="17:21" x14ac:dyDescent="0.25">
      <c r="Q3070" s="1"/>
      <c r="R3070" s="1"/>
      <c r="U3070" s="1"/>
    </row>
    <row r="3071" spans="17:21" x14ac:dyDescent="0.25">
      <c r="Q3071" s="1"/>
      <c r="R3071" s="1"/>
      <c r="U3071" s="1"/>
    </row>
    <row r="3072" spans="17:21" x14ac:dyDescent="0.25">
      <c r="Q3072" s="1"/>
      <c r="R3072" s="1"/>
      <c r="U3072" s="1"/>
    </row>
    <row r="3073" spans="17:21" x14ac:dyDescent="0.25">
      <c r="Q3073" s="1"/>
      <c r="R3073" s="1"/>
      <c r="U3073" s="1"/>
    </row>
    <row r="3074" spans="17:21" x14ac:dyDescent="0.25">
      <c r="Q3074" s="1"/>
      <c r="R3074" s="1"/>
      <c r="U3074" s="1"/>
    </row>
    <row r="3075" spans="17:21" x14ac:dyDescent="0.25">
      <c r="Q3075" s="1"/>
      <c r="R3075" s="1"/>
      <c r="U3075" s="1"/>
    </row>
    <row r="3076" spans="17:21" x14ac:dyDescent="0.25">
      <c r="Q3076" s="1"/>
      <c r="R3076" s="1"/>
      <c r="U3076" s="1"/>
    </row>
    <row r="3077" spans="17:21" x14ac:dyDescent="0.25">
      <c r="Q3077" s="1"/>
      <c r="R3077" s="1"/>
      <c r="U3077" s="1"/>
    </row>
    <row r="3078" spans="17:21" x14ac:dyDescent="0.25">
      <c r="Q3078" s="1"/>
      <c r="R3078" s="1"/>
      <c r="U3078" s="1"/>
    </row>
    <row r="3079" spans="17:21" x14ac:dyDescent="0.25">
      <c r="Q3079" s="1"/>
      <c r="R3079" s="1"/>
      <c r="U3079" s="1"/>
    </row>
    <row r="3080" spans="17:21" x14ac:dyDescent="0.25">
      <c r="Q3080" s="1"/>
      <c r="R3080" s="1"/>
      <c r="U3080" s="1"/>
    </row>
    <row r="3081" spans="17:21" x14ac:dyDescent="0.25">
      <c r="Q3081" s="1"/>
      <c r="R3081" s="1"/>
      <c r="U3081" s="1"/>
    </row>
    <row r="3082" spans="17:21" x14ac:dyDescent="0.25">
      <c r="Q3082" s="1"/>
      <c r="R3082" s="1"/>
      <c r="U3082" s="1"/>
    </row>
    <row r="3083" spans="17:21" x14ac:dyDescent="0.25">
      <c r="Q3083" s="1"/>
      <c r="R3083" s="1"/>
      <c r="U3083" s="1"/>
    </row>
    <row r="3084" spans="17:21" x14ac:dyDescent="0.25">
      <c r="Q3084" s="1"/>
      <c r="R3084" s="1"/>
      <c r="U3084" s="1"/>
    </row>
    <row r="3085" spans="17:21" x14ac:dyDescent="0.25">
      <c r="Q3085" s="1"/>
      <c r="R3085" s="1"/>
      <c r="U3085" s="1"/>
    </row>
    <row r="3086" spans="17:21" x14ac:dyDescent="0.25">
      <c r="Q3086" s="1"/>
      <c r="R3086" s="1"/>
      <c r="U3086" s="1"/>
    </row>
    <row r="3087" spans="17:21" x14ac:dyDescent="0.25">
      <c r="Q3087" s="1"/>
      <c r="R3087" s="1"/>
      <c r="U3087" s="1"/>
    </row>
    <row r="3088" spans="17:21" x14ac:dyDescent="0.25">
      <c r="Q3088" s="1"/>
      <c r="R3088" s="1"/>
      <c r="U3088" s="1"/>
    </row>
    <row r="3089" spans="17:21" x14ac:dyDescent="0.25">
      <c r="Q3089" s="1"/>
      <c r="R3089" s="1"/>
      <c r="U3089" s="1"/>
    </row>
    <row r="3090" spans="17:21" x14ac:dyDescent="0.25">
      <c r="Q3090" s="1"/>
      <c r="R3090" s="1"/>
      <c r="U3090" s="1"/>
    </row>
    <row r="3091" spans="17:21" x14ac:dyDescent="0.25">
      <c r="Q3091" s="1"/>
      <c r="R3091" s="1"/>
      <c r="U3091" s="1"/>
    </row>
    <row r="3092" spans="17:21" x14ac:dyDescent="0.25">
      <c r="Q3092" s="1"/>
      <c r="R3092" s="1"/>
      <c r="U3092" s="1"/>
    </row>
    <row r="3093" spans="17:21" x14ac:dyDescent="0.25">
      <c r="Q3093" s="1"/>
      <c r="R3093" s="1"/>
      <c r="U3093" s="1"/>
    </row>
    <row r="3094" spans="17:21" x14ac:dyDescent="0.25">
      <c r="Q3094" s="1"/>
      <c r="R3094" s="1"/>
      <c r="U3094" s="1"/>
    </row>
    <row r="3095" spans="17:21" x14ac:dyDescent="0.25">
      <c r="Q3095" s="1"/>
      <c r="R3095" s="1"/>
      <c r="U3095" s="1"/>
    </row>
    <row r="3096" spans="17:21" x14ac:dyDescent="0.25">
      <c r="Q3096" s="1"/>
      <c r="R3096" s="1"/>
      <c r="U3096" s="1"/>
    </row>
    <row r="3097" spans="17:21" x14ac:dyDescent="0.25">
      <c r="Q3097" s="1"/>
      <c r="R3097" s="1"/>
      <c r="U3097" s="1"/>
    </row>
    <row r="3098" spans="17:21" x14ac:dyDescent="0.25">
      <c r="Q3098" s="1"/>
      <c r="R3098" s="1"/>
      <c r="U3098" s="1"/>
    </row>
    <row r="3099" spans="17:21" x14ac:dyDescent="0.25">
      <c r="Q3099" s="1"/>
      <c r="R3099" s="1"/>
      <c r="U3099" s="1"/>
    </row>
    <row r="3100" spans="17:21" x14ac:dyDescent="0.25">
      <c r="Q3100" s="1"/>
      <c r="R3100" s="1"/>
      <c r="U3100" s="1"/>
    </row>
    <row r="3101" spans="17:21" x14ac:dyDescent="0.25">
      <c r="Q3101" s="1"/>
      <c r="R3101" s="1"/>
      <c r="U3101" s="1"/>
    </row>
    <row r="3102" spans="17:21" x14ac:dyDescent="0.25">
      <c r="Q3102" s="1"/>
      <c r="R3102" s="1"/>
      <c r="U3102" s="1"/>
    </row>
    <row r="3103" spans="17:21" x14ac:dyDescent="0.25">
      <c r="Q3103" s="1"/>
      <c r="R3103" s="1"/>
      <c r="U3103" s="1"/>
    </row>
    <row r="3104" spans="17:21" x14ac:dyDescent="0.25">
      <c r="Q3104" s="1"/>
      <c r="R3104" s="1"/>
      <c r="U3104" s="1"/>
    </row>
    <row r="3105" spans="17:21" x14ac:dyDescent="0.25">
      <c r="Q3105" s="1"/>
      <c r="R3105" s="1"/>
      <c r="U3105" s="1"/>
    </row>
    <row r="3106" spans="17:21" x14ac:dyDescent="0.25">
      <c r="Q3106" s="1"/>
      <c r="R3106" s="1"/>
      <c r="U3106" s="1"/>
    </row>
    <row r="3107" spans="17:21" x14ac:dyDescent="0.25">
      <c r="Q3107" s="1"/>
      <c r="R3107" s="1"/>
      <c r="U3107" s="1"/>
    </row>
    <row r="3108" spans="17:21" x14ac:dyDescent="0.25">
      <c r="Q3108" s="1"/>
      <c r="R3108" s="1"/>
      <c r="U3108" s="1"/>
    </row>
    <row r="3109" spans="17:21" x14ac:dyDescent="0.25">
      <c r="Q3109" s="1"/>
      <c r="R3109" s="1"/>
      <c r="U3109" s="1"/>
    </row>
    <row r="3110" spans="17:21" x14ac:dyDescent="0.25">
      <c r="Q3110" s="1"/>
      <c r="R3110" s="1"/>
      <c r="U3110" s="1"/>
    </row>
    <row r="3111" spans="17:21" x14ac:dyDescent="0.25">
      <c r="Q3111" s="1"/>
      <c r="R3111" s="1"/>
      <c r="U3111" s="1"/>
    </row>
    <row r="3112" spans="17:21" x14ac:dyDescent="0.25">
      <c r="Q3112" s="1"/>
      <c r="R3112" s="1"/>
      <c r="U3112" s="1"/>
    </row>
    <row r="3113" spans="17:21" x14ac:dyDescent="0.25">
      <c r="Q3113" s="1"/>
      <c r="R3113" s="1"/>
      <c r="U3113" s="1"/>
    </row>
    <row r="3114" spans="17:21" x14ac:dyDescent="0.25">
      <c r="Q3114" s="1"/>
      <c r="R3114" s="1"/>
      <c r="U3114" s="1"/>
    </row>
    <row r="3115" spans="17:21" x14ac:dyDescent="0.25">
      <c r="Q3115" s="1"/>
      <c r="R3115" s="1"/>
      <c r="U3115" s="1"/>
    </row>
    <row r="3116" spans="17:21" x14ac:dyDescent="0.25">
      <c r="Q3116" s="1"/>
      <c r="R3116" s="1"/>
      <c r="U3116" s="1"/>
    </row>
    <row r="3117" spans="17:21" x14ac:dyDescent="0.25">
      <c r="Q3117" s="1"/>
      <c r="R3117" s="1"/>
      <c r="U3117" s="1"/>
    </row>
    <row r="3118" spans="17:21" x14ac:dyDescent="0.25">
      <c r="Q3118" s="1"/>
      <c r="R3118" s="1"/>
      <c r="U3118" s="1"/>
    </row>
    <row r="3119" spans="17:21" x14ac:dyDescent="0.25">
      <c r="Q3119" s="1"/>
      <c r="R3119" s="1"/>
      <c r="U3119" s="1"/>
    </row>
    <row r="3120" spans="17:21" x14ac:dyDescent="0.25">
      <c r="Q3120" s="1"/>
      <c r="R3120" s="1"/>
      <c r="U3120" s="1"/>
    </row>
    <row r="3121" spans="17:21" x14ac:dyDescent="0.25">
      <c r="Q3121" s="1"/>
      <c r="R3121" s="1"/>
      <c r="U3121" s="1"/>
    </row>
    <row r="3122" spans="17:21" x14ac:dyDescent="0.25">
      <c r="Q3122" s="1"/>
      <c r="R3122" s="1"/>
      <c r="U3122" s="1"/>
    </row>
    <row r="3123" spans="17:21" x14ac:dyDescent="0.25">
      <c r="Q3123" s="1"/>
      <c r="R3123" s="1"/>
      <c r="U3123" s="1"/>
    </row>
    <row r="3124" spans="17:21" x14ac:dyDescent="0.25">
      <c r="Q3124" s="1"/>
      <c r="R3124" s="1"/>
      <c r="U3124" s="1"/>
    </row>
    <row r="3125" spans="17:21" x14ac:dyDescent="0.25">
      <c r="Q3125" s="1"/>
      <c r="R3125" s="1"/>
      <c r="U3125" s="1"/>
    </row>
    <row r="3126" spans="17:21" x14ac:dyDescent="0.25">
      <c r="Q3126" s="1"/>
      <c r="R3126" s="1"/>
      <c r="U3126" s="1"/>
    </row>
    <row r="3127" spans="17:21" x14ac:dyDescent="0.25">
      <c r="Q3127" s="1"/>
      <c r="R3127" s="1"/>
      <c r="U3127" s="1"/>
    </row>
    <row r="3128" spans="17:21" x14ac:dyDescent="0.25">
      <c r="Q3128" s="1"/>
      <c r="R3128" s="1"/>
      <c r="U3128" s="1"/>
    </row>
    <row r="3129" spans="17:21" x14ac:dyDescent="0.25">
      <c r="Q3129" s="1"/>
      <c r="R3129" s="1"/>
      <c r="U3129" s="1"/>
    </row>
    <row r="3130" spans="17:21" x14ac:dyDescent="0.25">
      <c r="Q3130" s="1"/>
      <c r="R3130" s="1"/>
      <c r="U3130" s="1"/>
    </row>
    <row r="3131" spans="17:21" x14ac:dyDescent="0.25">
      <c r="Q3131" s="1"/>
      <c r="R3131" s="1"/>
      <c r="U3131" s="1"/>
    </row>
    <row r="3132" spans="17:21" x14ac:dyDescent="0.25">
      <c r="Q3132" s="1"/>
      <c r="R3132" s="1"/>
      <c r="U3132" s="1"/>
    </row>
    <row r="3133" spans="17:21" x14ac:dyDescent="0.25">
      <c r="Q3133" s="1"/>
      <c r="R3133" s="1"/>
      <c r="U3133" s="1"/>
    </row>
    <row r="3134" spans="17:21" x14ac:dyDescent="0.25">
      <c r="Q3134" s="1"/>
      <c r="R3134" s="1"/>
      <c r="U3134" s="1"/>
    </row>
    <row r="3135" spans="17:21" x14ac:dyDescent="0.25">
      <c r="Q3135" s="1"/>
      <c r="R3135" s="1"/>
      <c r="U3135" s="1"/>
    </row>
    <row r="3136" spans="17:21" x14ac:dyDescent="0.25">
      <c r="Q3136" s="1"/>
      <c r="R3136" s="1"/>
      <c r="U3136" s="1"/>
    </row>
    <row r="3137" spans="17:21" x14ac:dyDescent="0.25">
      <c r="Q3137" s="1"/>
      <c r="R3137" s="1"/>
      <c r="U3137" s="1"/>
    </row>
    <row r="3138" spans="17:21" x14ac:dyDescent="0.25">
      <c r="Q3138" s="1"/>
      <c r="R3138" s="1"/>
      <c r="U3138" s="1"/>
    </row>
    <row r="3139" spans="17:21" x14ac:dyDescent="0.25">
      <c r="Q3139" s="1"/>
      <c r="R3139" s="1"/>
      <c r="U3139" s="1"/>
    </row>
    <row r="3140" spans="17:21" x14ac:dyDescent="0.25">
      <c r="Q3140" s="1"/>
      <c r="R3140" s="1"/>
      <c r="U3140" s="1"/>
    </row>
    <row r="3141" spans="17:21" x14ac:dyDescent="0.25">
      <c r="Q3141" s="1"/>
      <c r="R3141" s="1"/>
      <c r="U3141" s="1"/>
    </row>
    <row r="3142" spans="17:21" x14ac:dyDescent="0.25">
      <c r="Q3142" s="1"/>
      <c r="R3142" s="1"/>
      <c r="U3142" s="1"/>
    </row>
    <row r="3143" spans="17:21" x14ac:dyDescent="0.25">
      <c r="Q3143" s="1"/>
      <c r="R3143" s="1"/>
      <c r="U3143" s="1"/>
    </row>
    <row r="3144" spans="17:21" x14ac:dyDescent="0.25">
      <c r="Q3144" s="1"/>
      <c r="R3144" s="1"/>
      <c r="U3144" s="1"/>
    </row>
    <row r="3145" spans="17:21" x14ac:dyDescent="0.25">
      <c r="Q3145" s="1"/>
      <c r="R3145" s="1"/>
      <c r="U3145" s="1"/>
    </row>
    <row r="3146" spans="17:21" x14ac:dyDescent="0.25">
      <c r="Q3146" s="1"/>
      <c r="R3146" s="1"/>
      <c r="U3146" s="1"/>
    </row>
    <row r="3147" spans="17:21" x14ac:dyDescent="0.25">
      <c r="Q3147" s="1"/>
      <c r="R3147" s="1"/>
      <c r="U3147" s="1"/>
    </row>
    <row r="3148" spans="17:21" x14ac:dyDescent="0.25">
      <c r="Q3148" s="1"/>
      <c r="R3148" s="1"/>
      <c r="U3148" s="1"/>
    </row>
    <row r="3149" spans="17:21" x14ac:dyDescent="0.25">
      <c r="Q3149" s="1"/>
      <c r="R3149" s="1"/>
      <c r="U3149" s="1"/>
    </row>
    <row r="3150" spans="17:21" x14ac:dyDescent="0.25">
      <c r="Q3150" s="1"/>
      <c r="R3150" s="1"/>
      <c r="U3150" s="1"/>
    </row>
    <row r="3151" spans="17:21" x14ac:dyDescent="0.25">
      <c r="Q3151" s="1"/>
      <c r="R3151" s="1"/>
      <c r="U3151" s="1"/>
    </row>
    <row r="3152" spans="17:21" x14ac:dyDescent="0.25">
      <c r="Q3152" s="1"/>
      <c r="R3152" s="1"/>
      <c r="U3152" s="1"/>
    </row>
    <row r="3153" spans="17:21" x14ac:dyDescent="0.25">
      <c r="Q3153" s="1"/>
      <c r="R3153" s="1"/>
      <c r="U3153" s="1"/>
    </row>
    <row r="3154" spans="17:21" x14ac:dyDescent="0.25">
      <c r="Q3154" s="1"/>
      <c r="R3154" s="1"/>
      <c r="U3154" s="1"/>
    </row>
    <row r="3155" spans="17:21" x14ac:dyDescent="0.25">
      <c r="Q3155" s="1"/>
      <c r="R3155" s="1"/>
      <c r="U3155" s="1"/>
    </row>
    <row r="3156" spans="17:21" x14ac:dyDescent="0.25">
      <c r="Q3156" s="1"/>
      <c r="R3156" s="1"/>
      <c r="U3156" s="1"/>
    </row>
    <row r="3157" spans="17:21" x14ac:dyDescent="0.25">
      <c r="Q3157" s="1"/>
      <c r="R3157" s="1"/>
      <c r="U3157" s="1"/>
    </row>
    <row r="3158" spans="17:21" x14ac:dyDescent="0.25">
      <c r="Q3158" s="1"/>
      <c r="R3158" s="1"/>
      <c r="U3158" s="1"/>
    </row>
    <row r="3159" spans="17:21" x14ac:dyDescent="0.25">
      <c r="Q3159" s="1"/>
      <c r="R3159" s="1"/>
      <c r="U3159" s="1"/>
    </row>
    <row r="3160" spans="17:21" x14ac:dyDescent="0.25">
      <c r="Q3160" s="1"/>
      <c r="R3160" s="1"/>
      <c r="U3160" s="1"/>
    </row>
    <row r="3161" spans="17:21" x14ac:dyDescent="0.25">
      <c r="Q3161" s="1"/>
      <c r="R3161" s="1"/>
      <c r="U3161" s="1"/>
    </row>
    <row r="3162" spans="17:21" x14ac:dyDescent="0.25">
      <c r="Q3162" s="1"/>
      <c r="R3162" s="1"/>
      <c r="U3162" s="1"/>
    </row>
    <row r="3163" spans="17:21" x14ac:dyDescent="0.25">
      <c r="Q3163" s="1"/>
      <c r="R3163" s="1"/>
      <c r="U3163" s="1"/>
    </row>
    <row r="3164" spans="17:21" x14ac:dyDescent="0.25">
      <c r="Q3164" s="1"/>
      <c r="R3164" s="1"/>
      <c r="U3164" s="1"/>
    </row>
    <row r="3165" spans="17:21" x14ac:dyDescent="0.25">
      <c r="Q3165" s="1"/>
      <c r="R3165" s="1"/>
      <c r="U3165" s="1"/>
    </row>
    <row r="3166" spans="17:21" x14ac:dyDescent="0.25">
      <c r="Q3166" s="1"/>
      <c r="R3166" s="1"/>
      <c r="U3166" s="1"/>
    </row>
    <row r="3167" spans="17:21" x14ac:dyDescent="0.25">
      <c r="Q3167" s="1"/>
      <c r="R3167" s="1"/>
      <c r="U3167" s="1"/>
    </row>
    <row r="3168" spans="17:21" x14ac:dyDescent="0.25">
      <c r="Q3168" s="1"/>
      <c r="R3168" s="1"/>
      <c r="U3168" s="1"/>
    </row>
    <row r="3169" spans="17:21" x14ac:dyDescent="0.25">
      <c r="Q3169" s="1"/>
      <c r="R3169" s="1"/>
      <c r="U3169" s="1"/>
    </row>
    <row r="3170" spans="17:21" x14ac:dyDescent="0.25">
      <c r="Q3170" s="1"/>
      <c r="R3170" s="1"/>
      <c r="U3170" s="1"/>
    </row>
    <row r="3171" spans="17:21" x14ac:dyDescent="0.25">
      <c r="Q3171" s="1"/>
      <c r="R3171" s="1"/>
      <c r="U3171" s="1"/>
    </row>
    <row r="3172" spans="17:21" x14ac:dyDescent="0.25">
      <c r="Q3172" s="1"/>
      <c r="R3172" s="1"/>
      <c r="U3172" s="1"/>
    </row>
    <row r="3173" spans="17:21" x14ac:dyDescent="0.25">
      <c r="Q3173" s="1"/>
      <c r="R3173" s="1"/>
      <c r="U3173" s="1"/>
    </row>
    <row r="3174" spans="17:21" x14ac:dyDescent="0.25">
      <c r="Q3174" s="1"/>
      <c r="R3174" s="1"/>
      <c r="U3174" s="1"/>
    </row>
    <row r="3175" spans="17:21" x14ac:dyDescent="0.25">
      <c r="Q3175" s="1"/>
      <c r="R3175" s="1"/>
      <c r="U3175" s="1"/>
    </row>
    <row r="3176" spans="17:21" x14ac:dyDescent="0.25">
      <c r="Q3176" s="1"/>
      <c r="R3176" s="1"/>
      <c r="U3176" s="1"/>
    </row>
    <row r="3177" spans="17:21" x14ac:dyDescent="0.25">
      <c r="Q3177" s="1"/>
      <c r="R3177" s="1"/>
      <c r="U3177" s="1"/>
    </row>
    <row r="3178" spans="17:21" x14ac:dyDescent="0.25">
      <c r="Q3178" s="1"/>
      <c r="R3178" s="1"/>
      <c r="U3178" s="1"/>
    </row>
    <row r="3179" spans="17:21" x14ac:dyDescent="0.25">
      <c r="Q3179" s="1"/>
      <c r="R3179" s="1"/>
      <c r="U3179" s="1"/>
    </row>
    <row r="3180" spans="17:21" x14ac:dyDescent="0.25">
      <c r="Q3180" s="1"/>
      <c r="R3180" s="1"/>
      <c r="U3180" s="1"/>
    </row>
    <row r="3181" spans="17:21" x14ac:dyDescent="0.25">
      <c r="Q3181" s="1"/>
      <c r="R3181" s="1"/>
      <c r="U3181" s="1"/>
    </row>
    <row r="3182" spans="17:21" x14ac:dyDescent="0.25">
      <c r="Q3182" s="1"/>
      <c r="R3182" s="1"/>
      <c r="U3182" s="1"/>
    </row>
    <row r="3183" spans="17:21" x14ac:dyDescent="0.25">
      <c r="Q3183" s="1"/>
      <c r="R3183" s="1"/>
      <c r="U3183" s="1"/>
    </row>
    <row r="3184" spans="17:21" x14ac:dyDescent="0.25">
      <c r="Q3184" s="1"/>
      <c r="R3184" s="1"/>
      <c r="U3184" s="1"/>
    </row>
    <row r="3185" spans="17:21" x14ac:dyDescent="0.25">
      <c r="Q3185" s="1"/>
      <c r="R3185" s="1"/>
      <c r="U3185" s="1"/>
    </row>
    <row r="3186" spans="17:21" x14ac:dyDescent="0.25">
      <c r="Q3186" s="1"/>
      <c r="R3186" s="1"/>
      <c r="U3186" s="1"/>
    </row>
    <row r="3187" spans="17:21" x14ac:dyDescent="0.25">
      <c r="Q3187" s="1"/>
      <c r="R3187" s="1"/>
      <c r="U3187" s="1"/>
    </row>
    <row r="3188" spans="17:21" x14ac:dyDescent="0.25">
      <c r="Q3188" s="1"/>
      <c r="R3188" s="1"/>
      <c r="U3188" s="1"/>
    </row>
    <row r="3189" spans="17:21" x14ac:dyDescent="0.25">
      <c r="Q3189" s="1"/>
      <c r="R3189" s="1"/>
      <c r="U3189" s="1"/>
    </row>
    <row r="3190" spans="17:21" x14ac:dyDescent="0.25">
      <c r="Q3190" s="1"/>
      <c r="R3190" s="1"/>
      <c r="U3190" s="1"/>
    </row>
    <row r="3191" spans="17:21" x14ac:dyDescent="0.25">
      <c r="Q3191" s="1"/>
      <c r="R3191" s="1"/>
      <c r="U3191" s="1"/>
    </row>
    <row r="3192" spans="17:21" x14ac:dyDescent="0.25">
      <c r="Q3192" s="1"/>
      <c r="R3192" s="1"/>
      <c r="U3192" s="1"/>
    </row>
    <row r="3193" spans="17:21" x14ac:dyDescent="0.25">
      <c r="Q3193" s="1"/>
      <c r="R3193" s="1"/>
      <c r="U3193" s="1"/>
    </row>
    <row r="3194" spans="17:21" x14ac:dyDescent="0.25">
      <c r="Q3194" s="1"/>
      <c r="R3194" s="1"/>
      <c r="U3194" s="1"/>
    </row>
    <row r="3195" spans="17:21" x14ac:dyDescent="0.25">
      <c r="Q3195" s="1"/>
      <c r="R3195" s="1"/>
      <c r="U3195" s="1"/>
    </row>
    <row r="3196" spans="17:21" x14ac:dyDescent="0.25">
      <c r="Q3196" s="1"/>
      <c r="R3196" s="1"/>
      <c r="U3196" s="1"/>
    </row>
    <row r="3197" spans="17:21" x14ac:dyDescent="0.25">
      <c r="Q3197" s="1"/>
      <c r="R3197" s="1"/>
      <c r="U3197" s="1"/>
    </row>
    <row r="3198" spans="17:21" x14ac:dyDescent="0.25">
      <c r="Q3198" s="1"/>
      <c r="R3198" s="1"/>
      <c r="U3198" s="1"/>
    </row>
    <row r="3199" spans="17:21" x14ac:dyDescent="0.25">
      <c r="Q3199" s="1"/>
      <c r="R3199" s="1"/>
      <c r="U3199" s="1"/>
    </row>
    <row r="3200" spans="17:21" x14ac:dyDescent="0.25">
      <c r="Q3200" s="1"/>
      <c r="R3200" s="1"/>
      <c r="U3200" s="1"/>
    </row>
    <row r="3201" spans="17:21" x14ac:dyDescent="0.25">
      <c r="Q3201" s="1"/>
      <c r="R3201" s="1"/>
      <c r="U3201" s="1"/>
    </row>
    <row r="3202" spans="17:21" x14ac:dyDescent="0.25">
      <c r="Q3202" s="1"/>
      <c r="R3202" s="1"/>
      <c r="U3202" s="1"/>
    </row>
    <row r="3203" spans="17:21" x14ac:dyDescent="0.25">
      <c r="Q3203" s="1"/>
      <c r="R3203" s="1"/>
      <c r="U3203" s="1"/>
    </row>
    <row r="3204" spans="17:21" x14ac:dyDescent="0.25">
      <c r="Q3204" s="1"/>
      <c r="R3204" s="1"/>
      <c r="U3204" s="1"/>
    </row>
    <row r="3205" spans="17:21" x14ac:dyDescent="0.25">
      <c r="Q3205" s="1"/>
      <c r="R3205" s="1"/>
      <c r="U3205" s="1"/>
    </row>
    <row r="3206" spans="17:21" x14ac:dyDescent="0.25">
      <c r="Q3206" s="1"/>
      <c r="R3206" s="1"/>
      <c r="U3206" s="1"/>
    </row>
    <row r="3207" spans="17:21" x14ac:dyDescent="0.25">
      <c r="Q3207" s="1"/>
      <c r="R3207" s="1"/>
      <c r="U3207" s="1"/>
    </row>
    <row r="3208" spans="17:21" x14ac:dyDescent="0.25">
      <c r="Q3208" s="1"/>
      <c r="R3208" s="1"/>
      <c r="U3208" s="1"/>
    </row>
    <row r="3209" spans="17:21" x14ac:dyDescent="0.25">
      <c r="Q3209" s="1"/>
      <c r="R3209" s="1"/>
      <c r="U3209" s="1"/>
    </row>
    <row r="3210" spans="17:21" x14ac:dyDescent="0.25">
      <c r="Q3210" s="1"/>
      <c r="R3210" s="1"/>
      <c r="U3210" s="1"/>
    </row>
    <row r="3211" spans="17:21" x14ac:dyDescent="0.25">
      <c r="Q3211" s="1"/>
      <c r="R3211" s="1"/>
      <c r="U3211" s="1"/>
    </row>
    <row r="3212" spans="17:21" x14ac:dyDescent="0.25">
      <c r="Q3212" s="1"/>
      <c r="R3212" s="1"/>
      <c r="U3212" s="1"/>
    </row>
    <row r="3213" spans="17:21" x14ac:dyDescent="0.25">
      <c r="Q3213" s="1"/>
      <c r="R3213" s="1"/>
      <c r="U3213" s="1"/>
    </row>
    <row r="3214" spans="17:21" x14ac:dyDescent="0.25">
      <c r="Q3214" s="1"/>
      <c r="R3214" s="1"/>
      <c r="U3214" s="1"/>
    </row>
    <row r="3215" spans="17:21" x14ac:dyDescent="0.25">
      <c r="Q3215" s="1"/>
      <c r="R3215" s="1"/>
      <c r="U3215" s="1"/>
    </row>
    <row r="3216" spans="17:21" x14ac:dyDescent="0.25">
      <c r="Q3216" s="1"/>
      <c r="R3216" s="1"/>
      <c r="U3216" s="1"/>
    </row>
    <row r="3217" spans="17:21" x14ac:dyDescent="0.25">
      <c r="Q3217" s="1"/>
      <c r="R3217" s="1"/>
      <c r="U3217" s="1"/>
    </row>
    <row r="3218" spans="17:21" x14ac:dyDescent="0.25">
      <c r="Q3218" s="1"/>
      <c r="R3218" s="1"/>
      <c r="U3218" s="1"/>
    </row>
    <row r="3219" spans="17:21" x14ac:dyDescent="0.25">
      <c r="Q3219" s="1"/>
      <c r="R3219" s="1"/>
      <c r="U3219" s="1"/>
    </row>
    <row r="3220" spans="17:21" x14ac:dyDescent="0.25">
      <c r="Q3220" s="1"/>
      <c r="R3220" s="1"/>
      <c r="U3220" s="1"/>
    </row>
    <row r="3221" spans="17:21" x14ac:dyDescent="0.25">
      <c r="Q3221" s="1"/>
      <c r="R3221" s="1"/>
      <c r="U3221" s="1"/>
    </row>
    <row r="3222" spans="17:21" x14ac:dyDescent="0.25">
      <c r="Q3222" s="1"/>
      <c r="R3222" s="1"/>
      <c r="U3222" s="1"/>
    </row>
    <row r="3223" spans="17:21" x14ac:dyDescent="0.25">
      <c r="Q3223" s="1"/>
      <c r="R3223" s="1"/>
      <c r="U3223" s="1"/>
    </row>
    <row r="3224" spans="17:21" x14ac:dyDescent="0.25">
      <c r="Q3224" s="1"/>
      <c r="R3224" s="1"/>
      <c r="U3224" s="1"/>
    </row>
    <row r="3225" spans="17:21" x14ac:dyDescent="0.25">
      <c r="Q3225" s="1"/>
      <c r="R3225" s="1"/>
      <c r="U3225" s="1"/>
    </row>
    <row r="3226" spans="17:21" x14ac:dyDescent="0.25">
      <c r="Q3226" s="1"/>
      <c r="R3226" s="1"/>
      <c r="U3226" s="1"/>
    </row>
    <row r="3227" spans="17:21" x14ac:dyDescent="0.25">
      <c r="Q3227" s="1"/>
      <c r="R3227" s="1"/>
      <c r="U3227" s="1"/>
    </row>
    <row r="3228" spans="17:21" x14ac:dyDescent="0.25">
      <c r="Q3228" s="1"/>
      <c r="R3228" s="1"/>
      <c r="U3228" s="1"/>
    </row>
    <row r="3229" spans="17:21" x14ac:dyDescent="0.25">
      <c r="Q3229" s="1"/>
      <c r="R3229" s="1"/>
      <c r="U3229" s="1"/>
    </row>
    <row r="3230" spans="17:21" x14ac:dyDescent="0.25">
      <c r="Q3230" s="1"/>
      <c r="R3230" s="1"/>
      <c r="U3230" s="1"/>
    </row>
    <row r="3231" spans="17:21" x14ac:dyDescent="0.25">
      <c r="Q3231" s="1"/>
      <c r="R3231" s="1"/>
      <c r="U3231" s="1"/>
    </row>
    <row r="3232" spans="17:21" x14ac:dyDescent="0.25">
      <c r="Q3232" s="1"/>
      <c r="R3232" s="1"/>
      <c r="U3232" s="1"/>
    </row>
    <row r="3233" spans="17:21" x14ac:dyDescent="0.25">
      <c r="Q3233" s="1"/>
      <c r="R3233" s="1"/>
      <c r="U3233" s="1"/>
    </row>
    <row r="3234" spans="17:21" x14ac:dyDescent="0.25">
      <c r="Q3234" s="1"/>
      <c r="R3234" s="1"/>
      <c r="U3234" s="1"/>
    </row>
    <row r="3235" spans="17:21" x14ac:dyDescent="0.25">
      <c r="Q3235" s="1"/>
      <c r="R3235" s="1"/>
      <c r="U3235" s="1"/>
    </row>
    <row r="3236" spans="17:21" x14ac:dyDescent="0.25">
      <c r="Q3236" s="1"/>
      <c r="R3236" s="1"/>
      <c r="U3236" s="1"/>
    </row>
    <row r="3237" spans="17:21" x14ac:dyDescent="0.25">
      <c r="Q3237" s="1"/>
      <c r="R3237" s="1"/>
      <c r="U3237" s="1"/>
    </row>
    <row r="3238" spans="17:21" x14ac:dyDescent="0.25">
      <c r="Q3238" s="1"/>
      <c r="R3238" s="1"/>
      <c r="U3238" s="1"/>
    </row>
    <row r="3239" spans="17:21" x14ac:dyDescent="0.25">
      <c r="Q3239" s="1"/>
      <c r="R3239" s="1"/>
      <c r="U3239" s="1"/>
    </row>
    <row r="3240" spans="17:21" x14ac:dyDescent="0.25">
      <c r="Q3240" s="1"/>
      <c r="R3240" s="1"/>
      <c r="U3240" s="1"/>
    </row>
    <row r="3241" spans="17:21" x14ac:dyDescent="0.25">
      <c r="Q3241" s="1"/>
      <c r="R3241" s="1"/>
      <c r="U3241" s="1"/>
    </row>
    <row r="3242" spans="17:21" x14ac:dyDescent="0.25">
      <c r="Q3242" s="1"/>
      <c r="R3242" s="1"/>
      <c r="U3242" s="1"/>
    </row>
    <row r="3243" spans="17:21" x14ac:dyDescent="0.25">
      <c r="Q3243" s="1"/>
      <c r="R3243" s="1"/>
      <c r="U3243" s="1"/>
    </row>
    <row r="3244" spans="17:21" x14ac:dyDescent="0.25">
      <c r="Q3244" s="1"/>
      <c r="R3244" s="1"/>
      <c r="U3244" s="1"/>
    </row>
    <row r="3245" spans="17:21" x14ac:dyDescent="0.25">
      <c r="Q3245" s="1"/>
      <c r="R3245" s="1"/>
      <c r="U3245" s="1"/>
    </row>
    <row r="3246" spans="17:21" x14ac:dyDescent="0.25">
      <c r="Q3246" s="1"/>
      <c r="R3246" s="1"/>
      <c r="U3246" s="1"/>
    </row>
    <row r="3247" spans="17:21" x14ac:dyDescent="0.25">
      <c r="Q3247" s="1"/>
      <c r="R3247" s="1"/>
      <c r="U3247" s="1"/>
    </row>
    <row r="3248" spans="17:21" x14ac:dyDescent="0.25">
      <c r="Q3248" s="1"/>
      <c r="R3248" s="1"/>
      <c r="U3248" s="1"/>
    </row>
    <row r="3249" spans="17:21" x14ac:dyDescent="0.25">
      <c r="Q3249" s="1"/>
      <c r="R3249" s="1"/>
      <c r="U3249" s="1"/>
    </row>
    <row r="3250" spans="17:21" x14ac:dyDescent="0.25">
      <c r="Q3250" s="1"/>
      <c r="R3250" s="1"/>
      <c r="U3250" s="1"/>
    </row>
    <row r="3251" spans="17:21" x14ac:dyDescent="0.25">
      <c r="Q3251" s="1"/>
      <c r="R3251" s="1"/>
      <c r="U3251" s="1"/>
    </row>
    <row r="3252" spans="17:21" x14ac:dyDescent="0.25">
      <c r="Q3252" s="1"/>
      <c r="R3252" s="1"/>
      <c r="U3252" s="1"/>
    </row>
    <row r="3253" spans="17:21" x14ac:dyDescent="0.25">
      <c r="Q3253" s="1"/>
      <c r="R3253" s="1"/>
      <c r="U3253" s="1"/>
    </row>
    <row r="3254" spans="17:21" x14ac:dyDescent="0.25">
      <c r="Q3254" s="1"/>
      <c r="R3254" s="1"/>
      <c r="U3254" s="1"/>
    </row>
    <row r="3255" spans="17:21" x14ac:dyDescent="0.25">
      <c r="Q3255" s="1"/>
      <c r="R3255" s="1"/>
      <c r="U3255" s="1"/>
    </row>
    <row r="3256" spans="17:21" x14ac:dyDescent="0.25">
      <c r="Q3256" s="1"/>
      <c r="R3256" s="1"/>
      <c r="U3256" s="1"/>
    </row>
    <row r="3257" spans="17:21" x14ac:dyDescent="0.25">
      <c r="Q3257" s="1"/>
      <c r="R3257" s="1"/>
      <c r="U3257" s="1"/>
    </row>
    <row r="3258" spans="17:21" x14ac:dyDescent="0.25">
      <c r="Q3258" s="1"/>
      <c r="R3258" s="1"/>
      <c r="U3258" s="1"/>
    </row>
    <row r="3259" spans="17:21" x14ac:dyDescent="0.25">
      <c r="Q3259" s="1"/>
      <c r="R3259" s="1"/>
      <c r="U3259" s="1"/>
    </row>
    <row r="3260" spans="17:21" x14ac:dyDescent="0.25">
      <c r="Q3260" s="1"/>
      <c r="R3260" s="1"/>
      <c r="U3260" s="1"/>
    </row>
    <row r="3261" spans="17:21" x14ac:dyDescent="0.25">
      <c r="Q3261" s="1"/>
      <c r="R3261" s="1"/>
      <c r="U3261" s="1"/>
    </row>
    <row r="3262" spans="17:21" x14ac:dyDescent="0.25">
      <c r="Q3262" s="1"/>
      <c r="R3262" s="1"/>
      <c r="U3262" s="1"/>
    </row>
    <row r="3263" spans="17:21" x14ac:dyDescent="0.25">
      <c r="Q3263" s="1"/>
      <c r="R3263" s="1"/>
      <c r="U3263" s="1"/>
    </row>
    <row r="3264" spans="17:21" x14ac:dyDescent="0.25">
      <c r="Q3264" s="1"/>
      <c r="R3264" s="1"/>
      <c r="U3264" s="1"/>
    </row>
    <row r="3265" spans="17:21" x14ac:dyDescent="0.25">
      <c r="Q3265" s="1"/>
      <c r="R3265" s="1"/>
      <c r="U3265" s="1"/>
    </row>
    <row r="3266" spans="17:21" x14ac:dyDescent="0.25">
      <c r="Q3266" s="1"/>
      <c r="R3266" s="1"/>
      <c r="U3266" s="1"/>
    </row>
    <row r="3267" spans="17:21" x14ac:dyDescent="0.25">
      <c r="Q3267" s="1"/>
      <c r="R3267" s="1"/>
      <c r="U3267" s="1"/>
    </row>
    <row r="3268" spans="17:21" x14ac:dyDescent="0.25">
      <c r="Q3268" s="1"/>
      <c r="R3268" s="1"/>
      <c r="U3268" s="1"/>
    </row>
    <row r="3269" spans="17:21" x14ac:dyDescent="0.25">
      <c r="Q3269" s="1"/>
      <c r="R3269" s="1"/>
      <c r="U3269" s="1"/>
    </row>
    <row r="3270" spans="17:21" x14ac:dyDescent="0.25">
      <c r="Q3270" s="1"/>
      <c r="R3270" s="1"/>
      <c r="U3270" s="1"/>
    </row>
    <row r="3271" spans="17:21" x14ac:dyDescent="0.25">
      <c r="Q3271" s="1"/>
      <c r="R3271" s="1"/>
      <c r="U3271" s="1"/>
    </row>
    <row r="3272" spans="17:21" x14ac:dyDescent="0.25">
      <c r="Q3272" s="1"/>
      <c r="R3272" s="1"/>
      <c r="U3272" s="1"/>
    </row>
    <row r="3273" spans="17:21" x14ac:dyDescent="0.25">
      <c r="Q3273" s="1"/>
      <c r="R3273" s="1"/>
      <c r="U3273" s="1"/>
    </row>
    <row r="3274" spans="17:21" x14ac:dyDescent="0.25">
      <c r="Q3274" s="1"/>
      <c r="R3274" s="1"/>
      <c r="U3274" s="1"/>
    </row>
    <row r="3275" spans="17:21" x14ac:dyDescent="0.25">
      <c r="Q3275" s="1"/>
      <c r="R3275" s="1"/>
      <c r="U3275" s="1"/>
    </row>
    <row r="3276" spans="17:21" x14ac:dyDescent="0.25">
      <c r="Q3276" s="1"/>
      <c r="R3276" s="1"/>
      <c r="U3276" s="1"/>
    </row>
    <row r="3277" spans="17:21" x14ac:dyDescent="0.25">
      <c r="Q3277" s="1"/>
      <c r="R3277" s="1"/>
      <c r="U3277" s="1"/>
    </row>
    <row r="3278" spans="17:21" x14ac:dyDescent="0.25">
      <c r="Q3278" s="1"/>
      <c r="R3278" s="1"/>
      <c r="U3278" s="1"/>
    </row>
    <row r="3279" spans="17:21" x14ac:dyDescent="0.25">
      <c r="Q3279" s="1"/>
      <c r="R3279" s="1"/>
      <c r="U3279" s="1"/>
    </row>
    <row r="3280" spans="17:21" x14ac:dyDescent="0.25">
      <c r="Q3280" s="1"/>
      <c r="R3280" s="1"/>
      <c r="U3280" s="1"/>
    </row>
    <row r="3281" spans="17:21" x14ac:dyDescent="0.25">
      <c r="Q3281" s="1"/>
      <c r="R3281" s="1"/>
      <c r="U3281" s="1"/>
    </row>
    <row r="3282" spans="17:21" x14ac:dyDescent="0.25">
      <c r="Q3282" s="1"/>
      <c r="R3282" s="1"/>
      <c r="U3282" s="1"/>
    </row>
    <row r="3283" spans="17:21" x14ac:dyDescent="0.25">
      <c r="Q3283" s="1"/>
      <c r="R3283" s="1"/>
      <c r="U3283" s="1"/>
    </row>
    <row r="3284" spans="17:21" x14ac:dyDescent="0.25">
      <c r="Q3284" s="1"/>
      <c r="R3284" s="1"/>
      <c r="U3284" s="1"/>
    </row>
    <row r="3285" spans="17:21" x14ac:dyDescent="0.25">
      <c r="Q3285" s="1"/>
      <c r="R3285" s="1"/>
      <c r="U3285" s="1"/>
    </row>
    <row r="3286" spans="17:21" x14ac:dyDescent="0.25">
      <c r="Q3286" s="1"/>
      <c r="R3286" s="1"/>
      <c r="U3286" s="1"/>
    </row>
    <row r="3287" spans="17:21" x14ac:dyDescent="0.25">
      <c r="Q3287" s="1"/>
      <c r="R3287" s="1"/>
      <c r="U3287" s="1"/>
    </row>
    <row r="3288" spans="17:21" x14ac:dyDescent="0.25">
      <c r="Q3288" s="1"/>
      <c r="R3288" s="1"/>
      <c r="U3288" s="1"/>
    </row>
    <row r="3289" spans="17:21" x14ac:dyDescent="0.25">
      <c r="Q3289" s="1"/>
      <c r="R3289" s="1"/>
      <c r="U3289" s="1"/>
    </row>
    <row r="3290" spans="17:21" x14ac:dyDescent="0.25">
      <c r="Q3290" s="1"/>
      <c r="R3290" s="1"/>
      <c r="U3290" s="1"/>
    </row>
    <row r="3291" spans="17:21" x14ac:dyDescent="0.25">
      <c r="Q3291" s="1"/>
      <c r="R3291" s="1"/>
      <c r="U3291" s="1"/>
    </row>
    <row r="3292" spans="17:21" x14ac:dyDescent="0.25">
      <c r="Q3292" s="1"/>
      <c r="R3292" s="1"/>
      <c r="U3292" s="1"/>
    </row>
    <row r="3293" spans="17:21" x14ac:dyDescent="0.25">
      <c r="Q3293" s="1"/>
      <c r="R3293" s="1"/>
      <c r="U3293" s="1"/>
    </row>
    <row r="3294" spans="17:21" x14ac:dyDescent="0.25">
      <c r="Q3294" s="1"/>
      <c r="R3294" s="1"/>
      <c r="U3294" s="1"/>
    </row>
    <row r="3295" spans="17:21" x14ac:dyDescent="0.25">
      <c r="Q3295" s="1"/>
      <c r="R3295" s="1"/>
      <c r="U3295" s="1"/>
    </row>
    <row r="3296" spans="17:21" x14ac:dyDescent="0.25">
      <c r="Q3296" s="1"/>
      <c r="R3296" s="1"/>
      <c r="U3296" s="1"/>
    </row>
    <row r="3297" spans="17:21" x14ac:dyDescent="0.25">
      <c r="Q3297" s="1"/>
      <c r="R3297" s="1"/>
      <c r="U3297" s="1"/>
    </row>
    <row r="3298" spans="17:21" x14ac:dyDescent="0.25">
      <c r="Q3298" s="1"/>
      <c r="R3298" s="1"/>
      <c r="U3298" s="1"/>
    </row>
    <row r="3299" spans="17:21" x14ac:dyDescent="0.25">
      <c r="Q3299" s="1"/>
      <c r="R3299" s="1"/>
      <c r="U3299" s="1"/>
    </row>
    <row r="3300" spans="17:21" x14ac:dyDescent="0.25">
      <c r="Q3300" s="1"/>
      <c r="R3300" s="1"/>
      <c r="U3300" s="1"/>
    </row>
    <row r="3301" spans="17:21" x14ac:dyDescent="0.25">
      <c r="Q3301" s="1"/>
      <c r="R3301" s="1"/>
      <c r="U3301" s="1"/>
    </row>
    <row r="3302" spans="17:21" x14ac:dyDescent="0.25">
      <c r="Q3302" s="1"/>
      <c r="R3302" s="1"/>
      <c r="U3302" s="1"/>
    </row>
    <row r="3303" spans="17:21" x14ac:dyDescent="0.25">
      <c r="Q3303" s="1"/>
      <c r="R3303" s="1"/>
      <c r="U3303" s="1"/>
    </row>
    <row r="3304" spans="17:21" x14ac:dyDescent="0.25">
      <c r="Q3304" s="1"/>
      <c r="R3304" s="1"/>
      <c r="U3304" s="1"/>
    </row>
    <row r="3305" spans="17:21" x14ac:dyDescent="0.25">
      <c r="Q3305" s="1"/>
      <c r="R3305" s="1"/>
      <c r="U3305" s="1"/>
    </row>
    <row r="3306" spans="17:21" x14ac:dyDescent="0.25">
      <c r="Q3306" s="1"/>
      <c r="R3306" s="1"/>
      <c r="U3306" s="1"/>
    </row>
    <row r="3307" spans="17:21" x14ac:dyDescent="0.25">
      <c r="Q3307" s="1"/>
      <c r="R3307" s="1"/>
      <c r="U3307" s="1"/>
    </row>
    <row r="3308" spans="17:21" x14ac:dyDescent="0.25">
      <c r="Q3308" s="1"/>
      <c r="R3308" s="1"/>
      <c r="U3308" s="1"/>
    </row>
    <row r="3309" spans="17:21" x14ac:dyDescent="0.25">
      <c r="Q3309" s="1"/>
      <c r="R3309" s="1"/>
      <c r="U3309" s="1"/>
    </row>
    <row r="3310" spans="17:21" x14ac:dyDescent="0.25">
      <c r="Q3310" s="1"/>
      <c r="R3310" s="1"/>
      <c r="U3310" s="1"/>
    </row>
    <row r="3311" spans="17:21" x14ac:dyDescent="0.25">
      <c r="Q3311" s="1"/>
      <c r="R3311" s="1"/>
      <c r="U3311" s="1"/>
    </row>
    <row r="3312" spans="17:21" x14ac:dyDescent="0.25">
      <c r="Q3312" s="1"/>
      <c r="R3312" s="1"/>
      <c r="U3312" s="1"/>
    </row>
    <row r="3313" spans="17:21" x14ac:dyDescent="0.25">
      <c r="Q3313" s="1"/>
      <c r="R3313" s="1"/>
      <c r="U3313" s="1"/>
    </row>
    <row r="3314" spans="17:21" x14ac:dyDescent="0.25">
      <c r="Q3314" s="1"/>
      <c r="R3314" s="1"/>
      <c r="U3314" s="1"/>
    </row>
    <row r="3315" spans="17:21" x14ac:dyDescent="0.25">
      <c r="Q3315" s="1"/>
      <c r="R3315" s="1"/>
      <c r="U3315" s="1"/>
    </row>
    <row r="3316" spans="17:21" x14ac:dyDescent="0.25">
      <c r="Q3316" s="1"/>
      <c r="R3316" s="1"/>
      <c r="U3316" s="1"/>
    </row>
    <row r="3317" spans="17:21" x14ac:dyDescent="0.25">
      <c r="Q3317" s="1"/>
      <c r="R3317" s="1"/>
      <c r="U3317" s="1"/>
    </row>
    <row r="3318" spans="17:21" x14ac:dyDescent="0.25">
      <c r="Q3318" s="1"/>
      <c r="R3318" s="1"/>
      <c r="U3318" s="1"/>
    </row>
    <row r="3319" spans="17:21" x14ac:dyDescent="0.25">
      <c r="Q3319" s="1"/>
      <c r="R3319" s="1"/>
      <c r="U3319" s="1"/>
    </row>
    <row r="3320" spans="17:21" x14ac:dyDescent="0.25">
      <c r="Q3320" s="1"/>
      <c r="R3320" s="1"/>
      <c r="U3320" s="1"/>
    </row>
    <row r="3321" spans="17:21" x14ac:dyDescent="0.25">
      <c r="Q3321" s="1"/>
      <c r="R3321" s="1"/>
      <c r="U3321" s="1"/>
    </row>
    <row r="3322" spans="17:21" x14ac:dyDescent="0.25">
      <c r="Q3322" s="1"/>
      <c r="R3322" s="1"/>
      <c r="U3322" s="1"/>
    </row>
    <row r="3323" spans="17:21" x14ac:dyDescent="0.25">
      <c r="Q3323" s="1"/>
      <c r="R3323" s="1"/>
      <c r="U3323" s="1"/>
    </row>
    <row r="3324" spans="17:21" x14ac:dyDescent="0.25">
      <c r="Q3324" s="1"/>
      <c r="R3324" s="1"/>
      <c r="U3324" s="1"/>
    </row>
    <row r="3325" spans="17:21" x14ac:dyDescent="0.25">
      <c r="Q3325" s="1"/>
      <c r="R3325" s="1"/>
      <c r="U3325" s="1"/>
    </row>
    <row r="3326" spans="17:21" x14ac:dyDescent="0.25">
      <c r="Q3326" s="1"/>
      <c r="R3326" s="1"/>
      <c r="U3326" s="1"/>
    </row>
    <row r="3327" spans="17:21" x14ac:dyDescent="0.25">
      <c r="Q3327" s="1"/>
      <c r="R3327" s="1"/>
      <c r="U3327" s="1"/>
    </row>
    <row r="3328" spans="17:21" x14ac:dyDescent="0.25">
      <c r="Q3328" s="1"/>
      <c r="R3328" s="1"/>
      <c r="U3328" s="1"/>
    </row>
    <row r="3329" spans="17:21" x14ac:dyDescent="0.25">
      <c r="Q3329" s="1"/>
      <c r="R3329" s="1"/>
      <c r="U3329" s="1"/>
    </row>
    <row r="3330" spans="17:21" x14ac:dyDescent="0.25">
      <c r="Q3330" s="1"/>
      <c r="R3330" s="1"/>
      <c r="U3330" s="1"/>
    </row>
    <row r="3331" spans="17:21" x14ac:dyDescent="0.25">
      <c r="Q3331" s="1"/>
      <c r="R3331" s="1"/>
      <c r="U3331" s="1"/>
    </row>
    <row r="3332" spans="17:21" x14ac:dyDescent="0.25">
      <c r="Q3332" s="1"/>
      <c r="R3332" s="1"/>
      <c r="U3332" s="1"/>
    </row>
    <row r="3333" spans="17:21" x14ac:dyDescent="0.25">
      <c r="Q3333" s="1"/>
      <c r="R3333" s="1"/>
      <c r="U3333" s="1"/>
    </row>
    <row r="3334" spans="17:21" x14ac:dyDescent="0.25">
      <c r="Q3334" s="1"/>
      <c r="R3334" s="1"/>
      <c r="U3334" s="1"/>
    </row>
    <row r="3335" spans="17:21" x14ac:dyDescent="0.25">
      <c r="Q3335" s="1"/>
      <c r="R3335" s="1"/>
      <c r="U3335" s="1"/>
    </row>
    <row r="3336" spans="17:21" x14ac:dyDescent="0.25">
      <c r="Q3336" s="1"/>
      <c r="R3336" s="1"/>
      <c r="U3336" s="1"/>
    </row>
    <row r="3337" spans="17:21" x14ac:dyDescent="0.25">
      <c r="Q3337" s="1"/>
      <c r="R3337" s="1"/>
      <c r="U3337" s="1"/>
    </row>
    <row r="3338" spans="17:21" x14ac:dyDescent="0.25">
      <c r="Q3338" s="1"/>
      <c r="R3338" s="1"/>
      <c r="U3338" s="1"/>
    </row>
    <row r="3339" spans="17:21" x14ac:dyDescent="0.25">
      <c r="Q3339" s="1"/>
      <c r="R3339" s="1"/>
      <c r="U3339" s="1"/>
    </row>
    <row r="3340" spans="17:21" x14ac:dyDescent="0.25">
      <c r="Q3340" s="1"/>
      <c r="R3340" s="1"/>
      <c r="U3340" s="1"/>
    </row>
    <row r="3341" spans="17:21" x14ac:dyDescent="0.25">
      <c r="Q3341" s="1"/>
      <c r="R3341" s="1"/>
      <c r="U3341" s="1"/>
    </row>
    <row r="3342" spans="17:21" x14ac:dyDescent="0.25">
      <c r="Q3342" s="1"/>
      <c r="R3342" s="1"/>
      <c r="U3342" s="1"/>
    </row>
    <row r="3343" spans="17:21" x14ac:dyDescent="0.25">
      <c r="Q3343" s="1"/>
      <c r="R3343" s="1"/>
      <c r="U3343" s="1"/>
    </row>
    <row r="3344" spans="17:21" x14ac:dyDescent="0.25">
      <c r="Q3344" s="1"/>
      <c r="R3344" s="1"/>
      <c r="U3344" s="1"/>
    </row>
    <row r="3345" spans="17:21" x14ac:dyDescent="0.25">
      <c r="Q3345" s="1"/>
      <c r="R3345" s="1"/>
      <c r="U3345" s="1"/>
    </row>
    <row r="3346" spans="17:21" x14ac:dyDescent="0.25">
      <c r="Q3346" s="1"/>
      <c r="R3346" s="1"/>
      <c r="U3346" s="1"/>
    </row>
    <row r="3347" spans="17:21" x14ac:dyDescent="0.25">
      <c r="Q3347" s="1"/>
      <c r="R3347" s="1"/>
      <c r="U3347" s="1"/>
    </row>
    <row r="3348" spans="17:21" x14ac:dyDescent="0.25">
      <c r="Q3348" s="1"/>
      <c r="R3348" s="1"/>
      <c r="U3348" s="1"/>
    </row>
    <row r="3349" spans="17:21" x14ac:dyDescent="0.25">
      <c r="Q3349" s="1"/>
      <c r="R3349" s="1"/>
      <c r="U3349" s="1"/>
    </row>
    <row r="3350" spans="17:21" x14ac:dyDescent="0.25">
      <c r="Q3350" s="1"/>
      <c r="R3350" s="1"/>
      <c r="U3350" s="1"/>
    </row>
    <row r="3351" spans="17:21" x14ac:dyDescent="0.25">
      <c r="Q3351" s="1"/>
      <c r="R3351" s="1"/>
      <c r="U3351" s="1"/>
    </row>
    <row r="3352" spans="17:21" x14ac:dyDescent="0.25">
      <c r="Q3352" s="1"/>
      <c r="R3352" s="1"/>
      <c r="U3352" s="1"/>
    </row>
    <row r="3353" spans="17:21" x14ac:dyDescent="0.25">
      <c r="Q3353" s="1"/>
      <c r="R3353" s="1"/>
      <c r="U3353" s="1"/>
    </row>
    <row r="3354" spans="17:21" x14ac:dyDescent="0.25">
      <c r="Q3354" s="1"/>
      <c r="R3354" s="1"/>
      <c r="U3354" s="1"/>
    </row>
    <row r="3355" spans="17:21" x14ac:dyDescent="0.25">
      <c r="Q3355" s="1"/>
      <c r="R3355" s="1"/>
      <c r="U3355" s="1"/>
    </row>
    <row r="3356" spans="17:21" x14ac:dyDescent="0.25">
      <c r="Q3356" s="1"/>
      <c r="R3356" s="1"/>
      <c r="U3356" s="1"/>
    </row>
    <row r="3357" spans="17:21" x14ac:dyDescent="0.25">
      <c r="Q3357" s="1"/>
      <c r="R3357" s="1"/>
      <c r="U3357" s="1"/>
    </row>
    <row r="3358" spans="17:21" x14ac:dyDescent="0.25">
      <c r="Q3358" s="1"/>
      <c r="R3358" s="1"/>
      <c r="U3358" s="1"/>
    </row>
    <row r="3359" spans="17:21" x14ac:dyDescent="0.25">
      <c r="Q3359" s="1"/>
      <c r="R3359" s="1"/>
      <c r="U3359" s="1"/>
    </row>
    <row r="3360" spans="17:21" x14ac:dyDescent="0.25">
      <c r="Q3360" s="1"/>
      <c r="R3360" s="1"/>
      <c r="U3360" s="1"/>
    </row>
    <row r="3361" spans="5:21" x14ac:dyDescent="0.25">
      <c r="Q3361" s="1"/>
      <c r="R3361" s="1"/>
      <c r="U3361" s="1"/>
    </row>
    <row r="3362" spans="5:21" x14ac:dyDescent="0.25">
      <c r="E3362" s="1"/>
      <c r="F3362" s="1"/>
      <c r="Q3362" s="1"/>
      <c r="R3362" s="1"/>
      <c r="U3362" s="1"/>
    </row>
    <row r="3363" spans="5:21" x14ac:dyDescent="0.25">
      <c r="E3363" s="1"/>
      <c r="F3363" s="1"/>
      <c r="Q3363" s="1"/>
      <c r="R3363" s="1"/>
      <c r="U3363" s="1"/>
    </row>
    <row r="3364" spans="5:21" x14ac:dyDescent="0.25">
      <c r="E3364" s="1"/>
      <c r="F3364" s="1"/>
      <c r="Q3364" s="1"/>
      <c r="R3364" s="1"/>
      <c r="U3364" s="1"/>
    </row>
    <row r="3365" spans="5:21" x14ac:dyDescent="0.25">
      <c r="E3365" s="1"/>
      <c r="F3365" s="1"/>
      <c r="Q3365" s="1"/>
      <c r="R3365" s="1"/>
      <c r="U3365" s="1"/>
    </row>
    <row r="3366" spans="5:21" x14ac:dyDescent="0.25">
      <c r="E3366" s="1"/>
      <c r="F3366" s="1"/>
      <c r="Q3366" s="1"/>
      <c r="R3366" s="1"/>
      <c r="U3366" s="1"/>
    </row>
    <row r="3367" spans="5:21" x14ac:dyDescent="0.25">
      <c r="E3367" s="1"/>
      <c r="F3367" s="1"/>
      <c r="Q3367" s="1"/>
      <c r="R3367" s="1"/>
      <c r="U3367" s="1"/>
    </row>
    <row r="3368" spans="5:21" x14ac:dyDescent="0.25">
      <c r="E3368" s="1"/>
      <c r="F3368" s="1"/>
      <c r="Q3368" s="1"/>
      <c r="R3368" s="1"/>
      <c r="U3368" s="1"/>
    </row>
    <row r="3369" spans="5:21" x14ac:dyDescent="0.25">
      <c r="E3369" s="1"/>
      <c r="F3369" s="1"/>
      <c r="Q3369" s="1"/>
      <c r="R3369" s="1"/>
      <c r="U3369" s="1"/>
    </row>
    <row r="3370" spans="5:21" x14ac:dyDescent="0.25">
      <c r="E3370" s="1"/>
      <c r="F3370" s="1"/>
      <c r="Q3370" s="1"/>
      <c r="R3370" s="1"/>
      <c r="U3370" s="1"/>
    </row>
    <row r="3371" spans="5:21" x14ac:dyDescent="0.25">
      <c r="E3371" s="1"/>
      <c r="F3371" s="1"/>
      <c r="Q3371" s="1"/>
      <c r="R3371" s="1"/>
      <c r="U3371" s="1"/>
    </row>
    <row r="3372" spans="5:21" x14ac:dyDescent="0.25">
      <c r="E3372" s="1"/>
      <c r="F3372" s="1"/>
      <c r="Q3372" s="1"/>
      <c r="R3372" s="1"/>
      <c r="U3372" s="1"/>
    </row>
    <row r="3373" spans="5:21" x14ac:dyDescent="0.25">
      <c r="E3373" s="1"/>
      <c r="F3373" s="1"/>
      <c r="Q3373" s="1"/>
      <c r="R3373" s="1"/>
      <c r="U3373" s="1"/>
    </row>
    <row r="3374" spans="5:21" x14ac:dyDescent="0.25">
      <c r="E3374" s="1"/>
      <c r="F3374" s="1"/>
      <c r="Q3374" s="1"/>
      <c r="R3374" s="1"/>
      <c r="U3374" s="1"/>
    </row>
    <row r="3375" spans="5:21" x14ac:dyDescent="0.25">
      <c r="E3375" s="1"/>
      <c r="F3375" s="1"/>
      <c r="Q3375" s="1"/>
      <c r="R3375" s="1"/>
      <c r="U3375" s="1"/>
    </row>
    <row r="3376" spans="5:21" x14ac:dyDescent="0.25">
      <c r="E3376" s="1"/>
      <c r="F3376" s="1"/>
      <c r="Q3376" s="1"/>
      <c r="R3376" s="1"/>
      <c r="U3376" s="1"/>
    </row>
    <row r="3377" spans="5:21" x14ac:dyDescent="0.25">
      <c r="E3377" s="1"/>
      <c r="F3377" s="1"/>
      <c r="Q3377" s="1"/>
      <c r="R3377" s="1"/>
      <c r="U3377" s="1"/>
    </row>
    <row r="3378" spans="5:21" x14ac:dyDescent="0.25">
      <c r="E3378" s="1"/>
      <c r="F3378" s="1"/>
      <c r="Q3378" s="1"/>
      <c r="R3378" s="1"/>
      <c r="U3378" s="1"/>
    </row>
    <row r="3379" spans="5:21" x14ac:dyDescent="0.25">
      <c r="E3379" s="1"/>
      <c r="F3379" s="1"/>
      <c r="Q3379" s="1"/>
      <c r="R3379" s="1"/>
      <c r="U3379" s="1"/>
    </row>
    <row r="3380" spans="5:21" x14ac:dyDescent="0.25">
      <c r="E3380" s="1"/>
      <c r="F3380" s="1"/>
      <c r="Q3380" s="1"/>
      <c r="R3380" s="1"/>
      <c r="U3380" s="1"/>
    </row>
    <row r="3381" spans="5:21" x14ac:dyDescent="0.25">
      <c r="E3381" s="1"/>
      <c r="F3381" s="1"/>
      <c r="Q3381" s="1"/>
      <c r="R3381" s="1"/>
      <c r="U3381" s="1"/>
    </row>
    <row r="3382" spans="5:21" x14ac:dyDescent="0.25">
      <c r="E3382" s="1"/>
      <c r="F3382" s="1"/>
      <c r="Q3382" s="1"/>
      <c r="R3382" s="1"/>
      <c r="U3382" s="1"/>
    </row>
    <row r="3383" spans="5:21" x14ac:dyDescent="0.25">
      <c r="E3383" s="1"/>
      <c r="F3383" s="1"/>
      <c r="Q3383" s="1"/>
      <c r="R3383" s="1"/>
      <c r="U3383" s="1"/>
    </row>
    <row r="3384" spans="5:21" x14ac:dyDescent="0.25">
      <c r="E3384" s="1"/>
      <c r="F3384" s="1"/>
      <c r="Q3384" s="1"/>
      <c r="R3384" s="1"/>
      <c r="U3384" s="1"/>
    </row>
    <row r="3385" spans="5:21" x14ac:dyDescent="0.25">
      <c r="E3385" s="1"/>
      <c r="F3385" s="1"/>
      <c r="Q3385" s="1"/>
      <c r="R3385" s="1"/>
      <c r="U3385" s="1"/>
    </row>
    <row r="3386" spans="5:21" x14ac:dyDescent="0.25">
      <c r="E3386" s="1"/>
      <c r="F3386" s="1"/>
      <c r="Q3386" s="1"/>
      <c r="R3386" s="1"/>
      <c r="U3386" s="1"/>
    </row>
    <row r="3387" spans="5:21" x14ac:dyDescent="0.25">
      <c r="E3387" s="1"/>
      <c r="F3387" s="1"/>
      <c r="Q3387" s="1"/>
      <c r="R3387" s="1"/>
      <c r="U3387" s="1"/>
    </row>
    <row r="3388" spans="5:21" x14ac:dyDescent="0.25">
      <c r="E3388" s="1"/>
      <c r="F3388" s="1"/>
      <c r="Q3388" s="1"/>
      <c r="R3388" s="1"/>
      <c r="U3388" s="1"/>
    </row>
    <row r="3389" spans="5:21" x14ac:dyDescent="0.25">
      <c r="E3389" s="1"/>
      <c r="F3389" s="1"/>
      <c r="Q3389" s="1"/>
      <c r="R3389" s="1"/>
      <c r="U3389" s="1"/>
    </row>
    <row r="3390" spans="5:21" x14ac:dyDescent="0.25">
      <c r="E3390" s="1"/>
      <c r="F3390" s="1"/>
      <c r="Q3390" s="1"/>
      <c r="R3390" s="1"/>
      <c r="U3390" s="1"/>
    </row>
    <row r="3391" spans="5:21" x14ac:dyDescent="0.25">
      <c r="E3391" s="1"/>
      <c r="F3391" s="1"/>
      <c r="Q3391" s="1"/>
      <c r="R3391" s="1"/>
      <c r="U3391" s="1"/>
    </row>
    <row r="3392" spans="5:21" x14ac:dyDescent="0.25">
      <c r="E3392" s="1"/>
      <c r="F3392" s="1"/>
      <c r="Q3392" s="1"/>
      <c r="R3392" s="1"/>
      <c r="U3392" s="1"/>
    </row>
    <row r="3393" spans="5:21" x14ac:dyDescent="0.25">
      <c r="E3393" s="1"/>
      <c r="F3393" s="1"/>
      <c r="Q3393" s="1"/>
      <c r="R3393" s="1"/>
      <c r="U3393" s="1"/>
    </row>
    <row r="3394" spans="5:21" x14ac:dyDescent="0.25">
      <c r="E3394" s="1"/>
      <c r="F3394" s="1"/>
      <c r="Q3394" s="1"/>
      <c r="R3394" s="1"/>
      <c r="U3394" s="1"/>
    </row>
    <row r="3395" spans="5:21" x14ac:dyDescent="0.25">
      <c r="E3395" s="1"/>
      <c r="F3395" s="1"/>
      <c r="Q3395" s="1"/>
      <c r="R3395" s="1"/>
      <c r="U3395" s="1"/>
    </row>
    <row r="3396" spans="5:21" x14ac:dyDescent="0.25">
      <c r="E3396" s="1"/>
      <c r="F3396" s="1"/>
      <c r="Q3396" s="1"/>
      <c r="R3396" s="1"/>
      <c r="U3396" s="1"/>
    </row>
    <row r="3397" spans="5:21" x14ac:dyDescent="0.25">
      <c r="E3397" s="1"/>
      <c r="F3397" s="1"/>
      <c r="Q3397" s="1"/>
      <c r="R3397" s="1"/>
      <c r="U3397" s="1"/>
    </row>
    <row r="3398" spans="5:21" x14ac:dyDescent="0.25">
      <c r="E3398" s="1"/>
      <c r="F3398" s="1"/>
      <c r="Q3398" s="1"/>
      <c r="R3398" s="1"/>
      <c r="U3398" s="1"/>
    </row>
    <row r="3399" spans="5:21" x14ac:dyDescent="0.25">
      <c r="E3399" s="1"/>
      <c r="F3399" s="1"/>
      <c r="Q3399" s="1"/>
      <c r="R3399" s="1"/>
      <c r="U3399" s="1"/>
    </row>
    <row r="3400" spans="5:21" x14ac:dyDescent="0.25">
      <c r="E3400" s="1"/>
      <c r="F3400" s="1"/>
      <c r="Q3400" s="1"/>
      <c r="R3400" s="1"/>
      <c r="U3400" s="1"/>
    </row>
    <row r="3401" spans="5:21" x14ac:dyDescent="0.25">
      <c r="E3401" s="1"/>
      <c r="F3401" s="1"/>
      <c r="Q3401" s="1"/>
      <c r="R3401" s="1"/>
      <c r="U3401" s="1"/>
    </row>
    <row r="3402" spans="5:21" x14ac:dyDescent="0.25">
      <c r="E3402" s="1"/>
      <c r="F3402" s="1"/>
      <c r="Q3402" s="1"/>
      <c r="R3402" s="1"/>
      <c r="U3402" s="1"/>
    </row>
    <row r="3403" spans="5:21" x14ac:dyDescent="0.25">
      <c r="E3403" s="1"/>
      <c r="F3403" s="1"/>
      <c r="Q3403" s="1"/>
      <c r="R3403" s="1"/>
      <c r="U3403" s="1"/>
    </row>
    <row r="3404" spans="5:21" x14ac:dyDescent="0.25">
      <c r="E3404" s="1"/>
      <c r="F3404" s="1"/>
      <c r="Q3404" s="1"/>
      <c r="R3404" s="1"/>
      <c r="U3404" s="1"/>
    </row>
    <row r="3405" spans="5:21" x14ac:dyDescent="0.25">
      <c r="E3405" s="1"/>
      <c r="F3405" s="1"/>
      <c r="Q3405" s="1"/>
      <c r="R3405" s="1"/>
      <c r="U3405" s="1"/>
    </row>
    <row r="3406" spans="5:21" x14ac:dyDescent="0.25">
      <c r="E3406" s="1"/>
      <c r="F3406" s="1"/>
      <c r="Q3406" s="1"/>
      <c r="R3406" s="1"/>
      <c r="U3406" s="1"/>
    </row>
    <row r="3407" spans="5:21" x14ac:dyDescent="0.25">
      <c r="E3407" s="1"/>
      <c r="F3407" s="1"/>
      <c r="Q3407" s="1"/>
      <c r="R3407" s="1"/>
      <c r="U3407" s="1"/>
    </row>
    <row r="3408" spans="5:21" x14ac:dyDescent="0.25">
      <c r="E3408" s="1"/>
      <c r="F3408" s="1"/>
      <c r="Q3408" s="1"/>
      <c r="R3408" s="1"/>
      <c r="U3408" s="1"/>
    </row>
    <row r="3409" spans="5:21" x14ac:dyDescent="0.25">
      <c r="E3409" s="1"/>
      <c r="F3409" s="1"/>
      <c r="Q3409" s="1"/>
      <c r="R3409" s="1"/>
      <c r="U3409" s="1"/>
    </row>
    <row r="3410" spans="5:21" x14ac:dyDescent="0.25">
      <c r="E3410" s="1"/>
      <c r="F3410" s="1"/>
      <c r="Q3410" s="1"/>
      <c r="R3410" s="1"/>
      <c r="U3410" s="1"/>
    </row>
    <row r="3411" spans="5:21" x14ac:dyDescent="0.25">
      <c r="E3411" s="1"/>
      <c r="F3411" s="1"/>
      <c r="Q3411" s="1"/>
      <c r="R3411" s="1"/>
      <c r="U3411" s="1"/>
    </row>
    <row r="3412" spans="5:21" x14ac:dyDescent="0.25">
      <c r="E3412" s="1"/>
      <c r="F3412" s="1"/>
      <c r="Q3412" s="1"/>
      <c r="R3412" s="1"/>
      <c r="U3412" s="1"/>
    </row>
    <row r="3413" spans="5:21" x14ac:dyDescent="0.25">
      <c r="E3413" s="1"/>
      <c r="F3413" s="1"/>
      <c r="Q3413" s="1"/>
      <c r="R3413" s="1"/>
      <c r="U3413" s="1"/>
    </row>
    <row r="3414" spans="5:21" x14ac:dyDescent="0.25">
      <c r="E3414" s="1"/>
      <c r="F3414" s="1"/>
      <c r="Q3414" s="1"/>
      <c r="R3414" s="1"/>
      <c r="U3414" s="1"/>
    </row>
    <row r="3415" spans="5:21" x14ac:dyDescent="0.25">
      <c r="E3415" s="1"/>
      <c r="F3415" s="1"/>
      <c r="Q3415" s="1"/>
      <c r="R3415" s="1"/>
      <c r="U3415" s="1"/>
    </row>
    <row r="3416" spans="5:21" x14ac:dyDescent="0.25">
      <c r="E3416" s="1"/>
      <c r="F3416" s="1"/>
      <c r="Q3416" s="1"/>
      <c r="R3416" s="1"/>
      <c r="U3416" s="1"/>
    </row>
    <row r="3417" spans="5:21" x14ac:dyDescent="0.25">
      <c r="E3417" s="1"/>
      <c r="F3417" s="1"/>
      <c r="Q3417" s="1"/>
      <c r="R3417" s="1"/>
      <c r="U3417" s="1"/>
    </row>
    <row r="3418" spans="5:21" x14ac:dyDescent="0.25">
      <c r="E3418" s="1"/>
      <c r="F3418" s="1"/>
      <c r="Q3418" s="1"/>
      <c r="R3418" s="1"/>
      <c r="U3418" s="1"/>
    </row>
    <row r="3419" spans="5:21" x14ac:dyDescent="0.25">
      <c r="E3419" s="1"/>
      <c r="F3419" s="1"/>
      <c r="Q3419" s="1"/>
      <c r="R3419" s="1"/>
      <c r="U3419" s="1"/>
    </row>
    <row r="3420" spans="5:21" x14ac:dyDescent="0.25">
      <c r="E3420" s="1"/>
      <c r="F3420" s="1"/>
      <c r="Q3420" s="1"/>
      <c r="R3420" s="1"/>
      <c r="U3420" s="1"/>
    </row>
    <row r="3421" spans="5:21" x14ac:dyDescent="0.25">
      <c r="E3421" s="1"/>
      <c r="F3421" s="1"/>
      <c r="Q3421" s="1"/>
      <c r="R3421" s="1"/>
      <c r="U3421" s="1"/>
    </row>
    <row r="3422" spans="5:21" x14ac:dyDescent="0.25">
      <c r="E3422" s="1"/>
      <c r="F3422" s="1"/>
      <c r="Q3422" s="1"/>
      <c r="R3422" s="1"/>
      <c r="U3422" s="1"/>
    </row>
    <row r="3423" spans="5:21" x14ac:dyDescent="0.25">
      <c r="E3423" s="1"/>
      <c r="F3423" s="1"/>
      <c r="Q3423" s="1"/>
      <c r="R3423" s="1"/>
      <c r="U3423" s="1"/>
    </row>
    <row r="3424" spans="5:21" x14ac:dyDescent="0.25">
      <c r="E3424" s="1"/>
      <c r="F3424" s="1"/>
      <c r="Q3424" s="1"/>
      <c r="R3424" s="1"/>
      <c r="U3424" s="1"/>
    </row>
    <row r="3425" spans="5:21" x14ac:dyDescent="0.25">
      <c r="E3425" s="1"/>
      <c r="F3425" s="1"/>
      <c r="Q3425" s="1"/>
      <c r="R3425" s="1"/>
      <c r="U3425" s="1"/>
    </row>
    <row r="3426" spans="5:21" x14ac:dyDescent="0.25">
      <c r="E3426" s="1"/>
      <c r="F3426" s="1"/>
      <c r="Q3426" s="1"/>
      <c r="R3426" s="1"/>
      <c r="U3426" s="1"/>
    </row>
    <row r="3427" spans="5:21" x14ac:dyDescent="0.25">
      <c r="E3427" s="1"/>
      <c r="F3427" s="1"/>
      <c r="Q3427" s="1"/>
      <c r="R3427" s="1"/>
      <c r="U3427" s="1"/>
    </row>
    <row r="3428" spans="5:21" x14ac:dyDescent="0.25">
      <c r="E3428" s="1"/>
      <c r="F3428" s="1"/>
      <c r="Q3428" s="1"/>
      <c r="R3428" s="1"/>
      <c r="U3428" s="1"/>
    </row>
    <row r="3429" spans="5:21" x14ac:dyDescent="0.25">
      <c r="E3429" s="1"/>
      <c r="F3429" s="1"/>
      <c r="Q3429" s="1"/>
      <c r="R3429" s="1"/>
      <c r="U3429" s="1"/>
    </row>
    <row r="3430" spans="5:21" x14ac:dyDescent="0.25">
      <c r="E3430" s="1"/>
      <c r="F3430" s="1"/>
      <c r="Q3430" s="1"/>
      <c r="R3430" s="1"/>
      <c r="U3430" s="1"/>
    </row>
    <row r="3431" spans="5:21" x14ac:dyDescent="0.25">
      <c r="E3431" s="1"/>
      <c r="F3431" s="1"/>
      <c r="Q3431" s="1"/>
      <c r="R3431" s="1"/>
      <c r="U3431" s="1"/>
    </row>
    <row r="3432" spans="5:21" x14ac:dyDescent="0.25">
      <c r="E3432" s="1"/>
      <c r="F3432" s="1"/>
      <c r="Q3432" s="1"/>
      <c r="R3432" s="1"/>
      <c r="U3432" s="1"/>
    </row>
    <row r="3433" spans="5:21" x14ac:dyDescent="0.25">
      <c r="E3433" s="1"/>
      <c r="F3433" s="1"/>
      <c r="Q3433" s="1"/>
      <c r="R3433" s="1"/>
      <c r="U3433" s="1"/>
    </row>
    <row r="3434" spans="5:21" x14ac:dyDescent="0.25">
      <c r="E3434" s="1"/>
      <c r="F3434" s="1"/>
      <c r="Q3434" s="1"/>
      <c r="R3434" s="1"/>
      <c r="U3434" s="1"/>
    </row>
    <row r="3435" spans="5:21" x14ac:dyDescent="0.25">
      <c r="E3435" s="1"/>
      <c r="F3435" s="1"/>
      <c r="Q3435" s="1"/>
      <c r="R3435" s="1"/>
      <c r="U3435" s="1"/>
    </row>
    <row r="3436" spans="5:21" x14ac:dyDescent="0.25">
      <c r="E3436" s="1"/>
      <c r="F3436" s="1"/>
      <c r="Q3436" s="1"/>
      <c r="R3436" s="1"/>
      <c r="U3436" s="1"/>
    </row>
    <row r="3437" spans="5:21" x14ac:dyDescent="0.25">
      <c r="E3437" s="1"/>
      <c r="F3437" s="1"/>
      <c r="Q3437" s="1"/>
      <c r="R3437" s="1"/>
      <c r="U3437" s="1"/>
    </row>
    <row r="3438" spans="5:21" x14ac:dyDescent="0.25">
      <c r="E3438" s="1"/>
      <c r="F3438" s="1"/>
      <c r="Q3438" s="1"/>
      <c r="R3438" s="1"/>
      <c r="U3438" s="1"/>
    </row>
    <row r="3439" spans="5:21" x14ac:dyDescent="0.25">
      <c r="E3439" s="1"/>
      <c r="F3439" s="1"/>
      <c r="Q3439" s="1"/>
      <c r="R3439" s="1"/>
      <c r="U3439" s="1"/>
    </row>
    <row r="3440" spans="5:21" x14ac:dyDescent="0.25">
      <c r="E3440" s="1"/>
      <c r="F3440" s="1"/>
      <c r="Q3440" s="1"/>
      <c r="R3440" s="1"/>
      <c r="U3440" s="1"/>
    </row>
    <row r="3441" spans="5:21" x14ac:dyDescent="0.25">
      <c r="E3441" s="1"/>
      <c r="F3441" s="1"/>
      <c r="Q3441" s="1"/>
      <c r="R3441" s="1"/>
      <c r="U3441" s="1"/>
    </row>
    <row r="3442" spans="5:21" x14ac:dyDescent="0.25">
      <c r="E3442" s="1"/>
      <c r="F3442" s="1"/>
      <c r="Q3442" s="1"/>
      <c r="R3442" s="1"/>
      <c r="U3442" s="1"/>
    </row>
    <row r="3443" spans="5:21" x14ac:dyDescent="0.25">
      <c r="E3443" s="1"/>
      <c r="F3443" s="1"/>
      <c r="Q3443" s="1"/>
      <c r="R3443" s="1"/>
      <c r="U3443" s="1"/>
    </row>
    <row r="3444" spans="5:21" x14ac:dyDescent="0.25">
      <c r="E3444" s="1"/>
      <c r="F3444" s="1"/>
      <c r="Q3444" s="1"/>
      <c r="R3444" s="1"/>
      <c r="U3444" s="1"/>
    </row>
    <row r="3445" spans="5:21" x14ac:dyDescent="0.25">
      <c r="E3445" s="1"/>
      <c r="F3445" s="1"/>
      <c r="Q3445" s="1"/>
      <c r="R3445" s="1"/>
      <c r="U3445" s="1"/>
    </row>
    <row r="3446" spans="5:21" x14ac:dyDescent="0.25">
      <c r="E3446" s="1"/>
      <c r="F3446" s="1"/>
      <c r="Q3446" s="1"/>
      <c r="R3446" s="1"/>
      <c r="U3446" s="1"/>
    </row>
    <row r="3447" spans="5:21" x14ac:dyDescent="0.25">
      <c r="E3447" s="1"/>
      <c r="F3447" s="1"/>
      <c r="Q3447" s="1"/>
      <c r="R3447" s="1"/>
      <c r="U3447" s="1"/>
    </row>
    <row r="3448" spans="5:21" x14ac:dyDescent="0.25">
      <c r="E3448" s="1"/>
      <c r="F3448" s="1"/>
      <c r="Q3448" s="1"/>
      <c r="R3448" s="1"/>
      <c r="U3448" s="1"/>
    </row>
    <row r="3449" spans="5:21" x14ac:dyDescent="0.25">
      <c r="E3449" s="1"/>
      <c r="F3449" s="1"/>
      <c r="Q3449" s="1"/>
      <c r="R3449" s="1"/>
      <c r="U3449" s="1"/>
    </row>
    <row r="3450" spans="5:21" x14ac:dyDescent="0.25">
      <c r="E3450" s="1"/>
      <c r="F3450" s="1"/>
      <c r="Q3450" s="1"/>
      <c r="R3450" s="1"/>
      <c r="U3450" s="1"/>
    </row>
    <row r="3451" spans="5:21" x14ac:dyDescent="0.25">
      <c r="E3451" s="1"/>
      <c r="F3451" s="1"/>
      <c r="Q3451" s="1"/>
      <c r="R3451" s="1"/>
      <c r="U3451" s="1"/>
    </row>
    <row r="3452" spans="5:21" x14ac:dyDescent="0.25">
      <c r="E3452" s="1"/>
      <c r="F3452" s="1"/>
      <c r="Q3452" s="1"/>
      <c r="R3452" s="1"/>
      <c r="U3452" s="1"/>
    </row>
    <row r="3453" spans="5:21" x14ac:dyDescent="0.25">
      <c r="E3453" s="1"/>
      <c r="F3453" s="1"/>
      <c r="Q3453" s="1"/>
      <c r="R3453" s="1"/>
      <c r="U3453" s="1"/>
    </row>
    <row r="3454" spans="5:21" x14ac:dyDescent="0.25">
      <c r="E3454" s="1"/>
      <c r="F3454" s="1"/>
      <c r="Q3454" s="1"/>
      <c r="R3454" s="1"/>
      <c r="U3454" s="1"/>
    </row>
    <row r="3455" spans="5:21" x14ac:dyDescent="0.25">
      <c r="E3455" s="1"/>
      <c r="F3455" s="1"/>
      <c r="Q3455" s="1"/>
      <c r="R3455" s="1"/>
      <c r="U3455" s="1"/>
    </row>
    <row r="3456" spans="5:21" x14ac:dyDescent="0.25">
      <c r="E3456" s="1"/>
      <c r="F3456" s="1"/>
      <c r="Q3456" s="1"/>
      <c r="R3456" s="1"/>
      <c r="U3456" s="1"/>
    </row>
    <row r="3457" spans="5:21" x14ac:dyDescent="0.25">
      <c r="E3457" s="1"/>
      <c r="F3457" s="1"/>
      <c r="Q3457" s="1"/>
      <c r="R3457" s="1"/>
      <c r="U3457" s="1"/>
    </row>
    <row r="3458" spans="5:21" x14ac:dyDescent="0.25">
      <c r="E3458" s="1"/>
      <c r="F3458" s="1"/>
      <c r="Q3458" s="1"/>
      <c r="R3458" s="1"/>
      <c r="U3458" s="1"/>
    </row>
    <row r="3459" spans="5:21" x14ac:dyDescent="0.25">
      <c r="E3459" s="1"/>
      <c r="F3459" s="1"/>
      <c r="Q3459" s="1"/>
      <c r="R3459" s="1"/>
      <c r="U3459" s="1"/>
    </row>
    <row r="3460" spans="5:21" x14ac:dyDescent="0.25">
      <c r="E3460" s="1"/>
      <c r="F3460" s="1"/>
      <c r="Q3460" s="1"/>
      <c r="R3460" s="1"/>
      <c r="U3460" s="1"/>
    </row>
    <row r="3461" spans="5:21" x14ac:dyDescent="0.25">
      <c r="E3461" s="1"/>
      <c r="F3461" s="1"/>
      <c r="Q3461" s="1"/>
      <c r="R3461" s="1"/>
      <c r="U3461" s="1"/>
    </row>
    <row r="3462" spans="5:21" x14ac:dyDescent="0.25">
      <c r="E3462" s="1"/>
      <c r="F3462" s="1"/>
      <c r="Q3462" s="1"/>
      <c r="R3462" s="1"/>
      <c r="U3462" s="1"/>
    </row>
    <row r="3463" spans="5:21" x14ac:dyDescent="0.25">
      <c r="E3463" s="1"/>
      <c r="F3463" s="1"/>
      <c r="Q3463" s="1"/>
      <c r="R3463" s="1"/>
      <c r="U3463" s="1"/>
    </row>
    <row r="3464" spans="5:21" x14ac:dyDescent="0.25">
      <c r="E3464" s="1"/>
      <c r="F3464" s="1"/>
      <c r="Q3464" s="1"/>
      <c r="R3464" s="1"/>
      <c r="U3464" s="1"/>
    </row>
    <row r="3465" spans="5:21" x14ac:dyDescent="0.25">
      <c r="E3465" s="1"/>
      <c r="F3465" s="1"/>
      <c r="Q3465" s="1"/>
      <c r="R3465" s="1"/>
      <c r="U3465" s="1"/>
    </row>
    <row r="3466" spans="5:21" x14ac:dyDescent="0.25">
      <c r="E3466" s="1"/>
      <c r="F3466" s="1"/>
      <c r="Q3466" s="1"/>
      <c r="R3466" s="1"/>
      <c r="U3466" s="1"/>
    </row>
    <row r="3467" spans="5:21" x14ac:dyDescent="0.25">
      <c r="E3467" s="1"/>
      <c r="F3467" s="1"/>
      <c r="Q3467" s="1"/>
      <c r="R3467" s="1"/>
      <c r="U3467" s="1"/>
    </row>
    <row r="3468" spans="5:21" x14ac:dyDescent="0.25">
      <c r="E3468" s="1"/>
      <c r="F3468" s="1"/>
      <c r="Q3468" s="1"/>
      <c r="R3468" s="1"/>
      <c r="U3468" s="1"/>
    </row>
    <row r="3469" spans="5:21" x14ac:dyDescent="0.25">
      <c r="E3469" s="1"/>
      <c r="F3469" s="1"/>
      <c r="Q3469" s="1"/>
      <c r="R3469" s="1"/>
      <c r="U3469" s="1"/>
    </row>
    <row r="3470" spans="5:21" x14ac:dyDescent="0.25">
      <c r="E3470" s="1"/>
      <c r="F3470" s="1"/>
      <c r="Q3470" s="1"/>
      <c r="R3470" s="1"/>
      <c r="U3470" s="1"/>
    </row>
    <row r="3471" spans="5:21" x14ac:dyDescent="0.25">
      <c r="E3471" s="1"/>
      <c r="F3471" s="1"/>
      <c r="Q3471" s="1"/>
      <c r="R3471" s="1"/>
      <c r="U3471" s="1"/>
    </row>
    <row r="3472" spans="5:21" x14ac:dyDescent="0.25">
      <c r="E3472" s="1"/>
      <c r="F3472" s="1"/>
      <c r="Q3472" s="1"/>
      <c r="R3472" s="1"/>
      <c r="U3472" s="1"/>
    </row>
    <row r="3473" spans="5:21" x14ac:dyDescent="0.25">
      <c r="E3473" s="1"/>
      <c r="F3473" s="1"/>
      <c r="Q3473" s="1"/>
      <c r="R3473" s="1"/>
      <c r="U3473" s="1"/>
    </row>
    <row r="3474" spans="5:21" x14ac:dyDescent="0.25">
      <c r="E3474" s="1"/>
      <c r="F3474" s="1"/>
      <c r="Q3474" s="1"/>
      <c r="R3474" s="1"/>
      <c r="U3474" s="1"/>
    </row>
    <row r="3475" spans="5:21" x14ac:dyDescent="0.25">
      <c r="E3475" s="1"/>
      <c r="F3475" s="1"/>
      <c r="Q3475" s="1"/>
      <c r="R3475" s="1"/>
      <c r="U3475" s="1"/>
    </row>
    <row r="3476" spans="5:21" x14ac:dyDescent="0.25">
      <c r="E3476" s="1"/>
      <c r="F3476" s="1"/>
      <c r="Q3476" s="1"/>
      <c r="R3476" s="1"/>
      <c r="U3476" s="1"/>
    </row>
    <row r="3477" spans="5:21" x14ac:dyDescent="0.25">
      <c r="E3477" s="1"/>
      <c r="F3477" s="1"/>
      <c r="Q3477" s="1"/>
      <c r="R3477" s="1"/>
      <c r="U3477" s="1"/>
    </row>
    <row r="3478" spans="5:21" x14ac:dyDescent="0.25">
      <c r="E3478" s="1"/>
      <c r="F3478" s="1"/>
      <c r="Q3478" s="1"/>
      <c r="R3478" s="1"/>
      <c r="U3478" s="1"/>
    </row>
    <row r="3479" spans="5:21" x14ac:dyDescent="0.25">
      <c r="E3479" s="1"/>
      <c r="F3479" s="1"/>
      <c r="Q3479" s="1"/>
      <c r="R3479" s="1"/>
      <c r="U3479" s="1"/>
    </row>
    <row r="3480" spans="5:21" x14ac:dyDescent="0.25">
      <c r="E3480" s="1"/>
      <c r="F3480" s="1"/>
      <c r="Q3480" s="1"/>
      <c r="R3480" s="1"/>
      <c r="U3480" s="1"/>
    </row>
    <row r="3481" spans="5:21" x14ac:dyDescent="0.25">
      <c r="E3481" s="1"/>
      <c r="F3481" s="1"/>
      <c r="Q3481" s="1"/>
      <c r="R3481" s="1"/>
      <c r="U3481" s="1"/>
    </row>
    <row r="3482" spans="5:21" x14ac:dyDescent="0.25">
      <c r="E3482" s="1"/>
      <c r="F3482" s="1"/>
      <c r="Q3482" s="1"/>
      <c r="R3482" s="1"/>
      <c r="U3482" s="1"/>
    </row>
    <row r="3483" spans="5:21" x14ac:dyDescent="0.25">
      <c r="E3483" s="1"/>
      <c r="F3483" s="1"/>
      <c r="Q3483" s="1"/>
      <c r="R3483" s="1"/>
      <c r="U3483" s="1"/>
    </row>
    <row r="3484" spans="5:21" x14ac:dyDescent="0.25">
      <c r="E3484" s="1"/>
      <c r="F3484" s="1"/>
      <c r="Q3484" s="1"/>
      <c r="R3484" s="1"/>
      <c r="U3484" s="1"/>
    </row>
    <row r="3485" spans="5:21" x14ac:dyDescent="0.25">
      <c r="E3485" s="1"/>
      <c r="F3485" s="1"/>
      <c r="Q3485" s="1"/>
      <c r="R3485" s="1"/>
      <c r="U3485" s="1"/>
    </row>
    <row r="3486" spans="5:21" x14ac:dyDescent="0.25">
      <c r="E3486" s="1"/>
      <c r="F3486" s="1"/>
      <c r="Q3486" s="1"/>
      <c r="R3486" s="1"/>
      <c r="U3486" s="1"/>
    </row>
    <row r="3487" spans="5:21" x14ac:dyDescent="0.25">
      <c r="E3487" s="1"/>
      <c r="F3487" s="1"/>
      <c r="Q3487" s="1"/>
      <c r="R3487" s="1"/>
      <c r="U3487" s="1"/>
    </row>
    <row r="3488" spans="5:21" x14ac:dyDescent="0.25">
      <c r="E3488" s="1"/>
      <c r="F3488" s="1"/>
      <c r="Q3488" s="1"/>
      <c r="R3488" s="1"/>
      <c r="U3488" s="1"/>
    </row>
    <row r="3489" spans="5:21" x14ac:dyDescent="0.25">
      <c r="E3489" s="1"/>
      <c r="F3489" s="1"/>
      <c r="Q3489" s="1"/>
      <c r="R3489" s="1"/>
      <c r="U3489" s="1"/>
    </row>
    <row r="3490" spans="5:21" x14ac:dyDescent="0.25">
      <c r="E3490" s="1"/>
      <c r="F3490" s="1"/>
      <c r="Q3490" s="1"/>
      <c r="R3490" s="1"/>
      <c r="U3490" s="1"/>
    </row>
    <row r="3491" spans="5:21" x14ac:dyDescent="0.25">
      <c r="E3491" s="1"/>
      <c r="F3491" s="1"/>
      <c r="Q3491" s="1"/>
      <c r="R3491" s="1"/>
      <c r="U3491" s="1"/>
    </row>
    <row r="3492" spans="5:21" x14ac:dyDescent="0.25">
      <c r="E3492" s="1"/>
      <c r="F3492" s="1"/>
      <c r="Q3492" s="1"/>
      <c r="R3492" s="1"/>
      <c r="U3492" s="1"/>
    </row>
    <row r="3493" spans="5:21" x14ac:dyDescent="0.25">
      <c r="E3493" s="1"/>
      <c r="F3493" s="1"/>
      <c r="Q3493" s="1"/>
      <c r="R3493" s="1"/>
      <c r="U3493" s="1"/>
    </row>
    <row r="3494" spans="5:21" x14ac:dyDescent="0.25">
      <c r="E3494" s="1"/>
      <c r="F3494" s="1"/>
      <c r="Q3494" s="1"/>
      <c r="R3494" s="1"/>
      <c r="U3494" s="1"/>
    </row>
    <row r="3495" spans="5:21" x14ac:dyDescent="0.25">
      <c r="E3495" s="1"/>
      <c r="F3495" s="1"/>
      <c r="Q3495" s="1"/>
      <c r="R3495" s="1"/>
      <c r="U3495" s="1"/>
    </row>
    <row r="3496" spans="5:21" x14ac:dyDescent="0.25">
      <c r="E3496" s="1"/>
      <c r="F3496" s="1"/>
      <c r="Q3496" s="1"/>
      <c r="R3496" s="1"/>
      <c r="U3496" s="1"/>
    </row>
    <row r="3497" spans="5:21" x14ac:dyDescent="0.25">
      <c r="E3497" s="1"/>
      <c r="F3497" s="1"/>
      <c r="Q3497" s="1"/>
      <c r="R3497" s="1"/>
      <c r="U3497" s="1"/>
    </row>
    <row r="3498" spans="5:21" x14ac:dyDescent="0.25">
      <c r="E3498" s="1"/>
      <c r="F3498" s="1"/>
      <c r="Q3498" s="1"/>
      <c r="R3498" s="1"/>
      <c r="U3498" s="1"/>
    </row>
    <row r="3499" spans="5:21" x14ac:dyDescent="0.25">
      <c r="E3499" s="1"/>
      <c r="F3499" s="1"/>
      <c r="Q3499" s="1"/>
      <c r="R3499" s="1"/>
      <c r="U3499" s="1"/>
    </row>
    <row r="3500" spans="5:21" x14ac:dyDescent="0.25">
      <c r="E3500" s="1"/>
      <c r="F3500" s="1"/>
      <c r="Q3500" s="1"/>
      <c r="R3500" s="1"/>
      <c r="U3500" s="1"/>
    </row>
    <row r="3501" spans="5:21" x14ac:dyDescent="0.25">
      <c r="E3501" s="1"/>
      <c r="F3501" s="1"/>
      <c r="Q3501" s="1"/>
      <c r="R3501" s="1"/>
      <c r="U3501" s="1"/>
    </row>
    <row r="3502" spans="5:21" x14ac:dyDescent="0.25">
      <c r="E3502" s="1"/>
      <c r="F3502" s="1"/>
      <c r="Q3502" s="1"/>
      <c r="R3502" s="1"/>
      <c r="U3502" s="1"/>
    </row>
    <row r="3503" spans="5:21" x14ac:dyDescent="0.25">
      <c r="E3503" s="1"/>
      <c r="F3503" s="1"/>
      <c r="Q3503" s="1"/>
      <c r="R3503" s="1"/>
      <c r="U3503" s="1"/>
    </row>
    <row r="3504" spans="5:21" x14ac:dyDescent="0.25">
      <c r="E3504" s="1"/>
      <c r="F3504" s="1"/>
      <c r="Q3504" s="1"/>
      <c r="R3504" s="1"/>
      <c r="U3504" s="1"/>
    </row>
    <row r="3505" spans="5:21" x14ac:dyDescent="0.25">
      <c r="E3505" s="1"/>
      <c r="F3505" s="1"/>
      <c r="Q3505" s="1"/>
      <c r="R3505" s="1"/>
      <c r="U3505" s="1"/>
    </row>
    <row r="3506" spans="5:21" x14ac:dyDescent="0.25">
      <c r="E3506" s="1"/>
      <c r="F3506" s="1"/>
      <c r="Q3506" s="1"/>
      <c r="R3506" s="1"/>
      <c r="U3506" s="1"/>
    </row>
    <row r="3507" spans="5:21" x14ac:dyDescent="0.25">
      <c r="E3507" s="1"/>
      <c r="F3507" s="1"/>
      <c r="Q3507" s="1"/>
      <c r="R3507" s="1"/>
      <c r="U3507" s="1"/>
    </row>
    <row r="3508" spans="5:21" x14ac:dyDescent="0.25">
      <c r="E3508" s="1"/>
      <c r="F3508" s="1"/>
      <c r="Q3508" s="1"/>
      <c r="R3508" s="1"/>
      <c r="U3508" s="1"/>
    </row>
    <row r="3509" spans="5:21" x14ac:dyDescent="0.25">
      <c r="E3509" s="1"/>
      <c r="F3509" s="1"/>
      <c r="Q3509" s="1"/>
      <c r="R3509" s="1"/>
      <c r="U3509" s="1"/>
    </row>
    <row r="3510" spans="5:21" x14ac:dyDescent="0.25">
      <c r="E3510" s="1"/>
      <c r="F3510" s="1"/>
      <c r="Q3510" s="1"/>
      <c r="R3510" s="1"/>
      <c r="U3510" s="1"/>
    </row>
    <row r="3511" spans="5:21" x14ac:dyDescent="0.25">
      <c r="E3511" s="1"/>
      <c r="F3511" s="1"/>
      <c r="Q3511" s="1"/>
      <c r="R3511" s="1"/>
      <c r="U3511" s="1"/>
    </row>
    <row r="3512" spans="5:21" x14ac:dyDescent="0.25">
      <c r="E3512" s="1"/>
      <c r="F3512" s="1"/>
      <c r="Q3512" s="1"/>
      <c r="R3512" s="1"/>
      <c r="U3512" s="1"/>
    </row>
    <row r="3513" spans="5:21" x14ac:dyDescent="0.25">
      <c r="E3513" s="1"/>
      <c r="F3513" s="1"/>
      <c r="Q3513" s="1"/>
      <c r="R3513" s="1"/>
      <c r="U3513" s="1"/>
    </row>
    <row r="3514" spans="5:21" x14ac:dyDescent="0.25">
      <c r="E3514" s="1"/>
      <c r="F3514" s="1"/>
      <c r="Q3514" s="1"/>
      <c r="R3514" s="1"/>
      <c r="U3514" s="1"/>
    </row>
    <row r="3515" spans="5:21" x14ac:dyDescent="0.25">
      <c r="E3515" s="1"/>
      <c r="F3515" s="1"/>
      <c r="Q3515" s="1"/>
      <c r="R3515" s="1"/>
      <c r="U3515" s="1"/>
    </row>
    <row r="3516" spans="5:21" x14ac:dyDescent="0.25">
      <c r="E3516" s="1"/>
      <c r="F3516" s="1"/>
      <c r="Q3516" s="1"/>
      <c r="R3516" s="1"/>
      <c r="U3516" s="1"/>
    </row>
    <row r="3517" spans="5:21" x14ac:dyDescent="0.25">
      <c r="E3517" s="1"/>
      <c r="F3517" s="1"/>
      <c r="Q3517" s="1"/>
      <c r="R3517" s="1"/>
      <c r="U3517" s="1"/>
    </row>
    <row r="3518" spans="5:21" x14ac:dyDescent="0.25">
      <c r="E3518" s="1"/>
      <c r="F3518" s="1"/>
      <c r="Q3518" s="1"/>
      <c r="R3518" s="1"/>
      <c r="U3518" s="1"/>
    </row>
    <row r="3519" spans="5:21" x14ac:dyDescent="0.25">
      <c r="E3519" s="1"/>
      <c r="F3519" s="1"/>
      <c r="Q3519" s="1"/>
      <c r="R3519" s="1"/>
      <c r="U3519" s="1"/>
    </row>
    <row r="3520" spans="5:21" x14ac:dyDescent="0.25">
      <c r="E3520" s="1"/>
      <c r="F3520" s="1"/>
      <c r="Q3520" s="1"/>
      <c r="R3520" s="1"/>
      <c r="U3520" s="1"/>
    </row>
    <row r="3521" spans="5:21" x14ac:dyDescent="0.25">
      <c r="E3521" s="1"/>
      <c r="F3521" s="1"/>
      <c r="Q3521" s="1"/>
      <c r="R3521" s="1"/>
      <c r="U3521" s="1"/>
    </row>
    <row r="3522" spans="5:21" x14ac:dyDescent="0.25">
      <c r="E3522" s="1"/>
      <c r="F3522" s="1"/>
      <c r="Q3522" s="1"/>
      <c r="R3522" s="1"/>
      <c r="U3522" s="1"/>
    </row>
    <row r="3523" spans="5:21" x14ac:dyDescent="0.25">
      <c r="E3523" s="1"/>
      <c r="F3523" s="1"/>
      <c r="Q3523" s="1"/>
      <c r="R3523" s="1"/>
      <c r="U3523" s="1"/>
    </row>
    <row r="3524" spans="5:21" x14ac:dyDescent="0.25">
      <c r="E3524" s="1"/>
      <c r="F3524" s="1"/>
      <c r="Q3524" s="1"/>
      <c r="R3524" s="1"/>
      <c r="U3524" s="1"/>
    </row>
    <row r="3525" spans="5:21" x14ac:dyDescent="0.25">
      <c r="E3525" s="1"/>
      <c r="F3525" s="1"/>
      <c r="Q3525" s="1"/>
      <c r="R3525" s="1"/>
      <c r="U3525" s="1"/>
    </row>
    <row r="3526" spans="5:21" x14ac:dyDescent="0.25">
      <c r="E3526" s="1"/>
      <c r="F3526" s="1"/>
      <c r="Q3526" s="1"/>
      <c r="R3526" s="1"/>
      <c r="U3526" s="1"/>
    </row>
    <row r="3527" spans="5:21" x14ac:dyDescent="0.25">
      <c r="E3527" s="1"/>
      <c r="F3527" s="1"/>
      <c r="Q3527" s="1"/>
      <c r="R3527" s="1"/>
      <c r="U3527" s="1"/>
    </row>
    <row r="3528" spans="5:21" x14ac:dyDescent="0.25">
      <c r="E3528" s="1"/>
      <c r="F3528" s="1"/>
      <c r="Q3528" s="1"/>
      <c r="R3528" s="1"/>
      <c r="U3528" s="1"/>
    </row>
    <row r="3529" spans="5:21" x14ac:dyDescent="0.25">
      <c r="E3529" s="1"/>
      <c r="F3529" s="1"/>
      <c r="Q3529" s="1"/>
      <c r="R3529" s="1"/>
      <c r="U3529" s="1"/>
    </row>
    <row r="3530" spans="5:21" x14ac:dyDescent="0.25">
      <c r="E3530" s="1"/>
      <c r="F3530" s="1"/>
      <c r="Q3530" s="1"/>
      <c r="R3530" s="1"/>
      <c r="U3530" s="1"/>
    </row>
    <row r="3531" spans="5:21" x14ac:dyDescent="0.25">
      <c r="E3531" s="1"/>
      <c r="F3531" s="1"/>
      <c r="Q3531" s="1"/>
      <c r="R3531" s="1"/>
      <c r="U3531" s="1"/>
    </row>
    <row r="3532" spans="5:21" x14ac:dyDescent="0.25">
      <c r="E3532" s="1"/>
      <c r="F3532" s="1"/>
      <c r="Q3532" s="1"/>
      <c r="R3532" s="1"/>
      <c r="U3532" s="1"/>
    </row>
    <row r="3533" spans="5:21" x14ac:dyDescent="0.25">
      <c r="E3533" s="1"/>
      <c r="F3533" s="1"/>
      <c r="Q3533" s="1"/>
      <c r="R3533" s="1"/>
      <c r="U3533" s="1"/>
    </row>
    <row r="3534" spans="5:21" x14ac:dyDescent="0.25">
      <c r="E3534" s="1"/>
      <c r="F3534" s="1"/>
      <c r="Q3534" s="1"/>
      <c r="R3534" s="1"/>
      <c r="U3534" s="1"/>
    </row>
    <row r="3535" spans="5:21" x14ac:dyDescent="0.25">
      <c r="E3535" s="1"/>
      <c r="F3535" s="1"/>
      <c r="Q3535" s="1"/>
      <c r="R3535" s="1"/>
      <c r="U3535" s="1"/>
    </row>
    <row r="3536" spans="5:21" x14ac:dyDescent="0.25">
      <c r="E3536" s="1"/>
      <c r="F3536" s="1"/>
      <c r="Q3536" s="1"/>
      <c r="R3536" s="1"/>
      <c r="U3536" s="1"/>
    </row>
    <row r="3537" spans="5:21" x14ac:dyDescent="0.25">
      <c r="E3537" s="1"/>
      <c r="F3537" s="1"/>
      <c r="Q3537" s="1"/>
      <c r="R3537" s="1"/>
      <c r="U3537" s="1"/>
    </row>
    <row r="3538" spans="5:21" x14ac:dyDescent="0.25">
      <c r="E3538" s="1"/>
      <c r="F3538" s="1"/>
      <c r="Q3538" s="1"/>
      <c r="R3538" s="1"/>
      <c r="U3538" s="1"/>
    </row>
    <row r="3539" spans="5:21" x14ac:dyDescent="0.25">
      <c r="E3539" s="1"/>
      <c r="F3539" s="1"/>
      <c r="Q3539" s="1"/>
      <c r="R3539" s="1"/>
      <c r="U3539" s="1"/>
    </row>
    <row r="3540" spans="5:21" x14ac:dyDescent="0.25">
      <c r="E3540" s="1"/>
      <c r="F3540" s="1"/>
      <c r="Q3540" s="1"/>
      <c r="R3540" s="1"/>
      <c r="U3540" s="1"/>
    </row>
    <row r="3541" spans="5:21" x14ac:dyDescent="0.25">
      <c r="E3541" s="1"/>
      <c r="F3541" s="1"/>
      <c r="Q3541" s="1"/>
      <c r="R3541" s="1"/>
      <c r="U3541" s="1"/>
    </row>
    <row r="3542" spans="5:21" x14ac:dyDescent="0.25">
      <c r="E3542" s="1"/>
      <c r="F3542" s="1"/>
      <c r="Q3542" s="1"/>
      <c r="R3542" s="1"/>
      <c r="U3542" s="1"/>
    </row>
    <row r="3543" spans="5:21" x14ac:dyDescent="0.25">
      <c r="E3543" s="1"/>
      <c r="F3543" s="1"/>
      <c r="Q3543" s="1"/>
      <c r="R3543" s="1"/>
      <c r="U3543" s="1"/>
    </row>
    <row r="3544" spans="5:21" x14ac:dyDescent="0.25">
      <c r="E3544" s="1"/>
      <c r="F3544" s="1"/>
      <c r="Q3544" s="1"/>
      <c r="R3544" s="1"/>
      <c r="U3544" s="1"/>
    </row>
    <row r="3545" spans="5:21" x14ac:dyDescent="0.25">
      <c r="E3545" s="1"/>
      <c r="F3545" s="1"/>
      <c r="Q3545" s="1"/>
      <c r="R3545" s="1"/>
      <c r="U3545" s="1"/>
    </row>
    <row r="3546" spans="5:21" x14ac:dyDescent="0.25">
      <c r="E3546" s="1"/>
      <c r="F3546" s="1"/>
      <c r="Q3546" s="1"/>
      <c r="R3546" s="1"/>
      <c r="U3546" s="1"/>
    </row>
    <row r="3547" spans="5:21" x14ac:dyDescent="0.25">
      <c r="E3547" s="1"/>
      <c r="F3547" s="1"/>
      <c r="Q3547" s="1"/>
      <c r="R3547" s="1"/>
      <c r="U3547" s="1"/>
    </row>
    <row r="3548" spans="5:21" x14ac:dyDescent="0.25">
      <c r="E3548" s="1"/>
      <c r="F3548" s="1"/>
      <c r="Q3548" s="1"/>
      <c r="R3548" s="1"/>
      <c r="U3548" s="1"/>
    </row>
    <row r="3549" spans="5:21" x14ac:dyDescent="0.25">
      <c r="E3549" s="1"/>
      <c r="F3549" s="1"/>
      <c r="Q3549" s="1"/>
      <c r="R3549" s="1"/>
      <c r="U3549" s="1"/>
    </row>
    <row r="3550" spans="5:21" x14ac:dyDescent="0.25">
      <c r="E3550" s="1"/>
      <c r="F3550" s="1"/>
      <c r="Q3550" s="1"/>
      <c r="R3550" s="1"/>
      <c r="U3550" s="1"/>
    </row>
    <row r="3551" spans="5:21" x14ac:dyDescent="0.25">
      <c r="E3551" s="1"/>
      <c r="F3551" s="1"/>
      <c r="Q3551" s="1"/>
      <c r="R3551" s="1"/>
      <c r="U3551" s="1"/>
    </row>
    <row r="3552" spans="5:21" x14ac:dyDescent="0.25">
      <c r="E3552" s="1"/>
      <c r="F3552" s="1"/>
      <c r="Q3552" s="1"/>
      <c r="R3552" s="1"/>
      <c r="U3552" s="1"/>
    </row>
    <row r="3553" spans="5:21" x14ac:dyDescent="0.25">
      <c r="E3553" s="1"/>
      <c r="F3553" s="1"/>
      <c r="Q3553" s="1"/>
      <c r="R3553" s="1"/>
      <c r="U3553" s="1"/>
    </row>
    <row r="3554" spans="5:21" x14ac:dyDescent="0.25">
      <c r="E3554" s="1"/>
      <c r="F3554" s="1"/>
      <c r="Q3554" s="1"/>
      <c r="R3554" s="1"/>
      <c r="U3554" s="1"/>
    </row>
    <row r="3555" spans="5:21" x14ac:dyDescent="0.25">
      <c r="E3555" s="1"/>
      <c r="F3555" s="1"/>
      <c r="Q3555" s="1"/>
      <c r="R3555" s="1"/>
      <c r="U3555" s="1"/>
    </row>
    <row r="3556" spans="5:21" x14ac:dyDescent="0.25">
      <c r="E3556" s="1"/>
      <c r="F3556" s="1"/>
      <c r="Q3556" s="1"/>
      <c r="R3556" s="1"/>
      <c r="U3556" s="1"/>
    </row>
    <row r="3557" spans="5:21" x14ac:dyDescent="0.25">
      <c r="E3557" s="1"/>
      <c r="F3557" s="1"/>
      <c r="Q3557" s="1"/>
      <c r="R3557" s="1"/>
      <c r="U3557" s="1"/>
    </row>
    <row r="3558" spans="5:21" x14ac:dyDescent="0.25">
      <c r="E3558" s="1"/>
      <c r="F3558" s="1"/>
      <c r="Q3558" s="1"/>
      <c r="R3558" s="1"/>
      <c r="U3558" s="1"/>
    </row>
    <row r="3559" spans="5:21" x14ac:dyDescent="0.25">
      <c r="E3559" s="1"/>
      <c r="F3559" s="1"/>
      <c r="Q3559" s="1"/>
      <c r="R3559" s="1"/>
      <c r="U3559" s="1"/>
    </row>
    <row r="3560" spans="5:21" x14ac:dyDescent="0.25">
      <c r="E3560" s="1"/>
      <c r="F3560" s="1"/>
      <c r="Q3560" s="1"/>
      <c r="R3560" s="1"/>
      <c r="U3560" s="1"/>
    </row>
    <row r="3561" spans="5:21" x14ac:dyDescent="0.25">
      <c r="E3561" s="1"/>
      <c r="F3561" s="1"/>
      <c r="Q3561" s="1"/>
      <c r="R3561" s="1"/>
      <c r="U3561" s="1"/>
    </row>
    <row r="3562" spans="5:21" x14ac:dyDescent="0.25">
      <c r="E3562" s="1"/>
      <c r="F3562" s="1"/>
      <c r="Q3562" s="1"/>
      <c r="R3562" s="1"/>
      <c r="U3562" s="1"/>
    </row>
    <row r="3563" spans="5:21" x14ac:dyDescent="0.25">
      <c r="E3563" s="1"/>
      <c r="F3563" s="1"/>
      <c r="Q3563" s="1"/>
      <c r="R3563" s="1"/>
      <c r="U3563" s="1"/>
    </row>
    <row r="3564" spans="5:21" x14ac:dyDescent="0.25">
      <c r="E3564" s="1"/>
      <c r="F3564" s="1"/>
      <c r="Q3564" s="1"/>
      <c r="R3564" s="1"/>
      <c r="U3564" s="1"/>
    </row>
    <row r="3565" spans="5:21" x14ac:dyDescent="0.25">
      <c r="E3565" s="1"/>
      <c r="F3565" s="1"/>
      <c r="Q3565" s="1"/>
      <c r="R3565" s="1"/>
      <c r="U3565" s="1"/>
    </row>
    <row r="3566" spans="5:21" x14ac:dyDescent="0.25">
      <c r="E3566" s="1"/>
      <c r="F3566" s="1"/>
      <c r="Q3566" s="1"/>
      <c r="R3566" s="1"/>
      <c r="U3566" s="1"/>
    </row>
    <row r="3567" spans="5:21" x14ac:dyDescent="0.25">
      <c r="E3567" s="1"/>
      <c r="F3567" s="1"/>
      <c r="Q3567" s="1"/>
      <c r="R3567" s="1"/>
      <c r="U3567" s="1"/>
    </row>
    <row r="3568" spans="5:21" x14ac:dyDescent="0.25">
      <c r="E3568" s="1"/>
      <c r="F3568" s="1"/>
      <c r="Q3568" s="1"/>
      <c r="R3568" s="1"/>
      <c r="U3568" s="1"/>
    </row>
    <row r="3569" spans="5:21" x14ac:dyDescent="0.25">
      <c r="E3569" s="1"/>
      <c r="F3569" s="1"/>
      <c r="Q3569" s="1"/>
      <c r="R3569" s="1"/>
      <c r="U3569" s="1"/>
    </row>
    <row r="3570" spans="5:21" x14ac:dyDescent="0.25">
      <c r="E3570" s="1"/>
      <c r="F3570" s="1"/>
      <c r="Q3570" s="1"/>
      <c r="R3570" s="1"/>
      <c r="U3570" s="1"/>
    </row>
    <row r="3571" spans="5:21" x14ac:dyDescent="0.25">
      <c r="E3571" s="1"/>
      <c r="F3571" s="1"/>
      <c r="Q3571" s="1"/>
      <c r="R3571" s="1"/>
      <c r="U3571" s="1"/>
    </row>
    <row r="3572" spans="5:21" x14ac:dyDescent="0.25">
      <c r="E3572" s="1"/>
      <c r="F3572" s="1"/>
      <c r="Q3572" s="1"/>
      <c r="R3572" s="1"/>
      <c r="U3572" s="1"/>
    </row>
    <row r="3573" spans="5:21" x14ac:dyDescent="0.25">
      <c r="E3573" s="1"/>
      <c r="F3573" s="1"/>
      <c r="Q3573" s="1"/>
      <c r="R3573" s="1"/>
      <c r="U3573" s="1"/>
    </row>
    <row r="3574" spans="5:21" x14ac:dyDescent="0.25">
      <c r="E3574" s="1"/>
      <c r="F3574" s="1"/>
      <c r="Q3574" s="1"/>
      <c r="R3574" s="1"/>
      <c r="U3574" s="1"/>
    </row>
    <row r="3575" spans="5:21" x14ac:dyDescent="0.25">
      <c r="E3575" s="1"/>
      <c r="F3575" s="1"/>
      <c r="Q3575" s="1"/>
      <c r="R3575" s="1"/>
      <c r="U3575" s="1"/>
    </row>
    <row r="3576" spans="5:21" x14ac:dyDescent="0.25">
      <c r="E3576" s="1"/>
      <c r="F3576" s="1"/>
      <c r="Q3576" s="1"/>
      <c r="R3576" s="1"/>
      <c r="U3576" s="1"/>
    </row>
    <row r="3577" spans="5:21" x14ac:dyDescent="0.25">
      <c r="E3577" s="1"/>
      <c r="F3577" s="1"/>
      <c r="Q3577" s="1"/>
      <c r="R3577" s="1"/>
      <c r="U3577" s="1"/>
    </row>
    <row r="3578" spans="5:21" x14ac:dyDescent="0.25">
      <c r="E3578" s="1"/>
      <c r="F3578" s="1"/>
      <c r="Q3578" s="1"/>
      <c r="R3578" s="1"/>
      <c r="U3578" s="1"/>
    </row>
    <row r="3579" spans="5:21" x14ac:dyDescent="0.25">
      <c r="E3579" s="1"/>
      <c r="F3579" s="1"/>
      <c r="Q3579" s="1"/>
      <c r="R3579" s="1"/>
      <c r="U3579" s="1"/>
    </row>
    <row r="3580" spans="5:21" x14ac:dyDescent="0.25">
      <c r="E3580" s="1"/>
      <c r="F3580" s="1"/>
      <c r="Q3580" s="1"/>
      <c r="R3580" s="1"/>
      <c r="U3580" s="1"/>
    </row>
    <row r="3581" spans="5:21" x14ac:dyDescent="0.25">
      <c r="E3581" s="1"/>
      <c r="F3581" s="1"/>
      <c r="Q3581" s="1"/>
      <c r="R3581" s="1"/>
      <c r="U3581" s="1"/>
    </row>
    <row r="3582" spans="5:21" x14ac:dyDescent="0.25">
      <c r="E3582" s="1"/>
      <c r="F3582" s="1"/>
      <c r="Q3582" s="1"/>
      <c r="R3582" s="1"/>
      <c r="U3582" s="1"/>
    </row>
    <row r="3583" spans="5:21" x14ac:dyDescent="0.25">
      <c r="E3583" s="1"/>
      <c r="F3583" s="1"/>
      <c r="Q3583" s="1"/>
      <c r="R3583" s="1"/>
      <c r="U3583" s="1"/>
    </row>
    <row r="3584" spans="5:21" x14ac:dyDescent="0.25">
      <c r="E3584" s="1"/>
      <c r="F3584" s="1"/>
      <c r="Q3584" s="1"/>
      <c r="R3584" s="1"/>
      <c r="U3584" s="1"/>
    </row>
    <row r="3585" spans="5:21" x14ac:dyDescent="0.25">
      <c r="E3585" s="1"/>
      <c r="F3585" s="1"/>
      <c r="Q3585" s="1"/>
      <c r="R3585" s="1"/>
      <c r="U3585" s="1"/>
    </row>
    <row r="3586" spans="5:21" x14ac:dyDescent="0.25">
      <c r="E3586" s="1"/>
      <c r="F3586" s="1"/>
      <c r="Q3586" s="1"/>
      <c r="R3586" s="1"/>
      <c r="U3586" s="1"/>
    </row>
    <row r="3587" spans="5:21" x14ac:dyDescent="0.25">
      <c r="E3587" s="1"/>
      <c r="F3587" s="1"/>
      <c r="Q3587" s="1"/>
      <c r="R3587" s="1"/>
      <c r="U3587" s="1"/>
    </row>
    <row r="3588" spans="5:21" x14ac:dyDescent="0.25">
      <c r="E3588" s="1"/>
      <c r="F3588" s="1"/>
      <c r="Q3588" s="1"/>
      <c r="R3588" s="1"/>
      <c r="U3588" s="1"/>
    </row>
    <row r="3589" spans="5:21" x14ac:dyDescent="0.25">
      <c r="E3589" s="1"/>
      <c r="F3589" s="1"/>
      <c r="Q3589" s="1"/>
      <c r="R3589" s="1"/>
      <c r="U3589" s="1"/>
    </row>
    <row r="3590" spans="5:21" x14ac:dyDescent="0.25">
      <c r="E3590" s="1"/>
      <c r="F3590" s="1"/>
      <c r="Q3590" s="1"/>
      <c r="R3590" s="1"/>
      <c r="U3590" s="1"/>
    </row>
    <row r="3591" spans="5:21" x14ac:dyDescent="0.25">
      <c r="E3591" s="1"/>
      <c r="F3591" s="1"/>
      <c r="Q3591" s="1"/>
      <c r="R3591" s="1"/>
      <c r="U3591" s="1"/>
    </row>
    <row r="3592" spans="5:21" x14ac:dyDescent="0.25">
      <c r="E3592" s="1"/>
      <c r="F3592" s="1"/>
      <c r="Q3592" s="1"/>
      <c r="R3592" s="1"/>
      <c r="U3592" s="1"/>
    </row>
    <row r="3593" spans="5:21" x14ac:dyDescent="0.25">
      <c r="E3593" s="1"/>
      <c r="F3593" s="1"/>
      <c r="Q3593" s="1"/>
      <c r="R3593" s="1"/>
      <c r="U3593" s="1"/>
    </row>
    <row r="3594" spans="5:21" x14ac:dyDescent="0.25">
      <c r="E3594" s="1"/>
      <c r="F3594" s="1"/>
      <c r="Q3594" s="1"/>
      <c r="R3594" s="1"/>
      <c r="U3594" s="1"/>
    </row>
    <row r="3595" spans="5:21" x14ac:dyDescent="0.25">
      <c r="E3595" s="1"/>
      <c r="F3595" s="1"/>
      <c r="Q3595" s="1"/>
      <c r="R3595" s="1"/>
      <c r="U3595" s="1"/>
    </row>
    <row r="3596" spans="5:21" x14ac:dyDescent="0.25">
      <c r="E3596" s="1"/>
      <c r="F3596" s="1"/>
      <c r="Q3596" s="1"/>
      <c r="R3596" s="1"/>
      <c r="U3596" s="1"/>
    </row>
    <row r="3597" spans="5:21" x14ac:dyDescent="0.25">
      <c r="E3597" s="1"/>
      <c r="F3597" s="1"/>
      <c r="Q3597" s="1"/>
      <c r="R3597" s="1"/>
      <c r="U3597" s="1"/>
    </row>
    <row r="3598" spans="5:21" x14ac:dyDescent="0.25">
      <c r="E3598" s="1"/>
      <c r="F3598" s="1"/>
      <c r="Q3598" s="1"/>
      <c r="R3598" s="1"/>
      <c r="U3598" s="1"/>
    </row>
    <row r="3599" spans="5:21" x14ac:dyDescent="0.25">
      <c r="E3599" s="1"/>
      <c r="F3599" s="1"/>
      <c r="Q3599" s="1"/>
      <c r="R3599" s="1"/>
      <c r="U3599" s="1"/>
    </row>
    <row r="3600" spans="5:21" x14ac:dyDescent="0.25">
      <c r="E3600" s="1"/>
      <c r="F3600" s="1"/>
      <c r="Q3600" s="1"/>
      <c r="R3600" s="1"/>
      <c r="U3600" s="1"/>
    </row>
    <row r="3601" spans="5:21" x14ac:dyDescent="0.25">
      <c r="E3601" s="1"/>
      <c r="F3601" s="1"/>
      <c r="Q3601" s="1"/>
      <c r="R3601" s="1"/>
      <c r="U3601" s="1"/>
    </row>
    <row r="3602" spans="5:21" x14ac:dyDescent="0.25">
      <c r="E3602" s="1"/>
      <c r="F3602" s="1"/>
      <c r="Q3602" s="1"/>
      <c r="R3602" s="1"/>
      <c r="U3602" s="1"/>
    </row>
    <row r="3603" spans="5:21" x14ac:dyDescent="0.25">
      <c r="E3603" s="1"/>
      <c r="F3603" s="1"/>
      <c r="Q3603" s="1"/>
      <c r="R3603" s="1"/>
      <c r="U3603" s="1"/>
    </row>
    <row r="3604" spans="5:21" x14ac:dyDescent="0.25">
      <c r="E3604" s="1"/>
      <c r="F3604" s="1"/>
      <c r="Q3604" s="1"/>
      <c r="R3604" s="1"/>
      <c r="U3604" s="1"/>
    </row>
    <row r="3605" spans="5:21" x14ac:dyDescent="0.25">
      <c r="E3605" s="1"/>
      <c r="F3605" s="1"/>
      <c r="Q3605" s="1"/>
      <c r="R3605" s="1"/>
      <c r="U3605" s="1"/>
    </row>
    <row r="3606" spans="5:21" x14ac:dyDescent="0.25">
      <c r="E3606" s="1"/>
      <c r="F3606" s="1"/>
      <c r="Q3606" s="1"/>
      <c r="R3606" s="1"/>
      <c r="U3606" s="1"/>
    </row>
    <row r="3607" spans="5:21" x14ac:dyDescent="0.25">
      <c r="E3607" s="1"/>
      <c r="F3607" s="1"/>
      <c r="Q3607" s="1"/>
      <c r="R3607" s="1"/>
      <c r="U3607" s="1"/>
    </row>
    <row r="3608" spans="5:21" x14ac:dyDescent="0.25">
      <c r="E3608" s="1"/>
      <c r="F3608" s="1"/>
      <c r="Q3608" s="1"/>
      <c r="R3608" s="1"/>
      <c r="U3608" s="1"/>
    </row>
    <row r="3609" spans="5:21" x14ac:dyDescent="0.25">
      <c r="E3609" s="1"/>
      <c r="F3609" s="1"/>
      <c r="Q3609" s="1"/>
      <c r="R3609" s="1"/>
      <c r="U3609" s="1"/>
    </row>
    <row r="3610" spans="5:21" x14ac:dyDescent="0.25">
      <c r="E3610" s="1"/>
      <c r="F3610" s="1"/>
      <c r="Q3610" s="1"/>
      <c r="R3610" s="1"/>
      <c r="U3610" s="1"/>
    </row>
    <row r="3611" spans="5:21" x14ac:dyDescent="0.25">
      <c r="E3611" s="1"/>
      <c r="F3611" s="1"/>
      <c r="Q3611" s="1"/>
      <c r="R3611" s="1"/>
      <c r="U3611" s="1"/>
    </row>
    <row r="3612" spans="5:21" x14ac:dyDescent="0.25">
      <c r="E3612" s="1"/>
      <c r="F3612" s="1"/>
      <c r="Q3612" s="1"/>
      <c r="R3612" s="1"/>
      <c r="U3612" s="1"/>
    </row>
    <row r="3613" spans="5:21" x14ac:dyDescent="0.25">
      <c r="E3613" s="1"/>
      <c r="F3613" s="1"/>
      <c r="Q3613" s="1"/>
      <c r="R3613" s="1"/>
      <c r="U3613" s="1"/>
    </row>
    <row r="3614" spans="5:21" x14ac:dyDescent="0.25">
      <c r="E3614" s="1"/>
      <c r="F3614" s="1"/>
      <c r="Q3614" s="1"/>
      <c r="R3614" s="1"/>
      <c r="U3614" s="1"/>
    </row>
    <row r="3615" spans="5:21" x14ac:dyDescent="0.25">
      <c r="E3615" s="1"/>
      <c r="F3615" s="1"/>
      <c r="Q3615" s="1"/>
      <c r="R3615" s="1"/>
      <c r="U3615" s="1"/>
    </row>
    <row r="3616" spans="5:21" x14ac:dyDescent="0.25">
      <c r="E3616" s="1"/>
      <c r="F3616" s="1"/>
      <c r="Q3616" s="1"/>
      <c r="R3616" s="1"/>
      <c r="U3616" s="1"/>
    </row>
    <row r="3617" spans="5:21" x14ac:dyDescent="0.25">
      <c r="E3617" s="1"/>
      <c r="F3617" s="1"/>
      <c r="Q3617" s="1"/>
      <c r="R3617" s="1"/>
      <c r="U3617" s="1"/>
    </row>
    <row r="3618" spans="5:21" x14ac:dyDescent="0.25">
      <c r="E3618" s="1"/>
      <c r="F3618" s="1"/>
      <c r="Q3618" s="1"/>
      <c r="R3618" s="1"/>
      <c r="U3618" s="1"/>
    </row>
    <row r="3619" spans="5:21" x14ac:dyDescent="0.25">
      <c r="E3619" s="1"/>
      <c r="F3619" s="1"/>
      <c r="Q3619" s="1"/>
      <c r="R3619" s="1"/>
      <c r="U3619" s="1"/>
    </row>
    <row r="3620" spans="5:21" x14ac:dyDescent="0.25">
      <c r="E3620" s="1"/>
      <c r="F3620" s="1"/>
      <c r="Q3620" s="1"/>
      <c r="R3620" s="1"/>
      <c r="U3620" s="1"/>
    </row>
    <row r="3621" spans="5:21" x14ac:dyDescent="0.25">
      <c r="E3621" s="1"/>
      <c r="F3621" s="1"/>
      <c r="Q3621" s="1"/>
      <c r="R3621" s="1"/>
      <c r="U3621" s="1"/>
    </row>
    <row r="3622" spans="5:21" x14ac:dyDescent="0.25">
      <c r="E3622" s="1"/>
      <c r="F3622" s="1"/>
      <c r="Q3622" s="1"/>
      <c r="R3622" s="1"/>
      <c r="U3622" s="1"/>
    </row>
    <row r="3623" spans="5:21" x14ac:dyDescent="0.25">
      <c r="E3623" s="1"/>
      <c r="F3623" s="1"/>
      <c r="Q3623" s="1"/>
      <c r="R3623" s="1"/>
      <c r="U3623" s="1"/>
    </row>
    <row r="3624" spans="5:21" x14ac:dyDescent="0.25">
      <c r="E3624" s="1"/>
      <c r="F3624" s="1"/>
      <c r="Q3624" s="1"/>
      <c r="R3624" s="1"/>
      <c r="U3624" s="1"/>
    </row>
    <row r="3625" spans="5:21" x14ac:dyDescent="0.25">
      <c r="E3625" s="1"/>
      <c r="F3625" s="1"/>
      <c r="Q3625" s="1"/>
      <c r="R3625" s="1"/>
      <c r="U3625" s="1"/>
    </row>
    <row r="3626" spans="5:21" x14ac:dyDescent="0.25">
      <c r="E3626" s="1"/>
      <c r="F3626" s="1"/>
      <c r="Q3626" s="1"/>
      <c r="R3626" s="1"/>
      <c r="U3626" s="1"/>
    </row>
    <row r="3627" spans="5:21" x14ac:dyDescent="0.25">
      <c r="E3627" s="1"/>
      <c r="F3627" s="1"/>
      <c r="Q3627" s="1"/>
      <c r="R3627" s="1"/>
      <c r="U3627" s="1"/>
    </row>
    <row r="3628" spans="5:21" x14ac:dyDescent="0.25">
      <c r="E3628" s="1"/>
      <c r="F3628" s="1"/>
      <c r="Q3628" s="1"/>
      <c r="R3628" s="1"/>
      <c r="U3628" s="1"/>
    </row>
    <row r="3629" spans="5:21" x14ac:dyDescent="0.25">
      <c r="E3629" s="1"/>
      <c r="F3629" s="1"/>
      <c r="Q3629" s="1"/>
      <c r="R3629" s="1"/>
      <c r="U3629" s="1"/>
    </row>
    <row r="3630" spans="5:21" x14ac:dyDescent="0.25">
      <c r="E3630" s="1"/>
      <c r="F3630" s="1"/>
      <c r="Q3630" s="1"/>
      <c r="R3630" s="1"/>
      <c r="U3630" s="1"/>
    </row>
    <row r="3631" spans="5:21" x14ac:dyDescent="0.25">
      <c r="E3631" s="1"/>
      <c r="F3631" s="1"/>
      <c r="Q3631" s="1"/>
      <c r="R3631" s="1"/>
      <c r="U3631" s="1"/>
    </row>
    <row r="3632" spans="5:21" x14ac:dyDescent="0.25">
      <c r="E3632" s="1"/>
      <c r="F3632" s="1"/>
      <c r="Q3632" s="1"/>
      <c r="R3632" s="1"/>
      <c r="U3632" s="1"/>
    </row>
    <row r="3633" spans="5:21" x14ac:dyDescent="0.25">
      <c r="E3633" s="1"/>
      <c r="F3633" s="1"/>
      <c r="Q3633" s="1"/>
      <c r="R3633" s="1"/>
      <c r="U3633" s="1"/>
    </row>
    <row r="3634" spans="5:21" x14ac:dyDescent="0.25">
      <c r="E3634" s="1"/>
      <c r="F3634" s="1"/>
      <c r="Q3634" s="1"/>
      <c r="R3634" s="1"/>
      <c r="U3634" s="1"/>
    </row>
    <row r="3635" spans="5:21" x14ac:dyDescent="0.25">
      <c r="E3635" s="1"/>
      <c r="F3635" s="1"/>
      <c r="Q3635" s="1"/>
      <c r="R3635" s="1"/>
      <c r="U3635" s="1"/>
    </row>
    <row r="3636" spans="5:21" x14ac:dyDescent="0.25">
      <c r="E3636" s="1"/>
      <c r="F3636" s="1"/>
      <c r="Q3636" s="1"/>
      <c r="R3636" s="1"/>
      <c r="U3636" s="1"/>
    </row>
    <row r="3637" spans="5:21" x14ac:dyDescent="0.25">
      <c r="E3637" s="1"/>
      <c r="F3637" s="1"/>
      <c r="Q3637" s="1"/>
      <c r="R3637" s="1"/>
      <c r="U3637" s="1"/>
    </row>
    <row r="3638" spans="5:21" x14ac:dyDescent="0.25">
      <c r="E3638" s="1"/>
      <c r="F3638" s="1"/>
      <c r="Q3638" s="1"/>
      <c r="R3638" s="1"/>
      <c r="U3638" s="1"/>
    </row>
    <row r="3639" spans="5:21" x14ac:dyDescent="0.25">
      <c r="E3639" s="1"/>
      <c r="F3639" s="1"/>
      <c r="Q3639" s="1"/>
      <c r="R3639" s="1"/>
      <c r="U3639" s="1"/>
    </row>
    <row r="3640" spans="5:21" x14ac:dyDescent="0.25">
      <c r="E3640" s="1"/>
      <c r="F3640" s="1"/>
      <c r="Q3640" s="1"/>
      <c r="R3640" s="1"/>
      <c r="U3640" s="1"/>
    </row>
    <row r="3641" spans="5:21" x14ac:dyDescent="0.25">
      <c r="E3641" s="1"/>
      <c r="F3641" s="1"/>
      <c r="Q3641" s="1"/>
      <c r="R3641" s="1"/>
      <c r="U3641" s="1"/>
    </row>
    <row r="3642" spans="5:21" x14ac:dyDescent="0.25">
      <c r="E3642" s="1"/>
      <c r="F3642" s="1"/>
      <c r="Q3642" s="1"/>
      <c r="R3642" s="1"/>
      <c r="U3642" s="1"/>
    </row>
    <row r="3643" spans="5:21" x14ac:dyDescent="0.25">
      <c r="E3643" s="1"/>
      <c r="F3643" s="1"/>
      <c r="Q3643" s="1"/>
      <c r="R3643" s="1"/>
      <c r="U3643" s="1"/>
    </row>
    <row r="3644" spans="5:21" x14ac:dyDescent="0.25">
      <c r="E3644" s="1"/>
      <c r="F3644" s="1"/>
      <c r="Q3644" s="1"/>
      <c r="R3644" s="1"/>
      <c r="U3644" s="1"/>
    </row>
    <row r="3645" spans="5:21" x14ac:dyDescent="0.25">
      <c r="E3645" s="1"/>
      <c r="F3645" s="1"/>
      <c r="Q3645" s="1"/>
      <c r="R3645" s="1"/>
      <c r="U3645" s="1"/>
    </row>
    <row r="3646" spans="5:21" x14ac:dyDescent="0.25">
      <c r="E3646" s="1"/>
      <c r="F3646" s="1"/>
      <c r="Q3646" s="1"/>
      <c r="R3646" s="1"/>
      <c r="U3646" s="1"/>
    </row>
    <row r="3647" spans="5:21" x14ac:dyDescent="0.25">
      <c r="E3647" s="1"/>
      <c r="F3647" s="1"/>
      <c r="Q3647" s="1"/>
      <c r="R3647" s="1"/>
      <c r="U3647" s="1"/>
    </row>
    <row r="3648" spans="5:21" x14ac:dyDescent="0.25">
      <c r="E3648" s="1"/>
      <c r="F3648" s="1"/>
      <c r="Q3648" s="1"/>
      <c r="R3648" s="1"/>
      <c r="U3648" s="1"/>
    </row>
    <row r="3649" spans="5:21" x14ac:dyDescent="0.25">
      <c r="E3649" s="1"/>
      <c r="F3649" s="1"/>
      <c r="Q3649" s="1"/>
      <c r="R3649" s="1"/>
      <c r="U3649" s="1"/>
    </row>
    <row r="3650" spans="5:21" x14ac:dyDescent="0.25">
      <c r="Q3650" s="1"/>
      <c r="R3650" s="1"/>
      <c r="U3650" s="1"/>
    </row>
    <row r="3651" spans="5:21" x14ac:dyDescent="0.25">
      <c r="Q3651" s="1"/>
      <c r="R3651" s="1"/>
      <c r="U3651" s="1"/>
    </row>
    <row r="3652" spans="5:21" x14ac:dyDescent="0.25">
      <c r="Q3652" s="1"/>
      <c r="R3652" s="1"/>
      <c r="U3652" s="1"/>
    </row>
    <row r="3653" spans="5:21" x14ac:dyDescent="0.25">
      <c r="Q3653" s="1"/>
      <c r="R3653" s="1"/>
      <c r="U3653" s="1"/>
    </row>
    <row r="3654" spans="5:21" x14ac:dyDescent="0.25">
      <c r="Q3654" s="1"/>
      <c r="R3654" s="1"/>
      <c r="U3654" s="1"/>
    </row>
    <row r="3655" spans="5:21" x14ac:dyDescent="0.25">
      <c r="Q3655" s="1"/>
      <c r="R3655" s="1"/>
      <c r="U3655" s="1"/>
    </row>
    <row r="3656" spans="5:21" x14ac:dyDescent="0.25">
      <c r="Q3656" s="1"/>
      <c r="R3656" s="1"/>
      <c r="U3656" s="1"/>
    </row>
    <row r="3657" spans="5:21" x14ac:dyDescent="0.25">
      <c r="Q3657" s="1"/>
      <c r="R3657" s="1"/>
      <c r="U3657" s="1"/>
    </row>
    <row r="3658" spans="5:21" x14ac:dyDescent="0.25">
      <c r="Q3658" s="1"/>
      <c r="R3658" s="1"/>
      <c r="U3658" s="1"/>
    </row>
    <row r="3659" spans="5:21" x14ac:dyDescent="0.25">
      <c r="Q3659" s="1"/>
      <c r="R3659" s="1"/>
      <c r="U3659" s="1"/>
    </row>
    <row r="3660" spans="5:21" x14ac:dyDescent="0.25">
      <c r="Q3660" s="1"/>
      <c r="R3660" s="1"/>
      <c r="U3660" s="1"/>
    </row>
    <row r="3661" spans="5:21" x14ac:dyDescent="0.25">
      <c r="Q3661" s="1"/>
      <c r="R3661" s="1"/>
      <c r="U3661" s="1"/>
    </row>
    <row r="3662" spans="5:21" x14ac:dyDescent="0.25">
      <c r="Q3662" s="1"/>
      <c r="R3662" s="1"/>
      <c r="U3662" s="1"/>
    </row>
    <row r="3663" spans="5:21" x14ac:dyDescent="0.25">
      <c r="Q3663" s="1"/>
      <c r="R3663" s="1"/>
      <c r="U3663" s="1"/>
    </row>
    <row r="3664" spans="5:21" x14ac:dyDescent="0.25">
      <c r="Q3664" s="1"/>
      <c r="R3664" s="1"/>
      <c r="U3664" s="1"/>
    </row>
    <row r="3665" spans="5:21" x14ac:dyDescent="0.25">
      <c r="Q3665" s="1"/>
      <c r="R3665" s="1"/>
      <c r="U3665" s="1"/>
    </row>
    <row r="3666" spans="5:21" x14ac:dyDescent="0.25">
      <c r="Q3666" s="1"/>
      <c r="R3666" s="1"/>
      <c r="U3666" s="1"/>
    </row>
    <row r="3667" spans="5:21" x14ac:dyDescent="0.25">
      <c r="Q3667" s="1"/>
      <c r="R3667" s="1"/>
      <c r="U3667" s="1"/>
    </row>
    <row r="3668" spans="5:21" x14ac:dyDescent="0.25">
      <c r="Q3668" s="1"/>
      <c r="R3668" s="1"/>
      <c r="U3668" s="1"/>
    </row>
    <row r="3669" spans="5:21" x14ac:dyDescent="0.25">
      <c r="Q3669" s="1"/>
      <c r="R3669" s="1"/>
      <c r="U3669" s="1"/>
    </row>
    <row r="3670" spans="5:21" x14ac:dyDescent="0.25">
      <c r="Q3670" s="1"/>
      <c r="R3670" s="1"/>
      <c r="U3670" s="1"/>
    </row>
    <row r="3671" spans="5:21" x14ac:dyDescent="0.25">
      <c r="Q3671" s="1"/>
      <c r="R3671" s="1"/>
      <c r="U3671" s="1"/>
    </row>
    <row r="3672" spans="5:21" x14ac:dyDescent="0.25">
      <c r="Q3672" s="1"/>
      <c r="R3672" s="1"/>
      <c r="U3672" s="1"/>
    </row>
    <row r="3673" spans="5:21" x14ac:dyDescent="0.25">
      <c r="Q3673" s="1"/>
      <c r="R3673" s="1"/>
      <c r="U3673" s="1"/>
    </row>
    <row r="3674" spans="5:21" x14ac:dyDescent="0.25">
      <c r="E3674" s="1"/>
      <c r="F3674" s="1"/>
      <c r="Q3674" s="1"/>
      <c r="R3674" s="1"/>
      <c r="U3674" s="1"/>
    </row>
    <row r="3675" spans="5:21" x14ac:dyDescent="0.25">
      <c r="E3675" s="1"/>
      <c r="F3675" s="1"/>
      <c r="Q3675" s="1"/>
      <c r="R3675" s="1"/>
      <c r="U3675" s="1"/>
    </row>
    <row r="3676" spans="5:21" x14ac:dyDescent="0.25">
      <c r="E3676" s="1"/>
      <c r="F3676" s="1"/>
      <c r="Q3676" s="1"/>
      <c r="R3676" s="1"/>
      <c r="U3676" s="1"/>
    </row>
    <row r="3677" spans="5:21" x14ac:dyDescent="0.25">
      <c r="E3677" s="1"/>
      <c r="F3677" s="1"/>
      <c r="Q3677" s="1"/>
      <c r="R3677" s="1"/>
      <c r="U3677" s="1"/>
    </row>
    <row r="3678" spans="5:21" x14ac:dyDescent="0.25">
      <c r="E3678" s="1"/>
      <c r="F3678" s="1"/>
      <c r="Q3678" s="1"/>
      <c r="R3678" s="1"/>
      <c r="U3678" s="1"/>
    </row>
    <row r="3679" spans="5:21" x14ac:dyDescent="0.25">
      <c r="E3679" s="1"/>
      <c r="F3679" s="1"/>
      <c r="Q3679" s="1"/>
      <c r="R3679" s="1"/>
      <c r="U3679" s="1"/>
    </row>
    <row r="3680" spans="5:21" x14ac:dyDescent="0.25">
      <c r="E3680" s="1"/>
      <c r="F3680" s="1"/>
      <c r="Q3680" s="1"/>
      <c r="R3680" s="1"/>
      <c r="U3680" s="1"/>
    </row>
    <row r="3681" spans="5:21" x14ac:dyDescent="0.25">
      <c r="E3681" s="1"/>
      <c r="F3681" s="1"/>
      <c r="Q3681" s="1"/>
      <c r="R3681" s="1"/>
      <c r="U3681" s="1"/>
    </row>
    <row r="3682" spans="5:21" x14ac:dyDescent="0.25">
      <c r="E3682" s="1"/>
      <c r="F3682" s="1"/>
      <c r="Q3682" s="1"/>
      <c r="R3682" s="1"/>
      <c r="U3682" s="1"/>
    </row>
    <row r="3683" spans="5:21" x14ac:dyDescent="0.25">
      <c r="E3683" s="1"/>
      <c r="F3683" s="1"/>
      <c r="Q3683" s="1"/>
      <c r="R3683" s="1"/>
      <c r="U3683" s="1"/>
    </row>
    <row r="3684" spans="5:21" x14ac:dyDescent="0.25">
      <c r="E3684" s="1"/>
      <c r="F3684" s="1"/>
      <c r="Q3684" s="1"/>
      <c r="R3684" s="1"/>
      <c r="U3684" s="1"/>
    </row>
    <row r="3685" spans="5:21" x14ac:dyDescent="0.25">
      <c r="E3685" s="1"/>
      <c r="F3685" s="1"/>
      <c r="Q3685" s="1"/>
      <c r="R3685" s="1"/>
      <c r="U3685" s="1"/>
    </row>
    <row r="3686" spans="5:21" x14ac:dyDescent="0.25">
      <c r="E3686" s="1"/>
      <c r="F3686" s="1"/>
      <c r="Q3686" s="1"/>
      <c r="R3686" s="1"/>
      <c r="U3686" s="1"/>
    </row>
    <row r="3687" spans="5:21" x14ac:dyDescent="0.25">
      <c r="E3687" s="1"/>
      <c r="F3687" s="1"/>
      <c r="Q3687" s="1"/>
      <c r="R3687" s="1"/>
      <c r="U3687" s="1"/>
    </row>
    <row r="3688" spans="5:21" x14ac:dyDescent="0.25">
      <c r="E3688" s="1"/>
      <c r="F3688" s="1"/>
      <c r="Q3688" s="1"/>
      <c r="R3688" s="1"/>
      <c r="U3688" s="1"/>
    </row>
    <row r="3689" spans="5:21" x14ac:dyDescent="0.25">
      <c r="E3689" s="1"/>
      <c r="F3689" s="1"/>
      <c r="Q3689" s="1"/>
      <c r="R3689" s="1"/>
      <c r="U3689" s="1"/>
    </row>
    <row r="3690" spans="5:21" x14ac:dyDescent="0.25">
      <c r="E3690" s="1"/>
      <c r="F3690" s="1"/>
      <c r="Q3690" s="1"/>
      <c r="R3690" s="1"/>
      <c r="U3690" s="1"/>
    </row>
    <row r="3691" spans="5:21" x14ac:dyDescent="0.25">
      <c r="E3691" s="1"/>
      <c r="F3691" s="1"/>
      <c r="Q3691" s="1"/>
      <c r="R3691" s="1"/>
      <c r="U3691" s="1"/>
    </row>
    <row r="3692" spans="5:21" x14ac:dyDescent="0.25">
      <c r="E3692" s="1"/>
      <c r="F3692" s="1"/>
      <c r="Q3692" s="1"/>
      <c r="R3692" s="1"/>
      <c r="U3692" s="1"/>
    </row>
    <row r="3693" spans="5:21" x14ac:dyDescent="0.25">
      <c r="E3693" s="1"/>
      <c r="F3693" s="1"/>
      <c r="Q3693" s="1"/>
      <c r="R3693" s="1"/>
      <c r="U3693" s="1"/>
    </row>
    <row r="3694" spans="5:21" x14ac:dyDescent="0.25">
      <c r="E3694" s="1"/>
      <c r="F3694" s="1"/>
      <c r="Q3694" s="1"/>
      <c r="R3694" s="1"/>
      <c r="U3694" s="1"/>
    </row>
    <row r="3695" spans="5:21" x14ac:dyDescent="0.25">
      <c r="E3695" s="1"/>
      <c r="F3695" s="1"/>
      <c r="Q3695" s="1"/>
      <c r="R3695" s="1"/>
      <c r="U3695" s="1"/>
    </row>
    <row r="3696" spans="5:21" x14ac:dyDescent="0.25">
      <c r="E3696" s="1"/>
      <c r="F3696" s="1"/>
      <c r="Q3696" s="1"/>
      <c r="R3696" s="1"/>
      <c r="U3696" s="1"/>
    </row>
    <row r="3697" spans="5:21" x14ac:dyDescent="0.25">
      <c r="E3697" s="1"/>
      <c r="F3697" s="1"/>
      <c r="Q3697" s="1"/>
      <c r="R3697" s="1"/>
      <c r="U3697" s="1"/>
    </row>
    <row r="3698" spans="5:21" x14ac:dyDescent="0.25">
      <c r="E3698" s="1"/>
      <c r="F3698" s="1"/>
      <c r="Q3698" s="1"/>
      <c r="R3698" s="1"/>
      <c r="U3698" s="1"/>
    </row>
    <row r="3699" spans="5:21" x14ac:dyDescent="0.25">
      <c r="E3699" s="1"/>
      <c r="F3699" s="1"/>
      <c r="Q3699" s="1"/>
      <c r="R3699" s="1"/>
      <c r="U3699" s="1"/>
    </row>
    <row r="3700" spans="5:21" x14ac:dyDescent="0.25">
      <c r="E3700" s="1"/>
      <c r="F3700" s="1"/>
      <c r="Q3700" s="1"/>
      <c r="R3700" s="1"/>
      <c r="U3700" s="1"/>
    </row>
    <row r="3701" spans="5:21" x14ac:dyDescent="0.25">
      <c r="E3701" s="1"/>
      <c r="F3701" s="1"/>
      <c r="Q3701" s="1"/>
      <c r="R3701" s="1"/>
      <c r="U3701" s="1"/>
    </row>
    <row r="3702" spans="5:21" x14ac:dyDescent="0.25">
      <c r="E3702" s="1"/>
      <c r="F3702" s="1"/>
      <c r="Q3702" s="1"/>
      <c r="R3702" s="1"/>
      <c r="U3702" s="1"/>
    </row>
    <row r="3703" spans="5:21" x14ac:dyDescent="0.25">
      <c r="E3703" s="1"/>
      <c r="F3703" s="1"/>
      <c r="Q3703" s="1"/>
      <c r="R3703" s="1"/>
      <c r="U3703" s="1"/>
    </row>
    <row r="3704" spans="5:21" x14ac:dyDescent="0.25">
      <c r="E3704" s="1"/>
      <c r="F3704" s="1"/>
      <c r="Q3704" s="1"/>
      <c r="R3704" s="1"/>
      <c r="U3704" s="1"/>
    </row>
    <row r="3705" spans="5:21" x14ac:dyDescent="0.25">
      <c r="E3705" s="1"/>
      <c r="F3705" s="1"/>
      <c r="Q3705" s="1"/>
      <c r="R3705" s="1"/>
      <c r="U3705" s="1"/>
    </row>
    <row r="3706" spans="5:21" x14ac:dyDescent="0.25">
      <c r="E3706" s="1"/>
      <c r="F3706" s="1"/>
      <c r="Q3706" s="1"/>
      <c r="R3706" s="1"/>
      <c r="U3706" s="1"/>
    </row>
    <row r="3707" spans="5:21" x14ac:dyDescent="0.25">
      <c r="E3707" s="1"/>
      <c r="F3707" s="1"/>
      <c r="Q3707" s="1"/>
      <c r="R3707" s="1"/>
      <c r="U3707" s="1"/>
    </row>
    <row r="3708" spans="5:21" x14ac:dyDescent="0.25">
      <c r="E3708" s="1"/>
      <c r="F3708" s="1"/>
      <c r="Q3708" s="1"/>
      <c r="R3708" s="1"/>
      <c r="U3708" s="1"/>
    </row>
    <row r="3709" spans="5:21" x14ac:dyDescent="0.25">
      <c r="E3709" s="1"/>
      <c r="F3709" s="1"/>
      <c r="Q3709" s="1"/>
      <c r="R3709" s="1"/>
      <c r="U3709" s="1"/>
    </row>
    <row r="3710" spans="5:21" x14ac:dyDescent="0.25">
      <c r="E3710" s="1"/>
      <c r="F3710" s="1"/>
      <c r="Q3710" s="1"/>
      <c r="R3710" s="1"/>
      <c r="U3710" s="1"/>
    </row>
    <row r="3711" spans="5:21" x14ac:dyDescent="0.25">
      <c r="E3711" s="1"/>
      <c r="F3711" s="1"/>
      <c r="Q3711" s="1"/>
      <c r="R3711" s="1"/>
      <c r="U3711" s="1"/>
    </row>
    <row r="3712" spans="5:21" x14ac:dyDescent="0.25">
      <c r="E3712" s="1"/>
      <c r="F3712" s="1"/>
      <c r="Q3712" s="1"/>
      <c r="R3712" s="1"/>
      <c r="U3712" s="1"/>
    </row>
    <row r="3713" spans="5:21" x14ac:dyDescent="0.25">
      <c r="E3713" s="1"/>
      <c r="F3713" s="1"/>
      <c r="Q3713" s="1"/>
      <c r="R3713" s="1"/>
      <c r="U3713" s="1"/>
    </row>
    <row r="3714" spans="5:21" x14ac:dyDescent="0.25">
      <c r="E3714" s="1"/>
      <c r="F3714" s="1"/>
      <c r="Q3714" s="1"/>
      <c r="R3714" s="1"/>
      <c r="U3714" s="1"/>
    </row>
    <row r="3715" spans="5:21" x14ac:dyDescent="0.25">
      <c r="E3715" s="1"/>
      <c r="F3715" s="1"/>
      <c r="Q3715" s="1"/>
      <c r="R3715" s="1"/>
      <c r="U3715" s="1"/>
    </row>
    <row r="3716" spans="5:21" x14ac:dyDescent="0.25">
      <c r="E3716" s="1"/>
      <c r="F3716" s="1"/>
      <c r="Q3716" s="1"/>
      <c r="R3716" s="1"/>
      <c r="U3716" s="1"/>
    </row>
    <row r="3717" spans="5:21" x14ac:dyDescent="0.25">
      <c r="E3717" s="1"/>
      <c r="F3717" s="1"/>
      <c r="Q3717" s="1"/>
      <c r="R3717" s="1"/>
      <c r="U3717" s="1"/>
    </row>
    <row r="3718" spans="5:21" x14ac:dyDescent="0.25">
      <c r="E3718" s="1"/>
      <c r="F3718" s="1"/>
      <c r="Q3718" s="1"/>
      <c r="R3718" s="1"/>
      <c r="U3718" s="1"/>
    </row>
    <row r="3719" spans="5:21" x14ac:dyDescent="0.25">
      <c r="E3719" s="1"/>
      <c r="F3719" s="1"/>
      <c r="Q3719" s="1"/>
      <c r="R3719" s="1"/>
      <c r="U3719" s="1"/>
    </row>
    <row r="3720" spans="5:21" x14ac:dyDescent="0.25">
      <c r="E3720" s="1"/>
      <c r="F3720" s="1"/>
      <c r="Q3720" s="1"/>
      <c r="R3720" s="1"/>
      <c r="U3720" s="1"/>
    </row>
    <row r="3721" spans="5:21" x14ac:dyDescent="0.25">
      <c r="E3721" s="1"/>
      <c r="F3721" s="1"/>
      <c r="Q3721" s="1"/>
      <c r="R3721" s="1"/>
      <c r="U3721" s="1"/>
    </row>
    <row r="3722" spans="5:21" x14ac:dyDescent="0.25">
      <c r="Q3722" s="1"/>
      <c r="R3722" s="1"/>
      <c r="U3722" s="1"/>
    </row>
    <row r="3723" spans="5:21" x14ac:dyDescent="0.25">
      <c r="Q3723" s="1"/>
      <c r="R3723" s="1"/>
      <c r="U3723" s="1"/>
    </row>
    <row r="3724" spans="5:21" x14ac:dyDescent="0.25">
      <c r="Q3724" s="1"/>
      <c r="R3724" s="1"/>
      <c r="U3724" s="1"/>
    </row>
    <row r="3725" spans="5:21" x14ac:dyDescent="0.25">
      <c r="Q3725" s="1"/>
      <c r="R3725" s="1"/>
      <c r="U3725" s="1"/>
    </row>
    <row r="3726" spans="5:21" x14ac:dyDescent="0.25">
      <c r="Q3726" s="1"/>
      <c r="R3726" s="1"/>
      <c r="U3726" s="1"/>
    </row>
    <row r="3727" spans="5:21" x14ac:dyDescent="0.25">
      <c r="Q3727" s="1"/>
      <c r="R3727" s="1"/>
      <c r="U3727" s="1"/>
    </row>
    <row r="3728" spans="5:21" x14ac:dyDescent="0.25">
      <c r="Q3728" s="1"/>
      <c r="R3728" s="1"/>
      <c r="U3728" s="1"/>
    </row>
    <row r="3729" spans="17:21" x14ac:dyDescent="0.25">
      <c r="Q3729" s="1"/>
      <c r="R3729" s="1"/>
      <c r="U3729" s="1"/>
    </row>
    <row r="3730" spans="17:21" x14ac:dyDescent="0.25">
      <c r="Q3730" s="1"/>
      <c r="R3730" s="1"/>
      <c r="U3730" s="1"/>
    </row>
    <row r="3731" spans="17:21" x14ac:dyDescent="0.25">
      <c r="Q3731" s="1"/>
      <c r="R3731" s="1"/>
      <c r="U3731" s="1"/>
    </row>
    <row r="3732" spans="17:21" x14ac:dyDescent="0.25">
      <c r="Q3732" s="1"/>
      <c r="R3732" s="1"/>
      <c r="U3732" s="1"/>
    </row>
    <row r="3733" spans="17:21" x14ac:dyDescent="0.25">
      <c r="Q3733" s="1"/>
      <c r="R3733" s="1"/>
      <c r="U3733" s="1"/>
    </row>
    <row r="3734" spans="17:21" x14ac:dyDescent="0.25">
      <c r="Q3734" s="1"/>
      <c r="R3734" s="1"/>
      <c r="U3734" s="1"/>
    </row>
    <row r="3735" spans="17:21" x14ac:dyDescent="0.25">
      <c r="Q3735" s="1"/>
      <c r="R3735" s="1"/>
      <c r="U3735" s="1"/>
    </row>
    <row r="3736" spans="17:21" x14ac:dyDescent="0.25">
      <c r="Q3736" s="1"/>
      <c r="R3736" s="1"/>
      <c r="U3736" s="1"/>
    </row>
    <row r="3737" spans="17:21" x14ac:dyDescent="0.25">
      <c r="Q3737" s="1"/>
      <c r="R3737" s="1"/>
      <c r="U3737" s="1"/>
    </row>
    <row r="3738" spans="17:21" x14ac:dyDescent="0.25">
      <c r="Q3738" s="1"/>
      <c r="R3738" s="1"/>
      <c r="U3738" s="1"/>
    </row>
    <row r="3739" spans="17:21" x14ac:dyDescent="0.25">
      <c r="Q3739" s="1"/>
      <c r="R3739" s="1"/>
      <c r="U3739" s="1"/>
    </row>
    <row r="3740" spans="17:21" x14ac:dyDescent="0.25">
      <c r="Q3740" s="1"/>
      <c r="R3740" s="1"/>
      <c r="U3740" s="1"/>
    </row>
    <row r="3741" spans="17:21" x14ac:dyDescent="0.25">
      <c r="Q3741" s="1"/>
      <c r="R3741" s="1"/>
      <c r="U3741" s="1"/>
    </row>
    <row r="3742" spans="17:21" x14ac:dyDescent="0.25">
      <c r="Q3742" s="1"/>
      <c r="R3742" s="1"/>
      <c r="U3742" s="1"/>
    </row>
    <row r="3743" spans="17:21" x14ac:dyDescent="0.25">
      <c r="Q3743" s="1"/>
      <c r="R3743" s="1"/>
      <c r="U3743" s="1"/>
    </row>
    <row r="3744" spans="17:21" x14ac:dyDescent="0.25">
      <c r="Q3744" s="1"/>
      <c r="R3744" s="1"/>
      <c r="U3744" s="1"/>
    </row>
    <row r="3745" spans="17:21" x14ac:dyDescent="0.25">
      <c r="Q3745" s="1"/>
      <c r="R3745" s="1"/>
      <c r="U3745" s="1"/>
    </row>
    <row r="3746" spans="17:21" x14ac:dyDescent="0.25">
      <c r="Q3746" s="1"/>
      <c r="R3746" s="1"/>
      <c r="U3746" s="1"/>
    </row>
    <row r="3747" spans="17:21" x14ac:dyDescent="0.25">
      <c r="Q3747" s="1"/>
      <c r="R3747" s="1"/>
      <c r="U3747" s="1"/>
    </row>
    <row r="3748" spans="17:21" x14ac:dyDescent="0.25">
      <c r="Q3748" s="1"/>
      <c r="R3748" s="1"/>
      <c r="U3748" s="1"/>
    </row>
    <row r="3749" spans="17:21" x14ac:dyDescent="0.25">
      <c r="Q3749" s="1"/>
      <c r="R3749" s="1"/>
      <c r="U3749" s="1"/>
    </row>
    <row r="3750" spans="17:21" x14ac:dyDescent="0.25">
      <c r="Q3750" s="1"/>
      <c r="R3750" s="1"/>
      <c r="U3750" s="1"/>
    </row>
    <row r="3751" spans="17:21" x14ac:dyDescent="0.25">
      <c r="Q3751" s="1"/>
      <c r="R3751" s="1"/>
      <c r="U3751" s="1"/>
    </row>
    <row r="3752" spans="17:21" x14ac:dyDescent="0.25">
      <c r="Q3752" s="1"/>
      <c r="R3752" s="1"/>
      <c r="U3752" s="1"/>
    </row>
    <row r="3753" spans="17:21" x14ac:dyDescent="0.25">
      <c r="Q3753" s="1"/>
      <c r="R3753" s="1"/>
      <c r="U3753" s="1"/>
    </row>
    <row r="3754" spans="17:21" x14ac:dyDescent="0.25">
      <c r="Q3754" s="1"/>
      <c r="R3754" s="1"/>
      <c r="U3754" s="1"/>
    </row>
    <row r="3755" spans="17:21" x14ac:dyDescent="0.25">
      <c r="Q3755" s="1"/>
      <c r="R3755" s="1"/>
      <c r="U3755" s="1"/>
    </row>
    <row r="3756" spans="17:21" x14ac:dyDescent="0.25">
      <c r="Q3756" s="1"/>
      <c r="R3756" s="1"/>
      <c r="U3756" s="1"/>
    </row>
    <row r="3757" spans="17:21" x14ac:dyDescent="0.25">
      <c r="Q3757" s="1"/>
      <c r="R3757" s="1"/>
      <c r="U3757" s="1"/>
    </row>
    <row r="3758" spans="17:21" x14ac:dyDescent="0.25">
      <c r="Q3758" s="1"/>
      <c r="R3758" s="1"/>
      <c r="U3758" s="1"/>
    </row>
    <row r="3759" spans="17:21" x14ac:dyDescent="0.25">
      <c r="Q3759" s="1"/>
      <c r="R3759" s="1"/>
      <c r="U3759" s="1"/>
    </row>
    <row r="3760" spans="17:21" x14ac:dyDescent="0.25">
      <c r="Q3760" s="1"/>
      <c r="R3760" s="1"/>
      <c r="U3760" s="1"/>
    </row>
    <row r="3761" spans="17:21" x14ac:dyDescent="0.25">
      <c r="Q3761" s="1"/>
      <c r="R3761" s="1"/>
      <c r="U3761" s="1"/>
    </row>
    <row r="3762" spans="17:21" x14ac:dyDescent="0.25">
      <c r="Q3762" s="1"/>
      <c r="R3762" s="1"/>
      <c r="U3762" s="1"/>
    </row>
    <row r="3763" spans="17:21" x14ac:dyDescent="0.25">
      <c r="Q3763" s="1"/>
      <c r="R3763" s="1"/>
      <c r="U3763" s="1"/>
    </row>
    <row r="3764" spans="17:21" x14ac:dyDescent="0.25">
      <c r="Q3764" s="1"/>
      <c r="R3764" s="1"/>
      <c r="U3764" s="1"/>
    </row>
    <row r="3765" spans="17:21" x14ac:dyDescent="0.25">
      <c r="Q3765" s="1"/>
      <c r="R3765" s="1"/>
      <c r="U3765" s="1"/>
    </row>
    <row r="3766" spans="17:21" x14ac:dyDescent="0.25">
      <c r="Q3766" s="1"/>
      <c r="R3766" s="1"/>
      <c r="U3766" s="1"/>
    </row>
    <row r="3767" spans="17:21" x14ac:dyDescent="0.25">
      <c r="Q3767" s="1"/>
      <c r="R3767" s="1"/>
      <c r="U3767" s="1"/>
    </row>
    <row r="3768" spans="17:21" x14ac:dyDescent="0.25">
      <c r="Q3768" s="1"/>
      <c r="R3768" s="1"/>
      <c r="U3768" s="1"/>
    </row>
    <row r="3769" spans="17:21" x14ac:dyDescent="0.25">
      <c r="Q3769" s="1"/>
      <c r="R3769" s="1"/>
      <c r="U3769" s="1"/>
    </row>
    <row r="3770" spans="17:21" x14ac:dyDescent="0.25">
      <c r="Q3770" s="1"/>
      <c r="R3770" s="1"/>
      <c r="U3770" s="1"/>
    </row>
    <row r="3771" spans="17:21" x14ac:dyDescent="0.25">
      <c r="Q3771" s="1"/>
      <c r="R3771" s="1"/>
      <c r="U3771" s="1"/>
    </row>
    <row r="3772" spans="17:21" x14ac:dyDescent="0.25">
      <c r="Q3772" s="1"/>
      <c r="R3772" s="1"/>
      <c r="U3772" s="1"/>
    </row>
    <row r="3773" spans="17:21" x14ac:dyDescent="0.25">
      <c r="Q3773" s="1"/>
      <c r="R3773" s="1"/>
      <c r="U3773" s="1"/>
    </row>
    <row r="3774" spans="17:21" x14ac:dyDescent="0.25">
      <c r="Q3774" s="1"/>
      <c r="R3774" s="1"/>
      <c r="U3774" s="1"/>
    </row>
    <row r="3775" spans="17:21" x14ac:dyDescent="0.25">
      <c r="Q3775" s="1"/>
      <c r="R3775" s="1"/>
      <c r="U3775" s="1"/>
    </row>
    <row r="3776" spans="17:21" x14ac:dyDescent="0.25">
      <c r="Q3776" s="1"/>
      <c r="R3776" s="1"/>
      <c r="U3776" s="1"/>
    </row>
    <row r="3777" spans="17:21" x14ac:dyDescent="0.25">
      <c r="Q3777" s="1"/>
      <c r="R3777" s="1"/>
      <c r="U3777" s="1"/>
    </row>
    <row r="3778" spans="17:21" x14ac:dyDescent="0.25">
      <c r="Q3778" s="1"/>
      <c r="R3778" s="1"/>
      <c r="U3778" s="1"/>
    </row>
    <row r="3779" spans="17:21" x14ac:dyDescent="0.25">
      <c r="Q3779" s="1"/>
      <c r="R3779" s="1"/>
      <c r="U3779" s="1"/>
    </row>
    <row r="3780" spans="17:21" x14ac:dyDescent="0.25">
      <c r="Q3780" s="1"/>
      <c r="R3780" s="1"/>
      <c r="U3780" s="1"/>
    </row>
    <row r="3781" spans="17:21" x14ac:dyDescent="0.25">
      <c r="Q3781" s="1"/>
      <c r="R3781" s="1"/>
      <c r="U3781" s="1"/>
    </row>
    <row r="3782" spans="17:21" x14ac:dyDescent="0.25">
      <c r="Q3782" s="1"/>
      <c r="R3782" s="1"/>
      <c r="U3782" s="1"/>
    </row>
    <row r="3783" spans="17:21" x14ac:dyDescent="0.25">
      <c r="Q3783" s="1"/>
      <c r="R3783" s="1"/>
      <c r="U3783" s="1"/>
    </row>
    <row r="3784" spans="17:21" x14ac:dyDescent="0.25">
      <c r="Q3784" s="1"/>
      <c r="R3784" s="1"/>
      <c r="U3784" s="1"/>
    </row>
    <row r="3785" spans="17:21" x14ac:dyDescent="0.25">
      <c r="Q3785" s="1"/>
      <c r="R3785" s="1"/>
      <c r="U3785" s="1"/>
    </row>
    <row r="3786" spans="17:21" x14ac:dyDescent="0.25">
      <c r="Q3786" s="1"/>
      <c r="R3786" s="1"/>
      <c r="U3786" s="1"/>
    </row>
    <row r="3787" spans="17:21" x14ac:dyDescent="0.25">
      <c r="Q3787" s="1"/>
      <c r="R3787" s="1"/>
      <c r="U3787" s="1"/>
    </row>
    <row r="3788" spans="17:21" x14ac:dyDescent="0.25">
      <c r="Q3788" s="1"/>
      <c r="R3788" s="1"/>
      <c r="U3788" s="1"/>
    </row>
    <row r="3789" spans="17:21" x14ac:dyDescent="0.25">
      <c r="Q3789" s="1"/>
      <c r="R3789" s="1"/>
      <c r="U3789" s="1"/>
    </row>
    <row r="3790" spans="17:21" x14ac:dyDescent="0.25">
      <c r="Q3790" s="1"/>
      <c r="R3790" s="1"/>
      <c r="U3790" s="1"/>
    </row>
    <row r="3791" spans="17:21" x14ac:dyDescent="0.25">
      <c r="Q3791" s="1"/>
      <c r="R3791" s="1"/>
      <c r="U3791" s="1"/>
    </row>
    <row r="3792" spans="17:21" x14ac:dyDescent="0.25">
      <c r="Q3792" s="1"/>
      <c r="R3792" s="1"/>
      <c r="U3792" s="1"/>
    </row>
    <row r="3793" spans="17:21" x14ac:dyDescent="0.25">
      <c r="Q3793" s="1"/>
      <c r="R3793" s="1"/>
      <c r="U3793" s="1"/>
    </row>
    <row r="3794" spans="17:21" x14ac:dyDescent="0.25">
      <c r="Q3794" s="1"/>
      <c r="R3794" s="1"/>
      <c r="U3794" s="1"/>
    </row>
    <row r="3795" spans="17:21" x14ac:dyDescent="0.25">
      <c r="Q3795" s="1"/>
      <c r="R3795" s="1"/>
      <c r="U3795" s="1"/>
    </row>
    <row r="3796" spans="17:21" x14ac:dyDescent="0.25">
      <c r="Q3796" s="1"/>
      <c r="R3796" s="1"/>
      <c r="U3796" s="1"/>
    </row>
    <row r="3797" spans="17:21" x14ac:dyDescent="0.25">
      <c r="Q3797" s="1"/>
      <c r="R3797" s="1"/>
      <c r="U3797" s="1"/>
    </row>
    <row r="3798" spans="17:21" x14ac:dyDescent="0.25">
      <c r="Q3798" s="1"/>
      <c r="R3798" s="1"/>
      <c r="U3798" s="1"/>
    </row>
    <row r="3799" spans="17:21" x14ac:dyDescent="0.25">
      <c r="Q3799" s="1"/>
      <c r="R3799" s="1"/>
      <c r="U3799" s="1"/>
    </row>
    <row r="3800" spans="17:21" x14ac:dyDescent="0.25">
      <c r="Q3800" s="1"/>
      <c r="R3800" s="1"/>
      <c r="U3800" s="1"/>
    </row>
    <row r="3801" spans="17:21" x14ac:dyDescent="0.25">
      <c r="Q3801" s="1"/>
      <c r="R3801" s="1"/>
      <c r="U3801" s="1"/>
    </row>
    <row r="3802" spans="17:21" x14ac:dyDescent="0.25">
      <c r="Q3802" s="1"/>
      <c r="R3802" s="1"/>
      <c r="U3802" s="1"/>
    </row>
    <row r="3803" spans="17:21" x14ac:dyDescent="0.25">
      <c r="Q3803" s="1"/>
      <c r="R3803" s="1"/>
      <c r="U3803" s="1"/>
    </row>
    <row r="3804" spans="17:21" x14ac:dyDescent="0.25">
      <c r="Q3804" s="1"/>
      <c r="R3804" s="1"/>
      <c r="U3804" s="1"/>
    </row>
    <row r="3805" spans="17:21" x14ac:dyDescent="0.25">
      <c r="Q3805" s="1"/>
      <c r="R3805" s="1"/>
      <c r="U3805" s="1"/>
    </row>
    <row r="3806" spans="17:21" x14ac:dyDescent="0.25">
      <c r="Q3806" s="1"/>
      <c r="R3806" s="1"/>
      <c r="U3806" s="1"/>
    </row>
    <row r="3807" spans="17:21" x14ac:dyDescent="0.25">
      <c r="Q3807" s="1"/>
      <c r="R3807" s="1"/>
      <c r="U3807" s="1"/>
    </row>
    <row r="3808" spans="17:21" x14ac:dyDescent="0.25">
      <c r="Q3808" s="1"/>
      <c r="R3808" s="1"/>
      <c r="U3808" s="1"/>
    </row>
    <row r="3809" spans="17:21" x14ac:dyDescent="0.25">
      <c r="Q3809" s="1"/>
      <c r="R3809" s="1"/>
      <c r="U3809" s="1"/>
    </row>
    <row r="3810" spans="17:21" x14ac:dyDescent="0.25">
      <c r="Q3810" s="1"/>
      <c r="R3810" s="1"/>
      <c r="U3810" s="1"/>
    </row>
    <row r="3811" spans="17:21" x14ac:dyDescent="0.25">
      <c r="Q3811" s="1"/>
      <c r="R3811" s="1"/>
      <c r="U3811" s="1"/>
    </row>
    <row r="3812" spans="17:21" x14ac:dyDescent="0.25">
      <c r="Q3812" s="1"/>
      <c r="R3812" s="1"/>
      <c r="U3812" s="1"/>
    </row>
    <row r="3813" spans="17:21" x14ac:dyDescent="0.25">
      <c r="Q3813" s="1"/>
      <c r="R3813" s="1"/>
      <c r="U3813" s="1"/>
    </row>
    <row r="3814" spans="17:21" x14ac:dyDescent="0.25">
      <c r="Q3814" s="1"/>
      <c r="R3814" s="1"/>
      <c r="U3814" s="1"/>
    </row>
    <row r="3815" spans="17:21" x14ac:dyDescent="0.25">
      <c r="Q3815" s="1"/>
      <c r="R3815" s="1"/>
      <c r="U3815" s="1"/>
    </row>
    <row r="3816" spans="17:21" x14ac:dyDescent="0.25">
      <c r="Q3816" s="1"/>
      <c r="R3816" s="1"/>
      <c r="U3816" s="1"/>
    </row>
    <row r="3817" spans="17:21" x14ac:dyDescent="0.25">
      <c r="Q3817" s="1"/>
      <c r="R3817" s="1"/>
      <c r="U3817" s="1"/>
    </row>
    <row r="3818" spans="17:21" x14ac:dyDescent="0.25">
      <c r="Q3818" s="1"/>
      <c r="R3818" s="1"/>
      <c r="U3818" s="1"/>
    </row>
    <row r="3819" spans="17:21" x14ac:dyDescent="0.25">
      <c r="Q3819" s="1"/>
      <c r="R3819" s="1"/>
      <c r="U3819" s="1"/>
    </row>
    <row r="3820" spans="17:21" x14ac:dyDescent="0.25">
      <c r="Q3820" s="1"/>
      <c r="R3820" s="1"/>
      <c r="U3820" s="1"/>
    </row>
    <row r="3821" spans="17:21" x14ac:dyDescent="0.25">
      <c r="Q3821" s="1"/>
      <c r="R3821" s="1"/>
      <c r="U3821" s="1"/>
    </row>
    <row r="3822" spans="17:21" x14ac:dyDescent="0.25">
      <c r="Q3822" s="1"/>
      <c r="R3822" s="1"/>
      <c r="U3822" s="1"/>
    </row>
    <row r="3823" spans="17:21" x14ac:dyDescent="0.25">
      <c r="Q3823" s="1"/>
      <c r="R3823" s="1"/>
      <c r="U3823" s="1"/>
    </row>
    <row r="3824" spans="17:21" x14ac:dyDescent="0.25">
      <c r="Q3824" s="1"/>
      <c r="R3824" s="1"/>
      <c r="U3824" s="1"/>
    </row>
    <row r="3825" spans="17:21" x14ac:dyDescent="0.25">
      <c r="Q3825" s="1"/>
      <c r="R3825" s="1"/>
      <c r="U3825" s="1"/>
    </row>
    <row r="3826" spans="17:21" x14ac:dyDescent="0.25">
      <c r="Q3826" s="1"/>
      <c r="R3826" s="1"/>
      <c r="U3826" s="1"/>
    </row>
    <row r="3827" spans="17:21" x14ac:dyDescent="0.25">
      <c r="Q3827" s="1"/>
      <c r="R3827" s="1"/>
      <c r="U3827" s="1"/>
    </row>
    <row r="3828" spans="17:21" x14ac:dyDescent="0.25">
      <c r="Q3828" s="1"/>
      <c r="R3828" s="1"/>
      <c r="U3828" s="1"/>
    </row>
    <row r="3829" spans="17:21" x14ac:dyDescent="0.25">
      <c r="Q3829" s="1"/>
      <c r="R3829" s="1"/>
      <c r="U3829" s="1"/>
    </row>
    <row r="3830" spans="17:21" x14ac:dyDescent="0.25">
      <c r="Q3830" s="1"/>
      <c r="R3830" s="1"/>
      <c r="U3830" s="1"/>
    </row>
    <row r="3831" spans="17:21" x14ac:dyDescent="0.25">
      <c r="Q3831" s="1"/>
      <c r="R3831" s="1"/>
      <c r="U3831" s="1"/>
    </row>
    <row r="3832" spans="17:21" x14ac:dyDescent="0.25">
      <c r="Q3832" s="1"/>
      <c r="R3832" s="1"/>
      <c r="U3832" s="1"/>
    </row>
    <row r="3833" spans="17:21" x14ac:dyDescent="0.25">
      <c r="Q3833" s="1"/>
      <c r="R3833" s="1"/>
      <c r="U3833" s="1"/>
    </row>
    <row r="3834" spans="17:21" x14ac:dyDescent="0.25">
      <c r="Q3834" s="1"/>
      <c r="R3834" s="1"/>
      <c r="U3834" s="1"/>
    </row>
    <row r="3835" spans="17:21" x14ac:dyDescent="0.25">
      <c r="Q3835" s="1"/>
      <c r="R3835" s="1"/>
      <c r="U3835" s="1"/>
    </row>
    <row r="3836" spans="17:21" x14ac:dyDescent="0.25">
      <c r="Q3836" s="1"/>
      <c r="R3836" s="1"/>
      <c r="U3836" s="1"/>
    </row>
    <row r="3837" spans="17:21" x14ac:dyDescent="0.25">
      <c r="Q3837" s="1"/>
      <c r="R3837" s="1"/>
      <c r="U3837" s="1"/>
    </row>
    <row r="3838" spans="17:21" x14ac:dyDescent="0.25">
      <c r="Q3838" s="1"/>
      <c r="R3838" s="1"/>
      <c r="U3838" s="1"/>
    </row>
    <row r="3839" spans="17:21" x14ac:dyDescent="0.25">
      <c r="Q3839" s="1"/>
      <c r="R3839" s="1"/>
      <c r="U3839" s="1"/>
    </row>
    <row r="3840" spans="17:21" x14ac:dyDescent="0.25">
      <c r="Q3840" s="1"/>
      <c r="R3840" s="1"/>
      <c r="U3840" s="1"/>
    </row>
    <row r="3841" spans="17:21" x14ac:dyDescent="0.25">
      <c r="Q3841" s="1"/>
      <c r="R3841" s="1"/>
      <c r="U3841" s="1"/>
    </row>
    <row r="3842" spans="17:21" x14ac:dyDescent="0.25">
      <c r="Q3842" s="1"/>
      <c r="R3842" s="1"/>
      <c r="U3842" s="1"/>
    </row>
    <row r="3843" spans="17:21" x14ac:dyDescent="0.25">
      <c r="Q3843" s="1"/>
      <c r="R3843" s="1"/>
      <c r="U3843" s="1"/>
    </row>
    <row r="3844" spans="17:21" x14ac:dyDescent="0.25">
      <c r="Q3844" s="1"/>
      <c r="R3844" s="1"/>
      <c r="U3844" s="1"/>
    </row>
    <row r="3845" spans="17:21" x14ac:dyDescent="0.25">
      <c r="Q3845" s="1"/>
      <c r="R3845" s="1"/>
      <c r="U3845" s="1"/>
    </row>
    <row r="3846" spans="17:21" x14ac:dyDescent="0.25">
      <c r="Q3846" s="1"/>
      <c r="R3846" s="1"/>
      <c r="U3846" s="1"/>
    </row>
    <row r="3847" spans="17:21" x14ac:dyDescent="0.25">
      <c r="Q3847" s="1"/>
      <c r="R3847" s="1"/>
      <c r="U3847" s="1"/>
    </row>
    <row r="3848" spans="17:21" x14ac:dyDescent="0.25">
      <c r="Q3848" s="1"/>
      <c r="R3848" s="1"/>
      <c r="U3848" s="1"/>
    </row>
    <row r="3849" spans="17:21" x14ac:dyDescent="0.25">
      <c r="Q3849" s="1"/>
      <c r="R3849" s="1"/>
      <c r="U3849" s="1"/>
    </row>
    <row r="3850" spans="17:21" x14ac:dyDescent="0.25">
      <c r="Q3850" s="1"/>
      <c r="R3850" s="1"/>
      <c r="U3850" s="1"/>
    </row>
    <row r="3851" spans="17:21" x14ac:dyDescent="0.25">
      <c r="Q3851" s="1"/>
      <c r="R3851" s="1"/>
      <c r="U3851" s="1"/>
    </row>
    <row r="3852" spans="17:21" x14ac:dyDescent="0.25">
      <c r="Q3852" s="1"/>
      <c r="R3852" s="1"/>
      <c r="U3852" s="1"/>
    </row>
    <row r="3853" spans="17:21" x14ac:dyDescent="0.25">
      <c r="Q3853" s="1"/>
      <c r="R3853" s="1"/>
      <c r="U3853" s="1"/>
    </row>
    <row r="3854" spans="17:21" x14ac:dyDescent="0.25">
      <c r="Q3854" s="1"/>
      <c r="R3854" s="1"/>
      <c r="U3854" s="1"/>
    </row>
    <row r="3855" spans="17:21" x14ac:dyDescent="0.25">
      <c r="Q3855" s="1"/>
      <c r="R3855" s="1"/>
      <c r="U3855" s="1"/>
    </row>
    <row r="3856" spans="17:21" x14ac:dyDescent="0.25">
      <c r="Q3856" s="1"/>
      <c r="R3856" s="1"/>
      <c r="U3856" s="1"/>
    </row>
    <row r="3857" spans="17:21" x14ac:dyDescent="0.25">
      <c r="Q3857" s="1"/>
      <c r="R3857" s="1"/>
      <c r="U3857" s="1"/>
    </row>
    <row r="3858" spans="17:21" x14ac:dyDescent="0.25">
      <c r="Q3858" s="1"/>
      <c r="R3858" s="1"/>
      <c r="U3858" s="1"/>
    </row>
    <row r="3859" spans="17:21" x14ac:dyDescent="0.25">
      <c r="Q3859" s="1"/>
      <c r="R3859" s="1"/>
      <c r="U3859" s="1"/>
    </row>
    <row r="3860" spans="17:21" x14ac:dyDescent="0.25">
      <c r="Q3860" s="1"/>
      <c r="R3860" s="1"/>
      <c r="U3860" s="1"/>
    </row>
    <row r="3861" spans="17:21" x14ac:dyDescent="0.25">
      <c r="Q3861" s="1"/>
      <c r="R3861" s="1"/>
      <c r="U3861" s="1"/>
    </row>
    <row r="3862" spans="17:21" x14ac:dyDescent="0.25">
      <c r="Q3862" s="1"/>
      <c r="R3862" s="1"/>
      <c r="U3862" s="1"/>
    </row>
    <row r="3863" spans="17:21" x14ac:dyDescent="0.25">
      <c r="Q3863" s="1"/>
      <c r="R3863" s="1"/>
      <c r="U3863" s="1"/>
    </row>
    <row r="3864" spans="17:21" x14ac:dyDescent="0.25">
      <c r="Q3864" s="1"/>
      <c r="R3864" s="1"/>
      <c r="U3864" s="1"/>
    </row>
    <row r="3865" spans="17:21" x14ac:dyDescent="0.25">
      <c r="Q3865" s="1"/>
      <c r="R3865" s="1"/>
      <c r="U3865" s="1"/>
    </row>
    <row r="3866" spans="17:21" x14ac:dyDescent="0.25">
      <c r="Q3866" s="1"/>
      <c r="R3866" s="1"/>
      <c r="U3866" s="1"/>
    </row>
    <row r="3867" spans="17:21" x14ac:dyDescent="0.25">
      <c r="Q3867" s="1"/>
      <c r="R3867" s="1"/>
      <c r="U3867" s="1"/>
    </row>
    <row r="3868" spans="17:21" x14ac:dyDescent="0.25">
      <c r="Q3868" s="1"/>
      <c r="R3868" s="1"/>
      <c r="U3868" s="1"/>
    </row>
    <row r="3869" spans="17:21" x14ac:dyDescent="0.25">
      <c r="Q3869" s="1"/>
      <c r="R3869" s="1"/>
      <c r="U3869" s="1"/>
    </row>
    <row r="3870" spans="17:21" x14ac:dyDescent="0.25">
      <c r="Q3870" s="1"/>
      <c r="R3870" s="1"/>
      <c r="U3870" s="1"/>
    </row>
    <row r="3871" spans="17:21" x14ac:dyDescent="0.25">
      <c r="Q3871" s="1"/>
      <c r="R3871" s="1"/>
      <c r="U3871" s="1"/>
    </row>
    <row r="3872" spans="17:21" x14ac:dyDescent="0.25">
      <c r="Q3872" s="1"/>
      <c r="R3872" s="1"/>
      <c r="U3872" s="1"/>
    </row>
    <row r="3873" spans="17:21" x14ac:dyDescent="0.25">
      <c r="Q3873" s="1"/>
      <c r="R3873" s="1"/>
      <c r="U3873" s="1"/>
    </row>
    <row r="3874" spans="17:21" x14ac:dyDescent="0.25">
      <c r="Q3874" s="1"/>
      <c r="R3874" s="1"/>
      <c r="U3874" s="1"/>
    </row>
    <row r="3875" spans="17:21" x14ac:dyDescent="0.25">
      <c r="Q3875" s="1"/>
      <c r="R3875" s="1"/>
      <c r="U3875" s="1"/>
    </row>
    <row r="3876" spans="17:21" x14ac:dyDescent="0.25">
      <c r="Q3876" s="1"/>
      <c r="R3876" s="1"/>
      <c r="U3876" s="1"/>
    </row>
    <row r="3877" spans="17:21" x14ac:dyDescent="0.25">
      <c r="Q3877" s="1"/>
      <c r="R3877" s="1"/>
      <c r="U3877" s="1"/>
    </row>
    <row r="3878" spans="17:21" x14ac:dyDescent="0.25">
      <c r="Q3878" s="1"/>
      <c r="R3878" s="1"/>
      <c r="U3878" s="1"/>
    </row>
    <row r="3879" spans="17:21" x14ac:dyDescent="0.25">
      <c r="Q3879" s="1"/>
      <c r="R3879" s="1"/>
      <c r="U3879" s="1"/>
    </row>
    <row r="3880" spans="17:21" x14ac:dyDescent="0.25">
      <c r="Q3880" s="1"/>
      <c r="R3880" s="1"/>
      <c r="U3880" s="1"/>
    </row>
    <row r="3881" spans="17:21" x14ac:dyDescent="0.25">
      <c r="Q3881" s="1"/>
      <c r="R3881" s="1"/>
      <c r="U3881" s="1"/>
    </row>
    <row r="3882" spans="17:21" x14ac:dyDescent="0.25">
      <c r="Q3882" s="1"/>
      <c r="R3882" s="1"/>
      <c r="U3882" s="1"/>
    </row>
    <row r="3883" spans="17:21" x14ac:dyDescent="0.25">
      <c r="Q3883" s="1"/>
      <c r="R3883" s="1"/>
      <c r="U3883" s="1"/>
    </row>
    <row r="3884" spans="17:21" x14ac:dyDescent="0.25">
      <c r="Q3884" s="1"/>
      <c r="R3884" s="1"/>
      <c r="U3884" s="1"/>
    </row>
    <row r="3885" spans="17:21" x14ac:dyDescent="0.25">
      <c r="Q3885" s="1"/>
      <c r="R3885" s="1"/>
      <c r="U3885" s="1"/>
    </row>
    <row r="3886" spans="17:21" x14ac:dyDescent="0.25">
      <c r="Q3886" s="1"/>
      <c r="R3886" s="1"/>
      <c r="U3886" s="1"/>
    </row>
    <row r="3887" spans="17:21" x14ac:dyDescent="0.25">
      <c r="Q3887" s="1"/>
      <c r="R3887" s="1"/>
      <c r="U3887" s="1"/>
    </row>
    <row r="3888" spans="17:21" x14ac:dyDescent="0.25">
      <c r="Q3888" s="1"/>
      <c r="R3888" s="1"/>
      <c r="U3888" s="1"/>
    </row>
    <row r="3889" spans="17:21" x14ac:dyDescent="0.25">
      <c r="Q3889" s="1"/>
      <c r="R3889" s="1"/>
      <c r="U3889" s="1"/>
    </row>
    <row r="3890" spans="17:21" x14ac:dyDescent="0.25">
      <c r="Q3890" s="1"/>
      <c r="R3890" s="1"/>
      <c r="U3890" s="1"/>
    </row>
    <row r="3891" spans="17:21" x14ac:dyDescent="0.25">
      <c r="Q3891" s="1"/>
      <c r="R3891" s="1"/>
      <c r="U3891" s="1"/>
    </row>
    <row r="3892" spans="17:21" x14ac:dyDescent="0.25">
      <c r="Q3892" s="1"/>
      <c r="R3892" s="1"/>
      <c r="U3892" s="1"/>
    </row>
    <row r="3893" spans="17:21" x14ac:dyDescent="0.25">
      <c r="Q3893" s="1"/>
      <c r="R3893" s="1"/>
      <c r="U3893" s="1"/>
    </row>
    <row r="3894" spans="17:21" x14ac:dyDescent="0.25">
      <c r="Q3894" s="1"/>
      <c r="R3894" s="1"/>
      <c r="U3894" s="1"/>
    </row>
    <row r="3895" spans="17:21" x14ac:dyDescent="0.25">
      <c r="Q3895" s="1"/>
      <c r="R3895" s="1"/>
      <c r="U3895" s="1"/>
    </row>
    <row r="3896" spans="17:21" x14ac:dyDescent="0.25">
      <c r="Q3896" s="1"/>
      <c r="R3896" s="1"/>
      <c r="U3896" s="1"/>
    </row>
    <row r="3897" spans="17:21" x14ac:dyDescent="0.25">
      <c r="Q3897" s="1"/>
      <c r="R3897" s="1"/>
      <c r="U3897" s="1"/>
    </row>
    <row r="3898" spans="17:21" x14ac:dyDescent="0.25">
      <c r="Q3898" s="1"/>
      <c r="R3898" s="1"/>
      <c r="U3898" s="1"/>
    </row>
    <row r="3899" spans="17:21" x14ac:dyDescent="0.25">
      <c r="Q3899" s="1"/>
      <c r="R3899" s="1"/>
      <c r="U3899" s="1"/>
    </row>
    <row r="3900" spans="17:21" x14ac:dyDescent="0.25">
      <c r="Q3900" s="1"/>
      <c r="R3900" s="1"/>
      <c r="U3900" s="1"/>
    </row>
    <row r="3901" spans="17:21" x14ac:dyDescent="0.25">
      <c r="Q3901" s="1"/>
      <c r="R3901" s="1"/>
      <c r="U3901" s="1"/>
    </row>
    <row r="3902" spans="17:21" x14ac:dyDescent="0.25">
      <c r="Q3902" s="1"/>
      <c r="R3902" s="1"/>
      <c r="U3902" s="1"/>
    </row>
    <row r="3903" spans="17:21" x14ac:dyDescent="0.25">
      <c r="Q3903" s="1"/>
      <c r="R3903" s="1"/>
      <c r="U3903" s="1"/>
    </row>
    <row r="3904" spans="17:21" x14ac:dyDescent="0.25">
      <c r="Q3904" s="1"/>
      <c r="R3904" s="1"/>
      <c r="U3904" s="1"/>
    </row>
    <row r="3905" spans="5:21" x14ac:dyDescent="0.25">
      <c r="Q3905" s="1"/>
      <c r="R3905" s="1"/>
      <c r="U3905" s="1"/>
    </row>
    <row r="3906" spans="5:21" x14ac:dyDescent="0.25">
      <c r="Q3906" s="1"/>
      <c r="R3906" s="1"/>
      <c r="U3906" s="1"/>
    </row>
    <row r="3907" spans="5:21" x14ac:dyDescent="0.25">
      <c r="Q3907" s="1"/>
      <c r="R3907" s="1"/>
      <c r="U3907" s="1"/>
    </row>
    <row r="3908" spans="5:21" x14ac:dyDescent="0.25">
      <c r="Q3908" s="1"/>
      <c r="R3908" s="1"/>
      <c r="U3908" s="1"/>
    </row>
    <row r="3909" spans="5:21" x14ac:dyDescent="0.25">
      <c r="Q3909" s="1"/>
      <c r="R3909" s="1"/>
      <c r="U3909" s="1"/>
    </row>
    <row r="3910" spans="5:21" x14ac:dyDescent="0.25">
      <c r="Q3910" s="1"/>
      <c r="R3910" s="1"/>
      <c r="U3910" s="1"/>
    </row>
    <row r="3911" spans="5:21" x14ac:dyDescent="0.25">
      <c r="Q3911" s="1"/>
      <c r="R3911" s="1"/>
      <c r="U3911" s="1"/>
    </row>
    <row r="3912" spans="5:21" x14ac:dyDescent="0.25">
      <c r="Q3912" s="1"/>
      <c r="R3912" s="1"/>
      <c r="U3912" s="1"/>
    </row>
    <row r="3913" spans="5:21" x14ac:dyDescent="0.25">
      <c r="Q3913" s="1"/>
      <c r="R3913" s="1"/>
      <c r="U3913" s="1"/>
    </row>
    <row r="3914" spans="5:21" x14ac:dyDescent="0.25">
      <c r="E3914" s="1"/>
      <c r="F3914" s="1"/>
      <c r="Q3914" s="1"/>
      <c r="R3914" s="1"/>
      <c r="U3914" s="1"/>
    </row>
    <row r="3915" spans="5:21" x14ac:dyDescent="0.25">
      <c r="E3915" s="1"/>
      <c r="F3915" s="1"/>
      <c r="Q3915" s="1"/>
      <c r="R3915" s="1"/>
      <c r="U3915" s="1"/>
    </row>
    <row r="3916" spans="5:21" x14ac:dyDescent="0.25">
      <c r="E3916" s="1"/>
      <c r="F3916" s="1"/>
      <c r="Q3916" s="1"/>
      <c r="R3916" s="1"/>
      <c r="U3916" s="1"/>
    </row>
    <row r="3917" spans="5:21" x14ac:dyDescent="0.25">
      <c r="E3917" s="1"/>
      <c r="F3917" s="1"/>
      <c r="Q3917" s="1"/>
      <c r="R3917" s="1"/>
      <c r="U3917" s="1"/>
    </row>
    <row r="3918" spans="5:21" x14ac:dyDescent="0.25">
      <c r="E3918" s="1"/>
      <c r="F3918" s="1"/>
      <c r="Q3918" s="1"/>
      <c r="R3918" s="1"/>
      <c r="U3918" s="1"/>
    </row>
    <row r="3919" spans="5:21" x14ac:dyDescent="0.25">
      <c r="E3919" s="1"/>
      <c r="F3919" s="1"/>
      <c r="Q3919" s="1"/>
      <c r="R3919" s="1"/>
      <c r="U3919" s="1"/>
    </row>
    <row r="3920" spans="5:21" x14ac:dyDescent="0.25">
      <c r="E3920" s="1"/>
      <c r="F3920" s="1"/>
      <c r="Q3920" s="1"/>
      <c r="R3920" s="1"/>
      <c r="U3920" s="1"/>
    </row>
    <row r="3921" spans="5:21" x14ac:dyDescent="0.25">
      <c r="E3921" s="1"/>
      <c r="F3921" s="1"/>
      <c r="Q3921" s="1"/>
      <c r="R3921" s="1"/>
      <c r="U3921" s="1"/>
    </row>
    <row r="3922" spans="5:21" x14ac:dyDescent="0.25">
      <c r="E3922" s="1"/>
      <c r="F3922" s="1"/>
      <c r="Q3922" s="1"/>
      <c r="R3922" s="1"/>
      <c r="U3922" s="1"/>
    </row>
    <row r="3923" spans="5:21" x14ac:dyDescent="0.25">
      <c r="E3923" s="1"/>
      <c r="F3923" s="1"/>
      <c r="Q3923" s="1"/>
      <c r="R3923" s="1"/>
      <c r="U3923" s="1"/>
    </row>
    <row r="3924" spans="5:21" x14ac:dyDescent="0.25">
      <c r="E3924" s="1"/>
      <c r="F3924" s="1"/>
      <c r="Q3924" s="1"/>
      <c r="R3924" s="1"/>
      <c r="U3924" s="1"/>
    </row>
    <row r="3925" spans="5:21" x14ac:dyDescent="0.25">
      <c r="E3925" s="1"/>
      <c r="F3925" s="1"/>
      <c r="Q3925" s="1"/>
      <c r="R3925" s="1"/>
      <c r="U3925" s="1"/>
    </row>
    <row r="3926" spans="5:21" x14ac:dyDescent="0.25">
      <c r="E3926" s="1"/>
      <c r="F3926" s="1"/>
      <c r="Q3926" s="1"/>
      <c r="R3926" s="1"/>
      <c r="U3926" s="1"/>
    </row>
    <row r="3927" spans="5:21" x14ac:dyDescent="0.25">
      <c r="E3927" s="1"/>
      <c r="F3927" s="1"/>
      <c r="Q3927" s="1"/>
      <c r="R3927" s="1"/>
      <c r="U3927" s="1"/>
    </row>
    <row r="3928" spans="5:21" x14ac:dyDescent="0.25">
      <c r="E3928" s="1"/>
      <c r="F3928" s="1"/>
      <c r="Q3928" s="1"/>
      <c r="R3928" s="1"/>
      <c r="U3928" s="1"/>
    </row>
    <row r="3929" spans="5:21" x14ac:dyDescent="0.25">
      <c r="E3929" s="1"/>
      <c r="F3929" s="1"/>
      <c r="Q3929" s="1"/>
      <c r="R3929" s="1"/>
      <c r="U3929" s="1"/>
    </row>
    <row r="3930" spans="5:21" x14ac:dyDescent="0.25">
      <c r="E3930" s="1"/>
      <c r="F3930" s="1"/>
      <c r="Q3930" s="1"/>
      <c r="R3930" s="1"/>
      <c r="U3930" s="1"/>
    </row>
    <row r="3931" spans="5:21" x14ac:dyDescent="0.25">
      <c r="E3931" s="1"/>
      <c r="F3931" s="1"/>
      <c r="Q3931" s="1"/>
      <c r="R3931" s="1"/>
      <c r="U3931" s="1"/>
    </row>
    <row r="3932" spans="5:21" x14ac:dyDescent="0.25">
      <c r="E3932" s="1"/>
      <c r="F3932" s="1"/>
      <c r="Q3932" s="1"/>
      <c r="R3932" s="1"/>
      <c r="U3932" s="1"/>
    </row>
    <row r="3933" spans="5:21" x14ac:dyDescent="0.25">
      <c r="E3933" s="1"/>
      <c r="F3933" s="1"/>
      <c r="Q3933" s="1"/>
      <c r="R3933" s="1"/>
      <c r="U3933" s="1"/>
    </row>
    <row r="3934" spans="5:21" x14ac:dyDescent="0.25">
      <c r="E3934" s="1"/>
      <c r="F3934" s="1"/>
      <c r="Q3934" s="1"/>
      <c r="R3934" s="1"/>
      <c r="U3934" s="1"/>
    </row>
    <row r="3935" spans="5:21" x14ac:dyDescent="0.25">
      <c r="E3935" s="1"/>
      <c r="F3935" s="1"/>
      <c r="Q3935" s="1"/>
      <c r="R3935" s="1"/>
      <c r="U3935" s="1"/>
    </row>
    <row r="3936" spans="5:21" x14ac:dyDescent="0.25">
      <c r="E3936" s="1"/>
      <c r="F3936" s="1"/>
      <c r="Q3936" s="1"/>
      <c r="R3936" s="1"/>
      <c r="U3936" s="1"/>
    </row>
    <row r="3937" spans="5:21" x14ac:dyDescent="0.25">
      <c r="E3937" s="1"/>
      <c r="F3937" s="1"/>
      <c r="Q3937" s="1"/>
      <c r="R3937" s="1"/>
      <c r="U3937" s="1"/>
    </row>
    <row r="3938" spans="5:21" x14ac:dyDescent="0.25">
      <c r="E3938" s="1"/>
      <c r="F3938" s="1"/>
      <c r="Q3938" s="1"/>
      <c r="R3938" s="1"/>
      <c r="U3938" s="1"/>
    </row>
    <row r="3939" spans="5:21" x14ac:dyDescent="0.25">
      <c r="E3939" s="1"/>
      <c r="F3939" s="1"/>
      <c r="Q3939" s="1"/>
      <c r="R3939" s="1"/>
      <c r="U3939" s="1"/>
    </row>
    <row r="3940" spans="5:21" x14ac:dyDescent="0.25">
      <c r="E3940" s="1"/>
      <c r="F3940" s="1"/>
      <c r="Q3940" s="1"/>
      <c r="R3940" s="1"/>
      <c r="U3940" s="1"/>
    </row>
    <row r="3941" spans="5:21" x14ac:dyDescent="0.25">
      <c r="E3941" s="1"/>
      <c r="F3941" s="1"/>
      <c r="Q3941" s="1"/>
      <c r="R3941" s="1"/>
      <c r="U3941" s="1"/>
    </row>
    <row r="3942" spans="5:21" x14ac:dyDescent="0.25">
      <c r="E3942" s="1"/>
      <c r="F3942" s="1"/>
      <c r="Q3942" s="1"/>
      <c r="R3942" s="1"/>
      <c r="U3942" s="1"/>
    </row>
    <row r="3943" spans="5:21" x14ac:dyDescent="0.25">
      <c r="E3943" s="1"/>
      <c r="F3943" s="1"/>
      <c r="Q3943" s="1"/>
      <c r="R3943" s="1"/>
      <c r="U3943" s="1"/>
    </row>
    <row r="3944" spans="5:21" x14ac:dyDescent="0.25">
      <c r="E3944" s="1"/>
      <c r="F3944" s="1"/>
      <c r="Q3944" s="1"/>
      <c r="R3944" s="1"/>
      <c r="U3944" s="1"/>
    </row>
    <row r="3945" spans="5:21" x14ac:dyDescent="0.25">
      <c r="E3945" s="1"/>
      <c r="F3945" s="1"/>
      <c r="Q3945" s="1"/>
      <c r="R3945" s="1"/>
      <c r="U3945" s="1"/>
    </row>
    <row r="3946" spans="5:21" x14ac:dyDescent="0.25">
      <c r="E3946" s="1"/>
      <c r="F3946" s="1"/>
      <c r="Q3946" s="1"/>
      <c r="R3946" s="1"/>
      <c r="U3946" s="1"/>
    </row>
    <row r="3947" spans="5:21" x14ac:dyDescent="0.25">
      <c r="E3947" s="1"/>
      <c r="F3947" s="1"/>
      <c r="Q3947" s="1"/>
      <c r="R3947" s="1"/>
      <c r="U3947" s="1"/>
    </row>
    <row r="3948" spans="5:21" x14ac:dyDescent="0.25">
      <c r="E3948" s="1"/>
      <c r="F3948" s="1"/>
      <c r="Q3948" s="1"/>
      <c r="R3948" s="1"/>
      <c r="U3948" s="1"/>
    </row>
    <row r="3949" spans="5:21" x14ac:dyDescent="0.25">
      <c r="E3949" s="1"/>
      <c r="F3949" s="1"/>
      <c r="Q3949" s="1"/>
      <c r="R3949" s="1"/>
      <c r="U3949" s="1"/>
    </row>
    <row r="3950" spans="5:21" x14ac:dyDescent="0.25">
      <c r="E3950" s="1"/>
      <c r="F3950" s="1"/>
      <c r="Q3950" s="1"/>
      <c r="R3950" s="1"/>
      <c r="U3950" s="1"/>
    </row>
    <row r="3951" spans="5:21" x14ac:dyDescent="0.25">
      <c r="E3951" s="1"/>
      <c r="F3951" s="1"/>
      <c r="Q3951" s="1"/>
      <c r="R3951" s="1"/>
      <c r="U3951" s="1"/>
    </row>
    <row r="3952" spans="5:21" x14ac:dyDescent="0.25">
      <c r="E3952" s="1"/>
      <c r="F3952" s="1"/>
      <c r="Q3952" s="1"/>
      <c r="R3952" s="1"/>
      <c r="U3952" s="1"/>
    </row>
    <row r="3953" spans="5:21" x14ac:dyDescent="0.25">
      <c r="E3953" s="1"/>
      <c r="F3953" s="1"/>
      <c r="Q3953" s="1"/>
      <c r="R3953" s="1"/>
      <c r="U3953" s="1"/>
    </row>
    <row r="3954" spans="5:21" x14ac:dyDescent="0.25">
      <c r="E3954" s="1"/>
      <c r="F3954" s="1"/>
      <c r="Q3954" s="1"/>
      <c r="R3954" s="1"/>
      <c r="U3954" s="1"/>
    </row>
    <row r="3955" spans="5:21" x14ac:dyDescent="0.25">
      <c r="E3955" s="1"/>
      <c r="F3955" s="1"/>
      <c r="Q3955" s="1"/>
      <c r="R3955" s="1"/>
      <c r="U3955" s="1"/>
    </row>
    <row r="3956" spans="5:21" x14ac:dyDescent="0.25">
      <c r="E3956" s="1"/>
      <c r="F3956" s="1"/>
      <c r="Q3956" s="1"/>
      <c r="R3956" s="1"/>
      <c r="U3956" s="1"/>
    </row>
    <row r="3957" spans="5:21" x14ac:dyDescent="0.25">
      <c r="E3957" s="1"/>
      <c r="F3957" s="1"/>
      <c r="Q3957" s="1"/>
      <c r="R3957" s="1"/>
      <c r="U3957" s="1"/>
    </row>
    <row r="3958" spans="5:21" x14ac:dyDescent="0.25">
      <c r="E3958" s="1"/>
      <c r="F3958" s="1"/>
      <c r="Q3958" s="1"/>
      <c r="R3958" s="1"/>
      <c r="U3958" s="1"/>
    </row>
    <row r="3959" spans="5:21" x14ac:dyDescent="0.25">
      <c r="E3959" s="1"/>
      <c r="F3959" s="1"/>
      <c r="Q3959" s="1"/>
      <c r="R3959" s="1"/>
      <c r="U3959" s="1"/>
    </row>
    <row r="3960" spans="5:21" x14ac:dyDescent="0.25">
      <c r="E3960" s="1"/>
      <c r="F3960" s="1"/>
      <c r="Q3960" s="1"/>
      <c r="R3960" s="1"/>
      <c r="U3960" s="1"/>
    </row>
    <row r="3961" spans="5:21" x14ac:dyDescent="0.25">
      <c r="E3961" s="1"/>
      <c r="F3961" s="1"/>
      <c r="Q3961" s="1"/>
      <c r="R3961" s="1"/>
      <c r="U3961" s="1"/>
    </row>
    <row r="3962" spans="5:21" x14ac:dyDescent="0.25">
      <c r="E3962" s="1"/>
      <c r="F3962" s="1"/>
      <c r="Q3962" s="1"/>
      <c r="R3962" s="1"/>
      <c r="U3962" s="1"/>
    </row>
    <row r="3963" spans="5:21" x14ac:dyDescent="0.25">
      <c r="E3963" s="1"/>
      <c r="F3963" s="1"/>
      <c r="Q3963" s="1"/>
      <c r="R3963" s="1"/>
      <c r="U3963" s="1"/>
    </row>
    <row r="3964" spans="5:21" x14ac:dyDescent="0.25">
      <c r="E3964" s="1"/>
      <c r="F3964" s="1"/>
      <c r="Q3964" s="1"/>
      <c r="R3964" s="1"/>
      <c r="U3964" s="1"/>
    </row>
    <row r="3965" spans="5:21" x14ac:dyDescent="0.25">
      <c r="E3965" s="1"/>
      <c r="F3965" s="1"/>
      <c r="Q3965" s="1"/>
      <c r="R3965" s="1"/>
      <c r="U3965" s="1"/>
    </row>
    <row r="3966" spans="5:21" x14ac:dyDescent="0.25">
      <c r="E3966" s="1"/>
      <c r="F3966" s="1"/>
      <c r="Q3966" s="1"/>
      <c r="R3966" s="1"/>
      <c r="U3966" s="1"/>
    </row>
    <row r="3967" spans="5:21" x14ac:dyDescent="0.25">
      <c r="E3967" s="1"/>
      <c r="F3967" s="1"/>
      <c r="Q3967" s="1"/>
      <c r="R3967" s="1"/>
      <c r="U3967" s="1"/>
    </row>
    <row r="3968" spans="5:21" x14ac:dyDescent="0.25">
      <c r="E3968" s="1"/>
      <c r="F3968" s="1"/>
      <c r="Q3968" s="1"/>
      <c r="R3968" s="1"/>
      <c r="U3968" s="1"/>
    </row>
    <row r="3969" spans="5:21" x14ac:dyDescent="0.25">
      <c r="E3969" s="1"/>
      <c r="F3969" s="1"/>
      <c r="Q3969" s="1"/>
      <c r="R3969" s="1"/>
      <c r="U3969" s="1"/>
    </row>
    <row r="3970" spans="5:21" x14ac:dyDescent="0.25">
      <c r="E3970" s="1"/>
      <c r="F3970" s="1"/>
      <c r="Q3970" s="1"/>
      <c r="R3970" s="1"/>
      <c r="U3970" s="1"/>
    </row>
    <row r="3971" spans="5:21" x14ac:dyDescent="0.25">
      <c r="E3971" s="1"/>
      <c r="F3971" s="1"/>
      <c r="Q3971" s="1"/>
      <c r="R3971" s="1"/>
      <c r="U3971" s="1"/>
    </row>
    <row r="3972" spans="5:21" x14ac:dyDescent="0.25">
      <c r="E3972" s="1"/>
      <c r="F3972" s="1"/>
      <c r="Q3972" s="1"/>
      <c r="R3972" s="1"/>
      <c r="U3972" s="1"/>
    </row>
    <row r="3973" spans="5:21" x14ac:dyDescent="0.25">
      <c r="E3973" s="1"/>
      <c r="F3973" s="1"/>
      <c r="Q3973" s="1"/>
      <c r="R3973" s="1"/>
      <c r="U3973" s="1"/>
    </row>
    <row r="3974" spans="5:21" x14ac:dyDescent="0.25">
      <c r="E3974" s="1"/>
      <c r="F3974" s="1"/>
      <c r="Q3974" s="1"/>
      <c r="R3974" s="1"/>
      <c r="U3974" s="1"/>
    </row>
    <row r="3975" spans="5:21" x14ac:dyDescent="0.25">
      <c r="E3975" s="1"/>
      <c r="F3975" s="1"/>
      <c r="Q3975" s="1"/>
      <c r="R3975" s="1"/>
      <c r="U3975" s="1"/>
    </row>
    <row r="3976" spans="5:21" x14ac:dyDescent="0.25">
      <c r="E3976" s="1"/>
      <c r="F3976" s="1"/>
      <c r="Q3976" s="1"/>
      <c r="R3976" s="1"/>
      <c r="U3976" s="1"/>
    </row>
    <row r="3977" spans="5:21" x14ac:dyDescent="0.25">
      <c r="E3977" s="1"/>
      <c r="F3977" s="1"/>
      <c r="Q3977" s="1"/>
      <c r="R3977" s="1"/>
      <c r="U3977" s="1"/>
    </row>
    <row r="3978" spans="5:21" x14ac:dyDescent="0.25">
      <c r="E3978" s="1"/>
      <c r="F3978" s="1"/>
      <c r="Q3978" s="1"/>
      <c r="R3978" s="1"/>
      <c r="U3978" s="1"/>
    </row>
    <row r="3979" spans="5:21" x14ac:dyDescent="0.25">
      <c r="E3979" s="1"/>
      <c r="F3979" s="1"/>
      <c r="Q3979" s="1"/>
      <c r="R3979" s="1"/>
      <c r="U3979" s="1"/>
    </row>
    <row r="3980" spans="5:21" x14ac:dyDescent="0.25">
      <c r="E3980" s="1"/>
      <c r="F3980" s="1"/>
      <c r="Q3980" s="1"/>
      <c r="R3980" s="1"/>
      <c r="U3980" s="1"/>
    </row>
    <row r="3981" spans="5:21" x14ac:dyDescent="0.25">
      <c r="E3981" s="1"/>
      <c r="F3981" s="1"/>
      <c r="Q3981" s="1"/>
      <c r="R3981" s="1"/>
      <c r="U3981" s="1"/>
    </row>
    <row r="3982" spans="5:21" x14ac:dyDescent="0.25">
      <c r="E3982" s="1"/>
      <c r="F3982" s="1"/>
      <c r="Q3982" s="1"/>
      <c r="R3982" s="1"/>
      <c r="U3982" s="1"/>
    </row>
    <row r="3983" spans="5:21" x14ac:dyDescent="0.25">
      <c r="E3983" s="1"/>
      <c r="F3983" s="1"/>
      <c r="Q3983" s="1"/>
      <c r="R3983" s="1"/>
      <c r="U3983" s="1"/>
    </row>
    <row r="3984" spans="5:21" x14ac:dyDescent="0.25">
      <c r="E3984" s="1"/>
      <c r="F3984" s="1"/>
      <c r="Q3984" s="1"/>
      <c r="R3984" s="1"/>
      <c r="U3984" s="1"/>
    </row>
    <row r="3985" spans="5:21" x14ac:dyDescent="0.25">
      <c r="E3985" s="1"/>
      <c r="F3985" s="1"/>
      <c r="Q3985" s="1"/>
      <c r="R3985" s="1"/>
      <c r="U3985" s="1"/>
    </row>
    <row r="3986" spans="5:21" x14ac:dyDescent="0.25">
      <c r="E3986" s="1"/>
      <c r="F3986" s="1"/>
      <c r="Q3986" s="1"/>
      <c r="R3986" s="1"/>
      <c r="U3986" s="1"/>
    </row>
    <row r="3987" spans="5:21" x14ac:dyDescent="0.25">
      <c r="E3987" s="1"/>
      <c r="F3987" s="1"/>
      <c r="Q3987" s="1"/>
      <c r="R3987" s="1"/>
      <c r="U3987" s="1"/>
    </row>
    <row r="3988" spans="5:21" x14ac:dyDescent="0.25">
      <c r="E3988" s="1"/>
      <c r="F3988" s="1"/>
      <c r="Q3988" s="1"/>
      <c r="R3988" s="1"/>
      <c r="U3988" s="1"/>
    </row>
    <row r="3989" spans="5:21" x14ac:dyDescent="0.25">
      <c r="E3989" s="1"/>
      <c r="F3989" s="1"/>
      <c r="Q3989" s="1"/>
      <c r="R3989" s="1"/>
      <c r="U3989" s="1"/>
    </row>
    <row r="3990" spans="5:21" x14ac:dyDescent="0.25">
      <c r="E3990" s="1"/>
      <c r="F3990" s="1"/>
      <c r="Q3990" s="1"/>
      <c r="R3990" s="1"/>
      <c r="U3990" s="1"/>
    </row>
    <row r="3991" spans="5:21" x14ac:dyDescent="0.25">
      <c r="E3991" s="1"/>
      <c r="F3991" s="1"/>
      <c r="Q3991" s="1"/>
      <c r="R3991" s="1"/>
      <c r="U3991" s="1"/>
    </row>
    <row r="3992" spans="5:21" x14ac:dyDescent="0.25">
      <c r="E3992" s="1"/>
      <c r="F3992" s="1"/>
      <c r="Q3992" s="1"/>
      <c r="R3992" s="1"/>
      <c r="U3992" s="1"/>
    </row>
    <row r="3993" spans="5:21" x14ac:dyDescent="0.25">
      <c r="E3993" s="1"/>
      <c r="F3993" s="1"/>
      <c r="Q3993" s="1"/>
      <c r="R3993" s="1"/>
      <c r="U3993" s="1"/>
    </row>
    <row r="3994" spans="5:21" x14ac:dyDescent="0.25">
      <c r="E3994" s="1"/>
      <c r="F3994" s="1"/>
      <c r="Q3994" s="1"/>
      <c r="R3994" s="1"/>
      <c r="U3994" s="1"/>
    </row>
    <row r="3995" spans="5:21" x14ac:dyDescent="0.25">
      <c r="E3995" s="1"/>
      <c r="F3995" s="1"/>
      <c r="Q3995" s="1"/>
      <c r="R3995" s="1"/>
      <c r="U3995" s="1"/>
    </row>
    <row r="3996" spans="5:21" x14ac:dyDescent="0.25">
      <c r="E3996" s="1"/>
      <c r="F3996" s="1"/>
      <c r="Q3996" s="1"/>
      <c r="R3996" s="1"/>
      <c r="U3996" s="1"/>
    </row>
    <row r="3997" spans="5:21" x14ac:dyDescent="0.25">
      <c r="E3997" s="1"/>
      <c r="F3997" s="1"/>
      <c r="Q3997" s="1"/>
      <c r="R3997" s="1"/>
      <c r="U3997" s="1"/>
    </row>
    <row r="3998" spans="5:21" x14ac:dyDescent="0.25">
      <c r="E3998" s="1"/>
      <c r="F3998" s="1"/>
      <c r="Q3998" s="1"/>
      <c r="R3998" s="1"/>
      <c r="U3998" s="1"/>
    </row>
    <row r="3999" spans="5:21" x14ac:dyDescent="0.25">
      <c r="E3999" s="1"/>
      <c r="F3999" s="1"/>
      <c r="Q3999" s="1"/>
      <c r="R3999" s="1"/>
      <c r="U3999" s="1"/>
    </row>
    <row r="4000" spans="5:21" x14ac:dyDescent="0.25">
      <c r="E4000" s="1"/>
      <c r="F4000" s="1"/>
      <c r="Q4000" s="1"/>
      <c r="R4000" s="1"/>
      <c r="U4000" s="1"/>
    </row>
    <row r="4001" spans="5:21" x14ac:dyDescent="0.25">
      <c r="E4001" s="1"/>
      <c r="F4001" s="1"/>
      <c r="Q4001" s="1"/>
      <c r="R4001" s="1"/>
      <c r="U4001" s="1"/>
    </row>
    <row r="4002" spans="5:21" x14ac:dyDescent="0.25">
      <c r="E4002" s="1"/>
      <c r="F4002" s="1"/>
      <c r="Q4002" s="1"/>
      <c r="R4002" s="1"/>
      <c r="U4002" s="1"/>
    </row>
    <row r="4003" spans="5:21" x14ac:dyDescent="0.25">
      <c r="E4003" s="1"/>
      <c r="F4003" s="1"/>
      <c r="Q4003" s="1"/>
      <c r="R4003" s="1"/>
      <c r="U4003" s="1"/>
    </row>
    <row r="4004" spans="5:21" x14ac:dyDescent="0.25">
      <c r="E4004" s="1"/>
      <c r="F4004" s="1"/>
      <c r="Q4004" s="1"/>
      <c r="R4004" s="1"/>
      <c r="U4004" s="1"/>
    </row>
    <row r="4005" spans="5:21" x14ac:dyDescent="0.25">
      <c r="E4005" s="1"/>
      <c r="F4005" s="1"/>
      <c r="Q4005" s="1"/>
      <c r="R4005" s="1"/>
      <c r="U4005" s="1"/>
    </row>
    <row r="4006" spans="5:21" x14ac:dyDescent="0.25">
      <c r="E4006" s="1"/>
      <c r="F4006" s="1"/>
      <c r="Q4006" s="1"/>
      <c r="R4006" s="1"/>
      <c r="U4006" s="1"/>
    </row>
    <row r="4007" spans="5:21" x14ac:dyDescent="0.25">
      <c r="E4007" s="1"/>
      <c r="F4007" s="1"/>
      <c r="Q4007" s="1"/>
      <c r="R4007" s="1"/>
      <c r="U4007" s="1"/>
    </row>
    <row r="4008" spans="5:21" x14ac:dyDescent="0.25">
      <c r="E4008" s="1"/>
      <c r="F4008" s="1"/>
      <c r="Q4008" s="1"/>
      <c r="R4008" s="1"/>
      <c r="U4008" s="1"/>
    </row>
    <row r="4009" spans="5:21" x14ac:dyDescent="0.25">
      <c r="E4009" s="1"/>
      <c r="F4009" s="1"/>
      <c r="Q4009" s="1"/>
      <c r="R4009" s="1"/>
      <c r="U4009" s="1"/>
    </row>
    <row r="4010" spans="5:21" x14ac:dyDescent="0.25">
      <c r="Q4010" s="1"/>
      <c r="R4010" s="1"/>
      <c r="U4010" s="1"/>
    </row>
    <row r="4011" spans="5:21" x14ac:dyDescent="0.25">
      <c r="Q4011" s="1"/>
      <c r="R4011" s="1"/>
      <c r="U4011" s="1"/>
    </row>
    <row r="4012" spans="5:21" x14ac:dyDescent="0.25">
      <c r="Q4012" s="1"/>
      <c r="R4012" s="1"/>
      <c r="U4012" s="1"/>
    </row>
    <row r="4013" spans="5:21" x14ac:dyDescent="0.25">
      <c r="Q4013" s="1"/>
      <c r="R4013" s="1"/>
      <c r="U4013" s="1"/>
    </row>
    <row r="4014" spans="5:21" x14ac:dyDescent="0.25">
      <c r="Q4014" s="1"/>
      <c r="R4014" s="1"/>
      <c r="U4014" s="1"/>
    </row>
    <row r="4015" spans="5:21" x14ac:dyDescent="0.25">
      <c r="Q4015" s="1"/>
      <c r="R4015" s="1"/>
      <c r="U4015" s="1"/>
    </row>
    <row r="4016" spans="5:21" x14ac:dyDescent="0.25">
      <c r="Q4016" s="1"/>
      <c r="R4016" s="1"/>
      <c r="U4016" s="1"/>
    </row>
    <row r="4017" spans="17:21" x14ac:dyDescent="0.25">
      <c r="Q4017" s="1"/>
      <c r="R4017" s="1"/>
      <c r="U4017" s="1"/>
    </row>
    <row r="4018" spans="17:21" x14ac:dyDescent="0.25">
      <c r="Q4018" s="1"/>
      <c r="R4018" s="1"/>
      <c r="U4018" s="1"/>
    </row>
    <row r="4019" spans="17:21" x14ac:dyDescent="0.25">
      <c r="Q4019" s="1"/>
      <c r="R4019" s="1"/>
      <c r="U4019" s="1"/>
    </row>
    <row r="4020" spans="17:21" x14ac:dyDescent="0.25">
      <c r="Q4020" s="1"/>
      <c r="R4020" s="1"/>
      <c r="U4020" s="1"/>
    </row>
    <row r="4021" spans="17:21" x14ac:dyDescent="0.25">
      <c r="Q4021" s="1"/>
      <c r="R4021" s="1"/>
      <c r="U4021" s="1"/>
    </row>
    <row r="4022" spans="17:21" x14ac:dyDescent="0.25">
      <c r="Q4022" s="1"/>
      <c r="R4022" s="1"/>
      <c r="U4022" s="1"/>
    </row>
    <row r="4023" spans="17:21" x14ac:dyDescent="0.25">
      <c r="Q4023" s="1"/>
      <c r="R4023" s="1"/>
      <c r="U4023" s="1"/>
    </row>
    <row r="4024" spans="17:21" x14ac:dyDescent="0.25">
      <c r="Q4024" s="1"/>
      <c r="R4024" s="1"/>
      <c r="U4024" s="1"/>
    </row>
    <row r="4025" spans="17:21" x14ac:dyDescent="0.25">
      <c r="Q4025" s="1"/>
      <c r="R4025" s="1"/>
      <c r="U4025" s="1"/>
    </row>
    <row r="4026" spans="17:21" x14ac:dyDescent="0.25">
      <c r="Q4026" s="1"/>
      <c r="R4026" s="1"/>
      <c r="U4026" s="1"/>
    </row>
    <row r="4027" spans="17:21" x14ac:dyDescent="0.25">
      <c r="Q4027" s="1"/>
      <c r="R4027" s="1"/>
      <c r="U4027" s="1"/>
    </row>
    <row r="4028" spans="17:21" x14ac:dyDescent="0.25">
      <c r="Q4028" s="1"/>
      <c r="R4028" s="1"/>
      <c r="U4028" s="1"/>
    </row>
    <row r="4029" spans="17:21" x14ac:dyDescent="0.25">
      <c r="Q4029" s="1"/>
      <c r="R4029" s="1"/>
      <c r="U4029" s="1"/>
    </row>
    <row r="4030" spans="17:21" x14ac:dyDescent="0.25">
      <c r="Q4030" s="1"/>
      <c r="R4030" s="1"/>
      <c r="U4030" s="1"/>
    </row>
    <row r="4031" spans="17:21" x14ac:dyDescent="0.25">
      <c r="Q4031" s="1"/>
      <c r="R4031" s="1"/>
      <c r="U4031" s="1"/>
    </row>
    <row r="4032" spans="17:21" x14ac:dyDescent="0.25">
      <c r="Q4032" s="1"/>
      <c r="R4032" s="1"/>
      <c r="U4032" s="1"/>
    </row>
    <row r="4033" spans="17:21" x14ac:dyDescent="0.25">
      <c r="Q4033" s="1"/>
      <c r="R4033" s="1"/>
      <c r="U4033" s="1"/>
    </row>
    <row r="4034" spans="17:21" x14ac:dyDescent="0.25">
      <c r="Q4034" s="1"/>
      <c r="R4034" s="1"/>
      <c r="U4034" s="1"/>
    </row>
    <row r="4035" spans="17:21" x14ac:dyDescent="0.25">
      <c r="Q4035" s="1"/>
      <c r="R4035" s="1"/>
      <c r="U4035" s="1"/>
    </row>
    <row r="4036" spans="17:21" x14ac:dyDescent="0.25">
      <c r="Q4036" s="1"/>
      <c r="R4036" s="1"/>
      <c r="U4036" s="1"/>
    </row>
    <row r="4037" spans="17:21" x14ac:dyDescent="0.25">
      <c r="Q4037" s="1"/>
      <c r="R4037" s="1"/>
      <c r="U4037" s="1"/>
    </row>
    <row r="4038" spans="17:21" x14ac:dyDescent="0.25">
      <c r="Q4038" s="1"/>
      <c r="R4038" s="1"/>
      <c r="U4038" s="1"/>
    </row>
    <row r="4039" spans="17:21" x14ac:dyDescent="0.25">
      <c r="Q4039" s="1"/>
      <c r="R4039" s="1"/>
      <c r="U4039" s="1"/>
    </row>
    <row r="4040" spans="17:21" x14ac:dyDescent="0.25">
      <c r="Q4040" s="1"/>
      <c r="R4040" s="1"/>
      <c r="U4040" s="1"/>
    </row>
    <row r="4041" spans="17:21" x14ac:dyDescent="0.25">
      <c r="Q4041" s="1"/>
      <c r="R4041" s="1"/>
      <c r="U4041" s="1"/>
    </row>
    <row r="4042" spans="17:21" x14ac:dyDescent="0.25">
      <c r="Q4042" s="1"/>
      <c r="R4042" s="1"/>
      <c r="U4042" s="1"/>
    </row>
    <row r="4043" spans="17:21" x14ac:dyDescent="0.25">
      <c r="Q4043" s="1"/>
      <c r="R4043" s="1"/>
      <c r="U4043" s="1"/>
    </row>
    <row r="4044" spans="17:21" x14ac:dyDescent="0.25">
      <c r="Q4044" s="1"/>
      <c r="R4044" s="1"/>
      <c r="U4044" s="1"/>
    </row>
    <row r="4045" spans="17:21" x14ac:dyDescent="0.25">
      <c r="Q4045" s="1"/>
      <c r="R4045" s="1"/>
      <c r="U4045" s="1"/>
    </row>
    <row r="4046" spans="17:21" x14ac:dyDescent="0.25">
      <c r="Q4046" s="1"/>
      <c r="R4046" s="1"/>
      <c r="U4046" s="1"/>
    </row>
    <row r="4047" spans="17:21" x14ac:dyDescent="0.25">
      <c r="Q4047" s="1"/>
      <c r="R4047" s="1"/>
      <c r="U4047" s="1"/>
    </row>
    <row r="4048" spans="17:21" x14ac:dyDescent="0.25">
      <c r="Q4048" s="1"/>
      <c r="R4048" s="1"/>
      <c r="U4048" s="1"/>
    </row>
    <row r="4049" spans="5:21" x14ac:dyDescent="0.25">
      <c r="Q4049" s="1"/>
      <c r="R4049" s="1"/>
      <c r="U4049" s="1"/>
    </row>
    <row r="4050" spans="5:21" x14ac:dyDescent="0.25">
      <c r="Q4050" s="1"/>
      <c r="R4050" s="1"/>
      <c r="U4050" s="1"/>
    </row>
    <row r="4051" spans="5:21" x14ac:dyDescent="0.25">
      <c r="Q4051" s="1"/>
      <c r="R4051" s="1"/>
      <c r="U4051" s="1"/>
    </row>
    <row r="4052" spans="5:21" x14ac:dyDescent="0.25">
      <c r="Q4052" s="1"/>
      <c r="R4052" s="1"/>
      <c r="U4052" s="1"/>
    </row>
    <row r="4053" spans="5:21" x14ac:dyDescent="0.25">
      <c r="Q4053" s="1"/>
      <c r="R4053" s="1"/>
      <c r="U4053" s="1"/>
    </row>
    <row r="4054" spans="5:21" x14ac:dyDescent="0.25">
      <c r="Q4054" s="1"/>
      <c r="R4054" s="1"/>
      <c r="U4054" s="1"/>
    </row>
    <row r="4055" spans="5:21" x14ac:dyDescent="0.25">
      <c r="Q4055" s="1"/>
      <c r="R4055" s="1"/>
      <c r="U4055" s="1"/>
    </row>
    <row r="4056" spans="5:21" x14ac:dyDescent="0.25">
      <c r="Q4056" s="1"/>
      <c r="R4056" s="1"/>
      <c r="U4056" s="1"/>
    </row>
    <row r="4057" spans="5:21" x14ac:dyDescent="0.25">
      <c r="Q4057" s="1"/>
      <c r="R4057" s="1"/>
      <c r="U4057" s="1"/>
    </row>
    <row r="4058" spans="5:21" x14ac:dyDescent="0.25">
      <c r="E4058" s="1"/>
      <c r="F4058" s="1"/>
      <c r="Q4058" s="1"/>
      <c r="R4058" s="1"/>
      <c r="U4058" s="1"/>
    </row>
    <row r="4059" spans="5:21" x14ac:dyDescent="0.25">
      <c r="E4059" s="1"/>
      <c r="F4059" s="1"/>
      <c r="Q4059" s="1"/>
      <c r="R4059" s="1"/>
      <c r="U4059" s="1"/>
    </row>
    <row r="4060" spans="5:21" x14ac:dyDescent="0.25">
      <c r="E4060" s="1"/>
      <c r="F4060" s="1"/>
      <c r="Q4060" s="1"/>
      <c r="R4060" s="1"/>
      <c r="U4060" s="1"/>
    </row>
    <row r="4061" spans="5:21" x14ac:dyDescent="0.25">
      <c r="E4061" s="1"/>
      <c r="F4061" s="1"/>
      <c r="Q4061" s="1"/>
      <c r="R4061" s="1"/>
      <c r="U4061" s="1"/>
    </row>
    <row r="4062" spans="5:21" x14ac:dyDescent="0.25">
      <c r="E4062" s="1"/>
      <c r="F4062" s="1"/>
      <c r="Q4062" s="1"/>
      <c r="R4062" s="1"/>
      <c r="U4062" s="1"/>
    </row>
    <row r="4063" spans="5:21" x14ac:dyDescent="0.25">
      <c r="E4063" s="1"/>
      <c r="F4063" s="1"/>
      <c r="Q4063" s="1"/>
      <c r="R4063" s="1"/>
      <c r="U4063" s="1"/>
    </row>
    <row r="4064" spans="5:21" x14ac:dyDescent="0.25">
      <c r="E4064" s="1"/>
      <c r="F4064" s="1"/>
      <c r="Q4064" s="1"/>
      <c r="R4064" s="1"/>
      <c r="U4064" s="1"/>
    </row>
    <row r="4065" spans="5:21" x14ac:dyDescent="0.25">
      <c r="E4065" s="1"/>
      <c r="F4065" s="1"/>
      <c r="Q4065" s="1"/>
      <c r="R4065" s="1"/>
      <c r="U4065" s="1"/>
    </row>
    <row r="4066" spans="5:21" x14ac:dyDescent="0.25">
      <c r="E4066" s="1"/>
      <c r="F4066" s="1"/>
      <c r="Q4066" s="1"/>
      <c r="R4066" s="1"/>
      <c r="U4066" s="1"/>
    </row>
    <row r="4067" spans="5:21" x14ac:dyDescent="0.25">
      <c r="E4067" s="1"/>
      <c r="F4067" s="1"/>
      <c r="Q4067" s="1"/>
      <c r="R4067" s="1"/>
      <c r="U4067" s="1"/>
    </row>
    <row r="4068" spans="5:21" x14ac:dyDescent="0.25">
      <c r="E4068" s="1"/>
      <c r="F4068" s="1"/>
      <c r="Q4068" s="1"/>
      <c r="R4068" s="1"/>
      <c r="U4068" s="1"/>
    </row>
    <row r="4069" spans="5:21" x14ac:dyDescent="0.25">
      <c r="E4069" s="1"/>
      <c r="F4069" s="1"/>
      <c r="Q4069" s="1"/>
      <c r="R4069" s="1"/>
      <c r="U4069" s="1"/>
    </row>
    <row r="4070" spans="5:21" x14ac:dyDescent="0.25">
      <c r="E4070" s="1"/>
      <c r="F4070" s="1"/>
      <c r="Q4070" s="1"/>
      <c r="R4070" s="1"/>
      <c r="U4070" s="1"/>
    </row>
    <row r="4071" spans="5:21" x14ac:dyDescent="0.25">
      <c r="E4071" s="1"/>
      <c r="F4071" s="1"/>
      <c r="Q4071" s="1"/>
      <c r="R4071" s="1"/>
      <c r="U4071" s="1"/>
    </row>
    <row r="4072" spans="5:21" x14ac:dyDescent="0.25">
      <c r="E4072" s="1"/>
      <c r="F4072" s="1"/>
      <c r="Q4072" s="1"/>
      <c r="R4072" s="1"/>
      <c r="U4072" s="1"/>
    </row>
    <row r="4073" spans="5:21" x14ac:dyDescent="0.25">
      <c r="E4073" s="1"/>
      <c r="F4073" s="1"/>
      <c r="Q4073" s="1"/>
      <c r="R4073" s="1"/>
      <c r="U4073" s="1"/>
    </row>
    <row r="4074" spans="5:21" x14ac:dyDescent="0.25">
      <c r="E4074" s="1"/>
      <c r="F4074" s="1"/>
      <c r="Q4074" s="1"/>
      <c r="R4074" s="1"/>
      <c r="U4074" s="1"/>
    </row>
    <row r="4075" spans="5:21" x14ac:dyDescent="0.25">
      <c r="E4075" s="1"/>
      <c r="F4075" s="1"/>
      <c r="Q4075" s="1"/>
      <c r="R4075" s="1"/>
      <c r="U4075" s="1"/>
    </row>
    <row r="4076" spans="5:21" x14ac:dyDescent="0.25">
      <c r="E4076" s="1"/>
      <c r="F4076" s="1"/>
      <c r="Q4076" s="1"/>
      <c r="R4076" s="1"/>
      <c r="U4076" s="1"/>
    </row>
    <row r="4077" spans="5:21" x14ac:dyDescent="0.25">
      <c r="E4077" s="1"/>
      <c r="F4077" s="1"/>
      <c r="Q4077" s="1"/>
      <c r="R4077" s="1"/>
      <c r="U4077" s="1"/>
    </row>
    <row r="4078" spans="5:21" x14ac:dyDescent="0.25">
      <c r="E4078" s="1"/>
      <c r="F4078" s="1"/>
      <c r="Q4078" s="1"/>
      <c r="R4078" s="1"/>
      <c r="U4078" s="1"/>
    </row>
    <row r="4079" spans="5:21" x14ac:dyDescent="0.25">
      <c r="E4079" s="1"/>
      <c r="F4079" s="1"/>
      <c r="Q4079" s="1"/>
      <c r="R4079" s="1"/>
      <c r="U4079" s="1"/>
    </row>
    <row r="4080" spans="5:21" x14ac:dyDescent="0.25">
      <c r="E4080" s="1"/>
      <c r="F4080" s="1"/>
      <c r="Q4080" s="1"/>
      <c r="R4080" s="1"/>
      <c r="U4080" s="1"/>
    </row>
    <row r="4081" spans="5:21" x14ac:dyDescent="0.25">
      <c r="E4081" s="1"/>
      <c r="F4081" s="1"/>
      <c r="Q4081" s="1"/>
      <c r="R4081" s="1"/>
      <c r="U4081" s="1"/>
    </row>
    <row r="4082" spans="5:21" x14ac:dyDescent="0.25">
      <c r="E4082" s="1"/>
      <c r="F4082" s="1"/>
      <c r="Q4082" s="1"/>
      <c r="R4082" s="1"/>
      <c r="U4082" s="1"/>
    </row>
    <row r="4083" spans="5:21" x14ac:dyDescent="0.25">
      <c r="E4083" s="1"/>
      <c r="F4083" s="1"/>
      <c r="Q4083" s="1"/>
      <c r="R4083" s="1"/>
      <c r="U4083" s="1"/>
    </row>
    <row r="4084" spans="5:21" x14ac:dyDescent="0.25">
      <c r="E4084" s="1"/>
      <c r="F4084" s="1"/>
      <c r="Q4084" s="1"/>
      <c r="R4084" s="1"/>
      <c r="U4084" s="1"/>
    </row>
    <row r="4085" spans="5:21" x14ac:dyDescent="0.25">
      <c r="E4085" s="1"/>
      <c r="F4085" s="1"/>
      <c r="Q4085" s="1"/>
      <c r="R4085" s="1"/>
      <c r="U4085" s="1"/>
    </row>
    <row r="4086" spans="5:21" x14ac:dyDescent="0.25">
      <c r="E4086" s="1"/>
      <c r="F4086" s="1"/>
      <c r="Q4086" s="1"/>
      <c r="R4086" s="1"/>
      <c r="U4086" s="1"/>
    </row>
    <row r="4087" spans="5:21" x14ac:dyDescent="0.25">
      <c r="E4087" s="1"/>
      <c r="F4087" s="1"/>
      <c r="Q4087" s="1"/>
      <c r="R4087" s="1"/>
      <c r="U4087" s="1"/>
    </row>
    <row r="4088" spans="5:21" x14ac:dyDescent="0.25">
      <c r="E4088" s="1"/>
      <c r="F4088" s="1"/>
      <c r="Q4088" s="1"/>
      <c r="R4088" s="1"/>
      <c r="U4088" s="1"/>
    </row>
    <row r="4089" spans="5:21" x14ac:dyDescent="0.25">
      <c r="E4089" s="1"/>
      <c r="F4089" s="1"/>
      <c r="Q4089" s="1"/>
      <c r="R4089" s="1"/>
      <c r="U4089" s="1"/>
    </row>
    <row r="4090" spans="5:21" x14ac:dyDescent="0.25">
      <c r="E4090" s="1"/>
      <c r="F4090" s="1"/>
      <c r="Q4090" s="1"/>
      <c r="R4090" s="1"/>
      <c r="U4090" s="1"/>
    </row>
    <row r="4091" spans="5:21" x14ac:dyDescent="0.25">
      <c r="E4091" s="1"/>
      <c r="F4091" s="1"/>
      <c r="Q4091" s="1"/>
      <c r="R4091" s="1"/>
      <c r="U4091" s="1"/>
    </row>
    <row r="4092" spans="5:21" x14ac:dyDescent="0.25">
      <c r="E4092" s="1"/>
      <c r="F4092" s="1"/>
      <c r="Q4092" s="1"/>
      <c r="R4092" s="1"/>
      <c r="U4092" s="1"/>
    </row>
    <row r="4093" spans="5:21" x14ac:dyDescent="0.25">
      <c r="E4093" s="1"/>
      <c r="F4093" s="1"/>
      <c r="Q4093" s="1"/>
      <c r="R4093" s="1"/>
      <c r="U4093" s="1"/>
    </row>
    <row r="4094" spans="5:21" x14ac:dyDescent="0.25">
      <c r="E4094" s="1"/>
      <c r="F4094" s="1"/>
      <c r="Q4094" s="1"/>
      <c r="R4094" s="1"/>
      <c r="U4094" s="1"/>
    </row>
    <row r="4095" spans="5:21" x14ac:dyDescent="0.25">
      <c r="E4095" s="1"/>
      <c r="F4095" s="1"/>
      <c r="Q4095" s="1"/>
      <c r="R4095" s="1"/>
      <c r="U4095" s="1"/>
    </row>
    <row r="4096" spans="5:21" x14ac:dyDescent="0.25">
      <c r="E4096" s="1"/>
      <c r="F4096" s="1"/>
      <c r="Q4096" s="1"/>
      <c r="R4096" s="1"/>
      <c r="U4096" s="1"/>
    </row>
    <row r="4097" spans="5:21" x14ac:dyDescent="0.25">
      <c r="E4097" s="1"/>
      <c r="F4097" s="1"/>
      <c r="Q4097" s="1"/>
      <c r="R4097" s="1"/>
      <c r="U4097" s="1"/>
    </row>
    <row r="4098" spans="5:21" x14ac:dyDescent="0.25">
      <c r="E4098" s="1"/>
      <c r="F4098" s="1"/>
      <c r="Q4098" s="1"/>
      <c r="R4098" s="1"/>
      <c r="U4098" s="1"/>
    </row>
    <row r="4099" spans="5:21" x14ac:dyDescent="0.25">
      <c r="E4099" s="1"/>
      <c r="F4099" s="1"/>
      <c r="Q4099" s="1"/>
      <c r="R4099" s="1"/>
      <c r="U4099" s="1"/>
    </row>
    <row r="4100" spans="5:21" x14ac:dyDescent="0.25">
      <c r="E4100" s="1"/>
      <c r="F4100" s="1"/>
      <c r="Q4100" s="1"/>
      <c r="R4100" s="1"/>
      <c r="U4100" s="1"/>
    </row>
    <row r="4101" spans="5:21" x14ac:dyDescent="0.25">
      <c r="E4101" s="1"/>
      <c r="F4101" s="1"/>
      <c r="Q4101" s="1"/>
      <c r="R4101" s="1"/>
      <c r="U4101" s="1"/>
    </row>
    <row r="4102" spans="5:21" x14ac:dyDescent="0.25">
      <c r="E4102" s="1"/>
      <c r="F4102" s="1"/>
      <c r="Q4102" s="1"/>
      <c r="R4102" s="1"/>
      <c r="U4102" s="1"/>
    </row>
    <row r="4103" spans="5:21" x14ac:dyDescent="0.25">
      <c r="E4103" s="1"/>
      <c r="F4103" s="1"/>
      <c r="Q4103" s="1"/>
      <c r="R4103" s="1"/>
      <c r="U4103" s="1"/>
    </row>
    <row r="4104" spans="5:21" x14ac:dyDescent="0.25">
      <c r="E4104" s="1"/>
      <c r="F4104" s="1"/>
      <c r="Q4104" s="1"/>
      <c r="R4104" s="1"/>
      <c r="U4104" s="1"/>
    </row>
    <row r="4105" spans="5:21" x14ac:dyDescent="0.25">
      <c r="E4105" s="1"/>
      <c r="F4105" s="1"/>
      <c r="Q4105" s="1"/>
      <c r="R4105" s="1"/>
      <c r="U4105" s="1"/>
    </row>
    <row r="4106" spans="5:21" x14ac:dyDescent="0.25">
      <c r="E4106" s="1"/>
      <c r="F4106" s="1"/>
      <c r="Q4106" s="1"/>
      <c r="R4106" s="1"/>
      <c r="U4106" s="1"/>
    </row>
    <row r="4107" spans="5:21" x14ac:dyDescent="0.25">
      <c r="E4107" s="1"/>
      <c r="F4107" s="1"/>
      <c r="Q4107" s="1"/>
      <c r="R4107" s="1"/>
      <c r="U4107" s="1"/>
    </row>
    <row r="4108" spans="5:21" x14ac:dyDescent="0.25">
      <c r="E4108" s="1"/>
      <c r="F4108" s="1"/>
      <c r="Q4108" s="1"/>
      <c r="R4108" s="1"/>
      <c r="U4108" s="1"/>
    </row>
    <row r="4109" spans="5:21" x14ac:dyDescent="0.25">
      <c r="E4109" s="1"/>
      <c r="F4109" s="1"/>
      <c r="Q4109" s="1"/>
      <c r="R4109" s="1"/>
      <c r="U4109" s="1"/>
    </row>
    <row r="4110" spans="5:21" x14ac:dyDescent="0.25">
      <c r="E4110" s="1"/>
      <c r="F4110" s="1"/>
      <c r="Q4110" s="1"/>
      <c r="R4110" s="1"/>
      <c r="U4110" s="1"/>
    </row>
    <row r="4111" spans="5:21" x14ac:dyDescent="0.25">
      <c r="E4111" s="1"/>
      <c r="F4111" s="1"/>
      <c r="Q4111" s="1"/>
      <c r="R4111" s="1"/>
      <c r="U4111" s="1"/>
    </row>
    <row r="4112" spans="5:21" x14ac:dyDescent="0.25">
      <c r="E4112" s="1"/>
      <c r="F4112" s="1"/>
      <c r="Q4112" s="1"/>
      <c r="R4112" s="1"/>
      <c r="U4112" s="1"/>
    </row>
    <row r="4113" spans="5:21" x14ac:dyDescent="0.25">
      <c r="E4113" s="1"/>
      <c r="F4113" s="1"/>
      <c r="Q4113" s="1"/>
      <c r="R4113" s="1"/>
      <c r="U4113" s="1"/>
    </row>
    <row r="4114" spans="5:21" x14ac:dyDescent="0.25">
      <c r="E4114" s="1"/>
      <c r="F4114" s="1"/>
      <c r="Q4114" s="1"/>
      <c r="R4114" s="1"/>
      <c r="U4114" s="1"/>
    </row>
    <row r="4115" spans="5:21" x14ac:dyDescent="0.25">
      <c r="E4115" s="1"/>
      <c r="F4115" s="1"/>
      <c r="Q4115" s="1"/>
      <c r="R4115" s="1"/>
      <c r="U4115" s="1"/>
    </row>
    <row r="4116" spans="5:21" x14ac:dyDescent="0.25">
      <c r="E4116" s="1"/>
      <c r="F4116" s="1"/>
      <c r="Q4116" s="1"/>
      <c r="R4116" s="1"/>
      <c r="U4116" s="1"/>
    </row>
    <row r="4117" spans="5:21" x14ac:dyDescent="0.25">
      <c r="E4117" s="1"/>
      <c r="F4117" s="1"/>
      <c r="Q4117" s="1"/>
      <c r="R4117" s="1"/>
      <c r="U4117" s="1"/>
    </row>
    <row r="4118" spans="5:21" x14ac:dyDescent="0.25">
      <c r="E4118" s="1"/>
      <c r="F4118" s="1"/>
      <c r="Q4118" s="1"/>
      <c r="R4118" s="1"/>
      <c r="U4118" s="1"/>
    </row>
    <row r="4119" spans="5:21" x14ac:dyDescent="0.25">
      <c r="E4119" s="1"/>
      <c r="F4119" s="1"/>
      <c r="Q4119" s="1"/>
      <c r="R4119" s="1"/>
      <c r="U4119" s="1"/>
    </row>
    <row r="4120" spans="5:21" x14ac:dyDescent="0.25">
      <c r="E4120" s="1"/>
      <c r="F4120" s="1"/>
      <c r="Q4120" s="1"/>
      <c r="R4120" s="1"/>
      <c r="U4120" s="1"/>
    </row>
    <row r="4121" spans="5:21" x14ac:dyDescent="0.25">
      <c r="E4121" s="1"/>
      <c r="F4121" s="1"/>
      <c r="Q4121" s="1"/>
      <c r="R4121" s="1"/>
      <c r="U4121" s="1"/>
    </row>
    <row r="4122" spans="5:21" x14ac:dyDescent="0.25">
      <c r="E4122" s="1"/>
      <c r="F4122" s="1"/>
      <c r="Q4122" s="1"/>
      <c r="R4122" s="1"/>
      <c r="U4122" s="1"/>
    </row>
    <row r="4123" spans="5:21" x14ac:dyDescent="0.25">
      <c r="E4123" s="1"/>
      <c r="F4123" s="1"/>
      <c r="Q4123" s="1"/>
      <c r="R4123" s="1"/>
      <c r="U4123" s="1"/>
    </row>
    <row r="4124" spans="5:21" x14ac:dyDescent="0.25">
      <c r="E4124" s="1"/>
      <c r="F4124" s="1"/>
      <c r="Q4124" s="1"/>
      <c r="R4124" s="1"/>
      <c r="U4124" s="1"/>
    </row>
    <row r="4125" spans="5:21" x14ac:dyDescent="0.25">
      <c r="E4125" s="1"/>
      <c r="F4125" s="1"/>
      <c r="Q4125" s="1"/>
      <c r="R4125" s="1"/>
      <c r="U4125" s="1"/>
    </row>
    <row r="4126" spans="5:21" x14ac:dyDescent="0.25">
      <c r="E4126" s="1"/>
      <c r="F4126" s="1"/>
      <c r="Q4126" s="1"/>
      <c r="R4126" s="1"/>
      <c r="U4126" s="1"/>
    </row>
    <row r="4127" spans="5:21" x14ac:dyDescent="0.25">
      <c r="E4127" s="1"/>
      <c r="F4127" s="1"/>
      <c r="Q4127" s="1"/>
      <c r="R4127" s="1"/>
      <c r="U4127" s="1"/>
    </row>
    <row r="4128" spans="5:21" x14ac:dyDescent="0.25">
      <c r="E4128" s="1"/>
      <c r="F4128" s="1"/>
      <c r="Q4128" s="1"/>
      <c r="R4128" s="1"/>
      <c r="U4128" s="1"/>
    </row>
    <row r="4129" spans="5:21" x14ac:dyDescent="0.25">
      <c r="E4129" s="1"/>
      <c r="F4129" s="1"/>
      <c r="Q4129" s="1"/>
      <c r="R4129" s="1"/>
      <c r="U4129" s="1"/>
    </row>
    <row r="4130" spans="5:21" x14ac:dyDescent="0.25">
      <c r="Q4130" s="1"/>
      <c r="R4130" s="1"/>
      <c r="U4130" s="1"/>
    </row>
    <row r="4131" spans="5:21" x14ac:dyDescent="0.25">
      <c r="Q4131" s="1"/>
      <c r="R4131" s="1"/>
      <c r="U4131" s="1"/>
    </row>
    <row r="4132" spans="5:21" x14ac:dyDescent="0.25">
      <c r="Q4132" s="1"/>
      <c r="R4132" s="1"/>
      <c r="U4132" s="1"/>
    </row>
    <row r="4133" spans="5:21" x14ac:dyDescent="0.25">
      <c r="Q4133" s="1"/>
      <c r="R4133" s="1"/>
      <c r="U4133" s="1"/>
    </row>
    <row r="4134" spans="5:21" x14ac:dyDescent="0.25">
      <c r="Q4134" s="1"/>
      <c r="R4134" s="1"/>
      <c r="U4134" s="1"/>
    </row>
    <row r="4135" spans="5:21" x14ac:dyDescent="0.25">
      <c r="Q4135" s="1"/>
      <c r="R4135" s="1"/>
      <c r="U4135" s="1"/>
    </row>
    <row r="4136" spans="5:21" x14ac:dyDescent="0.25">
      <c r="Q4136" s="1"/>
      <c r="R4136" s="1"/>
      <c r="U4136" s="1"/>
    </row>
    <row r="4137" spans="5:21" x14ac:dyDescent="0.25">
      <c r="Q4137" s="1"/>
      <c r="R4137" s="1"/>
      <c r="U4137" s="1"/>
    </row>
    <row r="4138" spans="5:21" x14ac:dyDescent="0.25">
      <c r="Q4138" s="1"/>
      <c r="R4138" s="1"/>
      <c r="U4138" s="1"/>
    </row>
    <row r="4139" spans="5:21" x14ac:dyDescent="0.25">
      <c r="Q4139" s="1"/>
      <c r="R4139" s="1"/>
      <c r="U4139" s="1"/>
    </row>
    <row r="4140" spans="5:21" x14ac:dyDescent="0.25">
      <c r="Q4140" s="1"/>
      <c r="R4140" s="1"/>
      <c r="U4140" s="1"/>
    </row>
    <row r="4141" spans="5:21" x14ac:dyDescent="0.25">
      <c r="Q4141" s="1"/>
      <c r="R4141" s="1"/>
      <c r="U4141" s="1"/>
    </row>
    <row r="4142" spans="5:21" x14ac:dyDescent="0.25">
      <c r="Q4142" s="1"/>
      <c r="R4142" s="1"/>
      <c r="U4142" s="1"/>
    </row>
    <row r="4143" spans="5:21" x14ac:dyDescent="0.25">
      <c r="Q4143" s="1"/>
      <c r="R4143" s="1"/>
      <c r="U4143" s="1"/>
    </row>
    <row r="4144" spans="5:21" x14ac:dyDescent="0.25">
      <c r="Q4144" s="1"/>
      <c r="R4144" s="1"/>
      <c r="U4144" s="1"/>
    </row>
    <row r="4145" spans="17:21" x14ac:dyDescent="0.25">
      <c r="Q4145" s="1"/>
      <c r="R4145" s="1"/>
      <c r="U4145" s="1"/>
    </row>
    <row r="4146" spans="17:21" x14ac:dyDescent="0.25">
      <c r="Q4146" s="1"/>
      <c r="R4146" s="1"/>
      <c r="U4146" s="1"/>
    </row>
    <row r="4147" spans="17:21" x14ac:dyDescent="0.25">
      <c r="Q4147" s="1"/>
      <c r="R4147" s="1"/>
      <c r="U4147" s="1"/>
    </row>
    <row r="4148" spans="17:21" x14ac:dyDescent="0.25">
      <c r="Q4148" s="1"/>
      <c r="R4148" s="1"/>
      <c r="U4148" s="1"/>
    </row>
    <row r="4149" spans="17:21" x14ac:dyDescent="0.25">
      <c r="Q4149" s="1"/>
      <c r="R4149" s="1"/>
      <c r="U4149" s="1"/>
    </row>
    <row r="4150" spans="17:21" x14ac:dyDescent="0.25">
      <c r="Q4150" s="1"/>
      <c r="R4150" s="1"/>
      <c r="U4150" s="1"/>
    </row>
    <row r="4151" spans="17:21" x14ac:dyDescent="0.25">
      <c r="Q4151" s="1"/>
      <c r="R4151" s="1"/>
      <c r="U4151" s="1"/>
    </row>
    <row r="4152" spans="17:21" x14ac:dyDescent="0.25">
      <c r="Q4152" s="1"/>
      <c r="R4152" s="1"/>
      <c r="U4152" s="1"/>
    </row>
    <row r="4153" spans="17:21" x14ac:dyDescent="0.25">
      <c r="Q4153" s="1"/>
      <c r="R4153" s="1"/>
      <c r="U4153" s="1"/>
    </row>
    <row r="4154" spans="17:21" x14ac:dyDescent="0.25">
      <c r="Q4154" s="1"/>
      <c r="R4154" s="1"/>
      <c r="U4154" s="1"/>
    </row>
    <row r="4155" spans="17:21" x14ac:dyDescent="0.25">
      <c r="Q4155" s="1"/>
      <c r="R4155" s="1"/>
      <c r="U4155" s="1"/>
    </row>
    <row r="4156" spans="17:21" x14ac:dyDescent="0.25">
      <c r="Q4156" s="1"/>
      <c r="R4156" s="1"/>
      <c r="U4156" s="1"/>
    </row>
    <row r="4157" spans="17:21" x14ac:dyDescent="0.25">
      <c r="Q4157" s="1"/>
      <c r="R4157" s="1"/>
      <c r="U4157" s="1"/>
    </row>
    <row r="4158" spans="17:21" x14ac:dyDescent="0.25">
      <c r="Q4158" s="1"/>
      <c r="R4158" s="1"/>
      <c r="U4158" s="1"/>
    </row>
    <row r="4159" spans="17:21" x14ac:dyDescent="0.25">
      <c r="Q4159" s="1"/>
      <c r="R4159" s="1"/>
      <c r="U4159" s="1"/>
    </row>
    <row r="4160" spans="17:21" x14ac:dyDescent="0.25">
      <c r="Q4160" s="1"/>
      <c r="R4160" s="1"/>
      <c r="U4160" s="1"/>
    </row>
    <row r="4161" spans="17:21" x14ac:dyDescent="0.25">
      <c r="Q4161" s="1"/>
      <c r="R4161" s="1"/>
      <c r="U4161" s="1"/>
    </row>
    <row r="4162" spans="17:21" x14ac:dyDescent="0.25">
      <c r="Q4162" s="1"/>
      <c r="R4162" s="1"/>
      <c r="U4162" s="1"/>
    </row>
    <row r="4163" spans="17:21" x14ac:dyDescent="0.25">
      <c r="Q4163" s="1"/>
      <c r="R4163" s="1"/>
      <c r="U4163" s="1"/>
    </row>
    <row r="4164" spans="17:21" x14ac:dyDescent="0.25">
      <c r="Q4164" s="1"/>
      <c r="R4164" s="1"/>
      <c r="U4164" s="1"/>
    </row>
    <row r="4165" spans="17:21" x14ac:dyDescent="0.25">
      <c r="Q4165" s="1"/>
      <c r="R4165" s="1"/>
      <c r="U4165" s="1"/>
    </row>
    <row r="4166" spans="17:21" x14ac:dyDescent="0.25">
      <c r="Q4166" s="1"/>
      <c r="R4166" s="1"/>
      <c r="U4166" s="1"/>
    </row>
    <row r="4167" spans="17:21" x14ac:dyDescent="0.25">
      <c r="Q4167" s="1"/>
      <c r="R4167" s="1"/>
      <c r="U4167" s="1"/>
    </row>
    <row r="4168" spans="17:21" x14ac:dyDescent="0.25">
      <c r="Q4168" s="1"/>
      <c r="R4168" s="1"/>
      <c r="U4168" s="1"/>
    </row>
    <row r="4169" spans="17:21" x14ac:dyDescent="0.25">
      <c r="Q4169" s="1"/>
      <c r="R4169" s="1"/>
      <c r="U4169" s="1"/>
    </row>
    <row r="4170" spans="17:21" x14ac:dyDescent="0.25">
      <c r="Q4170" s="1"/>
      <c r="R4170" s="1"/>
      <c r="U4170" s="1"/>
    </row>
    <row r="4171" spans="17:21" x14ac:dyDescent="0.25">
      <c r="Q4171" s="1"/>
      <c r="R4171" s="1"/>
      <c r="U4171" s="1"/>
    </row>
    <row r="4172" spans="17:21" x14ac:dyDescent="0.25">
      <c r="Q4172" s="1"/>
      <c r="R4172" s="1"/>
      <c r="U4172" s="1"/>
    </row>
    <row r="4173" spans="17:21" x14ac:dyDescent="0.25">
      <c r="Q4173" s="1"/>
      <c r="R4173" s="1"/>
      <c r="U4173" s="1"/>
    </row>
    <row r="4174" spans="17:21" x14ac:dyDescent="0.25">
      <c r="Q4174" s="1"/>
      <c r="R4174" s="1"/>
      <c r="U4174" s="1"/>
    </row>
    <row r="4175" spans="17:21" x14ac:dyDescent="0.25">
      <c r="Q4175" s="1"/>
      <c r="R4175" s="1"/>
      <c r="U4175" s="1"/>
    </row>
    <row r="4176" spans="17:21" x14ac:dyDescent="0.25">
      <c r="Q4176" s="1"/>
      <c r="R4176" s="1"/>
      <c r="U4176" s="1"/>
    </row>
    <row r="4177" spans="17:21" x14ac:dyDescent="0.25">
      <c r="Q4177" s="1"/>
      <c r="R4177" s="1"/>
      <c r="U4177" s="1"/>
    </row>
    <row r="4178" spans="17:21" x14ac:dyDescent="0.25">
      <c r="Q4178" s="1"/>
      <c r="R4178" s="1"/>
      <c r="U4178" s="1"/>
    </row>
    <row r="4179" spans="17:21" x14ac:dyDescent="0.25">
      <c r="Q4179" s="1"/>
      <c r="R4179" s="1"/>
      <c r="U4179" s="1"/>
    </row>
    <row r="4180" spans="17:21" x14ac:dyDescent="0.25">
      <c r="Q4180" s="1"/>
      <c r="R4180" s="1"/>
      <c r="U4180" s="1"/>
    </row>
    <row r="4181" spans="17:21" x14ac:dyDescent="0.25">
      <c r="Q4181" s="1"/>
      <c r="R4181" s="1"/>
      <c r="U4181" s="1"/>
    </row>
    <row r="4182" spans="17:21" x14ac:dyDescent="0.25">
      <c r="Q4182" s="1"/>
      <c r="R4182" s="1"/>
      <c r="U4182" s="1"/>
    </row>
    <row r="4183" spans="17:21" x14ac:dyDescent="0.25">
      <c r="Q4183" s="1"/>
      <c r="R4183" s="1"/>
      <c r="U4183" s="1"/>
    </row>
    <row r="4184" spans="17:21" x14ac:dyDescent="0.25">
      <c r="Q4184" s="1"/>
      <c r="R4184" s="1"/>
      <c r="U4184" s="1"/>
    </row>
    <row r="4185" spans="17:21" x14ac:dyDescent="0.25">
      <c r="Q4185" s="1"/>
      <c r="R4185" s="1"/>
      <c r="U4185" s="1"/>
    </row>
    <row r="4186" spans="17:21" x14ac:dyDescent="0.25">
      <c r="Q4186" s="1"/>
      <c r="R4186" s="1"/>
      <c r="U4186" s="1"/>
    </row>
    <row r="4187" spans="17:21" x14ac:dyDescent="0.25">
      <c r="Q4187" s="1"/>
      <c r="R4187" s="1"/>
      <c r="U4187" s="1"/>
    </row>
    <row r="4188" spans="17:21" x14ac:dyDescent="0.25">
      <c r="Q4188" s="1"/>
      <c r="R4188" s="1"/>
      <c r="U4188" s="1"/>
    </row>
    <row r="4189" spans="17:21" x14ac:dyDescent="0.25">
      <c r="Q4189" s="1"/>
      <c r="R4189" s="1"/>
      <c r="U4189" s="1"/>
    </row>
    <row r="4190" spans="17:21" x14ac:dyDescent="0.25">
      <c r="Q4190" s="1"/>
      <c r="R4190" s="1"/>
      <c r="U4190" s="1"/>
    </row>
    <row r="4191" spans="17:21" x14ac:dyDescent="0.25">
      <c r="Q4191" s="1"/>
      <c r="R4191" s="1"/>
      <c r="U4191" s="1"/>
    </row>
    <row r="4192" spans="17:21" x14ac:dyDescent="0.25">
      <c r="Q4192" s="1"/>
      <c r="R4192" s="1"/>
      <c r="U4192" s="1"/>
    </row>
    <row r="4193" spans="17:21" x14ac:dyDescent="0.25">
      <c r="Q4193" s="1"/>
      <c r="R4193" s="1"/>
      <c r="U4193" s="1"/>
    </row>
    <row r="4194" spans="17:21" x14ac:dyDescent="0.25">
      <c r="Q4194" s="1"/>
      <c r="R4194" s="1"/>
      <c r="U4194" s="1"/>
    </row>
    <row r="4195" spans="17:21" x14ac:dyDescent="0.25">
      <c r="Q4195" s="1"/>
      <c r="R4195" s="1"/>
      <c r="U4195" s="1"/>
    </row>
    <row r="4196" spans="17:21" x14ac:dyDescent="0.25">
      <c r="Q4196" s="1"/>
      <c r="R4196" s="1"/>
      <c r="U4196" s="1"/>
    </row>
    <row r="4197" spans="17:21" x14ac:dyDescent="0.25">
      <c r="Q4197" s="1"/>
      <c r="R4197" s="1"/>
      <c r="U4197" s="1"/>
    </row>
    <row r="4198" spans="17:21" x14ac:dyDescent="0.25">
      <c r="Q4198" s="1"/>
      <c r="R4198" s="1"/>
      <c r="U4198" s="1"/>
    </row>
    <row r="4199" spans="17:21" x14ac:dyDescent="0.25">
      <c r="Q4199" s="1"/>
      <c r="R4199" s="1"/>
      <c r="U4199" s="1"/>
    </row>
    <row r="4200" spans="17:21" x14ac:dyDescent="0.25">
      <c r="Q4200" s="1"/>
      <c r="R4200" s="1"/>
      <c r="U4200" s="1"/>
    </row>
    <row r="4201" spans="17:21" x14ac:dyDescent="0.25">
      <c r="Q4201" s="1"/>
      <c r="R4201" s="1"/>
      <c r="U4201" s="1"/>
    </row>
    <row r="4202" spans="17:21" x14ac:dyDescent="0.25">
      <c r="Q4202" s="1"/>
      <c r="R4202" s="1"/>
      <c r="U4202" s="1"/>
    </row>
    <row r="4203" spans="17:21" x14ac:dyDescent="0.25">
      <c r="Q4203" s="1"/>
      <c r="R4203" s="1"/>
      <c r="U4203" s="1"/>
    </row>
    <row r="4204" spans="17:21" x14ac:dyDescent="0.25">
      <c r="Q4204" s="1"/>
      <c r="R4204" s="1"/>
      <c r="U4204" s="1"/>
    </row>
    <row r="4205" spans="17:21" x14ac:dyDescent="0.25">
      <c r="Q4205" s="1"/>
      <c r="R4205" s="1"/>
      <c r="U4205" s="1"/>
    </row>
    <row r="4206" spans="17:21" x14ac:dyDescent="0.25">
      <c r="Q4206" s="1"/>
      <c r="R4206" s="1"/>
      <c r="U4206" s="1"/>
    </row>
    <row r="4207" spans="17:21" x14ac:dyDescent="0.25">
      <c r="Q4207" s="1"/>
      <c r="R4207" s="1"/>
      <c r="U4207" s="1"/>
    </row>
    <row r="4208" spans="17:21" x14ac:dyDescent="0.25">
      <c r="Q4208" s="1"/>
      <c r="R4208" s="1"/>
      <c r="U4208" s="1"/>
    </row>
    <row r="4209" spans="17:21" x14ac:dyDescent="0.25">
      <c r="Q4209" s="1"/>
      <c r="R4209" s="1"/>
      <c r="U4209" s="1"/>
    </row>
    <row r="4210" spans="17:21" x14ac:dyDescent="0.25">
      <c r="Q4210" s="1"/>
      <c r="R4210" s="1"/>
      <c r="U4210" s="1"/>
    </row>
    <row r="4211" spans="17:21" x14ac:dyDescent="0.25">
      <c r="Q4211" s="1"/>
      <c r="R4211" s="1"/>
      <c r="U4211" s="1"/>
    </row>
    <row r="4212" spans="17:21" x14ac:dyDescent="0.25">
      <c r="Q4212" s="1"/>
      <c r="R4212" s="1"/>
      <c r="U4212" s="1"/>
    </row>
    <row r="4213" spans="17:21" x14ac:dyDescent="0.25">
      <c r="Q4213" s="1"/>
      <c r="R4213" s="1"/>
      <c r="U4213" s="1"/>
    </row>
    <row r="4214" spans="17:21" x14ac:dyDescent="0.25">
      <c r="Q4214" s="1"/>
      <c r="R4214" s="1"/>
      <c r="U4214" s="1"/>
    </row>
    <row r="4215" spans="17:21" x14ac:dyDescent="0.25">
      <c r="Q4215" s="1"/>
      <c r="R4215" s="1"/>
      <c r="U4215" s="1"/>
    </row>
    <row r="4216" spans="17:21" x14ac:dyDescent="0.25">
      <c r="Q4216" s="1"/>
      <c r="R4216" s="1"/>
      <c r="U4216" s="1"/>
    </row>
    <row r="4217" spans="17:21" x14ac:dyDescent="0.25">
      <c r="Q4217" s="1"/>
      <c r="R4217" s="1"/>
      <c r="U4217" s="1"/>
    </row>
    <row r="4218" spans="17:21" x14ac:dyDescent="0.25">
      <c r="Q4218" s="1"/>
      <c r="R4218" s="1"/>
      <c r="U4218" s="1"/>
    </row>
    <row r="4219" spans="17:21" x14ac:dyDescent="0.25">
      <c r="Q4219" s="1"/>
      <c r="R4219" s="1"/>
      <c r="U4219" s="1"/>
    </row>
    <row r="4220" spans="17:21" x14ac:dyDescent="0.25">
      <c r="Q4220" s="1"/>
      <c r="R4220" s="1"/>
      <c r="U4220" s="1"/>
    </row>
    <row r="4221" spans="17:21" x14ac:dyDescent="0.25">
      <c r="Q4221" s="1"/>
      <c r="R4221" s="1"/>
      <c r="U4221" s="1"/>
    </row>
    <row r="4222" spans="17:21" x14ac:dyDescent="0.25">
      <c r="Q4222" s="1"/>
      <c r="R4222" s="1"/>
      <c r="U4222" s="1"/>
    </row>
    <row r="4223" spans="17:21" x14ac:dyDescent="0.25">
      <c r="Q4223" s="1"/>
      <c r="R4223" s="1"/>
      <c r="U4223" s="1"/>
    </row>
    <row r="4224" spans="17:21" x14ac:dyDescent="0.25">
      <c r="Q4224" s="1"/>
      <c r="R4224" s="1"/>
      <c r="U4224" s="1"/>
    </row>
    <row r="4225" spans="17:21" x14ac:dyDescent="0.25">
      <c r="Q4225" s="1"/>
      <c r="R4225" s="1"/>
      <c r="U4225" s="1"/>
    </row>
    <row r="4226" spans="17:21" x14ac:dyDescent="0.25">
      <c r="Q4226" s="1"/>
      <c r="R4226" s="1"/>
      <c r="U4226" s="1"/>
    </row>
    <row r="4227" spans="17:21" x14ac:dyDescent="0.25">
      <c r="Q4227" s="1"/>
      <c r="R4227" s="1"/>
      <c r="U4227" s="1"/>
    </row>
    <row r="4228" spans="17:21" x14ac:dyDescent="0.25">
      <c r="Q4228" s="1"/>
      <c r="R4228" s="1"/>
      <c r="U4228" s="1"/>
    </row>
    <row r="4229" spans="17:21" x14ac:dyDescent="0.25">
      <c r="Q4229" s="1"/>
      <c r="R4229" s="1"/>
      <c r="U4229" s="1"/>
    </row>
    <row r="4230" spans="17:21" x14ac:dyDescent="0.25">
      <c r="Q4230" s="1"/>
      <c r="R4230" s="1"/>
      <c r="U4230" s="1"/>
    </row>
    <row r="4231" spans="17:21" x14ac:dyDescent="0.25">
      <c r="Q4231" s="1"/>
      <c r="R4231" s="1"/>
      <c r="U4231" s="1"/>
    </row>
    <row r="4232" spans="17:21" x14ac:dyDescent="0.25">
      <c r="Q4232" s="1"/>
      <c r="R4232" s="1"/>
      <c r="U4232" s="1"/>
    </row>
    <row r="4233" spans="17:21" x14ac:dyDescent="0.25">
      <c r="Q4233" s="1"/>
      <c r="R4233" s="1"/>
      <c r="U4233" s="1"/>
    </row>
    <row r="4234" spans="17:21" x14ac:dyDescent="0.25">
      <c r="Q4234" s="1"/>
      <c r="R4234" s="1"/>
      <c r="U4234" s="1"/>
    </row>
    <row r="4235" spans="17:21" x14ac:dyDescent="0.25">
      <c r="Q4235" s="1"/>
      <c r="R4235" s="1"/>
      <c r="U4235" s="1"/>
    </row>
    <row r="4236" spans="17:21" x14ac:dyDescent="0.25">
      <c r="Q4236" s="1"/>
      <c r="R4236" s="1"/>
      <c r="U4236" s="1"/>
    </row>
    <row r="4237" spans="17:21" x14ac:dyDescent="0.25">
      <c r="Q4237" s="1"/>
      <c r="R4237" s="1"/>
      <c r="U4237" s="1"/>
    </row>
    <row r="4238" spans="17:21" x14ac:dyDescent="0.25">
      <c r="Q4238" s="1"/>
      <c r="R4238" s="1"/>
      <c r="U4238" s="1"/>
    </row>
    <row r="4239" spans="17:21" x14ac:dyDescent="0.25">
      <c r="Q4239" s="1"/>
      <c r="R4239" s="1"/>
      <c r="U4239" s="1"/>
    </row>
    <row r="4240" spans="17:21" x14ac:dyDescent="0.25">
      <c r="Q4240" s="1"/>
      <c r="R4240" s="1"/>
      <c r="U4240" s="1"/>
    </row>
    <row r="4241" spans="5:21" x14ac:dyDescent="0.25">
      <c r="Q4241" s="1"/>
      <c r="R4241" s="1"/>
      <c r="U4241" s="1"/>
    </row>
    <row r="4242" spans="5:21" x14ac:dyDescent="0.25">
      <c r="Q4242" s="1"/>
      <c r="R4242" s="1"/>
      <c r="U4242" s="1"/>
    </row>
    <row r="4243" spans="5:21" x14ac:dyDescent="0.25">
      <c r="Q4243" s="1"/>
      <c r="R4243" s="1"/>
      <c r="U4243" s="1"/>
    </row>
    <row r="4244" spans="5:21" x14ac:dyDescent="0.25">
      <c r="Q4244" s="1"/>
      <c r="R4244" s="1"/>
      <c r="U4244" s="1"/>
    </row>
    <row r="4245" spans="5:21" x14ac:dyDescent="0.25">
      <c r="Q4245" s="1"/>
      <c r="R4245" s="1"/>
      <c r="U4245" s="1"/>
    </row>
    <row r="4246" spans="5:21" x14ac:dyDescent="0.25">
      <c r="Q4246" s="1"/>
      <c r="R4246" s="1"/>
      <c r="U4246" s="1"/>
    </row>
    <row r="4247" spans="5:21" x14ac:dyDescent="0.25">
      <c r="Q4247" s="1"/>
      <c r="R4247" s="1"/>
      <c r="U4247" s="1"/>
    </row>
    <row r="4248" spans="5:21" x14ac:dyDescent="0.25">
      <c r="Q4248" s="1"/>
      <c r="R4248" s="1"/>
      <c r="U4248" s="1"/>
    </row>
    <row r="4249" spans="5:21" x14ac:dyDescent="0.25">
      <c r="Q4249" s="1"/>
      <c r="R4249" s="1"/>
      <c r="U4249" s="1"/>
    </row>
    <row r="4250" spans="5:21" x14ac:dyDescent="0.25">
      <c r="E4250" s="1"/>
      <c r="F4250" s="1"/>
      <c r="Q4250" s="1"/>
      <c r="R4250" s="1"/>
      <c r="U4250" s="1"/>
    </row>
    <row r="4251" spans="5:21" x14ac:dyDescent="0.25">
      <c r="E4251" s="1"/>
      <c r="F4251" s="1"/>
      <c r="Q4251" s="1"/>
      <c r="R4251" s="1"/>
      <c r="U4251" s="1"/>
    </row>
    <row r="4252" spans="5:21" x14ac:dyDescent="0.25">
      <c r="E4252" s="1"/>
      <c r="F4252" s="1"/>
      <c r="Q4252" s="1"/>
      <c r="R4252" s="1"/>
      <c r="U4252" s="1"/>
    </row>
    <row r="4253" spans="5:21" x14ac:dyDescent="0.25">
      <c r="E4253" s="1"/>
      <c r="F4253" s="1"/>
      <c r="Q4253" s="1"/>
      <c r="R4253" s="1"/>
      <c r="U4253" s="1"/>
    </row>
    <row r="4254" spans="5:21" x14ac:dyDescent="0.25">
      <c r="E4254" s="1"/>
      <c r="F4254" s="1"/>
      <c r="Q4254" s="1"/>
      <c r="R4254" s="1"/>
      <c r="U4254" s="1"/>
    </row>
    <row r="4255" spans="5:21" x14ac:dyDescent="0.25">
      <c r="E4255" s="1"/>
      <c r="F4255" s="1"/>
      <c r="Q4255" s="1"/>
      <c r="R4255" s="1"/>
      <c r="U4255" s="1"/>
    </row>
    <row r="4256" spans="5:21" x14ac:dyDescent="0.25">
      <c r="E4256" s="1"/>
      <c r="F4256" s="1"/>
      <c r="Q4256" s="1"/>
      <c r="R4256" s="1"/>
      <c r="U4256" s="1"/>
    </row>
    <row r="4257" spans="5:21" x14ac:dyDescent="0.25">
      <c r="E4257" s="1"/>
      <c r="F4257" s="1"/>
      <c r="Q4257" s="1"/>
      <c r="R4257" s="1"/>
      <c r="U4257" s="1"/>
    </row>
    <row r="4258" spans="5:21" x14ac:dyDescent="0.25">
      <c r="E4258" s="1"/>
      <c r="F4258" s="1"/>
      <c r="Q4258" s="1"/>
      <c r="R4258" s="1"/>
      <c r="U4258" s="1"/>
    </row>
    <row r="4259" spans="5:21" x14ac:dyDescent="0.25">
      <c r="E4259" s="1"/>
      <c r="F4259" s="1"/>
      <c r="Q4259" s="1"/>
      <c r="R4259" s="1"/>
      <c r="U4259" s="1"/>
    </row>
    <row r="4260" spans="5:21" x14ac:dyDescent="0.25">
      <c r="E4260" s="1"/>
      <c r="F4260" s="1"/>
      <c r="Q4260" s="1"/>
      <c r="R4260" s="1"/>
      <c r="U4260" s="1"/>
    </row>
    <row r="4261" spans="5:21" x14ac:dyDescent="0.25">
      <c r="E4261" s="1"/>
      <c r="F4261" s="1"/>
      <c r="Q4261" s="1"/>
      <c r="R4261" s="1"/>
      <c r="U4261" s="1"/>
    </row>
    <row r="4262" spans="5:21" x14ac:dyDescent="0.25">
      <c r="E4262" s="1"/>
      <c r="F4262" s="1"/>
      <c r="Q4262" s="1"/>
      <c r="R4262" s="1"/>
      <c r="U4262" s="1"/>
    </row>
    <row r="4263" spans="5:21" x14ac:dyDescent="0.25">
      <c r="E4263" s="1"/>
      <c r="F4263" s="1"/>
      <c r="Q4263" s="1"/>
      <c r="R4263" s="1"/>
      <c r="U4263" s="1"/>
    </row>
    <row r="4264" spans="5:21" x14ac:dyDescent="0.25">
      <c r="E4264" s="1"/>
      <c r="F4264" s="1"/>
      <c r="Q4264" s="1"/>
      <c r="R4264" s="1"/>
      <c r="U4264" s="1"/>
    </row>
    <row r="4265" spans="5:21" x14ac:dyDescent="0.25">
      <c r="E4265" s="1"/>
      <c r="F4265" s="1"/>
      <c r="Q4265" s="1"/>
      <c r="R4265" s="1"/>
      <c r="U4265" s="1"/>
    </row>
    <row r="4266" spans="5:21" x14ac:dyDescent="0.25">
      <c r="E4266" s="1"/>
      <c r="F4266" s="1"/>
      <c r="Q4266" s="1"/>
      <c r="R4266" s="1"/>
      <c r="U4266" s="1"/>
    </row>
    <row r="4267" spans="5:21" x14ac:dyDescent="0.25">
      <c r="E4267" s="1"/>
      <c r="F4267" s="1"/>
      <c r="Q4267" s="1"/>
      <c r="R4267" s="1"/>
      <c r="U4267" s="1"/>
    </row>
    <row r="4268" spans="5:21" x14ac:dyDescent="0.25">
      <c r="E4268" s="1"/>
      <c r="F4268" s="1"/>
      <c r="Q4268" s="1"/>
      <c r="R4268" s="1"/>
      <c r="U4268" s="1"/>
    </row>
    <row r="4269" spans="5:21" x14ac:dyDescent="0.25">
      <c r="E4269" s="1"/>
      <c r="F4269" s="1"/>
      <c r="Q4269" s="1"/>
      <c r="R4269" s="1"/>
      <c r="U4269" s="1"/>
    </row>
    <row r="4270" spans="5:21" x14ac:dyDescent="0.25">
      <c r="E4270" s="1"/>
      <c r="F4270" s="1"/>
      <c r="Q4270" s="1"/>
      <c r="R4270" s="1"/>
      <c r="U4270" s="1"/>
    </row>
    <row r="4271" spans="5:21" x14ac:dyDescent="0.25">
      <c r="E4271" s="1"/>
      <c r="F4271" s="1"/>
      <c r="Q4271" s="1"/>
      <c r="R4271" s="1"/>
      <c r="U4271" s="1"/>
    </row>
    <row r="4272" spans="5:21" x14ac:dyDescent="0.25">
      <c r="E4272" s="1"/>
      <c r="F4272" s="1"/>
      <c r="Q4272" s="1"/>
      <c r="R4272" s="1"/>
      <c r="U4272" s="1"/>
    </row>
    <row r="4273" spans="5:21" x14ac:dyDescent="0.25">
      <c r="E4273" s="1"/>
      <c r="F4273" s="1"/>
      <c r="Q4273" s="1"/>
      <c r="R4273" s="1"/>
      <c r="U4273" s="1"/>
    </row>
    <row r="4274" spans="5:21" x14ac:dyDescent="0.25">
      <c r="Q4274" s="1"/>
      <c r="R4274" s="1"/>
      <c r="U4274" s="1"/>
    </row>
    <row r="4275" spans="5:21" x14ac:dyDescent="0.25">
      <c r="Q4275" s="1"/>
      <c r="R4275" s="1"/>
      <c r="U4275" s="1"/>
    </row>
    <row r="4276" spans="5:21" x14ac:dyDescent="0.25">
      <c r="Q4276" s="1"/>
      <c r="R4276" s="1"/>
      <c r="U4276" s="1"/>
    </row>
    <row r="4277" spans="5:21" x14ac:dyDescent="0.25">
      <c r="Q4277" s="1"/>
      <c r="R4277" s="1"/>
      <c r="U4277" s="1"/>
    </row>
    <row r="4278" spans="5:21" x14ac:dyDescent="0.25">
      <c r="Q4278" s="1"/>
      <c r="R4278" s="1"/>
      <c r="U4278" s="1"/>
    </row>
    <row r="4279" spans="5:21" x14ac:dyDescent="0.25">
      <c r="Q4279" s="1"/>
      <c r="R4279" s="1"/>
      <c r="U4279" s="1"/>
    </row>
    <row r="4280" spans="5:21" x14ac:dyDescent="0.25">
      <c r="Q4280" s="1"/>
      <c r="R4280" s="1"/>
      <c r="U4280" s="1"/>
    </row>
    <row r="4281" spans="5:21" x14ac:dyDescent="0.25">
      <c r="Q4281" s="1"/>
      <c r="R4281" s="1"/>
      <c r="U4281" s="1"/>
    </row>
    <row r="4282" spans="5:21" x14ac:dyDescent="0.25">
      <c r="Q4282" s="1"/>
      <c r="R4282" s="1"/>
      <c r="U4282" s="1"/>
    </row>
    <row r="4283" spans="5:21" x14ac:dyDescent="0.25">
      <c r="Q4283" s="1"/>
      <c r="R4283" s="1"/>
      <c r="U4283" s="1"/>
    </row>
    <row r="4284" spans="5:21" x14ac:dyDescent="0.25">
      <c r="Q4284" s="1"/>
      <c r="R4284" s="1"/>
      <c r="U4284" s="1"/>
    </row>
    <row r="4285" spans="5:21" x14ac:dyDescent="0.25">
      <c r="Q4285" s="1"/>
      <c r="R4285" s="1"/>
      <c r="U4285" s="1"/>
    </row>
    <row r="4286" spans="5:21" x14ac:dyDescent="0.25">
      <c r="Q4286" s="1"/>
      <c r="R4286" s="1"/>
      <c r="U4286" s="1"/>
    </row>
    <row r="4287" spans="5:21" x14ac:dyDescent="0.25">
      <c r="Q4287" s="1"/>
      <c r="R4287" s="1"/>
      <c r="U4287" s="1"/>
    </row>
    <row r="4288" spans="5:21" x14ac:dyDescent="0.25">
      <c r="Q4288" s="1"/>
      <c r="R4288" s="1"/>
      <c r="U4288" s="1"/>
    </row>
    <row r="4289" spans="17:21" x14ac:dyDescent="0.25">
      <c r="Q4289" s="1"/>
      <c r="R4289" s="1"/>
      <c r="U4289" s="1"/>
    </row>
    <row r="4290" spans="17:21" x14ac:dyDescent="0.25">
      <c r="Q4290" s="1"/>
      <c r="R4290" s="1"/>
      <c r="U4290" s="1"/>
    </row>
    <row r="4291" spans="17:21" x14ac:dyDescent="0.25">
      <c r="Q4291" s="1"/>
      <c r="R4291" s="1"/>
      <c r="U4291" s="1"/>
    </row>
    <row r="4292" spans="17:21" x14ac:dyDescent="0.25">
      <c r="Q4292" s="1"/>
      <c r="R4292" s="1"/>
      <c r="U4292" s="1"/>
    </row>
    <row r="4293" spans="17:21" x14ac:dyDescent="0.25">
      <c r="Q4293" s="1"/>
      <c r="R4293" s="1"/>
      <c r="U4293" s="1"/>
    </row>
    <row r="4294" spans="17:21" x14ac:dyDescent="0.25">
      <c r="Q4294" s="1"/>
      <c r="R4294" s="1"/>
      <c r="U4294" s="1"/>
    </row>
    <row r="4295" spans="17:21" x14ac:dyDescent="0.25">
      <c r="Q4295" s="1"/>
      <c r="R4295" s="1"/>
      <c r="U4295" s="1"/>
    </row>
    <row r="4296" spans="17:21" x14ac:dyDescent="0.25">
      <c r="Q4296" s="1"/>
      <c r="R4296" s="1"/>
      <c r="U4296" s="1"/>
    </row>
    <row r="4297" spans="17:21" x14ac:dyDescent="0.25">
      <c r="Q4297" s="1"/>
      <c r="R4297" s="1"/>
      <c r="U4297" s="1"/>
    </row>
    <row r="4298" spans="17:21" x14ac:dyDescent="0.25">
      <c r="Q4298" s="1"/>
      <c r="R4298" s="1"/>
      <c r="U4298" s="1"/>
    </row>
    <row r="4299" spans="17:21" x14ac:dyDescent="0.25">
      <c r="Q4299" s="1"/>
      <c r="R4299" s="1"/>
      <c r="U4299" s="1"/>
    </row>
    <row r="4300" spans="17:21" x14ac:dyDescent="0.25">
      <c r="Q4300" s="1"/>
      <c r="R4300" s="1"/>
      <c r="U4300" s="1"/>
    </row>
    <row r="4301" spans="17:21" x14ac:dyDescent="0.25">
      <c r="Q4301" s="1"/>
      <c r="R4301" s="1"/>
      <c r="U4301" s="1"/>
    </row>
    <row r="4302" spans="17:21" x14ac:dyDescent="0.25">
      <c r="Q4302" s="1"/>
      <c r="R4302" s="1"/>
      <c r="U4302" s="1"/>
    </row>
    <row r="4303" spans="17:21" x14ac:dyDescent="0.25">
      <c r="Q4303" s="1"/>
      <c r="R4303" s="1"/>
      <c r="U4303" s="1"/>
    </row>
    <row r="4304" spans="17:21" x14ac:dyDescent="0.25">
      <c r="Q4304" s="1"/>
      <c r="R4304" s="1"/>
      <c r="U4304" s="1"/>
    </row>
    <row r="4305" spans="17:21" x14ac:dyDescent="0.25">
      <c r="Q4305" s="1"/>
      <c r="R4305" s="1"/>
      <c r="U4305" s="1"/>
    </row>
    <row r="4306" spans="17:21" x14ac:dyDescent="0.25">
      <c r="Q4306" s="1"/>
      <c r="R4306" s="1"/>
      <c r="U4306" s="1"/>
    </row>
    <row r="4307" spans="17:21" x14ac:dyDescent="0.25">
      <c r="Q4307" s="1"/>
      <c r="R4307" s="1"/>
      <c r="U4307" s="1"/>
    </row>
    <row r="4308" spans="17:21" x14ac:dyDescent="0.25">
      <c r="Q4308" s="1"/>
      <c r="R4308" s="1"/>
      <c r="U4308" s="1"/>
    </row>
    <row r="4309" spans="17:21" x14ac:dyDescent="0.25">
      <c r="Q4309" s="1"/>
      <c r="R4309" s="1"/>
      <c r="U4309" s="1"/>
    </row>
    <row r="4310" spans="17:21" x14ac:dyDescent="0.25">
      <c r="Q4310" s="1"/>
      <c r="R4310" s="1"/>
      <c r="U4310" s="1"/>
    </row>
    <row r="4311" spans="17:21" x14ac:dyDescent="0.25">
      <c r="Q4311" s="1"/>
      <c r="R4311" s="1"/>
      <c r="U4311" s="1"/>
    </row>
    <row r="4312" spans="17:21" x14ac:dyDescent="0.25">
      <c r="Q4312" s="1"/>
      <c r="R4312" s="1"/>
      <c r="U4312" s="1"/>
    </row>
    <row r="4313" spans="17:21" x14ac:dyDescent="0.25">
      <c r="Q4313" s="1"/>
      <c r="R4313" s="1"/>
      <c r="U4313" s="1"/>
    </row>
    <row r="4314" spans="17:21" x14ac:dyDescent="0.25">
      <c r="Q4314" s="1"/>
      <c r="R4314" s="1"/>
      <c r="U4314" s="1"/>
    </row>
    <row r="4315" spans="17:21" x14ac:dyDescent="0.25">
      <c r="Q4315" s="1"/>
      <c r="R4315" s="1"/>
      <c r="U4315" s="1"/>
    </row>
    <row r="4316" spans="17:21" x14ac:dyDescent="0.25">
      <c r="Q4316" s="1"/>
      <c r="R4316" s="1"/>
      <c r="U4316" s="1"/>
    </row>
    <row r="4317" spans="17:21" x14ac:dyDescent="0.25">
      <c r="Q4317" s="1"/>
      <c r="R4317" s="1"/>
      <c r="U4317" s="1"/>
    </row>
    <row r="4318" spans="17:21" x14ac:dyDescent="0.25">
      <c r="Q4318" s="1"/>
      <c r="R4318" s="1"/>
      <c r="U4318" s="1"/>
    </row>
    <row r="4319" spans="17:21" x14ac:dyDescent="0.25">
      <c r="Q4319" s="1"/>
      <c r="R4319" s="1"/>
      <c r="U4319" s="1"/>
    </row>
    <row r="4320" spans="17:21" x14ac:dyDescent="0.25">
      <c r="Q4320" s="1"/>
      <c r="R4320" s="1"/>
      <c r="U4320" s="1"/>
    </row>
    <row r="4321" spans="17:21" x14ac:dyDescent="0.25">
      <c r="Q4321" s="1"/>
      <c r="R4321" s="1"/>
      <c r="U4321" s="1"/>
    </row>
    <row r="4322" spans="17:21" x14ac:dyDescent="0.25">
      <c r="Q4322" s="1"/>
      <c r="R4322" s="1"/>
      <c r="U4322" s="1"/>
    </row>
    <row r="4323" spans="17:21" x14ac:dyDescent="0.25">
      <c r="Q4323" s="1"/>
      <c r="R4323" s="1"/>
      <c r="U4323" s="1"/>
    </row>
    <row r="4324" spans="17:21" x14ac:dyDescent="0.25">
      <c r="Q4324" s="1"/>
      <c r="R4324" s="1"/>
      <c r="U4324" s="1"/>
    </row>
    <row r="4325" spans="17:21" x14ac:dyDescent="0.25">
      <c r="Q4325" s="1"/>
      <c r="R4325" s="1"/>
      <c r="U4325" s="1"/>
    </row>
    <row r="4326" spans="17:21" x14ac:dyDescent="0.25">
      <c r="Q4326" s="1"/>
      <c r="R4326" s="1"/>
      <c r="U4326" s="1"/>
    </row>
    <row r="4327" spans="17:21" x14ac:dyDescent="0.25">
      <c r="Q4327" s="1"/>
      <c r="R4327" s="1"/>
      <c r="U4327" s="1"/>
    </row>
    <row r="4328" spans="17:21" x14ac:dyDescent="0.25">
      <c r="Q4328" s="1"/>
      <c r="R4328" s="1"/>
      <c r="U4328" s="1"/>
    </row>
    <row r="4329" spans="17:21" x14ac:dyDescent="0.25">
      <c r="Q4329" s="1"/>
      <c r="R4329" s="1"/>
      <c r="U4329" s="1"/>
    </row>
    <row r="4330" spans="17:21" x14ac:dyDescent="0.25">
      <c r="Q4330" s="1"/>
      <c r="R4330" s="1"/>
      <c r="U4330" s="1"/>
    </row>
    <row r="4331" spans="17:21" x14ac:dyDescent="0.25">
      <c r="Q4331" s="1"/>
      <c r="R4331" s="1"/>
      <c r="U4331" s="1"/>
    </row>
    <row r="4332" spans="17:21" x14ac:dyDescent="0.25">
      <c r="Q4332" s="1"/>
      <c r="R4332" s="1"/>
      <c r="U4332" s="1"/>
    </row>
    <row r="4333" spans="17:21" x14ac:dyDescent="0.25">
      <c r="Q4333" s="1"/>
      <c r="R4333" s="1"/>
      <c r="U4333" s="1"/>
    </row>
    <row r="4334" spans="17:21" x14ac:dyDescent="0.25">
      <c r="Q4334" s="1"/>
      <c r="R4334" s="1"/>
      <c r="U4334" s="1"/>
    </row>
    <row r="4335" spans="17:21" x14ac:dyDescent="0.25">
      <c r="Q4335" s="1"/>
      <c r="R4335" s="1"/>
      <c r="U4335" s="1"/>
    </row>
    <row r="4336" spans="17:21" x14ac:dyDescent="0.25">
      <c r="Q4336" s="1"/>
      <c r="R4336" s="1"/>
      <c r="U4336" s="1"/>
    </row>
    <row r="4337" spans="17:21" x14ac:dyDescent="0.25">
      <c r="Q4337" s="1"/>
      <c r="R4337" s="1"/>
      <c r="U4337" s="1"/>
    </row>
    <row r="4338" spans="17:21" x14ac:dyDescent="0.25">
      <c r="Q4338" s="1"/>
      <c r="R4338" s="1"/>
      <c r="U4338" s="1"/>
    </row>
    <row r="4339" spans="17:21" x14ac:dyDescent="0.25">
      <c r="Q4339" s="1"/>
      <c r="R4339" s="1"/>
      <c r="U4339" s="1"/>
    </row>
    <row r="4340" spans="17:21" x14ac:dyDescent="0.25">
      <c r="Q4340" s="1"/>
      <c r="R4340" s="1"/>
      <c r="U4340" s="1"/>
    </row>
    <row r="4341" spans="17:21" x14ac:dyDescent="0.25">
      <c r="Q4341" s="1"/>
      <c r="R4341" s="1"/>
      <c r="U4341" s="1"/>
    </row>
    <row r="4342" spans="17:21" x14ac:dyDescent="0.25">
      <c r="Q4342" s="1"/>
      <c r="R4342" s="1"/>
      <c r="U4342" s="1"/>
    </row>
    <row r="4343" spans="17:21" x14ac:dyDescent="0.25">
      <c r="Q4343" s="1"/>
      <c r="R4343" s="1"/>
      <c r="U4343" s="1"/>
    </row>
    <row r="4344" spans="17:21" x14ac:dyDescent="0.25">
      <c r="Q4344" s="1"/>
      <c r="R4344" s="1"/>
      <c r="U4344" s="1"/>
    </row>
    <row r="4345" spans="17:21" x14ac:dyDescent="0.25">
      <c r="Q4345" s="1"/>
      <c r="R4345" s="1"/>
      <c r="U4345" s="1"/>
    </row>
    <row r="4346" spans="17:21" x14ac:dyDescent="0.25">
      <c r="Q4346" s="1"/>
      <c r="R4346" s="1"/>
      <c r="U4346" s="1"/>
    </row>
    <row r="4347" spans="17:21" x14ac:dyDescent="0.25">
      <c r="Q4347" s="1"/>
      <c r="R4347" s="1"/>
      <c r="U4347" s="1"/>
    </row>
    <row r="4348" spans="17:21" x14ac:dyDescent="0.25">
      <c r="Q4348" s="1"/>
      <c r="R4348" s="1"/>
      <c r="U4348" s="1"/>
    </row>
    <row r="4349" spans="17:21" x14ac:dyDescent="0.25">
      <c r="Q4349" s="1"/>
      <c r="R4349" s="1"/>
      <c r="U4349" s="1"/>
    </row>
    <row r="4350" spans="17:21" x14ac:dyDescent="0.25">
      <c r="Q4350" s="1"/>
      <c r="R4350" s="1"/>
      <c r="U4350" s="1"/>
    </row>
    <row r="4351" spans="17:21" x14ac:dyDescent="0.25">
      <c r="Q4351" s="1"/>
      <c r="R4351" s="1"/>
      <c r="U4351" s="1"/>
    </row>
    <row r="4352" spans="17:21" x14ac:dyDescent="0.25">
      <c r="Q4352" s="1"/>
      <c r="R4352" s="1"/>
      <c r="U4352" s="1"/>
    </row>
    <row r="4353" spans="17:21" x14ac:dyDescent="0.25">
      <c r="Q4353" s="1"/>
      <c r="R4353" s="1"/>
      <c r="U4353" s="1"/>
    </row>
    <row r="4354" spans="17:21" x14ac:dyDescent="0.25">
      <c r="Q4354" s="1"/>
      <c r="R4354" s="1"/>
      <c r="U4354" s="1"/>
    </row>
    <row r="4355" spans="17:21" x14ac:dyDescent="0.25">
      <c r="Q4355" s="1"/>
      <c r="R4355" s="1"/>
      <c r="U4355" s="1"/>
    </row>
    <row r="4356" spans="17:21" x14ac:dyDescent="0.25">
      <c r="Q4356" s="1"/>
      <c r="R4356" s="1"/>
      <c r="U4356" s="1"/>
    </row>
    <row r="4357" spans="17:21" x14ac:dyDescent="0.25">
      <c r="Q4357" s="1"/>
      <c r="R4357" s="1"/>
      <c r="U4357" s="1"/>
    </row>
    <row r="4358" spans="17:21" x14ac:dyDescent="0.25">
      <c r="Q4358" s="1"/>
      <c r="R4358" s="1"/>
      <c r="U4358" s="1"/>
    </row>
    <row r="4359" spans="17:21" x14ac:dyDescent="0.25">
      <c r="Q4359" s="1"/>
      <c r="R4359" s="1"/>
      <c r="U4359" s="1"/>
    </row>
    <row r="4360" spans="17:21" x14ac:dyDescent="0.25">
      <c r="Q4360" s="1"/>
      <c r="R4360" s="1"/>
      <c r="U4360" s="1"/>
    </row>
    <row r="4361" spans="17:21" x14ac:dyDescent="0.25">
      <c r="Q4361" s="1"/>
      <c r="R4361" s="1"/>
      <c r="U4361" s="1"/>
    </row>
    <row r="4362" spans="17:21" x14ac:dyDescent="0.25">
      <c r="Q4362" s="1"/>
      <c r="R4362" s="1"/>
      <c r="U4362" s="1"/>
    </row>
    <row r="4363" spans="17:21" x14ac:dyDescent="0.25">
      <c r="Q4363" s="1"/>
      <c r="R4363" s="1"/>
      <c r="U4363" s="1"/>
    </row>
    <row r="4364" spans="17:21" x14ac:dyDescent="0.25">
      <c r="Q4364" s="1"/>
      <c r="R4364" s="1"/>
      <c r="U4364" s="1"/>
    </row>
    <row r="4365" spans="17:21" x14ac:dyDescent="0.25">
      <c r="Q4365" s="1"/>
      <c r="R4365" s="1"/>
      <c r="U4365" s="1"/>
    </row>
    <row r="4366" spans="17:21" x14ac:dyDescent="0.25">
      <c r="Q4366" s="1"/>
      <c r="R4366" s="1"/>
      <c r="U4366" s="1"/>
    </row>
    <row r="4367" spans="17:21" x14ac:dyDescent="0.25">
      <c r="Q4367" s="1"/>
      <c r="R4367" s="1"/>
      <c r="U4367" s="1"/>
    </row>
    <row r="4368" spans="17:21" x14ac:dyDescent="0.25">
      <c r="Q4368" s="1"/>
      <c r="R4368" s="1"/>
      <c r="U4368" s="1"/>
    </row>
    <row r="4369" spans="5:21" x14ac:dyDescent="0.25">
      <c r="Q4369" s="1"/>
      <c r="R4369" s="1"/>
      <c r="U4369" s="1"/>
    </row>
    <row r="4370" spans="5:21" x14ac:dyDescent="0.25">
      <c r="E4370" s="1"/>
      <c r="F4370" s="1"/>
      <c r="Q4370" s="1"/>
      <c r="R4370" s="1"/>
      <c r="U4370" s="1"/>
    </row>
    <row r="4371" spans="5:21" x14ac:dyDescent="0.25">
      <c r="E4371" s="1"/>
      <c r="F4371" s="1"/>
      <c r="Q4371" s="1"/>
      <c r="R4371" s="1"/>
      <c r="U4371" s="1"/>
    </row>
    <row r="4372" spans="5:21" x14ac:dyDescent="0.25">
      <c r="E4372" s="1"/>
      <c r="F4372" s="1"/>
      <c r="Q4372" s="1"/>
      <c r="R4372" s="1"/>
      <c r="U4372" s="1"/>
    </row>
    <row r="4373" spans="5:21" x14ac:dyDescent="0.25">
      <c r="E4373" s="1"/>
      <c r="F4373" s="1"/>
      <c r="Q4373" s="1"/>
      <c r="R4373" s="1"/>
      <c r="U4373" s="1"/>
    </row>
    <row r="4374" spans="5:21" x14ac:dyDescent="0.25">
      <c r="E4374" s="1"/>
      <c r="F4374" s="1"/>
      <c r="Q4374" s="1"/>
      <c r="R4374" s="1"/>
      <c r="U4374" s="1"/>
    </row>
    <row r="4375" spans="5:21" x14ac:dyDescent="0.25">
      <c r="E4375" s="1"/>
      <c r="F4375" s="1"/>
      <c r="Q4375" s="1"/>
      <c r="R4375" s="1"/>
      <c r="U4375" s="1"/>
    </row>
    <row r="4376" spans="5:21" x14ac:dyDescent="0.25">
      <c r="E4376" s="1"/>
      <c r="F4376" s="1"/>
      <c r="Q4376" s="1"/>
      <c r="R4376" s="1"/>
      <c r="U4376" s="1"/>
    </row>
    <row r="4377" spans="5:21" x14ac:dyDescent="0.25">
      <c r="E4377" s="1"/>
      <c r="F4377" s="1"/>
      <c r="Q4377" s="1"/>
      <c r="R4377" s="1"/>
      <c r="U4377" s="1"/>
    </row>
    <row r="4378" spans="5:21" x14ac:dyDescent="0.25">
      <c r="E4378" s="1"/>
      <c r="F4378" s="1"/>
      <c r="Q4378" s="1"/>
      <c r="R4378" s="1"/>
      <c r="U4378" s="1"/>
    </row>
    <row r="4379" spans="5:21" x14ac:dyDescent="0.25">
      <c r="E4379" s="1"/>
      <c r="F4379" s="1"/>
      <c r="Q4379" s="1"/>
      <c r="R4379" s="1"/>
      <c r="U4379" s="1"/>
    </row>
    <row r="4380" spans="5:21" x14ac:dyDescent="0.25">
      <c r="E4380" s="1"/>
      <c r="F4380" s="1"/>
      <c r="Q4380" s="1"/>
      <c r="R4380" s="1"/>
      <c r="U4380" s="1"/>
    </row>
    <row r="4381" spans="5:21" x14ac:dyDescent="0.25">
      <c r="E4381" s="1"/>
      <c r="F4381" s="1"/>
      <c r="Q4381" s="1"/>
      <c r="R4381" s="1"/>
      <c r="U4381" s="1"/>
    </row>
    <row r="4382" spans="5:21" x14ac:dyDescent="0.25">
      <c r="E4382" s="1"/>
      <c r="F4382" s="1"/>
      <c r="Q4382" s="1"/>
      <c r="R4382" s="1"/>
      <c r="U4382" s="1"/>
    </row>
    <row r="4383" spans="5:21" x14ac:dyDescent="0.25">
      <c r="E4383" s="1"/>
      <c r="F4383" s="1"/>
      <c r="Q4383" s="1"/>
      <c r="R4383" s="1"/>
      <c r="U4383" s="1"/>
    </row>
    <row r="4384" spans="5:21" x14ac:dyDescent="0.25">
      <c r="E4384" s="1"/>
      <c r="F4384" s="1"/>
      <c r="Q4384" s="1"/>
      <c r="R4384" s="1"/>
      <c r="U4384" s="1"/>
    </row>
    <row r="4385" spans="5:21" x14ac:dyDescent="0.25">
      <c r="E4385" s="1"/>
      <c r="F4385" s="1"/>
      <c r="Q4385" s="1"/>
      <c r="R4385" s="1"/>
      <c r="U4385" s="1"/>
    </row>
    <row r="4386" spans="5:21" x14ac:dyDescent="0.25">
      <c r="E4386" s="1"/>
      <c r="F4386" s="1"/>
      <c r="Q4386" s="1"/>
      <c r="R4386" s="1"/>
      <c r="U4386" s="1"/>
    </row>
    <row r="4387" spans="5:21" x14ac:dyDescent="0.25">
      <c r="E4387" s="1"/>
      <c r="F4387" s="1"/>
      <c r="Q4387" s="1"/>
      <c r="R4387" s="1"/>
      <c r="U4387" s="1"/>
    </row>
    <row r="4388" spans="5:21" x14ac:dyDescent="0.25">
      <c r="E4388" s="1"/>
      <c r="F4388" s="1"/>
      <c r="Q4388" s="1"/>
      <c r="R4388" s="1"/>
      <c r="U4388" s="1"/>
    </row>
    <row r="4389" spans="5:21" x14ac:dyDescent="0.25">
      <c r="E4389" s="1"/>
      <c r="F4389" s="1"/>
      <c r="Q4389" s="1"/>
      <c r="R4389" s="1"/>
      <c r="U4389" s="1"/>
    </row>
    <row r="4390" spans="5:21" x14ac:dyDescent="0.25">
      <c r="E4390" s="1"/>
      <c r="F4390" s="1"/>
      <c r="Q4390" s="1"/>
      <c r="R4390" s="1"/>
      <c r="U4390" s="1"/>
    </row>
    <row r="4391" spans="5:21" x14ac:dyDescent="0.25">
      <c r="E4391" s="1"/>
      <c r="F4391" s="1"/>
      <c r="Q4391" s="1"/>
      <c r="R4391" s="1"/>
      <c r="U4391" s="1"/>
    </row>
    <row r="4392" spans="5:21" x14ac:dyDescent="0.25">
      <c r="E4392" s="1"/>
      <c r="F4392" s="1"/>
      <c r="Q4392" s="1"/>
      <c r="R4392" s="1"/>
      <c r="U4392" s="1"/>
    </row>
    <row r="4393" spans="5:21" x14ac:dyDescent="0.25">
      <c r="E4393" s="1"/>
      <c r="F4393" s="1"/>
      <c r="Q4393" s="1"/>
      <c r="R4393" s="1"/>
      <c r="U4393" s="1"/>
    </row>
    <row r="4394" spans="5:21" x14ac:dyDescent="0.25">
      <c r="E4394" s="1"/>
      <c r="F4394" s="1"/>
      <c r="Q4394" s="1"/>
      <c r="R4394" s="1"/>
      <c r="U4394" s="1"/>
    </row>
    <row r="4395" spans="5:21" x14ac:dyDescent="0.25">
      <c r="E4395" s="1"/>
      <c r="F4395" s="1"/>
      <c r="Q4395" s="1"/>
      <c r="R4395" s="1"/>
      <c r="U4395" s="1"/>
    </row>
    <row r="4396" spans="5:21" x14ac:dyDescent="0.25">
      <c r="E4396" s="1"/>
      <c r="F4396" s="1"/>
      <c r="Q4396" s="1"/>
      <c r="R4396" s="1"/>
      <c r="U4396" s="1"/>
    </row>
    <row r="4397" spans="5:21" x14ac:dyDescent="0.25">
      <c r="E4397" s="1"/>
      <c r="F4397" s="1"/>
      <c r="Q4397" s="1"/>
      <c r="R4397" s="1"/>
      <c r="U4397" s="1"/>
    </row>
    <row r="4398" spans="5:21" x14ac:dyDescent="0.25">
      <c r="E4398" s="1"/>
      <c r="F4398" s="1"/>
      <c r="Q4398" s="1"/>
      <c r="R4398" s="1"/>
      <c r="U4398" s="1"/>
    </row>
    <row r="4399" spans="5:21" x14ac:dyDescent="0.25">
      <c r="E4399" s="1"/>
      <c r="F4399" s="1"/>
      <c r="Q4399" s="1"/>
      <c r="R4399" s="1"/>
      <c r="U4399" s="1"/>
    </row>
    <row r="4400" spans="5:21" x14ac:dyDescent="0.25">
      <c r="E4400" s="1"/>
      <c r="F4400" s="1"/>
      <c r="Q4400" s="1"/>
      <c r="R4400" s="1"/>
      <c r="U4400" s="1"/>
    </row>
    <row r="4401" spans="5:21" x14ac:dyDescent="0.25">
      <c r="E4401" s="1"/>
      <c r="F4401" s="1"/>
      <c r="Q4401" s="1"/>
      <c r="R4401" s="1"/>
      <c r="U4401" s="1"/>
    </row>
    <row r="4402" spans="5:21" x14ac:dyDescent="0.25">
      <c r="E4402" s="1"/>
      <c r="F4402" s="1"/>
      <c r="Q4402" s="1"/>
      <c r="R4402" s="1"/>
      <c r="U4402" s="1"/>
    </row>
    <row r="4403" spans="5:21" x14ac:dyDescent="0.25">
      <c r="E4403" s="1"/>
      <c r="F4403" s="1"/>
      <c r="Q4403" s="1"/>
      <c r="R4403" s="1"/>
      <c r="U4403" s="1"/>
    </row>
    <row r="4404" spans="5:21" x14ac:dyDescent="0.25">
      <c r="E4404" s="1"/>
      <c r="F4404" s="1"/>
      <c r="Q4404" s="1"/>
      <c r="R4404" s="1"/>
      <c r="U4404" s="1"/>
    </row>
    <row r="4405" spans="5:21" x14ac:dyDescent="0.25">
      <c r="E4405" s="1"/>
      <c r="F4405" s="1"/>
      <c r="Q4405" s="1"/>
      <c r="R4405" s="1"/>
      <c r="U4405" s="1"/>
    </row>
    <row r="4406" spans="5:21" x14ac:dyDescent="0.25">
      <c r="E4406" s="1"/>
      <c r="F4406" s="1"/>
      <c r="Q4406" s="1"/>
      <c r="R4406" s="1"/>
      <c r="U4406" s="1"/>
    </row>
    <row r="4407" spans="5:21" x14ac:dyDescent="0.25">
      <c r="E4407" s="1"/>
      <c r="F4407" s="1"/>
      <c r="Q4407" s="1"/>
      <c r="R4407" s="1"/>
      <c r="U4407" s="1"/>
    </row>
    <row r="4408" spans="5:21" x14ac:dyDescent="0.25">
      <c r="E4408" s="1"/>
      <c r="F4408" s="1"/>
      <c r="Q4408" s="1"/>
      <c r="R4408" s="1"/>
      <c r="U4408" s="1"/>
    </row>
    <row r="4409" spans="5:21" x14ac:dyDescent="0.25">
      <c r="E4409" s="1"/>
      <c r="F4409" s="1"/>
      <c r="Q4409" s="1"/>
      <c r="R4409" s="1"/>
      <c r="U4409" s="1"/>
    </row>
    <row r="4410" spans="5:21" x14ac:dyDescent="0.25">
      <c r="E4410" s="1"/>
      <c r="F4410" s="1"/>
      <c r="Q4410" s="1"/>
      <c r="R4410" s="1"/>
      <c r="U4410" s="1"/>
    </row>
    <row r="4411" spans="5:21" x14ac:dyDescent="0.25">
      <c r="E4411" s="1"/>
      <c r="F4411" s="1"/>
      <c r="Q4411" s="1"/>
      <c r="R4411" s="1"/>
      <c r="U4411" s="1"/>
    </row>
    <row r="4412" spans="5:21" x14ac:dyDescent="0.25">
      <c r="E4412" s="1"/>
      <c r="F4412" s="1"/>
      <c r="Q4412" s="1"/>
      <c r="R4412" s="1"/>
      <c r="U4412" s="1"/>
    </row>
    <row r="4413" spans="5:21" x14ac:dyDescent="0.25">
      <c r="E4413" s="1"/>
      <c r="F4413" s="1"/>
      <c r="Q4413" s="1"/>
      <c r="R4413" s="1"/>
      <c r="U4413" s="1"/>
    </row>
    <row r="4414" spans="5:21" x14ac:dyDescent="0.25">
      <c r="E4414" s="1"/>
      <c r="F4414" s="1"/>
      <c r="Q4414" s="1"/>
      <c r="R4414" s="1"/>
      <c r="U4414" s="1"/>
    </row>
    <row r="4415" spans="5:21" x14ac:dyDescent="0.25">
      <c r="E4415" s="1"/>
      <c r="F4415" s="1"/>
      <c r="Q4415" s="1"/>
      <c r="R4415" s="1"/>
      <c r="U4415" s="1"/>
    </row>
    <row r="4416" spans="5:21" x14ac:dyDescent="0.25">
      <c r="E4416" s="1"/>
      <c r="F4416" s="1"/>
      <c r="Q4416" s="1"/>
      <c r="R4416" s="1"/>
      <c r="U4416" s="1"/>
    </row>
    <row r="4417" spans="5:21" x14ac:dyDescent="0.25">
      <c r="E4417" s="1"/>
      <c r="F4417" s="1"/>
      <c r="Q4417" s="1"/>
      <c r="R4417" s="1"/>
      <c r="U4417" s="1"/>
    </row>
    <row r="4418" spans="5:21" x14ac:dyDescent="0.25">
      <c r="Q4418" s="1"/>
      <c r="R4418" s="1"/>
      <c r="U4418" s="1"/>
    </row>
    <row r="4419" spans="5:21" x14ac:dyDescent="0.25">
      <c r="Q4419" s="1"/>
      <c r="R4419" s="1"/>
      <c r="U4419" s="1"/>
    </row>
    <row r="4420" spans="5:21" x14ac:dyDescent="0.25">
      <c r="Q4420" s="1"/>
      <c r="R4420" s="1"/>
      <c r="U4420" s="1"/>
    </row>
    <row r="4421" spans="5:21" x14ac:dyDescent="0.25">
      <c r="Q4421" s="1"/>
      <c r="R4421" s="1"/>
      <c r="U4421" s="1"/>
    </row>
    <row r="4422" spans="5:21" x14ac:dyDescent="0.25">
      <c r="Q4422" s="1"/>
      <c r="R4422" s="1"/>
      <c r="U4422" s="1"/>
    </row>
    <row r="4423" spans="5:21" x14ac:dyDescent="0.25">
      <c r="Q4423" s="1"/>
      <c r="R4423" s="1"/>
      <c r="U4423" s="1"/>
    </row>
    <row r="4424" spans="5:21" x14ac:dyDescent="0.25">
      <c r="Q4424" s="1"/>
      <c r="R4424" s="1"/>
      <c r="U4424" s="1"/>
    </row>
    <row r="4425" spans="5:21" x14ac:dyDescent="0.25">
      <c r="Q4425" s="1"/>
      <c r="R4425" s="1"/>
      <c r="U4425" s="1"/>
    </row>
    <row r="4426" spans="5:21" x14ac:dyDescent="0.25">
      <c r="Q4426" s="1"/>
      <c r="R4426" s="1"/>
      <c r="U4426" s="1"/>
    </row>
    <row r="4427" spans="5:21" x14ac:dyDescent="0.25">
      <c r="Q4427" s="1"/>
      <c r="R4427" s="1"/>
      <c r="U4427" s="1"/>
    </row>
    <row r="4428" spans="5:21" x14ac:dyDescent="0.25">
      <c r="Q4428" s="1"/>
      <c r="R4428" s="1"/>
      <c r="U4428" s="1"/>
    </row>
    <row r="4429" spans="5:21" x14ac:dyDescent="0.25">
      <c r="Q4429" s="1"/>
      <c r="R4429" s="1"/>
      <c r="U4429" s="1"/>
    </row>
    <row r="4430" spans="5:21" x14ac:dyDescent="0.25">
      <c r="Q4430" s="1"/>
      <c r="R4430" s="1"/>
      <c r="U4430" s="1"/>
    </row>
    <row r="4431" spans="5:21" x14ac:dyDescent="0.25">
      <c r="Q4431" s="1"/>
      <c r="R4431" s="1"/>
      <c r="U4431" s="1"/>
    </row>
    <row r="4432" spans="5:21" x14ac:dyDescent="0.25">
      <c r="Q4432" s="1"/>
      <c r="R4432" s="1"/>
      <c r="U4432" s="1"/>
    </row>
    <row r="4433" spans="5:21" x14ac:dyDescent="0.25">
      <c r="Q4433" s="1"/>
      <c r="R4433" s="1"/>
      <c r="U4433" s="1"/>
    </row>
    <row r="4434" spans="5:21" x14ac:dyDescent="0.25">
      <c r="Q4434" s="1"/>
      <c r="R4434" s="1"/>
      <c r="U4434" s="1"/>
    </row>
    <row r="4435" spans="5:21" x14ac:dyDescent="0.25">
      <c r="Q4435" s="1"/>
      <c r="R4435" s="1"/>
      <c r="U4435" s="1"/>
    </row>
    <row r="4436" spans="5:21" x14ac:dyDescent="0.25">
      <c r="Q4436" s="1"/>
      <c r="R4436" s="1"/>
      <c r="U4436" s="1"/>
    </row>
    <row r="4437" spans="5:21" x14ac:dyDescent="0.25">
      <c r="Q4437" s="1"/>
      <c r="R4437" s="1"/>
      <c r="U4437" s="1"/>
    </row>
    <row r="4438" spans="5:21" x14ac:dyDescent="0.25">
      <c r="Q4438" s="1"/>
      <c r="R4438" s="1"/>
      <c r="U4438" s="1"/>
    </row>
    <row r="4439" spans="5:21" x14ac:dyDescent="0.25">
      <c r="Q4439" s="1"/>
      <c r="R4439" s="1"/>
      <c r="U4439" s="1"/>
    </row>
    <row r="4440" spans="5:21" x14ac:dyDescent="0.25">
      <c r="Q4440" s="1"/>
      <c r="R4440" s="1"/>
      <c r="U4440" s="1"/>
    </row>
    <row r="4441" spans="5:21" x14ac:dyDescent="0.25">
      <c r="Q4441" s="1"/>
      <c r="R4441" s="1"/>
      <c r="U4441" s="1"/>
    </row>
    <row r="4442" spans="5:21" x14ac:dyDescent="0.25">
      <c r="E4442" s="1"/>
      <c r="F4442" s="1"/>
      <c r="Q4442" s="1"/>
      <c r="R4442" s="1"/>
      <c r="U4442" s="1"/>
    </row>
    <row r="4443" spans="5:21" x14ac:dyDescent="0.25">
      <c r="E4443" s="1"/>
      <c r="F4443" s="1"/>
      <c r="Q4443" s="1"/>
      <c r="R4443" s="1"/>
      <c r="U4443" s="1"/>
    </row>
    <row r="4444" spans="5:21" x14ac:dyDescent="0.25">
      <c r="E4444" s="1"/>
      <c r="F4444" s="1"/>
      <c r="Q4444" s="1"/>
      <c r="R4444" s="1"/>
      <c r="U4444" s="1"/>
    </row>
    <row r="4445" spans="5:21" x14ac:dyDescent="0.25">
      <c r="E4445" s="1"/>
      <c r="F4445" s="1"/>
      <c r="Q4445" s="1"/>
      <c r="R4445" s="1"/>
      <c r="U4445" s="1"/>
    </row>
    <row r="4446" spans="5:21" x14ac:dyDescent="0.25">
      <c r="E4446" s="1"/>
      <c r="F4446" s="1"/>
      <c r="Q4446" s="1"/>
      <c r="R4446" s="1"/>
      <c r="U4446" s="1"/>
    </row>
    <row r="4447" spans="5:21" x14ac:dyDescent="0.25">
      <c r="E4447" s="1"/>
      <c r="F4447" s="1"/>
      <c r="Q4447" s="1"/>
      <c r="R4447" s="1"/>
      <c r="U4447" s="1"/>
    </row>
    <row r="4448" spans="5:21" x14ac:dyDescent="0.25">
      <c r="E4448" s="1"/>
      <c r="F4448" s="1"/>
      <c r="Q4448" s="1"/>
      <c r="R4448" s="1"/>
      <c r="U4448" s="1"/>
    </row>
    <row r="4449" spans="5:21" x14ac:dyDescent="0.25">
      <c r="E4449" s="1"/>
      <c r="F4449" s="1"/>
      <c r="Q4449" s="1"/>
      <c r="R4449" s="1"/>
      <c r="U4449" s="1"/>
    </row>
    <row r="4450" spans="5:21" x14ac:dyDescent="0.25">
      <c r="E4450" s="1"/>
      <c r="F4450" s="1"/>
      <c r="Q4450" s="1"/>
      <c r="R4450" s="1"/>
      <c r="U4450" s="1"/>
    </row>
    <row r="4451" spans="5:21" x14ac:dyDescent="0.25">
      <c r="E4451" s="1"/>
      <c r="F4451" s="1"/>
      <c r="Q4451" s="1"/>
      <c r="R4451" s="1"/>
      <c r="U4451" s="1"/>
    </row>
    <row r="4452" spans="5:21" x14ac:dyDescent="0.25">
      <c r="E4452" s="1"/>
      <c r="F4452" s="1"/>
      <c r="Q4452" s="1"/>
      <c r="R4452" s="1"/>
      <c r="U4452" s="1"/>
    </row>
    <row r="4453" spans="5:21" x14ac:dyDescent="0.25">
      <c r="E4453" s="1"/>
      <c r="F4453" s="1"/>
      <c r="Q4453" s="1"/>
      <c r="R4453" s="1"/>
      <c r="U4453" s="1"/>
    </row>
    <row r="4454" spans="5:21" x14ac:dyDescent="0.25">
      <c r="E4454" s="1"/>
      <c r="F4454" s="1"/>
      <c r="Q4454" s="1"/>
      <c r="R4454" s="1"/>
      <c r="U4454" s="1"/>
    </row>
    <row r="4455" spans="5:21" x14ac:dyDescent="0.25">
      <c r="E4455" s="1"/>
      <c r="F4455" s="1"/>
      <c r="Q4455" s="1"/>
      <c r="R4455" s="1"/>
      <c r="U4455" s="1"/>
    </row>
    <row r="4456" spans="5:21" x14ac:dyDescent="0.25">
      <c r="E4456" s="1"/>
      <c r="F4456" s="1"/>
      <c r="Q4456" s="1"/>
      <c r="R4456" s="1"/>
      <c r="U4456" s="1"/>
    </row>
    <row r="4457" spans="5:21" x14ac:dyDescent="0.25">
      <c r="E4457" s="1"/>
      <c r="F4457" s="1"/>
      <c r="Q4457" s="1"/>
      <c r="R4457" s="1"/>
      <c r="U4457" s="1"/>
    </row>
    <row r="4458" spans="5:21" x14ac:dyDescent="0.25">
      <c r="E4458" s="1"/>
      <c r="F4458" s="1"/>
      <c r="Q4458" s="1"/>
      <c r="R4458" s="1"/>
      <c r="U4458" s="1"/>
    </row>
    <row r="4459" spans="5:21" x14ac:dyDescent="0.25">
      <c r="E4459" s="1"/>
      <c r="F4459" s="1"/>
      <c r="Q4459" s="1"/>
      <c r="R4459" s="1"/>
      <c r="U4459" s="1"/>
    </row>
    <row r="4460" spans="5:21" x14ac:dyDescent="0.25">
      <c r="E4460" s="1"/>
      <c r="F4460" s="1"/>
      <c r="Q4460" s="1"/>
      <c r="R4460" s="1"/>
      <c r="U4460" s="1"/>
    </row>
    <row r="4461" spans="5:21" x14ac:dyDescent="0.25">
      <c r="E4461" s="1"/>
      <c r="F4461" s="1"/>
      <c r="Q4461" s="1"/>
      <c r="R4461" s="1"/>
      <c r="U4461" s="1"/>
    </row>
    <row r="4462" spans="5:21" x14ac:dyDescent="0.25">
      <c r="E4462" s="1"/>
      <c r="F4462" s="1"/>
      <c r="Q4462" s="1"/>
      <c r="R4462" s="1"/>
      <c r="U4462" s="1"/>
    </row>
    <row r="4463" spans="5:21" x14ac:dyDescent="0.25">
      <c r="E4463" s="1"/>
      <c r="F4463" s="1"/>
      <c r="Q4463" s="1"/>
      <c r="R4463" s="1"/>
      <c r="U4463" s="1"/>
    </row>
    <row r="4464" spans="5:21" x14ac:dyDescent="0.25">
      <c r="E4464" s="1"/>
      <c r="F4464" s="1"/>
      <c r="Q4464" s="1"/>
      <c r="R4464" s="1"/>
      <c r="U4464" s="1"/>
    </row>
    <row r="4465" spans="5:21" x14ac:dyDescent="0.25">
      <c r="E4465" s="1"/>
      <c r="F4465" s="1"/>
      <c r="Q4465" s="1"/>
      <c r="R4465" s="1"/>
      <c r="U4465" s="1"/>
    </row>
    <row r="4466" spans="5:21" x14ac:dyDescent="0.25">
      <c r="Q4466" s="1"/>
      <c r="R4466" s="1"/>
      <c r="U4466" s="1"/>
    </row>
    <row r="4467" spans="5:21" x14ac:dyDescent="0.25">
      <c r="Q4467" s="1"/>
      <c r="R4467" s="1"/>
      <c r="U4467" s="1"/>
    </row>
    <row r="4468" spans="5:21" x14ac:dyDescent="0.25">
      <c r="Q4468" s="1"/>
      <c r="R4468" s="1"/>
      <c r="U4468" s="1"/>
    </row>
    <row r="4469" spans="5:21" x14ac:dyDescent="0.25">
      <c r="Q4469" s="1"/>
      <c r="R4469" s="1"/>
      <c r="U4469" s="1"/>
    </row>
    <row r="4470" spans="5:21" x14ac:dyDescent="0.25">
      <c r="Q4470" s="1"/>
      <c r="R4470" s="1"/>
      <c r="U4470" s="1"/>
    </row>
    <row r="4471" spans="5:21" x14ac:dyDescent="0.25">
      <c r="Q4471" s="1"/>
      <c r="R4471" s="1"/>
      <c r="U4471" s="1"/>
    </row>
    <row r="4472" spans="5:21" x14ac:dyDescent="0.25">
      <c r="Q4472" s="1"/>
      <c r="R4472" s="1"/>
      <c r="U4472" s="1"/>
    </row>
    <row r="4473" spans="5:21" x14ac:dyDescent="0.25">
      <c r="Q4473" s="1"/>
      <c r="R4473" s="1"/>
      <c r="U4473" s="1"/>
    </row>
    <row r="4474" spans="5:21" x14ac:dyDescent="0.25">
      <c r="Q4474" s="1"/>
      <c r="R4474" s="1"/>
      <c r="U4474" s="1"/>
    </row>
    <row r="4475" spans="5:21" x14ac:dyDescent="0.25">
      <c r="Q4475" s="1"/>
      <c r="R4475" s="1"/>
      <c r="U4475" s="1"/>
    </row>
    <row r="4476" spans="5:21" x14ac:dyDescent="0.25">
      <c r="Q4476" s="1"/>
      <c r="R4476" s="1"/>
      <c r="U4476" s="1"/>
    </row>
    <row r="4477" spans="5:21" x14ac:dyDescent="0.25">
      <c r="Q4477" s="1"/>
      <c r="R4477" s="1"/>
      <c r="U4477" s="1"/>
    </row>
    <row r="4478" spans="5:21" x14ac:dyDescent="0.25">
      <c r="Q4478" s="1"/>
      <c r="R4478" s="1"/>
      <c r="U4478" s="1"/>
    </row>
    <row r="4479" spans="5:21" x14ac:dyDescent="0.25">
      <c r="Q4479" s="1"/>
      <c r="R4479" s="1"/>
      <c r="U4479" s="1"/>
    </row>
    <row r="4480" spans="5:21" x14ac:dyDescent="0.25">
      <c r="Q4480" s="1"/>
      <c r="R4480" s="1"/>
      <c r="U4480" s="1"/>
    </row>
    <row r="4481" spans="17:21" x14ac:dyDescent="0.25">
      <c r="Q4481" s="1"/>
      <c r="R4481" s="1"/>
      <c r="U4481" s="1"/>
    </row>
    <row r="4482" spans="17:21" x14ac:dyDescent="0.25">
      <c r="Q4482" s="1"/>
      <c r="R4482" s="1"/>
      <c r="U4482" s="1"/>
    </row>
    <row r="4483" spans="17:21" x14ac:dyDescent="0.25">
      <c r="Q4483" s="1"/>
      <c r="R4483" s="1"/>
      <c r="U4483" s="1"/>
    </row>
    <row r="4484" spans="17:21" x14ac:dyDescent="0.25">
      <c r="Q4484" s="1"/>
      <c r="R4484" s="1"/>
      <c r="U4484" s="1"/>
    </row>
    <row r="4485" spans="17:21" x14ac:dyDescent="0.25">
      <c r="Q4485" s="1"/>
      <c r="R4485" s="1"/>
      <c r="U4485" s="1"/>
    </row>
    <row r="4486" spans="17:21" x14ac:dyDescent="0.25">
      <c r="Q4486" s="1"/>
      <c r="R4486" s="1"/>
      <c r="U4486" s="1"/>
    </row>
    <row r="4487" spans="17:21" x14ac:dyDescent="0.25">
      <c r="Q4487" s="1"/>
      <c r="R4487" s="1"/>
      <c r="U4487" s="1"/>
    </row>
    <row r="4488" spans="17:21" x14ac:dyDescent="0.25">
      <c r="Q4488" s="1"/>
      <c r="R4488" s="1"/>
      <c r="U4488" s="1"/>
    </row>
    <row r="4489" spans="17:21" x14ac:dyDescent="0.25">
      <c r="Q4489" s="1"/>
      <c r="R4489" s="1"/>
      <c r="U4489" s="1"/>
    </row>
    <row r="4490" spans="17:21" x14ac:dyDescent="0.25">
      <c r="Q4490" s="1"/>
      <c r="R4490" s="1"/>
      <c r="U4490" s="1"/>
    </row>
    <row r="4491" spans="17:21" x14ac:dyDescent="0.25">
      <c r="Q4491" s="1"/>
      <c r="R4491" s="1"/>
      <c r="U4491" s="1"/>
    </row>
    <row r="4492" spans="17:21" x14ac:dyDescent="0.25">
      <c r="Q4492" s="1"/>
      <c r="R4492" s="1"/>
      <c r="U4492" s="1"/>
    </row>
    <row r="4493" spans="17:21" x14ac:dyDescent="0.25">
      <c r="Q4493" s="1"/>
      <c r="R4493" s="1"/>
      <c r="U4493" s="1"/>
    </row>
    <row r="4494" spans="17:21" x14ac:dyDescent="0.25">
      <c r="Q4494" s="1"/>
      <c r="R4494" s="1"/>
      <c r="U4494" s="1"/>
    </row>
    <row r="4495" spans="17:21" x14ac:dyDescent="0.25">
      <c r="Q4495" s="1"/>
      <c r="R4495" s="1"/>
      <c r="U4495" s="1"/>
    </row>
    <row r="4496" spans="17:21" x14ac:dyDescent="0.25">
      <c r="Q4496" s="1"/>
      <c r="R4496" s="1"/>
      <c r="U4496" s="1"/>
    </row>
    <row r="4497" spans="17:21" x14ac:dyDescent="0.25">
      <c r="Q4497" s="1"/>
      <c r="R4497" s="1"/>
      <c r="U4497" s="1"/>
    </row>
    <row r="4498" spans="17:21" x14ac:dyDescent="0.25">
      <c r="Q4498" s="1"/>
      <c r="R4498" s="1"/>
      <c r="U4498" s="1"/>
    </row>
    <row r="4499" spans="17:21" x14ac:dyDescent="0.25">
      <c r="Q4499" s="1"/>
      <c r="R4499" s="1"/>
      <c r="U4499" s="1"/>
    </row>
    <row r="4500" spans="17:21" x14ac:dyDescent="0.25">
      <c r="Q4500" s="1"/>
      <c r="R4500" s="1"/>
      <c r="U4500" s="1"/>
    </row>
    <row r="4501" spans="17:21" x14ac:dyDescent="0.25">
      <c r="Q4501" s="1"/>
      <c r="R4501" s="1"/>
      <c r="U4501" s="1"/>
    </row>
    <row r="4502" spans="17:21" x14ac:dyDescent="0.25">
      <c r="Q4502" s="1"/>
      <c r="R4502" s="1"/>
      <c r="U4502" s="1"/>
    </row>
    <row r="4503" spans="17:21" x14ac:dyDescent="0.25">
      <c r="Q4503" s="1"/>
      <c r="R4503" s="1"/>
      <c r="U4503" s="1"/>
    </row>
    <row r="4504" spans="17:21" x14ac:dyDescent="0.25">
      <c r="Q4504" s="1"/>
      <c r="R4504" s="1"/>
      <c r="U4504" s="1"/>
    </row>
    <row r="4505" spans="17:21" x14ac:dyDescent="0.25">
      <c r="Q4505" s="1"/>
      <c r="R4505" s="1"/>
      <c r="U4505" s="1"/>
    </row>
    <row r="4506" spans="17:21" x14ac:dyDescent="0.25">
      <c r="Q4506" s="1"/>
      <c r="R4506" s="1"/>
      <c r="U4506" s="1"/>
    </row>
    <row r="4507" spans="17:21" x14ac:dyDescent="0.25">
      <c r="Q4507" s="1"/>
      <c r="R4507" s="1"/>
      <c r="U4507" s="1"/>
    </row>
    <row r="4508" spans="17:21" x14ac:dyDescent="0.25">
      <c r="Q4508" s="1"/>
      <c r="R4508" s="1"/>
      <c r="U4508" s="1"/>
    </row>
    <row r="4509" spans="17:21" x14ac:dyDescent="0.25">
      <c r="Q4509" s="1"/>
      <c r="R4509" s="1"/>
      <c r="U4509" s="1"/>
    </row>
    <row r="4510" spans="17:21" x14ac:dyDescent="0.25">
      <c r="Q4510" s="1"/>
      <c r="R4510" s="1"/>
      <c r="U4510" s="1"/>
    </row>
    <row r="4511" spans="17:21" x14ac:dyDescent="0.25">
      <c r="Q4511" s="1"/>
      <c r="R4511" s="1"/>
      <c r="U4511" s="1"/>
    </row>
    <row r="4512" spans="17:21" x14ac:dyDescent="0.25">
      <c r="Q4512" s="1"/>
      <c r="R4512" s="1"/>
      <c r="U4512" s="1"/>
    </row>
    <row r="4513" spans="17:21" x14ac:dyDescent="0.25">
      <c r="Q4513" s="1"/>
      <c r="R4513" s="1"/>
      <c r="U4513" s="1"/>
    </row>
    <row r="4514" spans="17:21" x14ac:dyDescent="0.25">
      <c r="Q4514" s="1"/>
      <c r="R4514" s="1"/>
      <c r="U4514" s="1"/>
    </row>
    <row r="4515" spans="17:21" x14ac:dyDescent="0.25">
      <c r="Q4515" s="1"/>
      <c r="R4515" s="1"/>
      <c r="U4515" s="1"/>
    </row>
    <row r="4516" spans="17:21" x14ac:dyDescent="0.25">
      <c r="Q4516" s="1"/>
      <c r="R4516" s="1"/>
      <c r="U4516" s="1"/>
    </row>
    <row r="4517" spans="17:21" x14ac:dyDescent="0.25">
      <c r="Q4517" s="1"/>
      <c r="R4517" s="1"/>
      <c r="U4517" s="1"/>
    </row>
    <row r="4518" spans="17:21" x14ac:dyDescent="0.25">
      <c r="Q4518" s="1"/>
      <c r="R4518" s="1"/>
      <c r="U4518" s="1"/>
    </row>
    <row r="4519" spans="17:21" x14ac:dyDescent="0.25">
      <c r="Q4519" s="1"/>
      <c r="R4519" s="1"/>
      <c r="U4519" s="1"/>
    </row>
    <row r="4520" spans="17:21" x14ac:dyDescent="0.25">
      <c r="Q4520" s="1"/>
      <c r="R4520" s="1"/>
      <c r="U4520" s="1"/>
    </row>
    <row r="4521" spans="17:21" x14ac:dyDescent="0.25">
      <c r="Q4521" s="1"/>
      <c r="R4521" s="1"/>
      <c r="U4521" s="1"/>
    </row>
    <row r="4522" spans="17:21" x14ac:dyDescent="0.25">
      <c r="Q4522" s="1"/>
      <c r="R4522" s="1"/>
      <c r="U4522" s="1"/>
    </row>
    <row r="4523" spans="17:21" x14ac:dyDescent="0.25">
      <c r="Q4523" s="1"/>
      <c r="R4523" s="1"/>
      <c r="U4523" s="1"/>
    </row>
    <row r="4524" spans="17:21" x14ac:dyDescent="0.25">
      <c r="Q4524" s="1"/>
      <c r="R4524" s="1"/>
      <c r="U4524" s="1"/>
    </row>
    <row r="4525" spans="17:21" x14ac:dyDescent="0.25">
      <c r="Q4525" s="1"/>
      <c r="R4525" s="1"/>
      <c r="U4525" s="1"/>
    </row>
    <row r="4526" spans="17:21" x14ac:dyDescent="0.25">
      <c r="Q4526" s="1"/>
      <c r="R4526" s="1"/>
      <c r="U4526" s="1"/>
    </row>
    <row r="4527" spans="17:21" x14ac:dyDescent="0.25">
      <c r="Q4527" s="1"/>
      <c r="R4527" s="1"/>
      <c r="U4527" s="1"/>
    </row>
    <row r="4528" spans="17:21" x14ac:dyDescent="0.25">
      <c r="Q4528" s="1"/>
      <c r="R4528" s="1"/>
      <c r="U4528" s="1"/>
    </row>
    <row r="4529" spans="17:21" x14ac:dyDescent="0.25">
      <c r="Q4529" s="1"/>
      <c r="R4529" s="1"/>
      <c r="U4529" s="1"/>
    </row>
    <row r="4530" spans="17:21" x14ac:dyDescent="0.25">
      <c r="Q4530" s="1"/>
      <c r="R4530" s="1"/>
      <c r="U4530" s="1"/>
    </row>
    <row r="4531" spans="17:21" x14ac:dyDescent="0.25">
      <c r="Q4531" s="1"/>
      <c r="R4531" s="1"/>
      <c r="U4531" s="1"/>
    </row>
    <row r="4532" spans="17:21" x14ac:dyDescent="0.25">
      <c r="Q4532" s="1"/>
      <c r="R4532" s="1"/>
      <c r="U4532" s="1"/>
    </row>
    <row r="4533" spans="17:21" x14ac:dyDescent="0.25">
      <c r="Q4533" s="1"/>
      <c r="R4533" s="1"/>
      <c r="U4533" s="1"/>
    </row>
    <row r="4534" spans="17:21" x14ac:dyDescent="0.25">
      <c r="Q4534" s="1"/>
      <c r="R4534" s="1"/>
      <c r="U4534" s="1"/>
    </row>
    <row r="4535" spans="17:21" x14ac:dyDescent="0.25">
      <c r="Q4535" s="1"/>
      <c r="R4535" s="1"/>
      <c r="U4535" s="1"/>
    </row>
    <row r="4536" spans="17:21" x14ac:dyDescent="0.25">
      <c r="Q4536" s="1"/>
      <c r="R4536" s="1"/>
      <c r="U4536" s="1"/>
    </row>
    <row r="4537" spans="17:21" x14ac:dyDescent="0.25">
      <c r="Q4537" s="1"/>
      <c r="R4537" s="1"/>
      <c r="U4537" s="1"/>
    </row>
    <row r="4538" spans="17:21" x14ac:dyDescent="0.25">
      <c r="Q4538" s="1"/>
      <c r="R4538" s="1"/>
      <c r="U4538" s="1"/>
    </row>
    <row r="4539" spans="17:21" x14ac:dyDescent="0.25">
      <c r="Q4539" s="1"/>
      <c r="R4539" s="1"/>
      <c r="U4539" s="1"/>
    </row>
    <row r="4540" spans="17:21" x14ac:dyDescent="0.25">
      <c r="Q4540" s="1"/>
      <c r="R4540" s="1"/>
      <c r="U4540" s="1"/>
    </row>
    <row r="4541" spans="17:21" x14ac:dyDescent="0.25">
      <c r="Q4541" s="1"/>
      <c r="R4541" s="1"/>
      <c r="U4541" s="1"/>
    </row>
    <row r="4542" spans="17:21" x14ac:dyDescent="0.25">
      <c r="Q4542" s="1"/>
      <c r="R4542" s="1"/>
      <c r="U4542" s="1"/>
    </row>
    <row r="4543" spans="17:21" x14ac:dyDescent="0.25">
      <c r="Q4543" s="1"/>
      <c r="R4543" s="1"/>
      <c r="U4543" s="1"/>
    </row>
    <row r="4544" spans="17:21" x14ac:dyDescent="0.25">
      <c r="Q4544" s="1"/>
      <c r="R4544" s="1"/>
      <c r="U4544" s="1"/>
    </row>
    <row r="4545" spans="17:21" x14ac:dyDescent="0.25">
      <c r="Q4545" s="1"/>
      <c r="R4545" s="1"/>
      <c r="U4545" s="1"/>
    </row>
    <row r="4546" spans="17:21" x14ac:dyDescent="0.25">
      <c r="Q4546" s="1"/>
      <c r="R4546" s="1"/>
      <c r="U4546" s="1"/>
    </row>
    <row r="4547" spans="17:21" x14ac:dyDescent="0.25">
      <c r="Q4547" s="1"/>
      <c r="R4547" s="1"/>
      <c r="U4547" s="1"/>
    </row>
    <row r="4548" spans="17:21" x14ac:dyDescent="0.25">
      <c r="Q4548" s="1"/>
      <c r="R4548" s="1"/>
      <c r="U4548" s="1"/>
    </row>
    <row r="4549" spans="17:21" x14ac:dyDescent="0.25">
      <c r="Q4549" s="1"/>
      <c r="R4549" s="1"/>
      <c r="U4549" s="1"/>
    </row>
    <row r="4550" spans="17:21" x14ac:dyDescent="0.25">
      <c r="Q4550" s="1"/>
      <c r="R4550" s="1"/>
      <c r="U4550" s="1"/>
    </row>
    <row r="4551" spans="17:21" x14ac:dyDescent="0.25">
      <c r="Q4551" s="1"/>
      <c r="R4551" s="1"/>
      <c r="U4551" s="1"/>
    </row>
    <row r="4552" spans="17:21" x14ac:dyDescent="0.25">
      <c r="Q4552" s="1"/>
      <c r="R4552" s="1"/>
      <c r="U4552" s="1"/>
    </row>
    <row r="4553" spans="17:21" x14ac:dyDescent="0.25">
      <c r="Q4553" s="1"/>
      <c r="R4553" s="1"/>
      <c r="U4553" s="1"/>
    </row>
    <row r="4554" spans="17:21" x14ac:dyDescent="0.25">
      <c r="Q4554" s="1"/>
      <c r="R4554" s="1"/>
      <c r="U4554" s="1"/>
    </row>
    <row r="4555" spans="17:21" x14ac:dyDescent="0.25">
      <c r="Q4555" s="1"/>
      <c r="R4555" s="1"/>
      <c r="U4555" s="1"/>
    </row>
    <row r="4556" spans="17:21" x14ac:dyDescent="0.25">
      <c r="Q4556" s="1"/>
      <c r="R4556" s="1"/>
      <c r="U4556" s="1"/>
    </row>
    <row r="4557" spans="17:21" x14ac:dyDescent="0.25">
      <c r="Q4557" s="1"/>
      <c r="R4557" s="1"/>
      <c r="U4557" s="1"/>
    </row>
    <row r="4558" spans="17:21" x14ac:dyDescent="0.25">
      <c r="Q4558" s="1"/>
      <c r="R4558" s="1"/>
      <c r="U4558" s="1"/>
    </row>
    <row r="4559" spans="17:21" x14ac:dyDescent="0.25">
      <c r="Q4559" s="1"/>
      <c r="R4559" s="1"/>
      <c r="U4559" s="1"/>
    </row>
    <row r="4560" spans="17:21" x14ac:dyDescent="0.25">
      <c r="Q4560" s="1"/>
      <c r="R4560" s="1"/>
      <c r="U4560" s="1"/>
    </row>
    <row r="4561" spans="5:21" x14ac:dyDescent="0.25">
      <c r="Q4561" s="1"/>
      <c r="R4561" s="1"/>
      <c r="U4561" s="1"/>
    </row>
    <row r="4562" spans="5:21" x14ac:dyDescent="0.25">
      <c r="E4562" s="1"/>
      <c r="F4562" s="1"/>
      <c r="Q4562" s="1"/>
      <c r="R4562" s="1"/>
      <c r="U4562" s="1"/>
    </row>
    <row r="4563" spans="5:21" x14ac:dyDescent="0.25">
      <c r="E4563" s="1"/>
      <c r="F4563" s="1"/>
      <c r="Q4563" s="1"/>
      <c r="R4563" s="1"/>
      <c r="U4563" s="1"/>
    </row>
    <row r="4564" spans="5:21" x14ac:dyDescent="0.25">
      <c r="E4564" s="1"/>
      <c r="F4564" s="1"/>
      <c r="Q4564" s="1"/>
      <c r="R4564" s="1"/>
      <c r="U4564" s="1"/>
    </row>
    <row r="4565" spans="5:21" x14ac:dyDescent="0.25">
      <c r="E4565" s="1"/>
      <c r="F4565" s="1"/>
      <c r="Q4565" s="1"/>
      <c r="R4565" s="1"/>
      <c r="U4565" s="1"/>
    </row>
    <row r="4566" spans="5:21" x14ac:dyDescent="0.25">
      <c r="E4566" s="1"/>
      <c r="F4566" s="1"/>
      <c r="Q4566" s="1"/>
      <c r="R4566" s="1"/>
      <c r="U4566" s="1"/>
    </row>
    <row r="4567" spans="5:21" x14ac:dyDescent="0.25">
      <c r="E4567" s="1"/>
      <c r="F4567" s="1"/>
      <c r="Q4567" s="1"/>
      <c r="R4567" s="1"/>
      <c r="U4567" s="1"/>
    </row>
    <row r="4568" spans="5:21" x14ac:dyDescent="0.25">
      <c r="E4568" s="1"/>
      <c r="F4568" s="1"/>
      <c r="Q4568" s="1"/>
      <c r="R4568" s="1"/>
      <c r="U4568" s="1"/>
    </row>
    <row r="4569" spans="5:21" x14ac:dyDescent="0.25">
      <c r="E4569" s="1"/>
      <c r="F4569" s="1"/>
      <c r="Q4569" s="1"/>
      <c r="R4569" s="1"/>
      <c r="U4569" s="1"/>
    </row>
    <row r="4570" spans="5:21" x14ac:dyDescent="0.25">
      <c r="E4570" s="1"/>
      <c r="F4570" s="1"/>
      <c r="Q4570" s="1"/>
      <c r="R4570" s="1"/>
      <c r="U4570" s="1"/>
    </row>
    <row r="4571" spans="5:21" x14ac:dyDescent="0.25">
      <c r="E4571" s="1"/>
      <c r="F4571" s="1"/>
      <c r="Q4571" s="1"/>
      <c r="R4571" s="1"/>
      <c r="U4571" s="1"/>
    </row>
    <row r="4572" spans="5:21" x14ac:dyDescent="0.25">
      <c r="E4572" s="1"/>
      <c r="F4572" s="1"/>
      <c r="Q4572" s="1"/>
      <c r="R4572" s="1"/>
      <c r="U4572" s="1"/>
    </row>
    <row r="4573" spans="5:21" x14ac:dyDescent="0.25">
      <c r="E4573" s="1"/>
      <c r="F4573" s="1"/>
      <c r="Q4573" s="1"/>
      <c r="R4573" s="1"/>
      <c r="U4573" s="1"/>
    </row>
    <row r="4574" spans="5:21" x14ac:dyDescent="0.25">
      <c r="E4574" s="1"/>
      <c r="F4574" s="1"/>
      <c r="Q4574" s="1"/>
      <c r="R4574" s="1"/>
      <c r="U4574" s="1"/>
    </row>
    <row r="4575" spans="5:21" x14ac:dyDescent="0.25">
      <c r="E4575" s="1"/>
      <c r="F4575" s="1"/>
      <c r="Q4575" s="1"/>
      <c r="R4575" s="1"/>
      <c r="U4575" s="1"/>
    </row>
    <row r="4576" spans="5:21" x14ac:dyDescent="0.25">
      <c r="E4576" s="1"/>
      <c r="F4576" s="1"/>
      <c r="Q4576" s="1"/>
      <c r="R4576" s="1"/>
      <c r="U4576" s="1"/>
    </row>
    <row r="4577" spans="5:21" x14ac:dyDescent="0.25">
      <c r="E4577" s="1"/>
      <c r="F4577" s="1"/>
      <c r="Q4577" s="1"/>
      <c r="R4577" s="1"/>
      <c r="U4577" s="1"/>
    </row>
    <row r="4578" spans="5:21" x14ac:dyDescent="0.25">
      <c r="E4578" s="1"/>
      <c r="F4578" s="1"/>
      <c r="Q4578" s="1"/>
      <c r="R4578" s="1"/>
      <c r="U4578" s="1"/>
    </row>
    <row r="4579" spans="5:21" x14ac:dyDescent="0.25">
      <c r="E4579" s="1"/>
      <c r="F4579" s="1"/>
      <c r="Q4579" s="1"/>
      <c r="R4579" s="1"/>
      <c r="U4579" s="1"/>
    </row>
    <row r="4580" spans="5:21" x14ac:dyDescent="0.25">
      <c r="E4580" s="1"/>
      <c r="F4580" s="1"/>
      <c r="Q4580" s="1"/>
      <c r="R4580" s="1"/>
      <c r="U4580" s="1"/>
    </row>
    <row r="4581" spans="5:21" x14ac:dyDescent="0.25">
      <c r="E4581" s="1"/>
      <c r="F4581" s="1"/>
      <c r="Q4581" s="1"/>
      <c r="R4581" s="1"/>
      <c r="U4581" s="1"/>
    </row>
    <row r="4582" spans="5:21" x14ac:dyDescent="0.25">
      <c r="E4582" s="1"/>
      <c r="F4582" s="1"/>
      <c r="Q4582" s="1"/>
      <c r="R4582" s="1"/>
      <c r="U4582" s="1"/>
    </row>
    <row r="4583" spans="5:21" x14ac:dyDescent="0.25">
      <c r="E4583" s="1"/>
      <c r="F4583" s="1"/>
      <c r="Q4583" s="1"/>
      <c r="R4583" s="1"/>
      <c r="U4583" s="1"/>
    </row>
    <row r="4584" spans="5:21" x14ac:dyDescent="0.25">
      <c r="E4584" s="1"/>
      <c r="F4584" s="1"/>
      <c r="Q4584" s="1"/>
      <c r="R4584" s="1"/>
      <c r="U4584" s="1"/>
    </row>
    <row r="4585" spans="5:21" x14ac:dyDescent="0.25">
      <c r="E4585" s="1"/>
      <c r="F4585" s="1"/>
      <c r="Q4585" s="1"/>
      <c r="R4585" s="1"/>
      <c r="U4585" s="1"/>
    </row>
    <row r="4586" spans="5:21" x14ac:dyDescent="0.25">
      <c r="E4586" s="1"/>
      <c r="F4586" s="1"/>
      <c r="Q4586" s="1"/>
      <c r="R4586" s="1"/>
      <c r="U4586" s="1"/>
    </row>
    <row r="4587" spans="5:21" x14ac:dyDescent="0.25">
      <c r="E4587" s="1"/>
      <c r="F4587" s="1"/>
      <c r="Q4587" s="1"/>
      <c r="R4587" s="1"/>
      <c r="U4587" s="1"/>
    </row>
    <row r="4588" spans="5:21" x14ac:dyDescent="0.25">
      <c r="E4588" s="1"/>
      <c r="F4588" s="1"/>
      <c r="Q4588" s="1"/>
      <c r="R4588" s="1"/>
      <c r="U4588" s="1"/>
    </row>
    <row r="4589" spans="5:21" x14ac:dyDescent="0.25">
      <c r="E4589" s="1"/>
      <c r="F4589" s="1"/>
      <c r="Q4589" s="1"/>
      <c r="R4589" s="1"/>
      <c r="U4589" s="1"/>
    </row>
    <row r="4590" spans="5:21" x14ac:dyDescent="0.25">
      <c r="E4590" s="1"/>
      <c r="F4590" s="1"/>
      <c r="Q4590" s="1"/>
      <c r="R4590" s="1"/>
      <c r="U4590" s="1"/>
    </row>
    <row r="4591" spans="5:21" x14ac:dyDescent="0.25">
      <c r="E4591" s="1"/>
      <c r="F4591" s="1"/>
      <c r="Q4591" s="1"/>
      <c r="R4591" s="1"/>
      <c r="U4591" s="1"/>
    </row>
    <row r="4592" spans="5:21" x14ac:dyDescent="0.25">
      <c r="E4592" s="1"/>
      <c r="F4592" s="1"/>
      <c r="Q4592" s="1"/>
      <c r="R4592" s="1"/>
      <c r="U4592" s="1"/>
    </row>
    <row r="4593" spans="5:21" x14ac:dyDescent="0.25">
      <c r="E4593" s="1"/>
      <c r="F4593" s="1"/>
      <c r="Q4593" s="1"/>
      <c r="R4593" s="1"/>
      <c r="U4593" s="1"/>
    </row>
    <row r="4594" spans="5:21" x14ac:dyDescent="0.25">
      <c r="E4594" s="1"/>
      <c r="F4594" s="1"/>
      <c r="Q4594" s="1"/>
      <c r="R4594" s="1"/>
      <c r="U4594" s="1"/>
    </row>
    <row r="4595" spans="5:21" x14ac:dyDescent="0.25">
      <c r="E4595" s="1"/>
      <c r="F4595" s="1"/>
      <c r="Q4595" s="1"/>
      <c r="R4595" s="1"/>
      <c r="U4595" s="1"/>
    </row>
    <row r="4596" spans="5:21" x14ac:dyDescent="0.25">
      <c r="E4596" s="1"/>
      <c r="F4596" s="1"/>
      <c r="Q4596" s="1"/>
      <c r="R4596" s="1"/>
      <c r="U4596" s="1"/>
    </row>
    <row r="4597" spans="5:21" x14ac:dyDescent="0.25">
      <c r="E4597" s="1"/>
      <c r="F4597" s="1"/>
      <c r="Q4597" s="1"/>
      <c r="R4597" s="1"/>
      <c r="U4597" s="1"/>
    </row>
    <row r="4598" spans="5:21" x14ac:dyDescent="0.25">
      <c r="E4598" s="1"/>
      <c r="F4598" s="1"/>
      <c r="Q4598" s="1"/>
      <c r="R4598" s="1"/>
      <c r="U4598" s="1"/>
    </row>
    <row r="4599" spans="5:21" x14ac:dyDescent="0.25">
      <c r="E4599" s="1"/>
      <c r="F4599" s="1"/>
      <c r="Q4599" s="1"/>
      <c r="R4599" s="1"/>
      <c r="U4599" s="1"/>
    </row>
    <row r="4600" spans="5:21" x14ac:dyDescent="0.25">
      <c r="E4600" s="1"/>
      <c r="F4600" s="1"/>
      <c r="Q4600" s="1"/>
      <c r="R4600" s="1"/>
      <c r="U4600" s="1"/>
    </row>
    <row r="4601" spans="5:21" x14ac:dyDescent="0.25">
      <c r="E4601" s="1"/>
      <c r="F4601" s="1"/>
      <c r="Q4601" s="1"/>
      <c r="R4601" s="1"/>
      <c r="U4601" s="1"/>
    </row>
    <row r="4602" spans="5:21" x14ac:dyDescent="0.25">
      <c r="E4602" s="1"/>
      <c r="F4602" s="1"/>
      <c r="Q4602" s="1"/>
      <c r="R4602" s="1"/>
      <c r="U4602" s="1"/>
    </row>
    <row r="4603" spans="5:21" x14ac:dyDescent="0.25">
      <c r="E4603" s="1"/>
      <c r="F4603" s="1"/>
      <c r="Q4603" s="1"/>
      <c r="R4603" s="1"/>
      <c r="U4603" s="1"/>
    </row>
    <row r="4604" spans="5:21" x14ac:dyDescent="0.25">
      <c r="E4604" s="1"/>
      <c r="F4604" s="1"/>
      <c r="Q4604" s="1"/>
      <c r="R4604" s="1"/>
      <c r="U4604" s="1"/>
    </row>
    <row r="4605" spans="5:21" x14ac:dyDescent="0.25">
      <c r="E4605" s="1"/>
      <c r="F4605" s="1"/>
      <c r="Q4605" s="1"/>
      <c r="R4605" s="1"/>
      <c r="U4605" s="1"/>
    </row>
    <row r="4606" spans="5:21" x14ac:dyDescent="0.25">
      <c r="E4606" s="1"/>
      <c r="F4606" s="1"/>
      <c r="Q4606" s="1"/>
      <c r="R4606" s="1"/>
      <c r="U4606" s="1"/>
    </row>
    <row r="4607" spans="5:21" x14ac:dyDescent="0.25">
      <c r="E4607" s="1"/>
      <c r="F4607" s="1"/>
      <c r="Q4607" s="1"/>
      <c r="R4607" s="1"/>
      <c r="U4607" s="1"/>
    </row>
    <row r="4608" spans="5:21" x14ac:dyDescent="0.25">
      <c r="E4608" s="1"/>
      <c r="F4608" s="1"/>
      <c r="Q4608" s="1"/>
      <c r="R4608" s="1"/>
      <c r="U4608" s="1"/>
    </row>
    <row r="4609" spans="5:21" x14ac:dyDescent="0.25">
      <c r="E4609" s="1"/>
      <c r="F4609" s="1"/>
      <c r="Q4609" s="1"/>
      <c r="R4609" s="1"/>
      <c r="U4609" s="1"/>
    </row>
    <row r="4610" spans="5:21" x14ac:dyDescent="0.25">
      <c r="E4610" s="1"/>
      <c r="F4610" s="1"/>
      <c r="Q4610" s="1"/>
      <c r="R4610" s="1"/>
      <c r="U4610" s="1"/>
    </row>
    <row r="4611" spans="5:21" x14ac:dyDescent="0.25">
      <c r="E4611" s="1"/>
      <c r="F4611" s="1"/>
      <c r="Q4611" s="1"/>
      <c r="R4611" s="1"/>
      <c r="U4611" s="1"/>
    </row>
    <row r="4612" spans="5:21" x14ac:dyDescent="0.25">
      <c r="E4612" s="1"/>
      <c r="F4612" s="1"/>
      <c r="Q4612" s="1"/>
      <c r="R4612" s="1"/>
      <c r="U4612" s="1"/>
    </row>
    <row r="4613" spans="5:21" x14ac:dyDescent="0.25">
      <c r="E4613" s="1"/>
      <c r="F4613" s="1"/>
      <c r="Q4613" s="1"/>
      <c r="R4613" s="1"/>
      <c r="U4613" s="1"/>
    </row>
    <row r="4614" spans="5:21" x14ac:dyDescent="0.25">
      <c r="E4614" s="1"/>
      <c r="F4614" s="1"/>
      <c r="Q4614" s="1"/>
      <c r="R4614" s="1"/>
      <c r="U4614" s="1"/>
    </row>
    <row r="4615" spans="5:21" x14ac:dyDescent="0.25">
      <c r="E4615" s="1"/>
      <c r="F4615" s="1"/>
      <c r="Q4615" s="1"/>
      <c r="R4615" s="1"/>
      <c r="U4615" s="1"/>
    </row>
    <row r="4616" spans="5:21" x14ac:dyDescent="0.25">
      <c r="E4616" s="1"/>
      <c r="F4616" s="1"/>
      <c r="Q4616" s="1"/>
      <c r="R4616" s="1"/>
      <c r="U4616" s="1"/>
    </row>
    <row r="4617" spans="5:21" x14ac:dyDescent="0.25">
      <c r="E4617" s="1"/>
      <c r="F4617" s="1"/>
      <c r="Q4617" s="1"/>
      <c r="R4617" s="1"/>
      <c r="U4617" s="1"/>
    </row>
    <row r="4618" spans="5:21" x14ac:dyDescent="0.25">
      <c r="E4618" s="1"/>
      <c r="F4618" s="1"/>
      <c r="Q4618" s="1"/>
      <c r="R4618" s="1"/>
      <c r="U4618" s="1"/>
    </row>
    <row r="4619" spans="5:21" x14ac:dyDescent="0.25">
      <c r="E4619" s="1"/>
      <c r="F4619" s="1"/>
      <c r="Q4619" s="1"/>
      <c r="R4619" s="1"/>
      <c r="U4619" s="1"/>
    </row>
    <row r="4620" spans="5:21" x14ac:dyDescent="0.25">
      <c r="E4620" s="1"/>
      <c r="F4620" s="1"/>
      <c r="Q4620" s="1"/>
      <c r="R4620" s="1"/>
      <c r="U4620" s="1"/>
    </row>
    <row r="4621" spans="5:21" x14ac:dyDescent="0.25">
      <c r="E4621" s="1"/>
      <c r="F4621" s="1"/>
      <c r="Q4621" s="1"/>
      <c r="R4621" s="1"/>
      <c r="U4621" s="1"/>
    </row>
    <row r="4622" spans="5:21" x14ac:dyDescent="0.25">
      <c r="E4622" s="1"/>
      <c r="F4622" s="1"/>
      <c r="Q4622" s="1"/>
      <c r="R4622" s="1"/>
      <c r="U4622" s="1"/>
    </row>
    <row r="4623" spans="5:21" x14ac:dyDescent="0.25">
      <c r="E4623" s="1"/>
      <c r="F4623" s="1"/>
      <c r="Q4623" s="1"/>
      <c r="R4623" s="1"/>
      <c r="U4623" s="1"/>
    </row>
    <row r="4624" spans="5:21" x14ac:dyDescent="0.25">
      <c r="E4624" s="1"/>
      <c r="F4624" s="1"/>
      <c r="Q4624" s="1"/>
      <c r="R4624" s="1"/>
      <c r="U4624" s="1"/>
    </row>
    <row r="4625" spans="5:21" x14ac:dyDescent="0.25">
      <c r="E4625" s="1"/>
      <c r="F4625" s="1"/>
      <c r="Q4625" s="1"/>
      <c r="R4625" s="1"/>
      <c r="U4625" s="1"/>
    </row>
    <row r="4626" spans="5:21" x14ac:dyDescent="0.25">
      <c r="E4626" s="1"/>
      <c r="F4626" s="1"/>
      <c r="Q4626" s="1"/>
      <c r="R4626" s="1"/>
      <c r="U4626" s="1"/>
    </row>
    <row r="4627" spans="5:21" x14ac:dyDescent="0.25">
      <c r="E4627" s="1"/>
      <c r="F4627" s="1"/>
      <c r="Q4627" s="1"/>
      <c r="R4627" s="1"/>
      <c r="U4627" s="1"/>
    </row>
    <row r="4628" spans="5:21" x14ac:dyDescent="0.25">
      <c r="E4628" s="1"/>
      <c r="F4628" s="1"/>
      <c r="Q4628" s="1"/>
      <c r="R4628" s="1"/>
      <c r="U4628" s="1"/>
    </row>
    <row r="4629" spans="5:21" x14ac:dyDescent="0.25">
      <c r="E4629" s="1"/>
      <c r="F4629" s="1"/>
      <c r="Q4629" s="1"/>
      <c r="R4629" s="1"/>
      <c r="U4629" s="1"/>
    </row>
    <row r="4630" spans="5:21" x14ac:dyDescent="0.25">
      <c r="E4630" s="1"/>
      <c r="F4630" s="1"/>
      <c r="Q4630" s="1"/>
      <c r="R4630" s="1"/>
      <c r="U4630" s="1"/>
    </row>
    <row r="4631" spans="5:21" x14ac:dyDescent="0.25">
      <c r="E4631" s="1"/>
      <c r="F4631" s="1"/>
      <c r="Q4631" s="1"/>
      <c r="R4631" s="1"/>
      <c r="U4631" s="1"/>
    </row>
    <row r="4632" spans="5:21" x14ac:dyDescent="0.25">
      <c r="E4632" s="1"/>
      <c r="F4632" s="1"/>
      <c r="Q4632" s="1"/>
      <c r="R4632" s="1"/>
      <c r="U4632" s="1"/>
    </row>
    <row r="4633" spans="5:21" x14ac:dyDescent="0.25">
      <c r="E4633" s="1"/>
      <c r="F4633" s="1"/>
      <c r="Q4633" s="1"/>
      <c r="R4633" s="1"/>
      <c r="U4633" s="1"/>
    </row>
    <row r="4634" spans="5:21" x14ac:dyDescent="0.25">
      <c r="E4634" s="1"/>
      <c r="F4634" s="1"/>
      <c r="Q4634" s="1"/>
      <c r="R4634" s="1"/>
      <c r="U4634" s="1"/>
    </row>
    <row r="4635" spans="5:21" x14ac:dyDescent="0.25">
      <c r="E4635" s="1"/>
      <c r="F4635" s="1"/>
      <c r="Q4635" s="1"/>
      <c r="R4635" s="1"/>
      <c r="U4635" s="1"/>
    </row>
    <row r="4636" spans="5:21" x14ac:dyDescent="0.25">
      <c r="E4636" s="1"/>
      <c r="F4636" s="1"/>
      <c r="Q4636" s="1"/>
      <c r="R4636" s="1"/>
      <c r="U4636" s="1"/>
    </row>
    <row r="4637" spans="5:21" x14ac:dyDescent="0.25">
      <c r="E4637" s="1"/>
      <c r="F4637" s="1"/>
      <c r="Q4637" s="1"/>
      <c r="R4637" s="1"/>
      <c r="U4637" s="1"/>
    </row>
    <row r="4638" spans="5:21" x14ac:dyDescent="0.25">
      <c r="E4638" s="1"/>
      <c r="F4638" s="1"/>
      <c r="Q4638" s="1"/>
      <c r="R4638" s="1"/>
      <c r="U4638" s="1"/>
    </row>
    <row r="4639" spans="5:21" x14ac:dyDescent="0.25">
      <c r="E4639" s="1"/>
      <c r="F4639" s="1"/>
      <c r="Q4639" s="1"/>
      <c r="R4639" s="1"/>
      <c r="U4639" s="1"/>
    </row>
    <row r="4640" spans="5:21" x14ac:dyDescent="0.25">
      <c r="E4640" s="1"/>
      <c r="F4640" s="1"/>
      <c r="Q4640" s="1"/>
      <c r="R4640" s="1"/>
      <c r="U4640" s="1"/>
    </row>
    <row r="4641" spans="5:21" x14ac:dyDescent="0.25">
      <c r="E4641" s="1"/>
      <c r="F4641" s="1"/>
      <c r="Q4641" s="1"/>
      <c r="R4641" s="1"/>
      <c r="U4641" s="1"/>
    </row>
    <row r="4642" spans="5:21" x14ac:dyDescent="0.25">
      <c r="E4642" s="1"/>
      <c r="F4642" s="1"/>
      <c r="Q4642" s="1"/>
      <c r="R4642" s="1"/>
      <c r="U4642" s="1"/>
    </row>
    <row r="4643" spans="5:21" x14ac:dyDescent="0.25">
      <c r="E4643" s="1"/>
      <c r="F4643" s="1"/>
      <c r="Q4643" s="1"/>
      <c r="R4643" s="1"/>
      <c r="U4643" s="1"/>
    </row>
    <row r="4644" spans="5:21" x14ac:dyDescent="0.25">
      <c r="E4644" s="1"/>
      <c r="F4644" s="1"/>
      <c r="Q4644" s="1"/>
      <c r="R4644" s="1"/>
      <c r="U4644" s="1"/>
    </row>
    <row r="4645" spans="5:21" x14ac:dyDescent="0.25">
      <c r="E4645" s="1"/>
      <c r="F4645" s="1"/>
      <c r="Q4645" s="1"/>
      <c r="R4645" s="1"/>
      <c r="U4645" s="1"/>
    </row>
    <row r="4646" spans="5:21" x14ac:dyDescent="0.25">
      <c r="E4646" s="1"/>
      <c r="F4646" s="1"/>
      <c r="Q4646" s="1"/>
      <c r="R4646" s="1"/>
      <c r="U4646" s="1"/>
    </row>
    <row r="4647" spans="5:21" x14ac:dyDescent="0.25">
      <c r="E4647" s="1"/>
      <c r="F4647" s="1"/>
      <c r="Q4647" s="1"/>
      <c r="R4647" s="1"/>
      <c r="U4647" s="1"/>
    </row>
    <row r="4648" spans="5:21" x14ac:dyDescent="0.25">
      <c r="E4648" s="1"/>
      <c r="F4648" s="1"/>
      <c r="Q4648" s="1"/>
      <c r="R4648" s="1"/>
      <c r="U4648" s="1"/>
    </row>
    <row r="4649" spans="5:21" x14ac:dyDescent="0.25">
      <c r="E4649" s="1"/>
      <c r="F4649" s="1"/>
      <c r="Q4649" s="1"/>
      <c r="R4649" s="1"/>
      <c r="U4649" s="1"/>
    </row>
    <row r="4650" spans="5:21" x14ac:dyDescent="0.25">
      <c r="E4650" s="1"/>
      <c r="F4650" s="1"/>
      <c r="Q4650" s="1"/>
      <c r="R4650" s="1"/>
      <c r="U4650" s="1"/>
    </row>
    <row r="4651" spans="5:21" x14ac:dyDescent="0.25">
      <c r="E4651" s="1"/>
      <c r="F4651" s="1"/>
      <c r="Q4651" s="1"/>
      <c r="R4651" s="1"/>
      <c r="U4651" s="1"/>
    </row>
    <row r="4652" spans="5:21" x14ac:dyDescent="0.25">
      <c r="E4652" s="1"/>
      <c r="F4652" s="1"/>
      <c r="Q4652" s="1"/>
      <c r="R4652" s="1"/>
      <c r="U4652" s="1"/>
    </row>
    <row r="4653" spans="5:21" x14ac:dyDescent="0.25">
      <c r="E4653" s="1"/>
      <c r="F4653" s="1"/>
      <c r="Q4653" s="1"/>
      <c r="R4653" s="1"/>
      <c r="U4653" s="1"/>
    </row>
    <row r="4654" spans="5:21" x14ac:dyDescent="0.25">
      <c r="E4654" s="1"/>
      <c r="F4654" s="1"/>
      <c r="Q4654" s="1"/>
      <c r="R4654" s="1"/>
      <c r="U4654" s="1"/>
    </row>
    <row r="4655" spans="5:21" x14ac:dyDescent="0.25">
      <c r="E4655" s="1"/>
      <c r="F4655" s="1"/>
      <c r="Q4655" s="1"/>
      <c r="R4655" s="1"/>
      <c r="U4655" s="1"/>
    </row>
    <row r="4656" spans="5:21" x14ac:dyDescent="0.25">
      <c r="E4656" s="1"/>
      <c r="F4656" s="1"/>
      <c r="Q4656" s="1"/>
      <c r="R4656" s="1"/>
      <c r="U4656" s="1"/>
    </row>
    <row r="4657" spans="5:21" x14ac:dyDescent="0.25">
      <c r="E4657" s="1"/>
      <c r="F4657" s="1"/>
      <c r="Q4657" s="1"/>
      <c r="R4657" s="1"/>
      <c r="U4657" s="1"/>
    </row>
    <row r="4658" spans="5:21" x14ac:dyDescent="0.25">
      <c r="E4658" s="1"/>
      <c r="F4658" s="1"/>
      <c r="Q4658" s="1"/>
      <c r="R4658" s="1"/>
      <c r="U4658" s="1"/>
    </row>
    <row r="4659" spans="5:21" x14ac:dyDescent="0.25">
      <c r="E4659" s="1"/>
      <c r="F4659" s="1"/>
      <c r="Q4659" s="1"/>
      <c r="R4659" s="1"/>
      <c r="U4659" s="1"/>
    </row>
    <row r="4660" spans="5:21" x14ac:dyDescent="0.25">
      <c r="E4660" s="1"/>
      <c r="F4660" s="1"/>
      <c r="Q4660" s="1"/>
      <c r="R4660" s="1"/>
      <c r="U4660" s="1"/>
    </row>
    <row r="4661" spans="5:21" x14ac:dyDescent="0.25">
      <c r="E4661" s="1"/>
      <c r="F4661" s="1"/>
      <c r="Q4661" s="1"/>
      <c r="R4661" s="1"/>
      <c r="U4661" s="1"/>
    </row>
    <row r="4662" spans="5:21" x14ac:dyDescent="0.25">
      <c r="E4662" s="1"/>
      <c r="F4662" s="1"/>
      <c r="Q4662" s="1"/>
      <c r="R4662" s="1"/>
      <c r="U4662" s="1"/>
    </row>
    <row r="4663" spans="5:21" x14ac:dyDescent="0.25">
      <c r="E4663" s="1"/>
      <c r="F4663" s="1"/>
      <c r="Q4663" s="1"/>
      <c r="R4663" s="1"/>
      <c r="U4663" s="1"/>
    </row>
    <row r="4664" spans="5:21" x14ac:dyDescent="0.25">
      <c r="E4664" s="1"/>
      <c r="F4664" s="1"/>
      <c r="Q4664" s="1"/>
      <c r="R4664" s="1"/>
      <c r="U4664" s="1"/>
    </row>
    <row r="4665" spans="5:21" x14ac:dyDescent="0.25">
      <c r="E4665" s="1"/>
      <c r="F4665" s="1"/>
      <c r="Q4665" s="1"/>
      <c r="R4665" s="1"/>
      <c r="U4665" s="1"/>
    </row>
    <row r="4666" spans="5:21" x14ac:dyDescent="0.25">
      <c r="E4666" s="1"/>
      <c r="F4666" s="1"/>
      <c r="Q4666" s="1"/>
      <c r="R4666" s="1"/>
      <c r="U4666" s="1"/>
    </row>
    <row r="4667" spans="5:21" x14ac:dyDescent="0.25">
      <c r="E4667" s="1"/>
      <c r="F4667" s="1"/>
      <c r="Q4667" s="1"/>
      <c r="R4667" s="1"/>
      <c r="U4667" s="1"/>
    </row>
    <row r="4668" spans="5:21" x14ac:dyDescent="0.25">
      <c r="E4668" s="1"/>
      <c r="F4668" s="1"/>
      <c r="Q4668" s="1"/>
      <c r="R4668" s="1"/>
      <c r="U4668" s="1"/>
    </row>
    <row r="4669" spans="5:21" x14ac:dyDescent="0.25">
      <c r="E4669" s="1"/>
      <c r="F4669" s="1"/>
      <c r="Q4669" s="1"/>
      <c r="R4669" s="1"/>
      <c r="U4669" s="1"/>
    </row>
    <row r="4670" spans="5:21" x14ac:dyDescent="0.25">
      <c r="E4670" s="1"/>
      <c r="F4670" s="1"/>
      <c r="Q4670" s="1"/>
      <c r="R4670" s="1"/>
      <c r="U4670" s="1"/>
    </row>
    <row r="4671" spans="5:21" x14ac:dyDescent="0.25">
      <c r="E4671" s="1"/>
      <c r="F4671" s="1"/>
      <c r="Q4671" s="1"/>
      <c r="R4671" s="1"/>
      <c r="U4671" s="1"/>
    </row>
    <row r="4672" spans="5:21" x14ac:dyDescent="0.25">
      <c r="E4672" s="1"/>
      <c r="F4672" s="1"/>
      <c r="Q4672" s="1"/>
      <c r="R4672" s="1"/>
      <c r="U4672" s="1"/>
    </row>
    <row r="4673" spans="5:21" x14ac:dyDescent="0.25">
      <c r="E4673" s="1"/>
      <c r="F4673" s="1"/>
      <c r="Q4673" s="1"/>
      <c r="R4673" s="1"/>
      <c r="U4673" s="1"/>
    </row>
    <row r="4674" spans="5:21" x14ac:dyDescent="0.25">
      <c r="E4674" s="1"/>
      <c r="F4674" s="1"/>
      <c r="Q4674" s="1"/>
      <c r="R4674" s="1"/>
      <c r="U4674" s="1"/>
    </row>
    <row r="4675" spans="5:21" x14ac:dyDescent="0.25">
      <c r="E4675" s="1"/>
      <c r="F4675" s="1"/>
      <c r="Q4675" s="1"/>
      <c r="R4675" s="1"/>
      <c r="U4675" s="1"/>
    </row>
    <row r="4676" spans="5:21" x14ac:dyDescent="0.25">
      <c r="E4676" s="1"/>
      <c r="F4676" s="1"/>
      <c r="Q4676" s="1"/>
      <c r="R4676" s="1"/>
      <c r="U4676" s="1"/>
    </row>
    <row r="4677" spans="5:21" x14ac:dyDescent="0.25">
      <c r="E4677" s="1"/>
      <c r="F4677" s="1"/>
      <c r="Q4677" s="1"/>
      <c r="R4677" s="1"/>
      <c r="U4677" s="1"/>
    </row>
    <row r="4678" spans="5:21" x14ac:dyDescent="0.25">
      <c r="E4678" s="1"/>
      <c r="F4678" s="1"/>
      <c r="Q4678" s="1"/>
      <c r="R4678" s="1"/>
      <c r="U4678" s="1"/>
    </row>
    <row r="4679" spans="5:21" x14ac:dyDescent="0.25">
      <c r="E4679" s="1"/>
      <c r="F4679" s="1"/>
      <c r="Q4679" s="1"/>
      <c r="R4679" s="1"/>
      <c r="U4679" s="1"/>
    </row>
    <row r="4680" spans="5:21" x14ac:dyDescent="0.25">
      <c r="E4680" s="1"/>
      <c r="F4680" s="1"/>
      <c r="Q4680" s="1"/>
      <c r="R4680" s="1"/>
      <c r="U4680" s="1"/>
    </row>
    <row r="4681" spans="5:21" x14ac:dyDescent="0.25">
      <c r="E4681" s="1"/>
      <c r="F4681" s="1"/>
      <c r="Q4681" s="1"/>
      <c r="R4681" s="1"/>
      <c r="U4681" s="1"/>
    </row>
    <row r="4682" spans="5:21" x14ac:dyDescent="0.25">
      <c r="E4682" s="1"/>
      <c r="F4682" s="1"/>
      <c r="Q4682" s="1"/>
      <c r="R4682" s="1"/>
      <c r="U4682" s="1"/>
    </row>
    <row r="4683" spans="5:21" x14ac:dyDescent="0.25">
      <c r="E4683" s="1"/>
      <c r="F4683" s="1"/>
      <c r="Q4683" s="1"/>
      <c r="R4683" s="1"/>
      <c r="U4683" s="1"/>
    </row>
    <row r="4684" spans="5:21" x14ac:dyDescent="0.25">
      <c r="E4684" s="1"/>
      <c r="F4684" s="1"/>
      <c r="Q4684" s="1"/>
      <c r="R4684" s="1"/>
      <c r="U4684" s="1"/>
    </row>
    <row r="4685" spans="5:21" x14ac:dyDescent="0.25">
      <c r="E4685" s="1"/>
      <c r="F4685" s="1"/>
      <c r="Q4685" s="1"/>
      <c r="R4685" s="1"/>
      <c r="U4685" s="1"/>
    </row>
    <row r="4686" spans="5:21" x14ac:dyDescent="0.25">
      <c r="E4686" s="1"/>
      <c r="F4686" s="1"/>
      <c r="Q4686" s="1"/>
      <c r="R4686" s="1"/>
      <c r="U4686" s="1"/>
    </row>
    <row r="4687" spans="5:21" x14ac:dyDescent="0.25">
      <c r="E4687" s="1"/>
      <c r="F4687" s="1"/>
      <c r="Q4687" s="1"/>
      <c r="R4687" s="1"/>
      <c r="U4687" s="1"/>
    </row>
    <row r="4688" spans="5:21" x14ac:dyDescent="0.25">
      <c r="E4688" s="1"/>
      <c r="F4688" s="1"/>
      <c r="Q4688" s="1"/>
      <c r="R4688" s="1"/>
      <c r="U4688" s="1"/>
    </row>
    <row r="4689" spans="5:21" x14ac:dyDescent="0.25">
      <c r="E4689" s="1"/>
      <c r="F4689" s="1"/>
      <c r="Q4689" s="1"/>
      <c r="R4689" s="1"/>
      <c r="U4689" s="1"/>
    </row>
    <row r="4690" spans="5:21" x14ac:dyDescent="0.25">
      <c r="E4690" s="1"/>
      <c r="F4690" s="1"/>
      <c r="Q4690" s="1"/>
      <c r="R4690" s="1"/>
      <c r="U4690" s="1"/>
    </row>
    <row r="4691" spans="5:21" x14ac:dyDescent="0.25">
      <c r="E4691" s="1"/>
      <c r="F4691" s="1"/>
      <c r="Q4691" s="1"/>
      <c r="R4691" s="1"/>
      <c r="U4691" s="1"/>
    </row>
    <row r="4692" spans="5:21" x14ac:dyDescent="0.25">
      <c r="E4692" s="1"/>
      <c r="F4692" s="1"/>
      <c r="Q4692" s="1"/>
      <c r="R4692" s="1"/>
      <c r="U4692" s="1"/>
    </row>
    <row r="4693" spans="5:21" x14ac:dyDescent="0.25">
      <c r="E4693" s="1"/>
      <c r="F4693" s="1"/>
      <c r="Q4693" s="1"/>
      <c r="R4693" s="1"/>
      <c r="U4693" s="1"/>
    </row>
    <row r="4694" spans="5:21" x14ac:dyDescent="0.25">
      <c r="E4694" s="1"/>
      <c r="F4694" s="1"/>
      <c r="Q4694" s="1"/>
      <c r="R4694" s="1"/>
      <c r="U4694" s="1"/>
    </row>
    <row r="4695" spans="5:21" x14ac:dyDescent="0.25">
      <c r="E4695" s="1"/>
      <c r="F4695" s="1"/>
      <c r="Q4695" s="1"/>
      <c r="R4695" s="1"/>
      <c r="U4695" s="1"/>
    </row>
    <row r="4696" spans="5:21" x14ac:dyDescent="0.25">
      <c r="E4696" s="1"/>
      <c r="F4696" s="1"/>
      <c r="Q4696" s="1"/>
      <c r="R4696" s="1"/>
      <c r="U4696" s="1"/>
    </row>
    <row r="4697" spans="5:21" x14ac:dyDescent="0.25">
      <c r="E4697" s="1"/>
      <c r="F4697" s="1"/>
      <c r="Q4697" s="1"/>
      <c r="R4697" s="1"/>
      <c r="U4697" s="1"/>
    </row>
    <row r="4698" spans="5:21" x14ac:dyDescent="0.25">
      <c r="E4698" s="1"/>
      <c r="F4698" s="1"/>
      <c r="Q4698" s="1"/>
      <c r="R4698" s="1"/>
      <c r="U4698" s="1"/>
    </row>
    <row r="4699" spans="5:21" x14ac:dyDescent="0.25">
      <c r="E4699" s="1"/>
      <c r="F4699" s="1"/>
      <c r="Q4699" s="1"/>
      <c r="R4699" s="1"/>
      <c r="U4699" s="1"/>
    </row>
    <row r="4700" spans="5:21" x14ac:dyDescent="0.25">
      <c r="E4700" s="1"/>
      <c r="F4700" s="1"/>
      <c r="Q4700" s="1"/>
      <c r="R4700" s="1"/>
      <c r="U4700" s="1"/>
    </row>
    <row r="4701" spans="5:21" x14ac:dyDescent="0.25">
      <c r="E4701" s="1"/>
      <c r="F4701" s="1"/>
      <c r="Q4701" s="1"/>
      <c r="R4701" s="1"/>
      <c r="U4701" s="1"/>
    </row>
    <row r="4702" spans="5:21" x14ac:dyDescent="0.25">
      <c r="E4702" s="1"/>
      <c r="F4702" s="1"/>
      <c r="Q4702" s="1"/>
      <c r="R4702" s="1"/>
      <c r="U4702" s="1"/>
    </row>
    <row r="4703" spans="5:21" x14ac:dyDescent="0.25">
      <c r="E4703" s="1"/>
      <c r="F4703" s="1"/>
      <c r="Q4703" s="1"/>
      <c r="R4703" s="1"/>
      <c r="U4703" s="1"/>
    </row>
    <row r="4704" spans="5:21" x14ac:dyDescent="0.25">
      <c r="E4704" s="1"/>
      <c r="F4704" s="1"/>
      <c r="Q4704" s="1"/>
      <c r="R4704" s="1"/>
      <c r="U4704" s="1"/>
    </row>
    <row r="4705" spans="5:21" x14ac:dyDescent="0.25">
      <c r="E4705" s="1"/>
      <c r="F4705" s="1"/>
      <c r="Q4705" s="1"/>
      <c r="R4705" s="1"/>
      <c r="U4705" s="1"/>
    </row>
    <row r="4706" spans="5:21" x14ac:dyDescent="0.25">
      <c r="E4706" s="1"/>
      <c r="F4706" s="1"/>
      <c r="Q4706" s="1"/>
      <c r="R4706" s="1"/>
      <c r="U4706" s="1"/>
    </row>
    <row r="4707" spans="5:21" x14ac:dyDescent="0.25">
      <c r="E4707" s="1"/>
      <c r="F4707" s="1"/>
      <c r="Q4707" s="1"/>
      <c r="R4707" s="1"/>
      <c r="U4707" s="1"/>
    </row>
    <row r="4708" spans="5:21" x14ac:dyDescent="0.25">
      <c r="E4708" s="1"/>
      <c r="F4708" s="1"/>
      <c r="Q4708" s="1"/>
      <c r="R4708" s="1"/>
      <c r="U4708" s="1"/>
    </row>
    <row r="4709" spans="5:21" x14ac:dyDescent="0.25">
      <c r="E4709" s="1"/>
      <c r="F4709" s="1"/>
      <c r="Q4709" s="1"/>
      <c r="R4709" s="1"/>
      <c r="U4709" s="1"/>
    </row>
    <row r="4710" spans="5:21" x14ac:dyDescent="0.25">
      <c r="E4710" s="1"/>
      <c r="F4710" s="1"/>
      <c r="Q4710" s="1"/>
      <c r="R4710" s="1"/>
      <c r="U4710" s="1"/>
    </row>
    <row r="4711" spans="5:21" x14ac:dyDescent="0.25">
      <c r="E4711" s="1"/>
      <c r="F4711" s="1"/>
      <c r="Q4711" s="1"/>
      <c r="R4711" s="1"/>
      <c r="U4711" s="1"/>
    </row>
    <row r="4712" spans="5:21" x14ac:dyDescent="0.25">
      <c r="E4712" s="1"/>
      <c r="F4712" s="1"/>
      <c r="Q4712" s="1"/>
      <c r="R4712" s="1"/>
      <c r="U4712" s="1"/>
    </row>
    <row r="4713" spans="5:21" x14ac:dyDescent="0.25">
      <c r="E4713" s="1"/>
      <c r="F4713" s="1"/>
      <c r="Q4713" s="1"/>
      <c r="R4713" s="1"/>
      <c r="U4713" s="1"/>
    </row>
    <row r="4714" spans="5:21" x14ac:dyDescent="0.25">
      <c r="E4714" s="1"/>
      <c r="F4714" s="1"/>
      <c r="Q4714" s="1"/>
      <c r="R4714" s="1"/>
      <c r="U4714" s="1"/>
    </row>
    <row r="4715" spans="5:21" x14ac:dyDescent="0.25">
      <c r="E4715" s="1"/>
      <c r="F4715" s="1"/>
      <c r="Q4715" s="1"/>
      <c r="R4715" s="1"/>
      <c r="U4715" s="1"/>
    </row>
    <row r="4716" spans="5:21" x14ac:dyDescent="0.25">
      <c r="E4716" s="1"/>
      <c r="F4716" s="1"/>
      <c r="Q4716" s="1"/>
      <c r="R4716" s="1"/>
      <c r="U4716" s="1"/>
    </row>
    <row r="4717" spans="5:21" x14ac:dyDescent="0.25">
      <c r="E4717" s="1"/>
      <c r="F4717" s="1"/>
      <c r="Q4717" s="1"/>
      <c r="R4717" s="1"/>
      <c r="U4717" s="1"/>
    </row>
    <row r="4718" spans="5:21" x14ac:dyDescent="0.25">
      <c r="E4718" s="1"/>
      <c r="F4718" s="1"/>
      <c r="Q4718" s="1"/>
      <c r="R4718" s="1"/>
      <c r="U4718" s="1"/>
    </row>
    <row r="4719" spans="5:21" x14ac:dyDescent="0.25">
      <c r="E4719" s="1"/>
      <c r="F4719" s="1"/>
      <c r="Q4719" s="1"/>
      <c r="R4719" s="1"/>
      <c r="U4719" s="1"/>
    </row>
    <row r="4720" spans="5:21" x14ac:dyDescent="0.25">
      <c r="E4720" s="1"/>
      <c r="F4720" s="1"/>
      <c r="Q4720" s="1"/>
      <c r="R4720" s="1"/>
      <c r="U4720" s="1"/>
    </row>
    <row r="4721" spans="5:21" x14ac:dyDescent="0.25">
      <c r="E4721" s="1"/>
      <c r="F4721" s="1"/>
      <c r="Q4721" s="1"/>
      <c r="R4721" s="1"/>
      <c r="U4721" s="1"/>
    </row>
    <row r="4722" spans="5:21" x14ac:dyDescent="0.25">
      <c r="E4722" s="1"/>
      <c r="F4722" s="1"/>
      <c r="Q4722" s="1"/>
      <c r="R4722" s="1"/>
      <c r="U4722" s="1"/>
    </row>
    <row r="4723" spans="5:21" x14ac:dyDescent="0.25">
      <c r="E4723" s="1"/>
      <c r="F4723" s="1"/>
      <c r="Q4723" s="1"/>
      <c r="R4723" s="1"/>
      <c r="U4723" s="1"/>
    </row>
    <row r="4724" spans="5:21" x14ac:dyDescent="0.25">
      <c r="E4724" s="1"/>
      <c r="F4724" s="1"/>
      <c r="Q4724" s="1"/>
      <c r="R4724" s="1"/>
      <c r="U4724" s="1"/>
    </row>
    <row r="4725" spans="5:21" x14ac:dyDescent="0.25">
      <c r="E4725" s="1"/>
      <c r="F4725" s="1"/>
      <c r="Q4725" s="1"/>
      <c r="R4725" s="1"/>
      <c r="U4725" s="1"/>
    </row>
    <row r="4726" spans="5:21" x14ac:dyDescent="0.25">
      <c r="E4726" s="1"/>
      <c r="F4726" s="1"/>
      <c r="Q4726" s="1"/>
      <c r="R4726" s="1"/>
      <c r="U4726" s="1"/>
    </row>
    <row r="4727" spans="5:21" x14ac:dyDescent="0.25">
      <c r="E4727" s="1"/>
      <c r="F4727" s="1"/>
      <c r="Q4727" s="1"/>
      <c r="R4727" s="1"/>
      <c r="U4727" s="1"/>
    </row>
    <row r="4728" spans="5:21" x14ac:dyDescent="0.25">
      <c r="E4728" s="1"/>
      <c r="F4728" s="1"/>
      <c r="Q4728" s="1"/>
      <c r="R4728" s="1"/>
      <c r="U4728" s="1"/>
    </row>
    <row r="4729" spans="5:21" x14ac:dyDescent="0.25">
      <c r="E4729" s="1"/>
      <c r="F4729" s="1"/>
      <c r="Q4729" s="1"/>
      <c r="R4729" s="1"/>
      <c r="U4729" s="1"/>
    </row>
    <row r="4730" spans="5:21" x14ac:dyDescent="0.25">
      <c r="E4730" s="1"/>
      <c r="F4730" s="1"/>
      <c r="Q4730" s="1"/>
      <c r="R4730" s="1"/>
      <c r="U4730" s="1"/>
    </row>
    <row r="4731" spans="5:21" x14ac:dyDescent="0.25">
      <c r="E4731" s="1"/>
      <c r="F4731" s="1"/>
      <c r="Q4731" s="1"/>
      <c r="R4731" s="1"/>
      <c r="U4731" s="1"/>
    </row>
    <row r="4732" spans="5:21" x14ac:dyDescent="0.25">
      <c r="E4732" s="1"/>
      <c r="F4732" s="1"/>
      <c r="Q4732" s="1"/>
      <c r="R4732" s="1"/>
      <c r="U4732" s="1"/>
    </row>
    <row r="4733" spans="5:21" x14ac:dyDescent="0.25">
      <c r="E4733" s="1"/>
      <c r="F4733" s="1"/>
      <c r="Q4733" s="1"/>
      <c r="R4733" s="1"/>
      <c r="U4733" s="1"/>
    </row>
    <row r="4734" spans="5:21" x14ac:dyDescent="0.25">
      <c r="E4734" s="1"/>
      <c r="F4734" s="1"/>
      <c r="Q4734" s="1"/>
      <c r="R4734" s="1"/>
      <c r="U4734" s="1"/>
    </row>
    <row r="4735" spans="5:21" x14ac:dyDescent="0.25">
      <c r="E4735" s="1"/>
      <c r="F4735" s="1"/>
      <c r="Q4735" s="1"/>
      <c r="R4735" s="1"/>
      <c r="U4735" s="1"/>
    </row>
    <row r="4736" spans="5:21" x14ac:dyDescent="0.25">
      <c r="E4736" s="1"/>
      <c r="F4736" s="1"/>
      <c r="Q4736" s="1"/>
      <c r="R4736" s="1"/>
      <c r="U4736" s="1"/>
    </row>
    <row r="4737" spans="5:21" x14ac:dyDescent="0.25">
      <c r="E4737" s="1"/>
      <c r="F4737" s="1"/>
      <c r="Q4737" s="1"/>
      <c r="R4737" s="1"/>
      <c r="U4737" s="1"/>
    </row>
    <row r="4738" spans="5:21" x14ac:dyDescent="0.25">
      <c r="E4738" s="1"/>
      <c r="F4738" s="1"/>
      <c r="Q4738" s="1"/>
      <c r="R4738" s="1"/>
      <c r="U4738" s="1"/>
    </row>
    <row r="4739" spans="5:21" x14ac:dyDescent="0.25">
      <c r="E4739" s="1"/>
      <c r="F4739" s="1"/>
      <c r="Q4739" s="1"/>
      <c r="R4739" s="1"/>
      <c r="U4739" s="1"/>
    </row>
    <row r="4740" spans="5:21" x14ac:dyDescent="0.25">
      <c r="E4740" s="1"/>
      <c r="F4740" s="1"/>
      <c r="Q4740" s="1"/>
      <c r="R4740" s="1"/>
      <c r="U4740" s="1"/>
    </row>
    <row r="4741" spans="5:21" x14ac:dyDescent="0.25">
      <c r="E4741" s="1"/>
      <c r="F4741" s="1"/>
      <c r="Q4741" s="1"/>
      <c r="R4741" s="1"/>
      <c r="U4741" s="1"/>
    </row>
    <row r="4742" spans="5:21" x14ac:dyDescent="0.25">
      <c r="E4742" s="1"/>
      <c r="F4742" s="1"/>
      <c r="Q4742" s="1"/>
      <c r="R4742" s="1"/>
      <c r="U4742" s="1"/>
    </row>
    <row r="4743" spans="5:21" x14ac:dyDescent="0.25">
      <c r="E4743" s="1"/>
      <c r="F4743" s="1"/>
      <c r="Q4743" s="1"/>
      <c r="R4743" s="1"/>
      <c r="U4743" s="1"/>
    </row>
    <row r="4744" spans="5:21" x14ac:dyDescent="0.25">
      <c r="E4744" s="1"/>
      <c r="F4744" s="1"/>
      <c r="Q4744" s="1"/>
      <c r="R4744" s="1"/>
      <c r="U4744" s="1"/>
    </row>
    <row r="4745" spans="5:21" x14ac:dyDescent="0.25">
      <c r="E4745" s="1"/>
      <c r="F4745" s="1"/>
      <c r="Q4745" s="1"/>
      <c r="R4745" s="1"/>
      <c r="U4745" s="1"/>
    </row>
    <row r="4746" spans="5:21" x14ac:dyDescent="0.25">
      <c r="E4746" s="1"/>
      <c r="F4746" s="1"/>
      <c r="Q4746" s="1"/>
      <c r="R4746" s="1"/>
      <c r="U4746" s="1"/>
    </row>
    <row r="4747" spans="5:21" x14ac:dyDescent="0.25">
      <c r="E4747" s="1"/>
      <c r="F4747" s="1"/>
      <c r="Q4747" s="1"/>
      <c r="R4747" s="1"/>
      <c r="U4747" s="1"/>
    </row>
    <row r="4748" spans="5:21" x14ac:dyDescent="0.25">
      <c r="E4748" s="1"/>
      <c r="F4748" s="1"/>
      <c r="Q4748" s="1"/>
      <c r="R4748" s="1"/>
      <c r="U4748" s="1"/>
    </row>
    <row r="4749" spans="5:21" x14ac:dyDescent="0.25">
      <c r="E4749" s="1"/>
      <c r="F4749" s="1"/>
      <c r="Q4749" s="1"/>
      <c r="R4749" s="1"/>
      <c r="U4749" s="1"/>
    </row>
    <row r="4750" spans="5:21" x14ac:dyDescent="0.25">
      <c r="E4750" s="1"/>
      <c r="F4750" s="1"/>
      <c r="Q4750" s="1"/>
      <c r="R4750" s="1"/>
      <c r="U4750" s="1"/>
    </row>
    <row r="4751" spans="5:21" x14ac:dyDescent="0.25">
      <c r="E4751" s="1"/>
      <c r="F4751" s="1"/>
      <c r="Q4751" s="1"/>
      <c r="R4751" s="1"/>
      <c r="U4751" s="1"/>
    </row>
    <row r="4752" spans="5:21" x14ac:dyDescent="0.25">
      <c r="E4752" s="1"/>
      <c r="F4752" s="1"/>
      <c r="Q4752" s="1"/>
      <c r="R4752" s="1"/>
      <c r="U4752" s="1"/>
    </row>
    <row r="4753" spans="5:21" x14ac:dyDescent="0.25">
      <c r="E4753" s="1"/>
      <c r="F4753" s="1"/>
      <c r="Q4753" s="1"/>
      <c r="R4753" s="1"/>
      <c r="U4753" s="1"/>
    </row>
    <row r="4754" spans="5:21" x14ac:dyDescent="0.25">
      <c r="E4754" s="1"/>
      <c r="F4754" s="1"/>
      <c r="Q4754" s="1"/>
      <c r="R4754" s="1"/>
      <c r="U4754" s="1"/>
    </row>
    <row r="4755" spans="5:21" x14ac:dyDescent="0.25">
      <c r="E4755" s="1"/>
      <c r="F4755" s="1"/>
      <c r="Q4755" s="1"/>
      <c r="R4755" s="1"/>
      <c r="U4755" s="1"/>
    </row>
    <row r="4756" spans="5:21" x14ac:dyDescent="0.25">
      <c r="E4756" s="1"/>
      <c r="F4756" s="1"/>
      <c r="Q4756" s="1"/>
      <c r="R4756" s="1"/>
      <c r="U4756" s="1"/>
    </row>
    <row r="4757" spans="5:21" x14ac:dyDescent="0.25">
      <c r="E4757" s="1"/>
      <c r="F4757" s="1"/>
      <c r="Q4757" s="1"/>
      <c r="R4757" s="1"/>
      <c r="U4757" s="1"/>
    </row>
    <row r="4758" spans="5:21" x14ac:dyDescent="0.25">
      <c r="E4758" s="1"/>
      <c r="F4758" s="1"/>
      <c r="Q4758" s="1"/>
      <c r="R4758" s="1"/>
      <c r="U4758" s="1"/>
    </row>
    <row r="4759" spans="5:21" x14ac:dyDescent="0.25">
      <c r="E4759" s="1"/>
      <c r="F4759" s="1"/>
      <c r="Q4759" s="1"/>
      <c r="R4759" s="1"/>
      <c r="U4759" s="1"/>
    </row>
    <row r="4760" spans="5:21" x14ac:dyDescent="0.25">
      <c r="E4760" s="1"/>
      <c r="F4760" s="1"/>
      <c r="Q4760" s="1"/>
      <c r="R4760" s="1"/>
      <c r="U4760" s="1"/>
    </row>
    <row r="4761" spans="5:21" x14ac:dyDescent="0.25">
      <c r="E4761" s="1"/>
      <c r="F4761" s="1"/>
      <c r="Q4761" s="1"/>
      <c r="R4761" s="1"/>
      <c r="U4761" s="1"/>
    </row>
    <row r="4762" spans="5:21" x14ac:dyDescent="0.25">
      <c r="E4762" s="1"/>
      <c r="F4762" s="1"/>
      <c r="Q4762" s="1"/>
      <c r="R4762" s="1"/>
      <c r="U4762" s="1"/>
    </row>
    <row r="4763" spans="5:21" x14ac:dyDescent="0.25">
      <c r="E4763" s="1"/>
      <c r="F4763" s="1"/>
      <c r="Q4763" s="1"/>
      <c r="R4763" s="1"/>
      <c r="U4763" s="1"/>
    </row>
    <row r="4764" spans="5:21" x14ac:dyDescent="0.25">
      <c r="E4764" s="1"/>
      <c r="F4764" s="1"/>
      <c r="Q4764" s="1"/>
      <c r="R4764" s="1"/>
      <c r="U4764" s="1"/>
    </row>
    <row r="4765" spans="5:21" x14ac:dyDescent="0.25">
      <c r="E4765" s="1"/>
      <c r="F4765" s="1"/>
      <c r="Q4765" s="1"/>
      <c r="R4765" s="1"/>
      <c r="U4765" s="1"/>
    </row>
    <row r="4766" spans="5:21" x14ac:dyDescent="0.25">
      <c r="E4766" s="1"/>
      <c r="F4766" s="1"/>
      <c r="Q4766" s="1"/>
      <c r="R4766" s="1"/>
      <c r="U4766" s="1"/>
    </row>
    <row r="4767" spans="5:21" x14ac:dyDescent="0.25">
      <c r="E4767" s="1"/>
      <c r="F4767" s="1"/>
      <c r="Q4767" s="1"/>
      <c r="R4767" s="1"/>
      <c r="U4767" s="1"/>
    </row>
    <row r="4768" spans="5:21" x14ac:dyDescent="0.25">
      <c r="E4768" s="1"/>
      <c r="F4768" s="1"/>
      <c r="Q4768" s="1"/>
      <c r="R4768" s="1"/>
      <c r="U4768" s="1"/>
    </row>
    <row r="4769" spans="5:21" x14ac:dyDescent="0.25">
      <c r="E4769" s="1"/>
      <c r="F4769" s="1"/>
      <c r="Q4769" s="1"/>
      <c r="R4769" s="1"/>
      <c r="U4769" s="1"/>
    </row>
    <row r="4770" spans="5:21" x14ac:dyDescent="0.25">
      <c r="E4770" s="1"/>
      <c r="F4770" s="1"/>
      <c r="Q4770" s="1"/>
      <c r="R4770" s="1"/>
      <c r="U4770" s="1"/>
    </row>
    <row r="4771" spans="5:21" x14ac:dyDescent="0.25">
      <c r="E4771" s="1"/>
      <c r="F4771" s="1"/>
      <c r="Q4771" s="1"/>
      <c r="R4771" s="1"/>
      <c r="U4771" s="1"/>
    </row>
    <row r="4772" spans="5:21" x14ac:dyDescent="0.25">
      <c r="E4772" s="1"/>
      <c r="F4772" s="1"/>
      <c r="Q4772" s="1"/>
      <c r="R4772" s="1"/>
      <c r="U4772" s="1"/>
    </row>
    <row r="4773" spans="5:21" x14ac:dyDescent="0.25">
      <c r="E4773" s="1"/>
      <c r="F4773" s="1"/>
      <c r="Q4773" s="1"/>
      <c r="R4773" s="1"/>
      <c r="U4773" s="1"/>
    </row>
    <row r="4774" spans="5:21" x14ac:dyDescent="0.25">
      <c r="E4774" s="1"/>
      <c r="F4774" s="1"/>
      <c r="Q4774" s="1"/>
      <c r="R4774" s="1"/>
      <c r="U4774" s="1"/>
    </row>
    <row r="4775" spans="5:21" x14ac:dyDescent="0.25">
      <c r="E4775" s="1"/>
      <c r="F4775" s="1"/>
      <c r="Q4775" s="1"/>
      <c r="R4775" s="1"/>
      <c r="U4775" s="1"/>
    </row>
    <row r="4776" spans="5:21" x14ac:dyDescent="0.25">
      <c r="E4776" s="1"/>
      <c r="F4776" s="1"/>
      <c r="Q4776" s="1"/>
      <c r="R4776" s="1"/>
      <c r="U4776" s="1"/>
    </row>
    <row r="4777" spans="5:21" x14ac:dyDescent="0.25">
      <c r="E4777" s="1"/>
      <c r="F4777" s="1"/>
      <c r="Q4777" s="1"/>
      <c r="R4777" s="1"/>
      <c r="U4777" s="1"/>
    </row>
    <row r="4778" spans="5:21" x14ac:dyDescent="0.25">
      <c r="E4778" s="1"/>
      <c r="F4778" s="1"/>
      <c r="Q4778" s="1"/>
      <c r="R4778" s="1"/>
      <c r="U4778" s="1"/>
    </row>
    <row r="4779" spans="5:21" x14ac:dyDescent="0.25">
      <c r="E4779" s="1"/>
      <c r="F4779" s="1"/>
      <c r="Q4779" s="1"/>
      <c r="R4779" s="1"/>
      <c r="U4779" s="1"/>
    </row>
    <row r="4780" spans="5:21" x14ac:dyDescent="0.25">
      <c r="E4780" s="1"/>
      <c r="F4780" s="1"/>
      <c r="Q4780" s="1"/>
      <c r="R4780" s="1"/>
      <c r="U4780" s="1"/>
    </row>
    <row r="4781" spans="5:21" x14ac:dyDescent="0.25">
      <c r="E4781" s="1"/>
      <c r="F4781" s="1"/>
      <c r="Q4781" s="1"/>
      <c r="R4781" s="1"/>
      <c r="U4781" s="1"/>
    </row>
    <row r="4782" spans="5:21" x14ac:dyDescent="0.25">
      <c r="E4782" s="1"/>
      <c r="F4782" s="1"/>
      <c r="Q4782" s="1"/>
      <c r="R4782" s="1"/>
      <c r="U4782" s="1"/>
    </row>
    <row r="4783" spans="5:21" x14ac:dyDescent="0.25">
      <c r="E4783" s="1"/>
      <c r="F4783" s="1"/>
      <c r="Q4783" s="1"/>
      <c r="R4783" s="1"/>
      <c r="U4783" s="1"/>
    </row>
    <row r="4784" spans="5:21" x14ac:dyDescent="0.25">
      <c r="E4784" s="1"/>
      <c r="F4784" s="1"/>
      <c r="Q4784" s="1"/>
      <c r="R4784" s="1"/>
      <c r="U4784" s="1"/>
    </row>
    <row r="4785" spans="5:21" x14ac:dyDescent="0.25">
      <c r="E4785" s="1"/>
      <c r="F4785" s="1"/>
      <c r="Q4785" s="1"/>
      <c r="R4785" s="1"/>
      <c r="U4785" s="1"/>
    </row>
    <row r="4786" spans="5:21" x14ac:dyDescent="0.25">
      <c r="E4786" s="1"/>
      <c r="F4786" s="1"/>
      <c r="Q4786" s="1"/>
      <c r="R4786" s="1"/>
      <c r="U4786" s="1"/>
    </row>
    <row r="4787" spans="5:21" x14ac:dyDescent="0.25">
      <c r="E4787" s="1"/>
      <c r="F4787" s="1"/>
      <c r="Q4787" s="1"/>
      <c r="R4787" s="1"/>
      <c r="U4787" s="1"/>
    </row>
    <row r="4788" spans="5:21" x14ac:dyDescent="0.25">
      <c r="E4788" s="1"/>
      <c r="F4788" s="1"/>
      <c r="Q4788" s="1"/>
      <c r="R4788" s="1"/>
      <c r="U4788" s="1"/>
    </row>
    <row r="4789" spans="5:21" x14ac:dyDescent="0.25">
      <c r="E4789" s="1"/>
      <c r="F4789" s="1"/>
      <c r="Q4789" s="1"/>
      <c r="R4789" s="1"/>
      <c r="U4789" s="1"/>
    </row>
    <row r="4790" spans="5:21" x14ac:dyDescent="0.25">
      <c r="E4790" s="1"/>
      <c r="F4790" s="1"/>
      <c r="Q4790" s="1"/>
      <c r="R4790" s="1"/>
      <c r="U4790" s="1"/>
    </row>
    <row r="4791" spans="5:21" x14ac:dyDescent="0.25">
      <c r="E4791" s="1"/>
      <c r="F4791" s="1"/>
      <c r="Q4791" s="1"/>
      <c r="R4791" s="1"/>
      <c r="U4791" s="1"/>
    </row>
    <row r="4792" spans="5:21" x14ac:dyDescent="0.25">
      <c r="E4792" s="1"/>
      <c r="F4792" s="1"/>
      <c r="Q4792" s="1"/>
      <c r="R4792" s="1"/>
      <c r="U4792" s="1"/>
    </row>
    <row r="4793" spans="5:21" x14ac:dyDescent="0.25">
      <c r="E4793" s="1"/>
      <c r="F4793" s="1"/>
      <c r="Q4793" s="1"/>
      <c r="R4793" s="1"/>
      <c r="U4793" s="1"/>
    </row>
    <row r="4794" spans="5:21" x14ac:dyDescent="0.25">
      <c r="E4794" s="1"/>
      <c r="F4794" s="1"/>
      <c r="Q4794" s="1"/>
      <c r="R4794" s="1"/>
      <c r="U4794" s="1"/>
    </row>
    <row r="4795" spans="5:21" x14ac:dyDescent="0.25">
      <c r="E4795" s="1"/>
      <c r="F4795" s="1"/>
      <c r="Q4795" s="1"/>
      <c r="R4795" s="1"/>
      <c r="U4795" s="1"/>
    </row>
    <row r="4796" spans="5:21" x14ac:dyDescent="0.25">
      <c r="E4796" s="1"/>
      <c r="F4796" s="1"/>
      <c r="Q4796" s="1"/>
      <c r="R4796" s="1"/>
      <c r="U4796" s="1"/>
    </row>
    <row r="4797" spans="5:21" x14ac:dyDescent="0.25">
      <c r="E4797" s="1"/>
      <c r="F4797" s="1"/>
      <c r="Q4797" s="1"/>
      <c r="R4797" s="1"/>
      <c r="U4797" s="1"/>
    </row>
    <row r="4798" spans="5:21" x14ac:dyDescent="0.25">
      <c r="E4798" s="1"/>
      <c r="F4798" s="1"/>
      <c r="Q4798" s="1"/>
      <c r="R4798" s="1"/>
      <c r="U4798" s="1"/>
    </row>
    <row r="4799" spans="5:21" x14ac:dyDescent="0.25">
      <c r="E4799" s="1"/>
      <c r="F4799" s="1"/>
      <c r="Q4799" s="1"/>
      <c r="R4799" s="1"/>
      <c r="U4799" s="1"/>
    </row>
    <row r="4800" spans="5:21" x14ac:dyDescent="0.25">
      <c r="E4800" s="1"/>
      <c r="F4800" s="1"/>
      <c r="Q4800" s="1"/>
      <c r="R4800" s="1"/>
      <c r="U4800" s="1"/>
    </row>
    <row r="4801" spans="5:21" x14ac:dyDescent="0.25">
      <c r="E4801" s="1"/>
      <c r="F4801" s="1"/>
      <c r="Q4801" s="1"/>
      <c r="R4801" s="1"/>
      <c r="U4801" s="1"/>
    </row>
    <row r="4802" spans="5:21" x14ac:dyDescent="0.25">
      <c r="E4802" s="1"/>
      <c r="F4802" s="1"/>
      <c r="Q4802" s="1"/>
      <c r="R4802" s="1"/>
      <c r="U4802" s="1"/>
    </row>
    <row r="4803" spans="5:21" x14ac:dyDescent="0.25">
      <c r="E4803" s="1"/>
      <c r="F4803" s="1"/>
      <c r="Q4803" s="1"/>
      <c r="R4803" s="1"/>
      <c r="U4803" s="1"/>
    </row>
    <row r="4804" spans="5:21" x14ac:dyDescent="0.25">
      <c r="E4804" s="1"/>
      <c r="F4804" s="1"/>
      <c r="Q4804" s="1"/>
      <c r="R4804" s="1"/>
      <c r="U4804" s="1"/>
    </row>
    <row r="4805" spans="5:21" x14ac:dyDescent="0.25">
      <c r="E4805" s="1"/>
      <c r="F4805" s="1"/>
      <c r="Q4805" s="1"/>
      <c r="R4805" s="1"/>
      <c r="U4805" s="1"/>
    </row>
    <row r="4806" spans="5:21" x14ac:dyDescent="0.25">
      <c r="E4806" s="1"/>
      <c r="F4806" s="1"/>
      <c r="Q4806" s="1"/>
      <c r="R4806" s="1"/>
      <c r="U4806" s="1"/>
    </row>
    <row r="4807" spans="5:21" x14ac:dyDescent="0.25">
      <c r="E4807" s="1"/>
      <c r="F4807" s="1"/>
      <c r="Q4807" s="1"/>
      <c r="R4807" s="1"/>
      <c r="U4807" s="1"/>
    </row>
    <row r="4808" spans="5:21" x14ac:dyDescent="0.25">
      <c r="E4808" s="1"/>
      <c r="F4808" s="1"/>
      <c r="Q4808" s="1"/>
      <c r="R4808" s="1"/>
      <c r="U4808" s="1"/>
    </row>
    <row r="4809" spans="5:21" x14ac:dyDescent="0.25">
      <c r="E4809" s="1"/>
      <c r="F4809" s="1"/>
      <c r="Q4809" s="1"/>
      <c r="R4809" s="1"/>
      <c r="U4809" s="1"/>
    </row>
    <row r="4810" spans="5:21" x14ac:dyDescent="0.25">
      <c r="E4810" s="1"/>
      <c r="F4810" s="1"/>
      <c r="Q4810" s="1"/>
      <c r="R4810" s="1"/>
      <c r="U4810" s="1"/>
    </row>
    <row r="4811" spans="5:21" x14ac:dyDescent="0.25">
      <c r="E4811" s="1"/>
      <c r="F4811" s="1"/>
      <c r="Q4811" s="1"/>
      <c r="R4811" s="1"/>
      <c r="U4811" s="1"/>
    </row>
    <row r="4812" spans="5:21" x14ac:dyDescent="0.25">
      <c r="E4812" s="1"/>
      <c r="F4812" s="1"/>
      <c r="Q4812" s="1"/>
      <c r="R4812" s="1"/>
      <c r="U4812" s="1"/>
    </row>
    <row r="4813" spans="5:21" x14ac:dyDescent="0.25">
      <c r="E4813" s="1"/>
      <c r="F4813" s="1"/>
      <c r="Q4813" s="1"/>
      <c r="R4813" s="1"/>
      <c r="U4813" s="1"/>
    </row>
    <row r="4814" spans="5:21" x14ac:dyDescent="0.25">
      <c r="E4814" s="1"/>
      <c r="F4814" s="1"/>
      <c r="Q4814" s="1"/>
      <c r="R4814" s="1"/>
      <c r="U4814" s="1"/>
    </row>
    <row r="4815" spans="5:21" x14ac:dyDescent="0.25">
      <c r="E4815" s="1"/>
      <c r="F4815" s="1"/>
      <c r="Q4815" s="1"/>
      <c r="R4815" s="1"/>
      <c r="U4815" s="1"/>
    </row>
    <row r="4816" spans="5:21" x14ac:dyDescent="0.25">
      <c r="E4816" s="1"/>
      <c r="F4816" s="1"/>
      <c r="Q4816" s="1"/>
      <c r="R4816" s="1"/>
      <c r="U4816" s="1"/>
    </row>
    <row r="4817" spans="5:21" x14ac:dyDescent="0.25">
      <c r="E4817" s="1"/>
      <c r="F4817" s="1"/>
      <c r="Q4817" s="1"/>
      <c r="R4817" s="1"/>
      <c r="U4817" s="1"/>
    </row>
    <row r="4818" spans="5:21" x14ac:dyDescent="0.25">
      <c r="E4818" s="1"/>
      <c r="F4818" s="1"/>
      <c r="Q4818" s="1"/>
      <c r="R4818" s="1"/>
      <c r="U4818" s="1"/>
    </row>
    <row r="4819" spans="5:21" x14ac:dyDescent="0.25">
      <c r="E4819" s="1"/>
      <c r="F4819" s="1"/>
      <c r="Q4819" s="1"/>
      <c r="R4819" s="1"/>
      <c r="U4819" s="1"/>
    </row>
    <row r="4820" spans="5:21" x14ac:dyDescent="0.25">
      <c r="E4820" s="1"/>
      <c r="F4820" s="1"/>
      <c r="Q4820" s="1"/>
      <c r="R4820" s="1"/>
      <c r="U4820" s="1"/>
    </row>
    <row r="4821" spans="5:21" x14ac:dyDescent="0.25">
      <c r="E4821" s="1"/>
      <c r="F4821" s="1"/>
      <c r="Q4821" s="1"/>
      <c r="R4821" s="1"/>
      <c r="U4821" s="1"/>
    </row>
    <row r="4822" spans="5:21" x14ac:dyDescent="0.25">
      <c r="E4822" s="1"/>
      <c r="F4822" s="1"/>
      <c r="Q4822" s="1"/>
      <c r="R4822" s="1"/>
      <c r="U4822" s="1"/>
    </row>
    <row r="4823" spans="5:21" x14ac:dyDescent="0.25">
      <c r="E4823" s="1"/>
      <c r="F4823" s="1"/>
      <c r="Q4823" s="1"/>
      <c r="R4823" s="1"/>
      <c r="U4823" s="1"/>
    </row>
    <row r="4824" spans="5:21" x14ac:dyDescent="0.25">
      <c r="E4824" s="1"/>
      <c r="F4824" s="1"/>
      <c r="Q4824" s="1"/>
      <c r="R4824" s="1"/>
      <c r="U4824" s="1"/>
    </row>
    <row r="4825" spans="5:21" x14ac:dyDescent="0.25">
      <c r="E4825" s="1"/>
      <c r="F4825" s="1"/>
      <c r="Q4825" s="1"/>
      <c r="R4825" s="1"/>
      <c r="U4825" s="1"/>
    </row>
    <row r="4826" spans="5:21" x14ac:dyDescent="0.25">
      <c r="E4826" s="1"/>
      <c r="F4826" s="1"/>
      <c r="Q4826" s="1"/>
      <c r="R4826" s="1"/>
      <c r="U4826" s="1"/>
    </row>
    <row r="4827" spans="5:21" x14ac:dyDescent="0.25">
      <c r="E4827" s="1"/>
      <c r="F4827" s="1"/>
      <c r="Q4827" s="1"/>
      <c r="R4827" s="1"/>
      <c r="U4827" s="1"/>
    </row>
    <row r="4828" spans="5:21" x14ac:dyDescent="0.25">
      <c r="E4828" s="1"/>
      <c r="F4828" s="1"/>
      <c r="Q4828" s="1"/>
      <c r="R4828" s="1"/>
      <c r="U4828" s="1"/>
    </row>
    <row r="4829" spans="5:21" x14ac:dyDescent="0.25">
      <c r="E4829" s="1"/>
      <c r="F4829" s="1"/>
      <c r="Q4829" s="1"/>
      <c r="R4829" s="1"/>
      <c r="U4829" s="1"/>
    </row>
    <row r="4830" spans="5:21" x14ac:dyDescent="0.25">
      <c r="E4830" s="1"/>
      <c r="F4830" s="1"/>
      <c r="Q4830" s="1"/>
      <c r="R4830" s="1"/>
      <c r="U4830" s="1"/>
    </row>
    <row r="4831" spans="5:21" x14ac:dyDescent="0.25">
      <c r="E4831" s="1"/>
      <c r="F4831" s="1"/>
      <c r="Q4831" s="1"/>
      <c r="R4831" s="1"/>
      <c r="U4831" s="1"/>
    </row>
    <row r="4832" spans="5:21" x14ac:dyDescent="0.25">
      <c r="E4832" s="1"/>
      <c r="F4832" s="1"/>
      <c r="Q4832" s="1"/>
      <c r="R4832" s="1"/>
      <c r="U4832" s="1"/>
    </row>
    <row r="4833" spans="5:21" x14ac:dyDescent="0.25">
      <c r="E4833" s="1"/>
      <c r="F4833" s="1"/>
      <c r="Q4833" s="1"/>
      <c r="R4833" s="1"/>
      <c r="U4833" s="1"/>
    </row>
    <row r="4834" spans="5:21" x14ac:dyDescent="0.25">
      <c r="E4834" s="1"/>
      <c r="F4834" s="1"/>
      <c r="Q4834" s="1"/>
      <c r="R4834" s="1"/>
      <c r="U4834" s="1"/>
    </row>
    <row r="4835" spans="5:21" x14ac:dyDescent="0.25">
      <c r="E4835" s="1"/>
      <c r="F4835" s="1"/>
      <c r="Q4835" s="1"/>
      <c r="R4835" s="1"/>
      <c r="U4835" s="1"/>
    </row>
    <row r="4836" spans="5:21" x14ac:dyDescent="0.25">
      <c r="E4836" s="1"/>
      <c r="F4836" s="1"/>
      <c r="Q4836" s="1"/>
      <c r="R4836" s="1"/>
      <c r="U4836" s="1"/>
    </row>
    <row r="4837" spans="5:21" x14ac:dyDescent="0.25">
      <c r="E4837" s="1"/>
      <c r="F4837" s="1"/>
      <c r="Q4837" s="1"/>
      <c r="R4837" s="1"/>
      <c r="U4837" s="1"/>
    </row>
    <row r="4838" spans="5:21" x14ac:dyDescent="0.25">
      <c r="E4838" s="1"/>
      <c r="F4838" s="1"/>
      <c r="Q4838" s="1"/>
      <c r="R4838" s="1"/>
      <c r="U4838" s="1"/>
    </row>
    <row r="4839" spans="5:21" x14ac:dyDescent="0.25">
      <c r="E4839" s="1"/>
      <c r="F4839" s="1"/>
      <c r="Q4839" s="1"/>
      <c r="R4839" s="1"/>
      <c r="U4839" s="1"/>
    </row>
    <row r="4840" spans="5:21" x14ac:dyDescent="0.25">
      <c r="E4840" s="1"/>
      <c r="F4840" s="1"/>
      <c r="Q4840" s="1"/>
      <c r="R4840" s="1"/>
      <c r="U4840" s="1"/>
    </row>
    <row r="4841" spans="5:21" x14ac:dyDescent="0.25">
      <c r="E4841" s="1"/>
      <c r="F4841" s="1"/>
      <c r="Q4841" s="1"/>
      <c r="R4841" s="1"/>
      <c r="U4841" s="1"/>
    </row>
    <row r="4842" spans="5:21" x14ac:dyDescent="0.25">
      <c r="E4842" s="1"/>
      <c r="F4842" s="1"/>
      <c r="Q4842" s="1"/>
      <c r="R4842" s="1"/>
      <c r="U4842" s="1"/>
    </row>
    <row r="4843" spans="5:21" x14ac:dyDescent="0.25">
      <c r="E4843" s="1"/>
      <c r="F4843" s="1"/>
      <c r="Q4843" s="1"/>
      <c r="R4843" s="1"/>
      <c r="U4843" s="1"/>
    </row>
    <row r="4844" spans="5:21" x14ac:dyDescent="0.25">
      <c r="E4844" s="1"/>
      <c r="F4844" s="1"/>
      <c r="Q4844" s="1"/>
      <c r="R4844" s="1"/>
      <c r="U4844" s="1"/>
    </row>
    <row r="4845" spans="5:21" x14ac:dyDescent="0.25">
      <c r="E4845" s="1"/>
      <c r="F4845" s="1"/>
      <c r="Q4845" s="1"/>
      <c r="R4845" s="1"/>
      <c r="U4845" s="1"/>
    </row>
    <row r="4846" spans="5:21" x14ac:dyDescent="0.25">
      <c r="E4846" s="1"/>
      <c r="F4846" s="1"/>
      <c r="Q4846" s="1"/>
      <c r="R4846" s="1"/>
      <c r="U4846" s="1"/>
    </row>
    <row r="4847" spans="5:21" x14ac:dyDescent="0.25">
      <c r="E4847" s="1"/>
      <c r="F4847" s="1"/>
      <c r="Q4847" s="1"/>
      <c r="R4847" s="1"/>
      <c r="U4847" s="1"/>
    </row>
    <row r="4848" spans="5:21" x14ac:dyDescent="0.25">
      <c r="E4848" s="1"/>
      <c r="F4848" s="1"/>
      <c r="Q4848" s="1"/>
      <c r="R4848" s="1"/>
      <c r="U4848" s="1"/>
    </row>
    <row r="4849" spans="5:21" x14ac:dyDescent="0.25">
      <c r="E4849" s="1"/>
      <c r="F4849" s="1"/>
      <c r="Q4849" s="1"/>
      <c r="R4849" s="1"/>
      <c r="U4849" s="1"/>
    </row>
    <row r="4850" spans="5:21" x14ac:dyDescent="0.25">
      <c r="E4850" s="1"/>
      <c r="F4850" s="1"/>
      <c r="Q4850" s="1"/>
      <c r="R4850" s="1"/>
      <c r="U4850" s="1"/>
    </row>
    <row r="4851" spans="5:21" x14ac:dyDescent="0.25">
      <c r="E4851" s="1"/>
      <c r="F4851" s="1"/>
      <c r="Q4851" s="1"/>
      <c r="R4851" s="1"/>
      <c r="U4851" s="1"/>
    </row>
    <row r="4852" spans="5:21" x14ac:dyDescent="0.25">
      <c r="E4852" s="1"/>
      <c r="F4852" s="1"/>
      <c r="Q4852" s="1"/>
      <c r="R4852" s="1"/>
      <c r="U4852" s="1"/>
    </row>
    <row r="4853" spans="5:21" x14ac:dyDescent="0.25">
      <c r="E4853" s="1"/>
      <c r="F4853" s="1"/>
      <c r="Q4853" s="1"/>
      <c r="R4853" s="1"/>
      <c r="U4853" s="1"/>
    </row>
    <row r="4854" spans="5:21" x14ac:dyDescent="0.25">
      <c r="E4854" s="1"/>
      <c r="F4854" s="1"/>
      <c r="Q4854" s="1"/>
      <c r="R4854" s="1"/>
      <c r="U4854" s="1"/>
    </row>
    <row r="4855" spans="5:21" x14ac:dyDescent="0.25">
      <c r="E4855" s="1"/>
      <c r="F4855" s="1"/>
      <c r="Q4855" s="1"/>
      <c r="R4855" s="1"/>
      <c r="U4855" s="1"/>
    </row>
    <row r="4856" spans="5:21" x14ac:dyDescent="0.25">
      <c r="E4856" s="1"/>
      <c r="F4856" s="1"/>
      <c r="Q4856" s="1"/>
      <c r="R4856" s="1"/>
      <c r="U4856" s="1"/>
    </row>
    <row r="4857" spans="5:21" x14ac:dyDescent="0.25">
      <c r="E4857" s="1"/>
      <c r="F4857" s="1"/>
      <c r="Q4857" s="1"/>
      <c r="R4857" s="1"/>
      <c r="U4857" s="1"/>
    </row>
    <row r="4858" spans="5:21" x14ac:dyDescent="0.25">
      <c r="E4858" s="1"/>
      <c r="F4858" s="1"/>
      <c r="Q4858" s="1"/>
      <c r="R4858" s="1"/>
      <c r="U4858" s="1"/>
    </row>
    <row r="4859" spans="5:21" x14ac:dyDescent="0.25">
      <c r="E4859" s="1"/>
      <c r="F4859" s="1"/>
      <c r="Q4859" s="1"/>
      <c r="R4859" s="1"/>
      <c r="U4859" s="1"/>
    </row>
    <row r="4860" spans="5:21" x14ac:dyDescent="0.25">
      <c r="E4860" s="1"/>
      <c r="F4860" s="1"/>
      <c r="Q4860" s="1"/>
      <c r="R4860" s="1"/>
      <c r="U4860" s="1"/>
    </row>
    <row r="4861" spans="5:21" x14ac:dyDescent="0.25">
      <c r="E4861" s="1"/>
      <c r="F4861" s="1"/>
      <c r="Q4861" s="1"/>
      <c r="R4861" s="1"/>
      <c r="U4861" s="1"/>
    </row>
    <row r="4862" spans="5:21" x14ac:dyDescent="0.25">
      <c r="E4862" s="1"/>
      <c r="F4862" s="1"/>
      <c r="Q4862" s="1"/>
      <c r="R4862" s="1"/>
      <c r="U4862" s="1"/>
    </row>
    <row r="4863" spans="5:21" x14ac:dyDescent="0.25">
      <c r="E4863" s="1"/>
      <c r="F4863" s="1"/>
      <c r="Q4863" s="1"/>
      <c r="R4863" s="1"/>
      <c r="U4863" s="1"/>
    </row>
    <row r="4864" spans="5:21" x14ac:dyDescent="0.25">
      <c r="E4864" s="1"/>
      <c r="F4864" s="1"/>
      <c r="Q4864" s="1"/>
      <c r="R4864" s="1"/>
      <c r="U4864" s="1"/>
    </row>
    <row r="4865" spans="5:21" x14ac:dyDescent="0.25">
      <c r="E4865" s="1"/>
      <c r="F4865" s="1"/>
      <c r="Q4865" s="1"/>
      <c r="R4865" s="1"/>
      <c r="U4865" s="1"/>
    </row>
    <row r="4866" spans="5:21" x14ac:dyDescent="0.25">
      <c r="E4866" s="1"/>
      <c r="F4866" s="1"/>
      <c r="Q4866" s="1"/>
      <c r="R4866" s="1"/>
      <c r="U4866" s="1"/>
    </row>
    <row r="4867" spans="5:21" x14ac:dyDescent="0.25">
      <c r="E4867" s="1"/>
      <c r="F4867" s="1"/>
      <c r="Q4867" s="1"/>
      <c r="R4867" s="1"/>
      <c r="U4867" s="1"/>
    </row>
    <row r="4868" spans="5:21" x14ac:dyDescent="0.25">
      <c r="E4868" s="1"/>
      <c r="F4868" s="1"/>
      <c r="Q4868" s="1"/>
      <c r="R4868" s="1"/>
      <c r="U4868" s="1"/>
    </row>
    <row r="4869" spans="5:21" x14ac:dyDescent="0.25">
      <c r="E4869" s="1"/>
      <c r="F4869" s="1"/>
      <c r="Q4869" s="1"/>
      <c r="R4869" s="1"/>
      <c r="U4869" s="1"/>
    </row>
    <row r="4870" spans="5:21" x14ac:dyDescent="0.25">
      <c r="E4870" s="1"/>
      <c r="F4870" s="1"/>
      <c r="Q4870" s="1"/>
      <c r="R4870" s="1"/>
      <c r="U4870" s="1"/>
    </row>
    <row r="4871" spans="5:21" x14ac:dyDescent="0.25">
      <c r="E4871" s="1"/>
      <c r="F4871" s="1"/>
      <c r="Q4871" s="1"/>
      <c r="R4871" s="1"/>
      <c r="U4871" s="1"/>
    </row>
    <row r="4872" spans="5:21" x14ac:dyDescent="0.25">
      <c r="E4872" s="1"/>
      <c r="F4872" s="1"/>
      <c r="Q4872" s="1"/>
      <c r="R4872" s="1"/>
      <c r="U4872" s="1"/>
    </row>
    <row r="4873" spans="5:21" x14ac:dyDescent="0.25">
      <c r="E4873" s="1"/>
      <c r="F4873" s="1"/>
      <c r="Q4873" s="1"/>
      <c r="R4873" s="1"/>
      <c r="U4873" s="1"/>
    </row>
    <row r="4874" spans="5:21" x14ac:dyDescent="0.25">
      <c r="E4874" s="1"/>
      <c r="F4874" s="1"/>
      <c r="Q4874" s="1"/>
      <c r="R4874" s="1"/>
      <c r="U4874" s="1"/>
    </row>
    <row r="4875" spans="5:21" x14ac:dyDescent="0.25">
      <c r="E4875" s="1"/>
      <c r="F4875" s="1"/>
      <c r="Q4875" s="1"/>
      <c r="R4875" s="1"/>
      <c r="U4875" s="1"/>
    </row>
    <row r="4876" spans="5:21" x14ac:dyDescent="0.25">
      <c r="E4876" s="1"/>
      <c r="F4876" s="1"/>
      <c r="Q4876" s="1"/>
      <c r="R4876" s="1"/>
      <c r="U4876" s="1"/>
    </row>
    <row r="4877" spans="5:21" x14ac:dyDescent="0.25">
      <c r="E4877" s="1"/>
      <c r="F4877" s="1"/>
      <c r="Q4877" s="1"/>
      <c r="R4877" s="1"/>
      <c r="U4877" s="1"/>
    </row>
    <row r="4878" spans="5:21" x14ac:dyDescent="0.25">
      <c r="E4878" s="1"/>
      <c r="F4878" s="1"/>
      <c r="Q4878" s="1"/>
      <c r="R4878" s="1"/>
      <c r="U4878" s="1"/>
    </row>
    <row r="4879" spans="5:21" x14ac:dyDescent="0.25">
      <c r="E4879" s="1"/>
      <c r="F4879" s="1"/>
      <c r="Q4879" s="1"/>
      <c r="R4879" s="1"/>
      <c r="U4879" s="1"/>
    </row>
    <row r="4880" spans="5:21" x14ac:dyDescent="0.25">
      <c r="E4880" s="1"/>
      <c r="F4880" s="1"/>
      <c r="Q4880" s="1"/>
      <c r="R4880" s="1"/>
      <c r="U4880" s="1"/>
    </row>
    <row r="4881" spans="5:21" x14ac:dyDescent="0.25">
      <c r="E4881" s="1"/>
      <c r="F4881" s="1"/>
      <c r="Q4881" s="1"/>
      <c r="R4881" s="1"/>
      <c r="U4881" s="1"/>
    </row>
    <row r="4882" spans="5:21" x14ac:dyDescent="0.25">
      <c r="E4882" s="1"/>
      <c r="F4882" s="1"/>
      <c r="Q4882" s="1"/>
      <c r="R4882" s="1"/>
      <c r="U4882" s="1"/>
    </row>
    <row r="4883" spans="5:21" x14ac:dyDescent="0.25">
      <c r="E4883" s="1"/>
      <c r="F4883" s="1"/>
      <c r="Q4883" s="1"/>
      <c r="R4883" s="1"/>
      <c r="U4883" s="1"/>
    </row>
    <row r="4884" spans="5:21" x14ac:dyDescent="0.25">
      <c r="E4884" s="1"/>
      <c r="F4884" s="1"/>
      <c r="Q4884" s="1"/>
      <c r="R4884" s="1"/>
      <c r="U4884" s="1"/>
    </row>
    <row r="4885" spans="5:21" x14ac:dyDescent="0.25">
      <c r="E4885" s="1"/>
      <c r="F4885" s="1"/>
      <c r="Q4885" s="1"/>
      <c r="R4885" s="1"/>
      <c r="U4885" s="1"/>
    </row>
    <row r="4886" spans="5:21" x14ac:dyDescent="0.25">
      <c r="E4886" s="1"/>
      <c r="F4886" s="1"/>
      <c r="Q4886" s="1"/>
      <c r="R4886" s="1"/>
      <c r="U4886" s="1"/>
    </row>
    <row r="4887" spans="5:21" x14ac:dyDescent="0.25">
      <c r="E4887" s="1"/>
      <c r="F4887" s="1"/>
      <c r="Q4887" s="1"/>
      <c r="R4887" s="1"/>
      <c r="U4887" s="1"/>
    </row>
    <row r="4888" spans="5:21" x14ac:dyDescent="0.25">
      <c r="E4888" s="1"/>
      <c r="F4888" s="1"/>
      <c r="Q4888" s="1"/>
      <c r="R4888" s="1"/>
      <c r="U4888" s="1"/>
    </row>
    <row r="4889" spans="5:21" x14ac:dyDescent="0.25">
      <c r="E4889" s="1"/>
      <c r="F4889" s="1"/>
      <c r="Q4889" s="1"/>
      <c r="R4889" s="1"/>
      <c r="U4889" s="1"/>
    </row>
    <row r="4890" spans="5:21" x14ac:dyDescent="0.25">
      <c r="E4890" s="1"/>
      <c r="F4890" s="1"/>
      <c r="Q4890" s="1"/>
      <c r="R4890" s="1"/>
      <c r="U4890" s="1"/>
    </row>
    <row r="4891" spans="5:21" x14ac:dyDescent="0.25">
      <c r="E4891" s="1"/>
      <c r="F4891" s="1"/>
      <c r="Q4891" s="1"/>
      <c r="R4891" s="1"/>
      <c r="U4891" s="1"/>
    </row>
    <row r="4892" spans="5:21" x14ac:dyDescent="0.25">
      <c r="E4892" s="1"/>
      <c r="F4892" s="1"/>
      <c r="Q4892" s="1"/>
      <c r="R4892" s="1"/>
      <c r="U4892" s="1"/>
    </row>
    <row r="4893" spans="5:21" x14ac:dyDescent="0.25">
      <c r="E4893" s="1"/>
      <c r="F4893" s="1"/>
      <c r="Q4893" s="1"/>
      <c r="R4893" s="1"/>
      <c r="U4893" s="1"/>
    </row>
    <row r="4894" spans="5:21" x14ac:dyDescent="0.25">
      <c r="E4894" s="1"/>
      <c r="F4894" s="1"/>
      <c r="Q4894" s="1"/>
      <c r="R4894" s="1"/>
      <c r="U4894" s="1"/>
    </row>
    <row r="4895" spans="5:21" x14ac:dyDescent="0.25">
      <c r="E4895" s="1"/>
      <c r="F4895" s="1"/>
      <c r="Q4895" s="1"/>
      <c r="R4895" s="1"/>
      <c r="U4895" s="1"/>
    </row>
    <row r="4896" spans="5:21" x14ac:dyDescent="0.25">
      <c r="E4896" s="1"/>
      <c r="F4896" s="1"/>
      <c r="Q4896" s="1"/>
      <c r="R4896" s="1"/>
      <c r="U4896" s="1"/>
    </row>
    <row r="4897" spans="5:21" x14ac:dyDescent="0.25">
      <c r="E4897" s="1"/>
      <c r="F4897" s="1"/>
      <c r="Q4897" s="1"/>
      <c r="R4897" s="1"/>
      <c r="U4897" s="1"/>
    </row>
    <row r="4898" spans="5:21" x14ac:dyDescent="0.25">
      <c r="E4898" s="1"/>
      <c r="F4898" s="1"/>
      <c r="Q4898" s="1"/>
      <c r="R4898" s="1"/>
      <c r="U4898" s="1"/>
    </row>
    <row r="4899" spans="5:21" x14ac:dyDescent="0.25">
      <c r="E4899" s="1"/>
      <c r="F4899" s="1"/>
      <c r="Q4899" s="1"/>
      <c r="R4899" s="1"/>
      <c r="U4899" s="1"/>
    </row>
    <row r="4900" spans="5:21" x14ac:dyDescent="0.25">
      <c r="E4900" s="1"/>
      <c r="F4900" s="1"/>
      <c r="Q4900" s="1"/>
      <c r="R4900" s="1"/>
      <c r="U4900" s="1"/>
    </row>
    <row r="4901" spans="5:21" x14ac:dyDescent="0.25">
      <c r="E4901" s="1"/>
      <c r="F4901" s="1"/>
      <c r="Q4901" s="1"/>
      <c r="R4901" s="1"/>
      <c r="U4901" s="1"/>
    </row>
    <row r="4902" spans="5:21" x14ac:dyDescent="0.25">
      <c r="E4902" s="1"/>
      <c r="F4902" s="1"/>
      <c r="Q4902" s="1"/>
      <c r="R4902" s="1"/>
      <c r="U4902" s="1"/>
    </row>
    <row r="4903" spans="5:21" x14ac:dyDescent="0.25">
      <c r="E4903" s="1"/>
      <c r="F4903" s="1"/>
      <c r="Q4903" s="1"/>
      <c r="R4903" s="1"/>
      <c r="U4903" s="1"/>
    </row>
    <row r="4904" spans="5:21" x14ac:dyDescent="0.25">
      <c r="E4904" s="1"/>
      <c r="F4904" s="1"/>
      <c r="Q4904" s="1"/>
      <c r="R4904" s="1"/>
      <c r="U4904" s="1"/>
    </row>
    <row r="4905" spans="5:21" x14ac:dyDescent="0.25">
      <c r="E4905" s="1"/>
      <c r="F4905" s="1"/>
      <c r="Q4905" s="1"/>
      <c r="R4905" s="1"/>
      <c r="U4905" s="1"/>
    </row>
    <row r="4906" spans="5:21" x14ac:dyDescent="0.25">
      <c r="E4906" s="1"/>
      <c r="F4906" s="1"/>
      <c r="Q4906" s="1"/>
      <c r="R4906" s="1"/>
      <c r="U4906" s="1"/>
    </row>
    <row r="4907" spans="5:21" x14ac:dyDescent="0.25">
      <c r="E4907" s="1"/>
      <c r="F4907" s="1"/>
      <c r="Q4907" s="1"/>
      <c r="R4907" s="1"/>
      <c r="U4907" s="1"/>
    </row>
    <row r="4908" spans="5:21" x14ac:dyDescent="0.25">
      <c r="E4908" s="1"/>
      <c r="F4908" s="1"/>
      <c r="Q4908" s="1"/>
      <c r="R4908" s="1"/>
      <c r="U4908" s="1"/>
    </row>
    <row r="4909" spans="5:21" x14ac:dyDescent="0.25">
      <c r="E4909" s="1"/>
      <c r="F4909" s="1"/>
      <c r="Q4909" s="1"/>
      <c r="R4909" s="1"/>
      <c r="U4909" s="1"/>
    </row>
    <row r="4910" spans="5:21" x14ac:dyDescent="0.25">
      <c r="E4910" s="1"/>
      <c r="F4910" s="1"/>
      <c r="Q4910" s="1"/>
      <c r="R4910" s="1"/>
      <c r="U4910" s="1"/>
    </row>
    <row r="4911" spans="5:21" x14ac:dyDescent="0.25">
      <c r="E4911" s="1"/>
      <c r="F4911" s="1"/>
      <c r="Q4911" s="1"/>
      <c r="R4911" s="1"/>
      <c r="U4911" s="1"/>
    </row>
    <row r="4912" spans="5:21" x14ac:dyDescent="0.25">
      <c r="E4912" s="1"/>
      <c r="F4912" s="1"/>
      <c r="Q4912" s="1"/>
      <c r="R4912" s="1"/>
      <c r="U4912" s="1"/>
    </row>
    <row r="4913" spans="5:21" x14ac:dyDescent="0.25">
      <c r="E4913" s="1"/>
      <c r="F4913" s="1"/>
      <c r="Q4913" s="1"/>
      <c r="R4913" s="1"/>
      <c r="U4913" s="1"/>
    </row>
    <row r="4914" spans="5:21" x14ac:dyDescent="0.25">
      <c r="E4914" s="1"/>
      <c r="F4914" s="1"/>
      <c r="Q4914" s="1"/>
      <c r="R4914" s="1"/>
      <c r="U4914" s="1"/>
    </row>
    <row r="4915" spans="5:21" x14ac:dyDescent="0.25">
      <c r="E4915" s="1"/>
      <c r="F4915" s="1"/>
      <c r="Q4915" s="1"/>
      <c r="R4915" s="1"/>
      <c r="U4915" s="1"/>
    </row>
    <row r="4916" spans="5:21" x14ac:dyDescent="0.25">
      <c r="E4916" s="1"/>
      <c r="F4916" s="1"/>
      <c r="Q4916" s="1"/>
      <c r="R4916" s="1"/>
      <c r="U4916" s="1"/>
    </row>
    <row r="4917" spans="5:21" x14ac:dyDescent="0.25">
      <c r="E4917" s="1"/>
      <c r="F4917" s="1"/>
      <c r="Q4917" s="1"/>
      <c r="R4917" s="1"/>
      <c r="U4917" s="1"/>
    </row>
    <row r="4918" spans="5:21" x14ac:dyDescent="0.25">
      <c r="E4918" s="1"/>
      <c r="F4918" s="1"/>
      <c r="Q4918" s="1"/>
      <c r="R4918" s="1"/>
      <c r="U4918" s="1"/>
    </row>
    <row r="4919" spans="5:21" x14ac:dyDescent="0.25">
      <c r="E4919" s="1"/>
      <c r="F4919" s="1"/>
      <c r="Q4919" s="1"/>
      <c r="R4919" s="1"/>
      <c r="U4919" s="1"/>
    </row>
    <row r="4920" spans="5:21" x14ac:dyDescent="0.25">
      <c r="E4920" s="1"/>
      <c r="F4920" s="1"/>
      <c r="Q4920" s="1"/>
      <c r="R4920" s="1"/>
      <c r="U4920" s="1"/>
    </row>
    <row r="4921" spans="5:21" x14ac:dyDescent="0.25">
      <c r="E4921" s="1"/>
      <c r="F4921" s="1"/>
      <c r="Q4921" s="1"/>
      <c r="R4921" s="1"/>
      <c r="U4921" s="1"/>
    </row>
    <row r="4922" spans="5:21" x14ac:dyDescent="0.25">
      <c r="Q4922" s="1"/>
      <c r="R4922" s="1"/>
      <c r="U4922" s="1"/>
    </row>
    <row r="4923" spans="5:21" x14ac:dyDescent="0.25">
      <c r="Q4923" s="1"/>
      <c r="R4923" s="1"/>
      <c r="U4923" s="1"/>
    </row>
    <row r="4924" spans="5:21" x14ac:dyDescent="0.25">
      <c r="Q4924" s="1"/>
      <c r="R4924" s="1"/>
      <c r="U4924" s="1"/>
    </row>
    <row r="4925" spans="5:21" x14ac:dyDescent="0.25">
      <c r="Q4925" s="1"/>
      <c r="R4925" s="1"/>
      <c r="U4925" s="1"/>
    </row>
    <row r="4926" spans="5:21" x14ac:dyDescent="0.25">
      <c r="Q4926" s="1"/>
      <c r="R4926" s="1"/>
      <c r="U4926" s="1"/>
    </row>
    <row r="4927" spans="5:21" x14ac:dyDescent="0.25">
      <c r="Q4927" s="1"/>
      <c r="R4927" s="1"/>
      <c r="U4927" s="1"/>
    </row>
    <row r="4928" spans="5:21" x14ac:dyDescent="0.25">
      <c r="Q4928" s="1"/>
      <c r="R4928" s="1"/>
      <c r="U4928" s="1"/>
    </row>
    <row r="4929" spans="17:21" x14ac:dyDescent="0.25">
      <c r="Q4929" s="1"/>
      <c r="R4929" s="1"/>
      <c r="U4929" s="1"/>
    </row>
    <row r="4930" spans="17:21" x14ac:dyDescent="0.25">
      <c r="Q4930" s="1"/>
      <c r="R4930" s="1"/>
      <c r="U4930" s="1"/>
    </row>
    <row r="4931" spans="17:21" x14ac:dyDescent="0.25">
      <c r="Q4931" s="1"/>
      <c r="R4931" s="1"/>
      <c r="U4931" s="1"/>
    </row>
    <row r="4932" spans="17:21" x14ac:dyDescent="0.25">
      <c r="Q4932" s="1"/>
      <c r="R4932" s="1"/>
      <c r="U4932" s="1"/>
    </row>
    <row r="4933" spans="17:21" x14ac:dyDescent="0.25">
      <c r="Q4933" s="1"/>
      <c r="R4933" s="1"/>
      <c r="U4933" s="1"/>
    </row>
    <row r="4934" spans="17:21" x14ac:dyDescent="0.25">
      <c r="Q4934" s="1"/>
      <c r="R4934" s="1"/>
      <c r="U4934" s="1"/>
    </row>
    <row r="4935" spans="17:21" x14ac:dyDescent="0.25">
      <c r="Q4935" s="1"/>
      <c r="R4935" s="1"/>
      <c r="U4935" s="1"/>
    </row>
    <row r="4936" spans="17:21" x14ac:dyDescent="0.25">
      <c r="Q4936" s="1"/>
      <c r="R4936" s="1"/>
      <c r="U4936" s="1"/>
    </row>
    <row r="4937" spans="17:21" x14ac:dyDescent="0.25">
      <c r="Q4937" s="1"/>
      <c r="R4937" s="1"/>
      <c r="U4937" s="1"/>
    </row>
    <row r="4938" spans="17:21" x14ac:dyDescent="0.25">
      <c r="Q4938" s="1"/>
      <c r="R4938" s="1"/>
      <c r="U4938" s="1"/>
    </row>
    <row r="4939" spans="17:21" x14ac:dyDescent="0.25">
      <c r="Q4939" s="1"/>
      <c r="R4939" s="1"/>
      <c r="U4939" s="1"/>
    </row>
    <row r="4940" spans="17:21" x14ac:dyDescent="0.25">
      <c r="Q4940" s="1"/>
      <c r="R4940" s="1"/>
      <c r="U4940" s="1"/>
    </row>
    <row r="4941" spans="17:21" x14ac:dyDescent="0.25">
      <c r="Q4941" s="1"/>
      <c r="R4941" s="1"/>
      <c r="U4941" s="1"/>
    </row>
    <row r="4942" spans="17:21" x14ac:dyDescent="0.25">
      <c r="Q4942" s="1"/>
      <c r="R4942" s="1"/>
      <c r="U4942" s="1"/>
    </row>
    <row r="4943" spans="17:21" x14ac:dyDescent="0.25">
      <c r="Q4943" s="1"/>
      <c r="R4943" s="1"/>
      <c r="U4943" s="1"/>
    </row>
    <row r="4944" spans="17:21" x14ac:dyDescent="0.25">
      <c r="Q4944" s="1"/>
      <c r="R4944" s="1"/>
      <c r="U4944" s="1"/>
    </row>
    <row r="4945" spans="5:21" x14ac:dyDescent="0.25">
      <c r="Q4945" s="1"/>
      <c r="R4945" s="1"/>
      <c r="U4945" s="1"/>
    </row>
    <row r="4946" spans="5:21" x14ac:dyDescent="0.25">
      <c r="E4946" s="1"/>
      <c r="F4946" s="1"/>
      <c r="Q4946" s="1"/>
      <c r="R4946" s="1"/>
      <c r="U4946" s="1"/>
    </row>
    <row r="4947" spans="5:21" x14ac:dyDescent="0.25">
      <c r="E4947" s="1"/>
      <c r="F4947" s="1"/>
      <c r="Q4947" s="1"/>
      <c r="R4947" s="1"/>
      <c r="U4947" s="1"/>
    </row>
    <row r="4948" spans="5:21" x14ac:dyDescent="0.25">
      <c r="E4948" s="1"/>
      <c r="F4948" s="1"/>
      <c r="Q4948" s="1"/>
      <c r="R4948" s="1"/>
      <c r="U4948" s="1"/>
    </row>
    <row r="4949" spans="5:21" x14ac:dyDescent="0.25">
      <c r="E4949" s="1"/>
      <c r="F4949" s="1"/>
      <c r="Q4949" s="1"/>
      <c r="R4949" s="1"/>
      <c r="U4949" s="1"/>
    </row>
    <row r="4950" spans="5:21" x14ac:dyDescent="0.25">
      <c r="E4950" s="1"/>
      <c r="F4950" s="1"/>
      <c r="Q4950" s="1"/>
      <c r="R4950" s="1"/>
      <c r="U4950" s="1"/>
    </row>
    <row r="4951" spans="5:21" x14ac:dyDescent="0.25">
      <c r="E4951" s="1"/>
      <c r="F4951" s="1"/>
      <c r="Q4951" s="1"/>
      <c r="R4951" s="1"/>
      <c r="U4951" s="1"/>
    </row>
    <row r="4952" spans="5:21" x14ac:dyDescent="0.25">
      <c r="E4952" s="1"/>
      <c r="F4952" s="1"/>
      <c r="Q4952" s="1"/>
      <c r="R4952" s="1"/>
      <c r="U4952" s="1"/>
    </row>
    <row r="4953" spans="5:21" x14ac:dyDescent="0.25">
      <c r="E4953" s="1"/>
      <c r="F4953" s="1"/>
      <c r="Q4953" s="1"/>
      <c r="R4953" s="1"/>
      <c r="U4953" s="1"/>
    </row>
    <row r="4954" spans="5:21" x14ac:dyDescent="0.25">
      <c r="E4954" s="1"/>
      <c r="F4954" s="1"/>
      <c r="Q4954" s="1"/>
      <c r="R4954" s="1"/>
      <c r="U4954" s="1"/>
    </row>
    <row r="4955" spans="5:21" x14ac:dyDescent="0.25">
      <c r="E4955" s="1"/>
      <c r="F4955" s="1"/>
      <c r="Q4955" s="1"/>
      <c r="R4955" s="1"/>
      <c r="U4955" s="1"/>
    </row>
    <row r="4956" spans="5:21" x14ac:dyDescent="0.25">
      <c r="E4956" s="1"/>
      <c r="F4956" s="1"/>
      <c r="Q4956" s="1"/>
      <c r="R4956" s="1"/>
      <c r="U4956" s="1"/>
    </row>
    <row r="4957" spans="5:21" x14ac:dyDescent="0.25">
      <c r="E4957" s="1"/>
      <c r="F4957" s="1"/>
      <c r="Q4957" s="1"/>
      <c r="R4957" s="1"/>
      <c r="U4957" s="1"/>
    </row>
    <row r="4958" spans="5:21" x14ac:dyDescent="0.25">
      <c r="E4958" s="1"/>
      <c r="F4958" s="1"/>
      <c r="Q4958" s="1"/>
      <c r="R4958" s="1"/>
      <c r="U4958" s="1"/>
    </row>
    <row r="4959" spans="5:21" x14ac:dyDescent="0.25">
      <c r="E4959" s="1"/>
      <c r="F4959" s="1"/>
      <c r="Q4959" s="1"/>
      <c r="R4959" s="1"/>
      <c r="U4959" s="1"/>
    </row>
    <row r="4960" spans="5:21" x14ac:dyDescent="0.25">
      <c r="E4960" s="1"/>
      <c r="F4960" s="1"/>
      <c r="Q4960" s="1"/>
      <c r="R4960" s="1"/>
      <c r="U4960" s="1"/>
    </row>
    <row r="4961" spans="5:21" x14ac:dyDescent="0.25">
      <c r="E4961" s="1"/>
      <c r="F4961" s="1"/>
      <c r="Q4961" s="1"/>
      <c r="R4961" s="1"/>
      <c r="U4961" s="1"/>
    </row>
    <row r="4962" spans="5:21" x14ac:dyDescent="0.25">
      <c r="E4962" s="1"/>
      <c r="F4962" s="1"/>
      <c r="Q4962" s="1"/>
      <c r="R4962" s="1"/>
      <c r="U4962" s="1"/>
    </row>
    <row r="4963" spans="5:21" x14ac:dyDescent="0.25">
      <c r="E4963" s="1"/>
      <c r="F4963" s="1"/>
      <c r="Q4963" s="1"/>
      <c r="R4963" s="1"/>
      <c r="U4963" s="1"/>
    </row>
    <row r="4964" spans="5:21" x14ac:dyDescent="0.25">
      <c r="E4964" s="1"/>
      <c r="F4964" s="1"/>
      <c r="Q4964" s="1"/>
      <c r="R4964" s="1"/>
      <c r="U4964" s="1"/>
    </row>
    <row r="4965" spans="5:21" x14ac:dyDescent="0.25">
      <c r="E4965" s="1"/>
      <c r="F4965" s="1"/>
      <c r="Q4965" s="1"/>
      <c r="R4965" s="1"/>
      <c r="U4965" s="1"/>
    </row>
    <row r="4966" spans="5:21" x14ac:dyDescent="0.25">
      <c r="E4966" s="1"/>
      <c r="F4966" s="1"/>
      <c r="Q4966" s="1"/>
      <c r="R4966" s="1"/>
      <c r="U4966" s="1"/>
    </row>
    <row r="4967" spans="5:21" x14ac:dyDescent="0.25">
      <c r="E4967" s="1"/>
      <c r="F4967" s="1"/>
      <c r="Q4967" s="1"/>
      <c r="R4967" s="1"/>
      <c r="U4967" s="1"/>
    </row>
    <row r="4968" spans="5:21" x14ac:dyDescent="0.25">
      <c r="E4968" s="1"/>
      <c r="F4968" s="1"/>
      <c r="Q4968" s="1"/>
      <c r="R4968" s="1"/>
      <c r="U4968" s="1"/>
    </row>
    <row r="4969" spans="5:21" x14ac:dyDescent="0.25">
      <c r="E4969" s="1"/>
      <c r="F4969" s="1"/>
      <c r="Q4969" s="1"/>
      <c r="R4969" s="1"/>
      <c r="U4969" s="1"/>
    </row>
    <row r="4970" spans="5:21" x14ac:dyDescent="0.25">
      <c r="Q4970" s="1"/>
      <c r="R4970" s="1"/>
      <c r="U4970" s="1"/>
    </row>
    <row r="4971" spans="5:21" x14ac:dyDescent="0.25">
      <c r="Q4971" s="1"/>
      <c r="R4971" s="1"/>
      <c r="U4971" s="1"/>
    </row>
    <row r="4972" spans="5:21" x14ac:dyDescent="0.25">
      <c r="Q4972" s="1"/>
      <c r="R4972" s="1"/>
      <c r="U4972" s="1"/>
    </row>
    <row r="4973" spans="5:21" x14ac:dyDescent="0.25">
      <c r="Q4973" s="1"/>
      <c r="R4973" s="1"/>
      <c r="U4973" s="1"/>
    </row>
    <row r="4974" spans="5:21" x14ac:dyDescent="0.25">
      <c r="Q4974" s="1"/>
      <c r="R4974" s="1"/>
      <c r="U4974" s="1"/>
    </row>
    <row r="4975" spans="5:21" x14ac:dyDescent="0.25">
      <c r="Q4975" s="1"/>
      <c r="R4975" s="1"/>
      <c r="U4975" s="1"/>
    </row>
    <row r="4976" spans="5:21" x14ac:dyDescent="0.25">
      <c r="Q4976" s="1"/>
      <c r="R4976" s="1"/>
      <c r="U4976" s="1"/>
    </row>
    <row r="4977" spans="17:21" x14ac:dyDescent="0.25">
      <c r="Q4977" s="1"/>
      <c r="R4977" s="1"/>
      <c r="U4977" s="1"/>
    </row>
    <row r="4978" spans="17:21" x14ac:dyDescent="0.25">
      <c r="Q4978" s="1"/>
      <c r="R4978" s="1"/>
      <c r="U4978" s="1"/>
    </row>
    <row r="4979" spans="17:21" x14ac:dyDescent="0.25">
      <c r="Q4979" s="1"/>
      <c r="R4979" s="1"/>
      <c r="U4979" s="1"/>
    </row>
    <row r="4980" spans="17:21" x14ac:dyDescent="0.25">
      <c r="Q4980" s="1"/>
      <c r="R4980" s="1"/>
      <c r="U4980" s="1"/>
    </row>
    <row r="4981" spans="17:21" x14ac:dyDescent="0.25">
      <c r="Q4981" s="1"/>
      <c r="R4981" s="1"/>
      <c r="U4981" s="1"/>
    </row>
    <row r="4982" spans="17:21" x14ac:dyDescent="0.25">
      <c r="Q4982" s="1"/>
      <c r="R4982" s="1"/>
      <c r="U4982" s="1"/>
    </row>
    <row r="4983" spans="17:21" x14ac:dyDescent="0.25">
      <c r="Q4983" s="1"/>
      <c r="R4983" s="1"/>
      <c r="U4983" s="1"/>
    </row>
    <row r="4984" spans="17:21" x14ac:dyDescent="0.25">
      <c r="Q4984" s="1"/>
      <c r="R4984" s="1"/>
      <c r="U4984" s="1"/>
    </row>
    <row r="4985" spans="17:21" x14ac:dyDescent="0.25">
      <c r="Q4985" s="1"/>
      <c r="R4985" s="1"/>
      <c r="U4985" s="1"/>
    </row>
    <row r="4986" spans="17:21" x14ac:dyDescent="0.25">
      <c r="Q4986" s="1"/>
      <c r="R4986" s="1"/>
      <c r="U4986" s="1"/>
    </row>
    <row r="4987" spans="17:21" x14ac:dyDescent="0.25">
      <c r="Q4987" s="1"/>
      <c r="R4987" s="1"/>
      <c r="U4987" s="1"/>
    </row>
    <row r="4988" spans="17:21" x14ac:dyDescent="0.25">
      <c r="Q4988" s="1"/>
      <c r="R4988" s="1"/>
      <c r="U4988" s="1"/>
    </row>
    <row r="4989" spans="17:21" x14ac:dyDescent="0.25">
      <c r="Q4989" s="1"/>
      <c r="R4989" s="1"/>
      <c r="U4989" s="1"/>
    </row>
    <row r="4990" spans="17:21" x14ac:dyDescent="0.25">
      <c r="Q4990" s="1"/>
      <c r="R4990" s="1"/>
      <c r="U4990" s="1"/>
    </row>
    <row r="4991" spans="17:21" x14ac:dyDescent="0.25">
      <c r="Q4991" s="1"/>
      <c r="R4991" s="1"/>
      <c r="U4991" s="1"/>
    </row>
    <row r="4992" spans="17:21" x14ac:dyDescent="0.25">
      <c r="Q4992" s="1"/>
      <c r="R4992" s="1"/>
      <c r="U4992" s="1"/>
    </row>
    <row r="4993" spans="17:21" x14ac:dyDescent="0.25">
      <c r="Q4993" s="1"/>
      <c r="R4993" s="1"/>
      <c r="U4993" s="1"/>
    </row>
    <row r="4994" spans="17:21" x14ac:dyDescent="0.25">
      <c r="Q4994" s="1"/>
      <c r="R4994" s="1"/>
      <c r="U4994" s="1"/>
    </row>
    <row r="4995" spans="17:21" x14ac:dyDescent="0.25">
      <c r="Q4995" s="1"/>
      <c r="R4995" s="1"/>
      <c r="U4995" s="1"/>
    </row>
    <row r="4996" spans="17:21" x14ac:dyDescent="0.25">
      <c r="Q4996" s="1"/>
      <c r="R4996" s="1"/>
      <c r="U4996" s="1"/>
    </row>
    <row r="4997" spans="17:21" x14ac:dyDescent="0.25">
      <c r="Q4997" s="1"/>
      <c r="R4997" s="1"/>
      <c r="U4997" s="1"/>
    </row>
    <row r="4998" spans="17:21" x14ac:dyDescent="0.25">
      <c r="Q4998" s="1"/>
      <c r="R4998" s="1"/>
      <c r="U4998" s="1"/>
    </row>
    <row r="4999" spans="17:21" x14ac:dyDescent="0.25">
      <c r="Q4999" s="1"/>
      <c r="R4999" s="1"/>
      <c r="U4999" s="1"/>
    </row>
    <row r="5000" spans="17:21" x14ac:dyDescent="0.25">
      <c r="Q5000" s="1"/>
      <c r="R5000" s="1"/>
      <c r="U5000" s="1"/>
    </row>
    <row r="5001" spans="17:21" x14ac:dyDescent="0.25">
      <c r="Q5001" s="1"/>
      <c r="R5001" s="1"/>
      <c r="U5001" s="1"/>
    </row>
    <row r="5002" spans="17:21" x14ac:dyDescent="0.25">
      <c r="Q5002" s="1"/>
      <c r="R5002" s="1"/>
      <c r="U5002" s="1"/>
    </row>
    <row r="5003" spans="17:21" x14ac:dyDescent="0.25">
      <c r="Q5003" s="1"/>
      <c r="R5003" s="1"/>
      <c r="U5003" s="1"/>
    </row>
    <row r="5004" spans="17:21" x14ac:dyDescent="0.25">
      <c r="Q5004" s="1"/>
      <c r="R5004" s="1"/>
      <c r="U5004" s="1"/>
    </row>
    <row r="5005" spans="17:21" x14ac:dyDescent="0.25">
      <c r="Q5005" s="1"/>
      <c r="R5005" s="1"/>
      <c r="U5005" s="1"/>
    </row>
    <row r="5006" spans="17:21" x14ac:dyDescent="0.25">
      <c r="Q5006" s="1"/>
      <c r="R5006" s="1"/>
      <c r="U5006" s="1"/>
    </row>
    <row r="5007" spans="17:21" x14ac:dyDescent="0.25">
      <c r="Q5007" s="1"/>
      <c r="R5007" s="1"/>
      <c r="U5007" s="1"/>
    </row>
    <row r="5008" spans="17:21" x14ac:dyDescent="0.25">
      <c r="Q5008" s="1"/>
      <c r="R5008" s="1"/>
      <c r="U5008" s="1"/>
    </row>
    <row r="5009" spans="17:21" x14ac:dyDescent="0.25">
      <c r="Q5009" s="1"/>
      <c r="R5009" s="1"/>
      <c r="U5009" s="1"/>
    </row>
    <row r="5010" spans="17:21" x14ac:dyDescent="0.25">
      <c r="Q5010" s="1"/>
      <c r="R5010" s="1"/>
      <c r="U5010" s="1"/>
    </row>
    <row r="5011" spans="17:21" x14ac:dyDescent="0.25">
      <c r="Q5011" s="1"/>
      <c r="R5011" s="1"/>
      <c r="U5011" s="1"/>
    </row>
    <row r="5012" spans="17:21" x14ac:dyDescent="0.25">
      <c r="Q5012" s="1"/>
      <c r="R5012" s="1"/>
      <c r="U5012" s="1"/>
    </row>
    <row r="5013" spans="17:21" x14ac:dyDescent="0.25">
      <c r="Q5013" s="1"/>
      <c r="R5013" s="1"/>
      <c r="U5013" s="1"/>
    </row>
    <row r="5014" spans="17:21" x14ac:dyDescent="0.25">
      <c r="Q5014" s="1"/>
      <c r="R5014" s="1"/>
      <c r="U5014" s="1"/>
    </row>
    <row r="5015" spans="17:21" x14ac:dyDescent="0.25">
      <c r="Q5015" s="1"/>
      <c r="R5015" s="1"/>
      <c r="U5015" s="1"/>
    </row>
    <row r="5016" spans="17:21" x14ac:dyDescent="0.25">
      <c r="Q5016" s="1"/>
      <c r="R5016" s="1"/>
      <c r="U5016" s="1"/>
    </row>
    <row r="5017" spans="17:21" x14ac:dyDescent="0.25">
      <c r="Q5017" s="1"/>
      <c r="R5017" s="1"/>
      <c r="U5017" s="1"/>
    </row>
    <row r="5018" spans="17:21" x14ac:dyDescent="0.25">
      <c r="Q5018" s="1"/>
      <c r="R5018" s="1"/>
      <c r="U5018" s="1"/>
    </row>
    <row r="5019" spans="17:21" x14ac:dyDescent="0.25">
      <c r="Q5019" s="1"/>
      <c r="R5019" s="1"/>
      <c r="U5019" s="1"/>
    </row>
    <row r="5020" spans="17:21" x14ac:dyDescent="0.25">
      <c r="Q5020" s="1"/>
      <c r="R5020" s="1"/>
      <c r="U5020" s="1"/>
    </row>
    <row r="5021" spans="17:21" x14ac:dyDescent="0.25">
      <c r="Q5021" s="1"/>
      <c r="R5021" s="1"/>
      <c r="U5021" s="1"/>
    </row>
    <row r="5022" spans="17:21" x14ac:dyDescent="0.25">
      <c r="Q5022" s="1"/>
      <c r="R5022" s="1"/>
      <c r="U5022" s="1"/>
    </row>
    <row r="5023" spans="17:21" x14ac:dyDescent="0.25">
      <c r="Q5023" s="1"/>
      <c r="R5023" s="1"/>
      <c r="U5023" s="1"/>
    </row>
    <row r="5024" spans="17:21" x14ac:dyDescent="0.25">
      <c r="Q5024" s="1"/>
      <c r="R5024" s="1"/>
      <c r="U5024" s="1"/>
    </row>
    <row r="5025" spans="17:21" x14ac:dyDescent="0.25">
      <c r="Q5025" s="1"/>
      <c r="R5025" s="1"/>
      <c r="U5025" s="1"/>
    </row>
    <row r="5026" spans="17:21" x14ac:dyDescent="0.25">
      <c r="Q5026" s="1"/>
      <c r="R5026" s="1"/>
      <c r="U5026" s="1"/>
    </row>
    <row r="5027" spans="17:21" x14ac:dyDescent="0.25">
      <c r="Q5027" s="1"/>
      <c r="R5027" s="1"/>
      <c r="U5027" s="1"/>
    </row>
    <row r="5028" spans="17:21" x14ac:dyDescent="0.25">
      <c r="Q5028" s="1"/>
      <c r="R5028" s="1"/>
      <c r="U5028" s="1"/>
    </row>
    <row r="5029" spans="17:21" x14ac:dyDescent="0.25">
      <c r="Q5029" s="1"/>
      <c r="R5029" s="1"/>
      <c r="U5029" s="1"/>
    </row>
    <row r="5030" spans="17:21" x14ac:dyDescent="0.25">
      <c r="Q5030" s="1"/>
      <c r="R5030" s="1"/>
      <c r="U5030" s="1"/>
    </row>
    <row r="5031" spans="17:21" x14ac:dyDescent="0.25">
      <c r="Q5031" s="1"/>
      <c r="R5031" s="1"/>
      <c r="U5031" s="1"/>
    </row>
    <row r="5032" spans="17:21" x14ac:dyDescent="0.25">
      <c r="Q5032" s="1"/>
      <c r="R5032" s="1"/>
      <c r="U5032" s="1"/>
    </row>
    <row r="5033" spans="17:21" x14ac:dyDescent="0.25">
      <c r="Q5033" s="1"/>
      <c r="R5033" s="1"/>
      <c r="U5033" s="1"/>
    </row>
    <row r="5034" spans="17:21" x14ac:dyDescent="0.25">
      <c r="Q5034" s="1"/>
      <c r="R5034" s="1"/>
      <c r="U5034" s="1"/>
    </row>
    <row r="5035" spans="17:21" x14ac:dyDescent="0.25">
      <c r="Q5035" s="1"/>
      <c r="R5035" s="1"/>
      <c r="U5035" s="1"/>
    </row>
    <row r="5036" spans="17:21" x14ac:dyDescent="0.25">
      <c r="Q5036" s="1"/>
      <c r="R5036" s="1"/>
      <c r="U5036" s="1"/>
    </row>
    <row r="5037" spans="17:21" x14ac:dyDescent="0.25">
      <c r="Q5037" s="1"/>
      <c r="R5037" s="1"/>
      <c r="U5037" s="1"/>
    </row>
    <row r="5038" spans="17:21" x14ac:dyDescent="0.25">
      <c r="Q5038" s="1"/>
      <c r="R5038" s="1"/>
      <c r="U5038" s="1"/>
    </row>
    <row r="5039" spans="17:21" x14ac:dyDescent="0.25">
      <c r="Q5039" s="1"/>
      <c r="R5039" s="1"/>
      <c r="U5039" s="1"/>
    </row>
    <row r="5040" spans="17:21" x14ac:dyDescent="0.25">
      <c r="Q5040" s="1"/>
      <c r="R5040" s="1"/>
      <c r="U5040" s="1"/>
    </row>
    <row r="5041" spans="17:21" x14ac:dyDescent="0.25">
      <c r="Q5041" s="1"/>
      <c r="R5041" s="1"/>
      <c r="U5041" s="1"/>
    </row>
    <row r="5042" spans="17:21" x14ac:dyDescent="0.25">
      <c r="Q5042" s="1"/>
      <c r="R5042" s="1"/>
      <c r="U5042" s="1"/>
    </row>
    <row r="5043" spans="17:21" x14ac:dyDescent="0.25">
      <c r="Q5043" s="1"/>
      <c r="R5043" s="1"/>
      <c r="U5043" s="1"/>
    </row>
    <row r="5044" spans="17:21" x14ac:dyDescent="0.25">
      <c r="Q5044" s="1"/>
      <c r="R5044" s="1"/>
      <c r="U5044" s="1"/>
    </row>
    <row r="5045" spans="17:21" x14ac:dyDescent="0.25">
      <c r="Q5045" s="1"/>
      <c r="R5045" s="1"/>
      <c r="U5045" s="1"/>
    </row>
    <row r="5046" spans="17:21" x14ac:dyDescent="0.25">
      <c r="Q5046" s="1"/>
      <c r="R5046" s="1"/>
      <c r="U5046" s="1"/>
    </row>
    <row r="5047" spans="17:21" x14ac:dyDescent="0.25">
      <c r="Q5047" s="1"/>
      <c r="R5047" s="1"/>
      <c r="U5047" s="1"/>
    </row>
    <row r="5048" spans="17:21" x14ac:dyDescent="0.25">
      <c r="Q5048" s="1"/>
      <c r="R5048" s="1"/>
      <c r="U5048" s="1"/>
    </row>
    <row r="5049" spans="17:21" x14ac:dyDescent="0.25">
      <c r="Q5049" s="1"/>
      <c r="R5049" s="1"/>
      <c r="U5049" s="1"/>
    </row>
    <row r="5050" spans="17:21" x14ac:dyDescent="0.25">
      <c r="Q5050" s="1"/>
      <c r="R5050" s="1"/>
      <c r="U5050" s="1"/>
    </row>
    <row r="5051" spans="17:21" x14ac:dyDescent="0.25">
      <c r="Q5051" s="1"/>
      <c r="R5051" s="1"/>
      <c r="U5051" s="1"/>
    </row>
    <row r="5052" spans="17:21" x14ac:dyDescent="0.25">
      <c r="Q5052" s="1"/>
      <c r="R5052" s="1"/>
      <c r="U5052" s="1"/>
    </row>
    <row r="5053" spans="17:21" x14ac:dyDescent="0.25">
      <c r="Q5053" s="1"/>
      <c r="R5053" s="1"/>
      <c r="U5053" s="1"/>
    </row>
    <row r="5054" spans="17:21" x14ac:dyDescent="0.25">
      <c r="Q5054" s="1"/>
      <c r="R5054" s="1"/>
      <c r="U5054" s="1"/>
    </row>
    <row r="5055" spans="17:21" x14ac:dyDescent="0.25">
      <c r="Q5055" s="1"/>
      <c r="R5055" s="1"/>
      <c r="U5055" s="1"/>
    </row>
    <row r="5056" spans="17:21" x14ac:dyDescent="0.25">
      <c r="Q5056" s="1"/>
      <c r="R5056" s="1"/>
      <c r="U5056" s="1"/>
    </row>
    <row r="5057" spans="17:21" x14ac:dyDescent="0.25">
      <c r="Q5057" s="1"/>
      <c r="R5057" s="1"/>
      <c r="U5057" s="1"/>
    </row>
    <row r="5058" spans="17:21" x14ac:dyDescent="0.25">
      <c r="Q5058" s="1"/>
      <c r="R5058" s="1"/>
      <c r="U5058" s="1"/>
    </row>
    <row r="5059" spans="17:21" x14ac:dyDescent="0.25">
      <c r="Q5059" s="1"/>
      <c r="R5059" s="1"/>
      <c r="U5059" s="1"/>
    </row>
    <row r="5060" spans="17:21" x14ac:dyDescent="0.25">
      <c r="Q5060" s="1"/>
      <c r="R5060" s="1"/>
      <c r="U5060" s="1"/>
    </row>
    <row r="5061" spans="17:21" x14ac:dyDescent="0.25">
      <c r="Q5061" s="1"/>
      <c r="R5061" s="1"/>
      <c r="U5061" s="1"/>
    </row>
    <row r="5062" spans="17:21" x14ac:dyDescent="0.25">
      <c r="Q5062" s="1"/>
      <c r="R5062" s="1"/>
      <c r="U5062" s="1"/>
    </row>
    <row r="5063" spans="17:21" x14ac:dyDescent="0.25">
      <c r="Q5063" s="1"/>
      <c r="R5063" s="1"/>
      <c r="U5063" s="1"/>
    </row>
    <row r="5064" spans="17:21" x14ac:dyDescent="0.25">
      <c r="Q5064" s="1"/>
      <c r="R5064" s="1"/>
      <c r="U5064" s="1"/>
    </row>
    <row r="5065" spans="17:21" x14ac:dyDescent="0.25">
      <c r="Q5065" s="1"/>
      <c r="R5065" s="1"/>
      <c r="U5065" s="1"/>
    </row>
    <row r="5066" spans="17:21" x14ac:dyDescent="0.25">
      <c r="Q5066" s="1"/>
      <c r="R5066" s="1"/>
      <c r="U5066" s="1"/>
    </row>
    <row r="5067" spans="17:21" x14ac:dyDescent="0.25">
      <c r="Q5067" s="1"/>
      <c r="R5067" s="1"/>
      <c r="U5067" s="1"/>
    </row>
    <row r="5068" spans="17:21" x14ac:dyDescent="0.25">
      <c r="Q5068" s="1"/>
      <c r="R5068" s="1"/>
      <c r="U5068" s="1"/>
    </row>
    <row r="5069" spans="17:21" x14ac:dyDescent="0.25">
      <c r="Q5069" s="1"/>
      <c r="R5069" s="1"/>
      <c r="U5069" s="1"/>
    </row>
    <row r="5070" spans="17:21" x14ac:dyDescent="0.25">
      <c r="Q5070" s="1"/>
      <c r="R5070" s="1"/>
      <c r="U5070" s="1"/>
    </row>
    <row r="5071" spans="17:21" x14ac:dyDescent="0.25">
      <c r="Q5071" s="1"/>
      <c r="R5071" s="1"/>
      <c r="U5071" s="1"/>
    </row>
    <row r="5072" spans="17:21" x14ac:dyDescent="0.25">
      <c r="Q5072" s="1"/>
      <c r="R5072" s="1"/>
      <c r="U5072" s="1"/>
    </row>
    <row r="5073" spans="17:21" x14ac:dyDescent="0.25">
      <c r="Q5073" s="1"/>
      <c r="R5073" s="1"/>
      <c r="U5073" s="1"/>
    </row>
    <row r="5074" spans="17:21" x14ac:dyDescent="0.25">
      <c r="Q5074" s="1"/>
      <c r="R5074" s="1"/>
      <c r="U5074" s="1"/>
    </row>
    <row r="5075" spans="17:21" x14ac:dyDescent="0.25">
      <c r="Q5075" s="1"/>
      <c r="R5075" s="1"/>
      <c r="U5075" s="1"/>
    </row>
    <row r="5076" spans="17:21" x14ac:dyDescent="0.25">
      <c r="Q5076" s="1"/>
      <c r="R5076" s="1"/>
      <c r="U5076" s="1"/>
    </row>
    <row r="5077" spans="17:21" x14ac:dyDescent="0.25">
      <c r="Q5077" s="1"/>
      <c r="R5077" s="1"/>
      <c r="U5077" s="1"/>
    </row>
    <row r="5078" spans="17:21" x14ac:dyDescent="0.25">
      <c r="Q5078" s="1"/>
      <c r="R5078" s="1"/>
      <c r="U5078" s="1"/>
    </row>
    <row r="5079" spans="17:21" x14ac:dyDescent="0.25">
      <c r="Q5079" s="1"/>
      <c r="R5079" s="1"/>
      <c r="U5079" s="1"/>
    </row>
    <row r="5080" spans="17:21" x14ac:dyDescent="0.25">
      <c r="Q5080" s="1"/>
      <c r="R5080" s="1"/>
      <c r="U5080" s="1"/>
    </row>
    <row r="5081" spans="17:21" x14ac:dyDescent="0.25">
      <c r="Q5081" s="1"/>
      <c r="R5081" s="1"/>
      <c r="U5081" s="1"/>
    </row>
    <row r="5082" spans="17:21" x14ac:dyDescent="0.25">
      <c r="Q5082" s="1"/>
      <c r="R5082" s="1"/>
      <c r="U5082" s="1"/>
    </row>
    <row r="5083" spans="17:21" x14ac:dyDescent="0.25">
      <c r="Q5083" s="1"/>
      <c r="R5083" s="1"/>
      <c r="U5083" s="1"/>
    </row>
    <row r="5084" spans="17:21" x14ac:dyDescent="0.25">
      <c r="Q5084" s="1"/>
      <c r="R5084" s="1"/>
      <c r="U5084" s="1"/>
    </row>
    <row r="5085" spans="17:21" x14ac:dyDescent="0.25">
      <c r="Q5085" s="1"/>
      <c r="R5085" s="1"/>
      <c r="U5085" s="1"/>
    </row>
    <row r="5086" spans="17:21" x14ac:dyDescent="0.25">
      <c r="Q5086" s="1"/>
      <c r="R5086" s="1"/>
      <c r="U5086" s="1"/>
    </row>
    <row r="5087" spans="17:21" x14ac:dyDescent="0.25">
      <c r="Q5087" s="1"/>
      <c r="R5087" s="1"/>
      <c r="U5087" s="1"/>
    </row>
    <row r="5088" spans="17:21" x14ac:dyDescent="0.25">
      <c r="Q5088" s="1"/>
      <c r="R5088" s="1"/>
      <c r="U5088" s="1"/>
    </row>
    <row r="5089" spans="17:21" x14ac:dyDescent="0.25">
      <c r="Q5089" s="1"/>
      <c r="R5089" s="1"/>
      <c r="U5089" s="1"/>
    </row>
    <row r="5090" spans="17:21" x14ac:dyDescent="0.25">
      <c r="Q5090" s="1"/>
      <c r="R5090" s="1"/>
      <c r="U5090" s="1"/>
    </row>
    <row r="5091" spans="17:21" x14ac:dyDescent="0.25">
      <c r="Q5091" s="1"/>
      <c r="R5091" s="1"/>
      <c r="U5091" s="1"/>
    </row>
    <row r="5092" spans="17:21" x14ac:dyDescent="0.25">
      <c r="Q5092" s="1"/>
      <c r="R5092" s="1"/>
      <c r="U5092" s="1"/>
    </row>
    <row r="5093" spans="17:21" x14ac:dyDescent="0.25">
      <c r="Q5093" s="1"/>
      <c r="R5093" s="1"/>
      <c r="U5093" s="1"/>
    </row>
    <row r="5094" spans="17:21" x14ac:dyDescent="0.25">
      <c r="Q5094" s="1"/>
      <c r="R5094" s="1"/>
      <c r="U5094" s="1"/>
    </row>
    <row r="5095" spans="17:21" x14ac:dyDescent="0.25">
      <c r="Q5095" s="1"/>
      <c r="R5095" s="1"/>
      <c r="U5095" s="1"/>
    </row>
    <row r="5096" spans="17:21" x14ac:dyDescent="0.25">
      <c r="Q5096" s="1"/>
      <c r="R5096" s="1"/>
      <c r="U5096" s="1"/>
    </row>
    <row r="5097" spans="17:21" x14ac:dyDescent="0.25">
      <c r="Q5097" s="1"/>
      <c r="R5097" s="1"/>
      <c r="U5097" s="1"/>
    </row>
    <row r="5098" spans="17:21" x14ac:dyDescent="0.25">
      <c r="Q5098" s="1"/>
      <c r="R5098" s="1"/>
      <c r="U5098" s="1"/>
    </row>
    <row r="5099" spans="17:21" x14ac:dyDescent="0.25">
      <c r="Q5099" s="1"/>
      <c r="R5099" s="1"/>
      <c r="U5099" s="1"/>
    </row>
    <row r="5100" spans="17:21" x14ac:dyDescent="0.25">
      <c r="Q5100" s="1"/>
      <c r="R5100" s="1"/>
      <c r="U5100" s="1"/>
    </row>
    <row r="5101" spans="17:21" x14ac:dyDescent="0.25">
      <c r="Q5101" s="1"/>
      <c r="R5101" s="1"/>
      <c r="U5101" s="1"/>
    </row>
    <row r="5102" spans="17:21" x14ac:dyDescent="0.25">
      <c r="Q5102" s="1"/>
      <c r="R5102" s="1"/>
      <c r="U5102" s="1"/>
    </row>
    <row r="5103" spans="17:21" x14ac:dyDescent="0.25">
      <c r="Q5103" s="1"/>
      <c r="R5103" s="1"/>
      <c r="U5103" s="1"/>
    </row>
    <row r="5104" spans="17:21" x14ac:dyDescent="0.25">
      <c r="Q5104" s="1"/>
      <c r="R5104" s="1"/>
      <c r="U5104" s="1"/>
    </row>
    <row r="5105" spans="5:21" x14ac:dyDescent="0.25">
      <c r="Q5105" s="1"/>
      <c r="R5105" s="1"/>
      <c r="U5105" s="1"/>
    </row>
    <row r="5106" spans="5:21" x14ac:dyDescent="0.25">
      <c r="Q5106" s="1"/>
      <c r="R5106" s="1"/>
      <c r="U5106" s="1"/>
    </row>
    <row r="5107" spans="5:21" x14ac:dyDescent="0.25">
      <c r="Q5107" s="1"/>
      <c r="R5107" s="1"/>
      <c r="U5107" s="1"/>
    </row>
    <row r="5108" spans="5:21" x14ac:dyDescent="0.25">
      <c r="Q5108" s="1"/>
      <c r="R5108" s="1"/>
      <c r="U5108" s="1"/>
    </row>
    <row r="5109" spans="5:21" x14ac:dyDescent="0.25">
      <c r="Q5109" s="1"/>
      <c r="R5109" s="1"/>
      <c r="U5109" s="1"/>
    </row>
    <row r="5110" spans="5:21" x14ac:dyDescent="0.25">
      <c r="Q5110" s="1"/>
      <c r="R5110" s="1"/>
      <c r="U5110" s="1"/>
    </row>
    <row r="5111" spans="5:21" x14ac:dyDescent="0.25">
      <c r="Q5111" s="1"/>
      <c r="R5111" s="1"/>
      <c r="U5111" s="1"/>
    </row>
    <row r="5112" spans="5:21" x14ac:dyDescent="0.25">
      <c r="Q5112" s="1"/>
      <c r="R5112" s="1"/>
      <c r="U5112" s="1"/>
    </row>
    <row r="5113" spans="5:21" x14ac:dyDescent="0.25">
      <c r="Q5113" s="1"/>
      <c r="R5113" s="1"/>
      <c r="U5113" s="1"/>
    </row>
    <row r="5114" spans="5:21" x14ac:dyDescent="0.25">
      <c r="E5114" s="1"/>
      <c r="F5114" s="1"/>
      <c r="Q5114" s="1"/>
      <c r="R5114" s="1"/>
      <c r="U5114" s="1"/>
    </row>
    <row r="5115" spans="5:21" x14ac:dyDescent="0.25">
      <c r="E5115" s="1"/>
      <c r="F5115" s="1"/>
      <c r="Q5115" s="1"/>
      <c r="R5115" s="1"/>
      <c r="U5115" s="1"/>
    </row>
    <row r="5116" spans="5:21" x14ac:dyDescent="0.25">
      <c r="E5116" s="1"/>
      <c r="F5116" s="1"/>
      <c r="Q5116" s="1"/>
      <c r="R5116" s="1"/>
      <c r="U5116" s="1"/>
    </row>
    <row r="5117" spans="5:21" x14ac:dyDescent="0.25">
      <c r="E5117" s="1"/>
      <c r="F5117" s="1"/>
      <c r="Q5117" s="1"/>
      <c r="R5117" s="1"/>
      <c r="U5117" s="1"/>
    </row>
    <row r="5118" spans="5:21" x14ac:dyDescent="0.25">
      <c r="E5118" s="1"/>
      <c r="F5118" s="1"/>
      <c r="Q5118" s="1"/>
      <c r="R5118" s="1"/>
      <c r="U5118" s="1"/>
    </row>
    <row r="5119" spans="5:21" x14ac:dyDescent="0.25">
      <c r="E5119" s="1"/>
      <c r="F5119" s="1"/>
      <c r="Q5119" s="1"/>
      <c r="R5119" s="1"/>
      <c r="U5119" s="1"/>
    </row>
    <row r="5120" spans="5:21" x14ac:dyDescent="0.25">
      <c r="E5120" s="1"/>
      <c r="F5120" s="1"/>
      <c r="Q5120" s="1"/>
      <c r="R5120" s="1"/>
      <c r="U5120" s="1"/>
    </row>
    <row r="5121" spans="5:21" x14ac:dyDescent="0.25">
      <c r="E5121" s="1"/>
      <c r="F5121" s="1"/>
      <c r="Q5121" s="1"/>
      <c r="R5121" s="1"/>
      <c r="U5121" s="1"/>
    </row>
    <row r="5122" spans="5:21" x14ac:dyDescent="0.25">
      <c r="E5122" s="1"/>
      <c r="F5122" s="1"/>
      <c r="Q5122" s="1"/>
      <c r="R5122" s="1"/>
      <c r="U5122" s="1"/>
    </row>
    <row r="5123" spans="5:21" x14ac:dyDescent="0.25">
      <c r="E5123" s="1"/>
      <c r="F5123" s="1"/>
      <c r="Q5123" s="1"/>
      <c r="R5123" s="1"/>
      <c r="U5123" s="1"/>
    </row>
    <row r="5124" spans="5:21" x14ac:dyDescent="0.25">
      <c r="E5124" s="1"/>
      <c r="F5124" s="1"/>
      <c r="Q5124" s="1"/>
      <c r="R5124" s="1"/>
      <c r="U5124" s="1"/>
    </row>
    <row r="5125" spans="5:21" x14ac:dyDescent="0.25">
      <c r="E5125" s="1"/>
      <c r="F5125" s="1"/>
      <c r="Q5125" s="1"/>
      <c r="R5125" s="1"/>
      <c r="U5125" s="1"/>
    </row>
    <row r="5126" spans="5:21" x14ac:dyDescent="0.25">
      <c r="E5126" s="1"/>
      <c r="F5126" s="1"/>
      <c r="Q5126" s="1"/>
      <c r="R5126" s="1"/>
      <c r="U5126" s="1"/>
    </row>
    <row r="5127" spans="5:21" x14ac:dyDescent="0.25">
      <c r="E5127" s="1"/>
      <c r="F5127" s="1"/>
      <c r="Q5127" s="1"/>
      <c r="R5127" s="1"/>
      <c r="U5127" s="1"/>
    </row>
    <row r="5128" spans="5:21" x14ac:dyDescent="0.25">
      <c r="E5128" s="1"/>
      <c r="F5128" s="1"/>
      <c r="Q5128" s="1"/>
      <c r="R5128" s="1"/>
      <c r="U5128" s="1"/>
    </row>
    <row r="5129" spans="5:21" x14ac:dyDescent="0.25">
      <c r="E5129" s="1"/>
      <c r="F5129" s="1"/>
      <c r="Q5129" s="1"/>
      <c r="R5129" s="1"/>
      <c r="U5129" s="1"/>
    </row>
    <row r="5130" spans="5:21" x14ac:dyDescent="0.25">
      <c r="E5130" s="1"/>
      <c r="F5130" s="1"/>
      <c r="Q5130" s="1"/>
      <c r="R5130" s="1"/>
      <c r="U5130" s="1"/>
    </row>
    <row r="5131" spans="5:21" x14ac:dyDescent="0.25">
      <c r="E5131" s="1"/>
      <c r="F5131" s="1"/>
      <c r="Q5131" s="1"/>
      <c r="R5131" s="1"/>
      <c r="U5131" s="1"/>
    </row>
    <row r="5132" spans="5:21" x14ac:dyDescent="0.25">
      <c r="E5132" s="1"/>
      <c r="F5132" s="1"/>
      <c r="Q5132" s="1"/>
      <c r="R5132" s="1"/>
      <c r="U5132" s="1"/>
    </row>
    <row r="5133" spans="5:21" x14ac:dyDescent="0.25">
      <c r="E5133" s="1"/>
      <c r="F5133" s="1"/>
      <c r="Q5133" s="1"/>
      <c r="R5133" s="1"/>
      <c r="U5133" s="1"/>
    </row>
    <row r="5134" spans="5:21" x14ac:dyDescent="0.25">
      <c r="E5134" s="1"/>
      <c r="F5134" s="1"/>
      <c r="Q5134" s="1"/>
      <c r="R5134" s="1"/>
      <c r="U5134" s="1"/>
    </row>
    <row r="5135" spans="5:21" x14ac:dyDescent="0.25">
      <c r="E5135" s="1"/>
      <c r="F5135" s="1"/>
      <c r="Q5135" s="1"/>
      <c r="R5135" s="1"/>
      <c r="U5135" s="1"/>
    </row>
    <row r="5136" spans="5:21" x14ac:dyDescent="0.25">
      <c r="E5136" s="1"/>
      <c r="F5136" s="1"/>
      <c r="Q5136" s="1"/>
      <c r="R5136" s="1"/>
      <c r="U5136" s="1"/>
    </row>
    <row r="5137" spans="5:21" x14ac:dyDescent="0.25">
      <c r="E5137" s="1"/>
      <c r="F5137" s="1"/>
      <c r="Q5137" s="1"/>
      <c r="R5137" s="1"/>
      <c r="U5137" s="1"/>
    </row>
    <row r="5138" spans="5:21" x14ac:dyDescent="0.25">
      <c r="Q5138" s="1"/>
      <c r="R5138" s="1"/>
      <c r="U5138" s="1"/>
    </row>
    <row r="5139" spans="5:21" x14ac:dyDescent="0.25">
      <c r="Q5139" s="1"/>
      <c r="R5139" s="1"/>
      <c r="U5139" s="1"/>
    </row>
    <row r="5140" spans="5:21" x14ac:dyDescent="0.25">
      <c r="Q5140" s="1"/>
      <c r="R5140" s="1"/>
      <c r="U5140" s="1"/>
    </row>
    <row r="5141" spans="5:21" x14ac:dyDescent="0.25">
      <c r="Q5141" s="1"/>
      <c r="R5141" s="1"/>
      <c r="U5141" s="1"/>
    </row>
    <row r="5142" spans="5:21" x14ac:dyDescent="0.25">
      <c r="Q5142" s="1"/>
      <c r="R5142" s="1"/>
      <c r="U5142" s="1"/>
    </row>
    <row r="5143" spans="5:21" x14ac:dyDescent="0.25">
      <c r="Q5143" s="1"/>
      <c r="R5143" s="1"/>
      <c r="U5143" s="1"/>
    </row>
    <row r="5144" spans="5:21" x14ac:dyDescent="0.25">
      <c r="Q5144" s="1"/>
      <c r="R5144" s="1"/>
      <c r="U5144" s="1"/>
    </row>
    <row r="5145" spans="5:21" x14ac:dyDescent="0.25">
      <c r="Q5145" s="1"/>
      <c r="R5145" s="1"/>
      <c r="U5145" s="1"/>
    </row>
    <row r="5146" spans="5:21" x14ac:dyDescent="0.25">
      <c r="Q5146" s="1"/>
      <c r="R5146" s="1"/>
      <c r="U5146" s="1"/>
    </row>
    <row r="5147" spans="5:21" x14ac:dyDescent="0.25">
      <c r="Q5147" s="1"/>
      <c r="R5147" s="1"/>
      <c r="U5147" s="1"/>
    </row>
    <row r="5148" spans="5:21" x14ac:dyDescent="0.25">
      <c r="Q5148" s="1"/>
      <c r="R5148" s="1"/>
      <c r="U5148" s="1"/>
    </row>
    <row r="5149" spans="5:21" x14ac:dyDescent="0.25">
      <c r="Q5149" s="1"/>
      <c r="R5149" s="1"/>
      <c r="U5149" s="1"/>
    </row>
    <row r="5150" spans="5:21" x14ac:dyDescent="0.25">
      <c r="Q5150" s="1"/>
      <c r="R5150" s="1"/>
      <c r="U5150" s="1"/>
    </row>
    <row r="5151" spans="5:21" x14ac:dyDescent="0.25">
      <c r="Q5151" s="1"/>
      <c r="R5151" s="1"/>
      <c r="U5151" s="1"/>
    </row>
    <row r="5152" spans="5:21" x14ac:dyDescent="0.25">
      <c r="Q5152" s="1"/>
      <c r="R5152" s="1"/>
      <c r="U5152" s="1"/>
    </row>
    <row r="5153" spans="17:21" x14ac:dyDescent="0.25">
      <c r="Q5153" s="1"/>
      <c r="R5153" s="1"/>
      <c r="U5153" s="1"/>
    </row>
    <row r="5154" spans="17:21" x14ac:dyDescent="0.25">
      <c r="Q5154" s="1"/>
      <c r="R5154" s="1"/>
      <c r="U5154" s="1"/>
    </row>
    <row r="5155" spans="17:21" x14ac:dyDescent="0.25">
      <c r="Q5155" s="1"/>
      <c r="R5155" s="1"/>
      <c r="U5155" s="1"/>
    </row>
    <row r="5156" spans="17:21" x14ac:dyDescent="0.25">
      <c r="Q5156" s="1"/>
      <c r="R5156" s="1"/>
      <c r="U5156" s="1"/>
    </row>
    <row r="5157" spans="17:21" x14ac:dyDescent="0.25">
      <c r="Q5157" s="1"/>
      <c r="R5157" s="1"/>
      <c r="U5157" s="1"/>
    </row>
    <row r="5158" spans="17:21" x14ac:dyDescent="0.25">
      <c r="Q5158" s="1"/>
      <c r="R5158" s="1"/>
      <c r="U5158" s="1"/>
    </row>
    <row r="5159" spans="17:21" x14ac:dyDescent="0.25">
      <c r="Q5159" s="1"/>
      <c r="R5159" s="1"/>
      <c r="U5159" s="1"/>
    </row>
    <row r="5160" spans="17:21" x14ac:dyDescent="0.25">
      <c r="Q5160" s="1"/>
      <c r="R5160" s="1"/>
      <c r="U5160" s="1"/>
    </row>
    <row r="5161" spans="17:21" x14ac:dyDescent="0.25">
      <c r="Q5161" s="1"/>
      <c r="R5161" s="1"/>
      <c r="U5161" s="1"/>
    </row>
    <row r="5162" spans="17:21" x14ac:dyDescent="0.25">
      <c r="Q5162" s="1"/>
      <c r="R5162" s="1"/>
      <c r="U5162" s="1"/>
    </row>
    <row r="5163" spans="17:21" x14ac:dyDescent="0.25">
      <c r="Q5163" s="1"/>
      <c r="R5163" s="1"/>
      <c r="U5163" s="1"/>
    </row>
    <row r="5164" spans="17:21" x14ac:dyDescent="0.25">
      <c r="Q5164" s="1"/>
      <c r="R5164" s="1"/>
      <c r="U5164" s="1"/>
    </row>
    <row r="5165" spans="17:21" x14ac:dyDescent="0.25">
      <c r="Q5165" s="1"/>
      <c r="R5165" s="1"/>
      <c r="U5165" s="1"/>
    </row>
    <row r="5166" spans="17:21" x14ac:dyDescent="0.25">
      <c r="Q5166" s="1"/>
      <c r="R5166" s="1"/>
      <c r="U5166" s="1"/>
    </row>
    <row r="5167" spans="17:21" x14ac:dyDescent="0.25">
      <c r="Q5167" s="1"/>
      <c r="R5167" s="1"/>
      <c r="U5167" s="1"/>
    </row>
    <row r="5168" spans="17:21" x14ac:dyDescent="0.25">
      <c r="Q5168" s="1"/>
      <c r="R5168" s="1"/>
      <c r="U5168" s="1"/>
    </row>
    <row r="5169" spans="17:21" x14ac:dyDescent="0.25">
      <c r="Q5169" s="1"/>
      <c r="R5169" s="1"/>
      <c r="U5169" s="1"/>
    </row>
    <row r="5170" spans="17:21" x14ac:dyDescent="0.25">
      <c r="Q5170" s="1"/>
      <c r="R5170" s="1"/>
      <c r="U5170" s="1"/>
    </row>
    <row r="5171" spans="17:21" x14ac:dyDescent="0.25">
      <c r="Q5171" s="1"/>
      <c r="R5171" s="1"/>
      <c r="U5171" s="1"/>
    </row>
    <row r="5172" spans="17:21" x14ac:dyDescent="0.25">
      <c r="Q5172" s="1"/>
      <c r="R5172" s="1"/>
      <c r="U5172" s="1"/>
    </row>
    <row r="5173" spans="17:21" x14ac:dyDescent="0.25">
      <c r="Q5173" s="1"/>
      <c r="R5173" s="1"/>
      <c r="U5173" s="1"/>
    </row>
    <row r="5174" spans="17:21" x14ac:dyDescent="0.25">
      <c r="Q5174" s="1"/>
      <c r="R5174" s="1"/>
      <c r="U5174" s="1"/>
    </row>
    <row r="5175" spans="17:21" x14ac:dyDescent="0.25">
      <c r="Q5175" s="1"/>
      <c r="R5175" s="1"/>
      <c r="U5175" s="1"/>
    </row>
    <row r="5176" spans="17:21" x14ac:dyDescent="0.25">
      <c r="Q5176" s="1"/>
      <c r="R5176" s="1"/>
      <c r="U5176" s="1"/>
    </row>
    <row r="5177" spans="17:21" x14ac:dyDescent="0.25">
      <c r="Q5177" s="1"/>
      <c r="R5177" s="1"/>
      <c r="U5177" s="1"/>
    </row>
    <row r="5178" spans="17:21" x14ac:dyDescent="0.25">
      <c r="Q5178" s="1"/>
      <c r="R5178" s="1"/>
      <c r="U5178" s="1"/>
    </row>
    <row r="5179" spans="17:21" x14ac:dyDescent="0.25">
      <c r="Q5179" s="1"/>
      <c r="R5179" s="1"/>
      <c r="U5179" s="1"/>
    </row>
    <row r="5180" spans="17:21" x14ac:dyDescent="0.25">
      <c r="Q5180" s="1"/>
      <c r="R5180" s="1"/>
      <c r="U5180" s="1"/>
    </row>
    <row r="5181" spans="17:21" x14ac:dyDescent="0.25">
      <c r="Q5181" s="1"/>
      <c r="R5181" s="1"/>
      <c r="U5181" s="1"/>
    </row>
    <row r="5182" spans="17:21" x14ac:dyDescent="0.25">
      <c r="Q5182" s="1"/>
      <c r="R5182" s="1"/>
      <c r="U5182" s="1"/>
    </row>
    <row r="5183" spans="17:21" x14ac:dyDescent="0.25">
      <c r="Q5183" s="1"/>
      <c r="R5183" s="1"/>
      <c r="U5183" s="1"/>
    </row>
    <row r="5184" spans="17:21" x14ac:dyDescent="0.25">
      <c r="Q5184" s="1"/>
      <c r="R5184" s="1"/>
      <c r="U5184" s="1"/>
    </row>
    <row r="5185" spans="17:21" x14ac:dyDescent="0.25">
      <c r="Q5185" s="1"/>
      <c r="R5185" s="1"/>
      <c r="U5185" s="1"/>
    </row>
    <row r="5186" spans="17:21" x14ac:dyDescent="0.25">
      <c r="Q5186" s="1"/>
      <c r="R5186" s="1"/>
      <c r="U5186" s="1"/>
    </row>
    <row r="5187" spans="17:21" x14ac:dyDescent="0.25">
      <c r="Q5187" s="1"/>
      <c r="R5187" s="1"/>
      <c r="U5187" s="1"/>
    </row>
    <row r="5188" spans="17:21" x14ac:dyDescent="0.25">
      <c r="Q5188" s="1"/>
      <c r="R5188" s="1"/>
      <c r="U5188" s="1"/>
    </row>
    <row r="5189" spans="17:21" x14ac:dyDescent="0.25">
      <c r="Q5189" s="1"/>
      <c r="R5189" s="1"/>
      <c r="U5189" s="1"/>
    </row>
    <row r="5190" spans="17:21" x14ac:dyDescent="0.25">
      <c r="Q5190" s="1"/>
      <c r="R5190" s="1"/>
      <c r="U5190" s="1"/>
    </row>
    <row r="5191" spans="17:21" x14ac:dyDescent="0.25">
      <c r="Q5191" s="1"/>
      <c r="R5191" s="1"/>
      <c r="U5191" s="1"/>
    </row>
    <row r="5192" spans="17:21" x14ac:dyDescent="0.25">
      <c r="Q5192" s="1"/>
      <c r="R5192" s="1"/>
      <c r="U5192" s="1"/>
    </row>
    <row r="5193" spans="17:21" x14ac:dyDescent="0.25">
      <c r="Q5193" s="1"/>
      <c r="R5193" s="1"/>
      <c r="U5193" s="1"/>
    </row>
    <row r="5194" spans="17:21" x14ac:dyDescent="0.25">
      <c r="Q5194" s="1"/>
      <c r="R5194" s="1"/>
      <c r="U5194" s="1"/>
    </row>
    <row r="5195" spans="17:21" x14ac:dyDescent="0.25">
      <c r="Q5195" s="1"/>
      <c r="R5195" s="1"/>
      <c r="U5195" s="1"/>
    </row>
    <row r="5196" spans="17:21" x14ac:dyDescent="0.25">
      <c r="Q5196" s="1"/>
      <c r="R5196" s="1"/>
      <c r="U5196" s="1"/>
    </row>
    <row r="5197" spans="17:21" x14ac:dyDescent="0.25">
      <c r="Q5197" s="1"/>
      <c r="R5197" s="1"/>
      <c r="U5197" s="1"/>
    </row>
    <row r="5198" spans="17:21" x14ac:dyDescent="0.25">
      <c r="Q5198" s="1"/>
      <c r="R5198" s="1"/>
      <c r="U5198" s="1"/>
    </row>
    <row r="5199" spans="17:21" x14ac:dyDescent="0.25">
      <c r="Q5199" s="1"/>
      <c r="R5199" s="1"/>
      <c r="U5199" s="1"/>
    </row>
    <row r="5200" spans="17:21" x14ac:dyDescent="0.25">
      <c r="Q5200" s="1"/>
      <c r="R5200" s="1"/>
      <c r="U5200" s="1"/>
    </row>
    <row r="5201" spans="5:21" x14ac:dyDescent="0.25">
      <c r="Q5201" s="1"/>
      <c r="R5201" s="1"/>
      <c r="U5201" s="1"/>
    </row>
    <row r="5202" spans="5:21" x14ac:dyDescent="0.25">
      <c r="Q5202" s="1"/>
      <c r="R5202" s="1"/>
      <c r="U5202" s="1"/>
    </row>
    <row r="5203" spans="5:21" x14ac:dyDescent="0.25">
      <c r="Q5203" s="1"/>
      <c r="R5203" s="1"/>
      <c r="U5203" s="1"/>
    </row>
    <row r="5204" spans="5:21" x14ac:dyDescent="0.25">
      <c r="Q5204" s="1"/>
      <c r="R5204" s="1"/>
      <c r="U5204" s="1"/>
    </row>
    <row r="5205" spans="5:21" x14ac:dyDescent="0.25">
      <c r="Q5205" s="1"/>
      <c r="R5205" s="1"/>
      <c r="U5205" s="1"/>
    </row>
    <row r="5206" spans="5:21" x14ac:dyDescent="0.25">
      <c r="Q5206" s="1"/>
      <c r="R5206" s="1"/>
      <c r="U5206" s="1"/>
    </row>
    <row r="5207" spans="5:21" x14ac:dyDescent="0.25">
      <c r="Q5207" s="1"/>
      <c r="R5207" s="1"/>
      <c r="U5207" s="1"/>
    </row>
    <row r="5208" spans="5:21" x14ac:dyDescent="0.25">
      <c r="Q5208" s="1"/>
      <c r="R5208" s="1"/>
      <c r="U5208" s="1"/>
    </row>
    <row r="5209" spans="5:21" x14ac:dyDescent="0.25">
      <c r="Q5209" s="1"/>
      <c r="R5209" s="1"/>
      <c r="U5209" s="1"/>
    </row>
    <row r="5210" spans="5:21" x14ac:dyDescent="0.25">
      <c r="E5210" s="1"/>
      <c r="F5210" s="1"/>
      <c r="Q5210" s="1"/>
      <c r="R5210" s="1"/>
      <c r="U5210" s="1"/>
    </row>
    <row r="5211" spans="5:21" x14ac:dyDescent="0.25">
      <c r="E5211" s="1"/>
      <c r="F5211" s="1"/>
      <c r="Q5211" s="1"/>
      <c r="R5211" s="1"/>
      <c r="U5211" s="1"/>
    </row>
    <row r="5212" spans="5:21" x14ac:dyDescent="0.25">
      <c r="E5212" s="1"/>
      <c r="F5212" s="1"/>
      <c r="Q5212" s="1"/>
      <c r="R5212" s="1"/>
      <c r="U5212" s="1"/>
    </row>
    <row r="5213" spans="5:21" x14ac:dyDescent="0.25">
      <c r="E5213" s="1"/>
      <c r="F5213" s="1"/>
      <c r="Q5213" s="1"/>
      <c r="R5213" s="1"/>
      <c r="U5213" s="1"/>
    </row>
    <row r="5214" spans="5:21" x14ac:dyDescent="0.25">
      <c r="E5214" s="1"/>
      <c r="F5214" s="1"/>
      <c r="Q5214" s="1"/>
      <c r="R5214" s="1"/>
      <c r="U5214" s="1"/>
    </row>
    <row r="5215" spans="5:21" x14ac:dyDescent="0.25">
      <c r="E5215" s="1"/>
      <c r="F5215" s="1"/>
      <c r="Q5215" s="1"/>
      <c r="R5215" s="1"/>
      <c r="U5215" s="1"/>
    </row>
    <row r="5216" spans="5:21" x14ac:dyDescent="0.25">
      <c r="E5216" s="1"/>
      <c r="F5216" s="1"/>
      <c r="Q5216" s="1"/>
      <c r="R5216" s="1"/>
      <c r="U5216" s="1"/>
    </row>
    <row r="5217" spans="5:21" x14ac:dyDescent="0.25">
      <c r="E5217" s="1"/>
      <c r="F5217" s="1"/>
      <c r="Q5217" s="1"/>
      <c r="R5217" s="1"/>
      <c r="U5217" s="1"/>
    </row>
    <row r="5218" spans="5:21" x14ac:dyDescent="0.25">
      <c r="E5218" s="1"/>
      <c r="F5218" s="1"/>
      <c r="Q5218" s="1"/>
      <c r="R5218" s="1"/>
      <c r="U5218" s="1"/>
    </row>
    <row r="5219" spans="5:21" x14ac:dyDescent="0.25">
      <c r="E5219" s="1"/>
      <c r="F5219" s="1"/>
      <c r="Q5219" s="1"/>
      <c r="R5219" s="1"/>
      <c r="U5219" s="1"/>
    </row>
    <row r="5220" spans="5:21" x14ac:dyDescent="0.25">
      <c r="E5220" s="1"/>
      <c r="F5220" s="1"/>
      <c r="Q5220" s="1"/>
      <c r="R5220" s="1"/>
      <c r="U5220" s="1"/>
    </row>
    <row r="5221" spans="5:21" x14ac:dyDescent="0.25">
      <c r="E5221" s="1"/>
      <c r="F5221" s="1"/>
      <c r="Q5221" s="1"/>
      <c r="R5221" s="1"/>
      <c r="U5221" s="1"/>
    </row>
    <row r="5222" spans="5:21" x14ac:dyDescent="0.25">
      <c r="E5222" s="1"/>
      <c r="F5222" s="1"/>
      <c r="Q5222" s="1"/>
      <c r="R5222" s="1"/>
      <c r="U5222" s="1"/>
    </row>
    <row r="5223" spans="5:21" x14ac:dyDescent="0.25">
      <c r="E5223" s="1"/>
      <c r="F5223" s="1"/>
      <c r="Q5223" s="1"/>
      <c r="R5223" s="1"/>
      <c r="U5223" s="1"/>
    </row>
    <row r="5224" spans="5:21" x14ac:dyDescent="0.25">
      <c r="E5224" s="1"/>
      <c r="F5224" s="1"/>
      <c r="Q5224" s="1"/>
      <c r="R5224" s="1"/>
      <c r="U5224" s="1"/>
    </row>
    <row r="5225" spans="5:21" x14ac:dyDescent="0.25">
      <c r="E5225" s="1"/>
      <c r="F5225" s="1"/>
      <c r="Q5225" s="1"/>
      <c r="R5225" s="1"/>
      <c r="U5225" s="1"/>
    </row>
    <row r="5226" spans="5:21" x14ac:dyDescent="0.25">
      <c r="E5226" s="1"/>
      <c r="F5226" s="1"/>
      <c r="Q5226" s="1"/>
      <c r="R5226" s="1"/>
      <c r="U5226" s="1"/>
    </row>
    <row r="5227" spans="5:21" x14ac:dyDescent="0.25">
      <c r="E5227" s="1"/>
      <c r="F5227" s="1"/>
      <c r="Q5227" s="1"/>
      <c r="R5227" s="1"/>
      <c r="U5227" s="1"/>
    </row>
    <row r="5228" spans="5:21" x14ac:dyDescent="0.25">
      <c r="E5228" s="1"/>
      <c r="F5228" s="1"/>
      <c r="Q5228" s="1"/>
      <c r="R5228" s="1"/>
      <c r="U5228" s="1"/>
    </row>
    <row r="5229" spans="5:21" x14ac:dyDescent="0.25">
      <c r="E5229" s="1"/>
      <c r="F5229" s="1"/>
      <c r="Q5229" s="1"/>
      <c r="R5229" s="1"/>
      <c r="U5229" s="1"/>
    </row>
    <row r="5230" spans="5:21" x14ac:dyDescent="0.25">
      <c r="E5230" s="1"/>
      <c r="F5230" s="1"/>
      <c r="Q5230" s="1"/>
      <c r="R5230" s="1"/>
      <c r="U5230" s="1"/>
    </row>
    <row r="5231" spans="5:21" x14ac:dyDescent="0.25">
      <c r="E5231" s="1"/>
      <c r="F5231" s="1"/>
      <c r="Q5231" s="1"/>
      <c r="R5231" s="1"/>
      <c r="U5231" s="1"/>
    </row>
    <row r="5232" spans="5:21" x14ac:dyDescent="0.25">
      <c r="E5232" s="1"/>
      <c r="F5232" s="1"/>
      <c r="Q5232" s="1"/>
      <c r="R5232" s="1"/>
      <c r="U5232" s="1"/>
    </row>
    <row r="5233" spans="5:21" x14ac:dyDescent="0.25">
      <c r="E5233" s="1"/>
      <c r="F5233" s="1"/>
      <c r="Q5233" s="1"/>
      <c r="R5233" s="1"/>
      <c r="U5233" s="1"/>
    </row>
    <row r="5234" spans="5:21" x14ac:dyDescent="0.25">
      <c r="E5234" s="1"/>
      <c r="F5234" s="1"/>
      <c r="Q5234" s="1"/>
      <c r="R5234" s="1"/>
      <c r="U5234" s="1"/>
    </row>
    <row r="5235" spans="5:21" x14ac:dyDescent="0.25">
      <c r="E5235" s="1"/>
      <c r="F5235" s="1"/>
      <c r="Q5235" s="1"/>
      <c r="R5235" s="1"/>
      <c r="U5235" s="1"/>
    </row>
    <row r="5236" spans="5:21" x14ac:dyDescent="0.25">
      <c r="E5236" s="1"/>
      <c r="F5236" s="1"/>
      <c r="Q5236" s="1"/>
      <c r="R5236" s="1"/>
      <c r="U5236" s="1"/>
    </row>
    <row r="5237" spans="5:21" x14ac:dyDescent="0.25">
      <c r="E5237" s="1"/>
      <c r="F5237" s="1"/>
      <c r="Q5237" s="1"/>
      <c r="R5237" s="1"/>
      <c r="U5237" s="1"/>
    </row>
    <row r="5238" spans="5:21" x14ac:dyDescent="0.25">
      <c r="E5238" s="1"/>
      <c r="F5238" s="1"/>
      <c r="Q5238" s="1"/>
      <c r="R5238" s="1"/>
      <c r="U5238" s="1"/>
    </row>
    <row r="5239" spans="5:21" x14ac:dyDescent="0.25">
      <c r="E5239" s="1"/>
      <c r="F5239" s="1"/>
      <c r="Q5239" s="1"/>
      <c r="R5239" s="1"/>
      <c r="U5239" s="1"/>
    </row>
    <row r="5240" spans="5:21" x14ac:dyDescent="0.25">
      <c r="E5240" s="1"/>
      <c r="F5240" s="1"/>
      <c r="Q5240" s="1"/>
      <c r="R5240" s="1"/>
      <c r="U5240" s="1"/>
    </row>
    <row r="5241" spans="5:21" x14ac:dyDescent="0.25">
      <c r="E5241" s="1"/>
      <c r="F5241" s="1"/>
      <c r="Q5241" s="1"/>
      <c r="R5241" s="1"/>
      <c r="U5241" s="1"/>
    </row>
    <row r="5242" spans="5:21" x14ac:dyDescent="0.25">
      <c r="E5242" s="1"/>
      <c r="F5242" s="1"/>
      <c r="Q5242" s="1"/>
      <c r="R5242" s="1"/>
      <c r="U5242" s="1"/>
    </row>
    <row r="5243" spans="5:21" x14ac:dyDescent="0.25">
      <c r="E5243" s="1"/>
      <c r="F5243" s="1"/>
      <c r="Q5243" s="1"/>
      <c r="R5243" s="1"/>
      <c r="U5243" s="1"/>
    </row>
    <row r="5244" spans="5:21" x14ac:dyDescent="0.25">
      <c r="E5244" s="1"/>
      <c r="F5244" s="1"/>
      <c r="Q5244" s="1"/>
      <c r="R5244" s="1"/>
      <c r="U5244" s="1"/>
    </row>
    <row r="5245" spans="5:21" x14ac:dyDescent="0.25">
      <c r="E5245" s="1"/>
      <c r="F5245" s="1"/>
      <c r="Q5245" s="1"/>
      <c r="R5245" s="1"/>
      <c r="U5245" s="1"/>
    </row>
    <row r="5246" spans="5:21" x14ac:dyDescent="0.25">
      <c r="E5246" s="1"/>
      <c r="F5246" s="1"/>
      <c r="Q5246" s="1"/>
      <c r="R5246" s="1"/>
      <c r="U5246" s="1"/>
    </row>
    <row r="5247" spans="5:21" x14ac:dyDescent="0.25">
      <c r="E5247" s="1"/>
      <c r="F5247" s="1"/>
      <c r="Q5247" s="1"/>
      <c r="R5247" s="1"/>
      <c r="U5247" s="1"/>
    </row>
    <row r="5248" spans="5:21" x14ac:dyDescent="0.25">
      <c r="E5248" s="1"/>
      <c r="F5248" s="1"/>
      <c r="Q5248" s="1"/>
      <c r="R5248" s="1"/>
      <c r="U5248" s="1"/>
    </row>
    <row r="5249" spans="5:21" x14ac:dyDescent="0.25">
      <c r="E5249" s="1"/>
      <c r="F5249" s="1"/>
      <c r="Q5249" s="1"/>
      <c r="R5249" s="1"/>
      <c r="U5249" s="1"/>
    </row>
    <row r="5250" spans="5:21" x14ac:dyDescent="0.25">
      <c r="E5250" s="1"/>
      <c r="F5250" s="1"/>
      <c r="Q5250" s="1"/>
      <c r="R5250" s="1"/>
      <c r="U5250" s="1"/>
    </row>
    <row r="5251" spans="5:21" x14ac:dyDescent="0.25">
      <c r="E5251" s="1"/>
      <c r="F5251" s="1"/>
      <c r="Q5251" s="1"/>
      <c r="R5251" s="1"/>
      <c r="U5251" s="1"/>
    </row>
    <row r="5252" spans="5:21" x14ac:dyDescent="0.25">
      <c r="E5252" s="1"/>
      <c r="F5252" s="1"/>
      <c r="Q5252" s="1"/>
      <c r="R5252" s="1"/>
      <c r="U5252" s="1"/>
    </row>
    <row r="5253" spans="5:21" x14ac:dyDescent="0.25">
      <c r="E5253" s="1"/>
      <c r="F5253" s="1"/>
      <c r="Q5253" s="1"/>
      <c r="R5253" s="1"/>
      <c r="U5253" s="1"/>
    </row>
    <row r="5254" spans="5:21" x14ac:dyDescent="0.25">
      <c r="E5254" s="1"/>
      <c r="F5254" s="1"/>
      <c r="Q5254" s="1"/>
      <c r="R5254" s="1"/>
      <c r="U5254" s="1"/>
    </row>
    <row r="5255" spans="5:21" x14ac:dyDescent="0.25">
      <c r="E5255" s="1"/>
      <c r="F5255" s="1"/>
      <c r="Q5255" s="1"/>
      <c r="R5255" s="1"/>
      <c r="U5255" s="1"/>
    </row>
    <row r="5256" spans="5:21" x14ac:dyDescent="0.25">
      <c r="E5256" s="1"/>
      <c r="F5256" s="1"/>
      <c r="Q5256" s="1"/>
      <c r="R5256" s="1"/>
      <c r="U5256" s="1"/>
    </row>
    <row r="5257" spans="5:21" x14ac:dyDescent="0.25">
      <c r="E5257" s="1"/>
      <c r="F5257" s="1"/>
      <c r="Q5257" s="1"/>
      <c r="R5257" s="1"/>
      <c r="U5257" s="1"/>
    </row>
    <row r="5258" spans="5:21" x14ac:dyDescent="0.25">
      <c r="E5258" s="1"/>
      <c r="F5258" s="1"/>
      <c r="Q5258" s="1"/>
      <c r="R5258" s="1"/>
      <c r="U5258" s="1"/>
    </row>
    <row r="5259" spans="5:21" x14ac:dyDescent="0.25">
      <c r="E5259" s="1"/>
      <c r="F5259" s="1"/>
      <c r="Q5259" s="1"/>
      <c r="R5259" s="1"/>
      <c r="U5259" s="1"/>
    </row>
    <row r="5260" spans="5:21" x14ac:dyDescent="0.25">
      <c r="E5260" s="1"/>
      <c r="F5260" s="1"/>
      <c r="Q5260" s="1"/>
      <c r="R5260" s="1"/>
      <c r="U5260" s="1"/>
    </row>
    <row r="5261" spans="5:21" x14ac:dyDescent="0.25">
      <c r="E5261" s="1"/>
      <c r="F5261" s="1"/>
      <c r="Q5261" s="1"/>
      <c r="R5261" s="1"/>
      <c r="U5261" s="1"/>
    </row>
    <row r="5262" spans="5:21" x14ac:dyDescent="0.25">
      <c r="E5262" s="1"/>
      <c r="F5262" s="1"/>
      <c r="Q5262" s="1"/>
      <c r="R5262" s="1"/>
      <c r="U5262" s="1"/>
    </row>
    <row r="5263" spans="5:21" x14ac:dyDescent="0.25">
      <c r="E5263" s="1"/>
      <c r="F5263" s="1"/>
      <c r="Q5263" s="1"/>
      <c r="R5263" s="1"/>
      <c r="U5263" s="1"/>
    </row>
    <row r="5264" spans="5:21" x14ac:dyDescent="0.25">
      <c r="E5264" s="1"/>
      <c r="F5264" s="1"/>
      <c r="Q5264" s="1"/>
      <c r="R5264" s="1"/>
      <c r="U5264" s="1"/>
    </row>
    <row r="5265" spans="5:21" x14ac:dyDescent="0.25">
      <c r="E5265" s="1"/>
      <c r="F5265" s="1"/>
      <c r="Q5265" s="1"/>
      <c r="R5265" s="1"/>
      <c r="U5265" s="1"/>
    </row>
    <row r="5266" spans="5:21" x14ac:dyDescent="0.25">
      <c r="E5266" s="1"/>
      <c r="F5266" s="1"/>
      <c r="Q5266" s="1"/>
      <c r="R5266" s="1"/>
      <c r="U5266" s="1"/>
    </row>
    <row r="5267" spans="5:21" x14ac:dyDescent="0.25">
      <c r="E5267" s="1"/>
      <c r="F5267" s="1"/>
      <c r="Q5267" s="1"/>
      <c r="R5267" s="1"/>
      <c r="U5267" s="1"/>
    </row>
    <row r="5268" spans="5:21" x14ac:dyDescent="0.25">
      <c r="E5268" s="1"/>
      <c r="F5268" s="1"/>
      <c r="Q5268" s="1"/>
      <c r="R5268" s="1"/>
      <c r="U5268" s="1"/>
    </row>
    <row r="5269" spans="5:21" x14ac:dyDescent="0.25">
      <c r="E5269" s="1"/>
      <c r="F5269" s="1"/>
      <c r="Q5269" s="1"/>
      <c r="R5269" s="1"/>
      <c r="U5269" s="1"/>
    </row>
    <row r="5270" spans="5:21" x14ac:dyDescent="0.25">
      <c r="E5270" s="1"/>
      <c r="F5270" s="1"/>
      <c r="Q5270" s="1"/>
      <c r="R5270" s="1"/>
      <c r="U5270" s="1"/>
    </row>
    <row r="5271" spans="5:21" x14ac:dyDescent="0.25">
      <c r="E5271" s="1"/>
      <c r="F5271" s="1"/>
      <c r="Q5271" s="1"/>
      <c r="R5271" s="1"/>
      <c r="U5271" s="1"/>
    </row>
    <row r="5272" spans="5:21" x14ac:dyDescent="0.25">
      <c r="E5272" s="1"/>
      <c r="F5272" s="1"/>
      <c r="Q5272" s="1"/>
      <c r="R5272" s="1"/>
      <c r="U5272" s="1"/>
    </row>
    <row r="5273" spans="5:21" x14ac:dyDescent="0.25">
      <c r="E5273" s="1"/>
      <c r="F5273" s="1"/>
      <c r="Q5273" s="1"/>
      <c r="R5273" s="1"/>
      <c r="U5273" s="1"/>
    </row>
    <row r="5274" spans="5:21" x14ac:dyDescent="0.25">
      <c r="E5274" s="1"/>
      <c r="F5274" s="1"/>
      <c r="Q5274" s="1"/>
      <c r="R5274" s="1"/>
      <c r="U5274" s="1"/>
    </row>
    <row r="5275" spans="5:21" x14ac:dyDescent="0.25">
      <c r="E5275" s="1"/>
      <c r="F5275" s="1"/>
      <c r="Q5275" s="1"/>
      <c r="R5275" s="1"/>
      <c r="U5275" s="1"/>
    </row>
    <row r="5276" spans="5:21" x14ac:dyDescent="0.25">
      <c r="E5276" s="1"/>
      <c r="F5276" s="1"/>
      <c r="Q5276" s="1"/>
      <c r="R5276" s="1"/>
      <c r="U5276" s="1"/>
    </row>
    <row r="5277" spans="5:21" x14ac:dyDescent="0.25">
      <c r="E5277" s="1"/>
      <c r="F5277" s="1"/>
      <c r="Q5277" s="1"/>
      <c r="R5277" s="1"/>
      <c r="U5277" s="1"/>
    </row>
    <row r="5278" spans="5:21" x14ac:dyDescent="0.25">
      <c r="E5278" s="1"/>
      <c r="F5278" s="1"/>
      <c r="Q5278" s="1"/>
      <c r="R5278" s="1"/>
      <c r="U5278" s="1"/>
    </row>
    <row r="5279" spans="5:21" x14ac:dyDescent="0.25">
      <c r="E5279" s="1"/>
      <c r="F5279" s="1"/>
      <c r="Q5279" s="1"/>
      <c r="R5279" s="1"/>
      <c r="U5279" s="1"/>
    </row>
    <row r="5280" spans="5:21" x14ac:dyDescent="0.25">
      <c r="E5280" s="1"/>
      <c r="F5280" s="1"/>
      <c r="Q5280" s="1"/>
      <c r="R5280" s="1"/>
      <c r="U5280" s="1"/>
    </row>
    <row r="5281" spans="5:21" x14ac:dyDescent="0.25">
      <c r="E5281" s="1"/>
      <c r="F5281" s="1"/>
      <c r="Q5281" s="1"/>
      <c r="R5281" s="1"/>
      <c r="U5281" s="1"/>
    </row>
    <row r="5282" spans="5:21" x14ac:dyDescent="0.25">
      <c r="E5282" s="1"/>
      <c r="F5282" s="1"/>
      <c r="Q5282" s="1"/>
      <c r="R5282" s="1"/>
      <c r="U5282" s="1"/>
    </row>
    <row r="5283" spans="5:21" x14ac:dyDescent="0.25">
      <c r="E5283" s="1"/>
      <c r="F5283" s="1"/>
      <c r="Q5283" s="1"/>
      <c r="R5283" s="1"/>
      <c r="U5283" s="1"/>
    </row>
    <row r="5284" spans="5:21" x14ac:dyDescent="0.25">
      <c r="E5284" s="1"/>
      <c r="F5284" s="1"/>
      <c r="Q5284" s="1"/>
      <c r="R5284" s="1"/>
      <c r="U5284" s="1"/>
    </row>
    <row r="5285" spans="5:21" x14ac:dyDescent="0.25">
      <c r="E5285" s="1"/>
      <c r="F5285" s="1"/>
      <c r="Q5285" s="1"/>
      <c r="R5285" s="1"/>
      <c r="U5285" s="1"/>
    </row>
    <row r="5286" spans="5:21" x14ac:dyDescent="0.25">
      <c r="E5286" s="1"/>
      <c r="F5286" s="1"/>
      <c r="Q5286" s="1"/>
      <c r="R5286" s="1"/>
      <c r="U5286" s="1"/>
    </row>
    <row r="5287" spans="5:21" x14ac:dyDescent="0.25">
      <c r="E5287" s="1"/>
      <c r="F5287" s="1"/>
      <c r="Q5287" s="1"/>
      <c r="R5287" s="1"/>
      <c r="U5287" s="1"/>
    </row>
    <row r="5288" spans="5:21" x14ac:dyDescent="0.25">
      <c r="E5288" s="1"/>
      <c r="F5288" s="1"/>
      <c r="Q5288" s="1"/>
      <c r="R5288" s="1"/>
      <c r="U5288" s="1"/>
    </row>
    <row r="5289" spans="5:21" x14ac:dyDescent="0.25">
      <c r="E5289" s="1"/>
      <c r="F5289" s="1"/>
      <c r="Q5289" s="1"/>
      <c r="R5289" s="1"/>
      <c r="U5289" s="1"/>
    </row>
    <row r="5290" spans="5:21" x14ac:dyDescent="0.25">
      <c r="E5290" s="1"/>
      <c r="F5290" s="1"/>
      <c r="Q5290" s="1"/>
      <c r="R5290" s="1"/>
      <c r="U5290" s="1"/>
    </row>
    <row r="5291" spans="5:21" x14ac:dyDescent="0.25">
      <c r="E5291" s="1"/>
      <c r="F5291" s="1"/>
      <c r="Q5291" s="1"/>
      <c r="R5291" s="1"/>
      <c r="U5291" s="1"/>
    </row>
    <row r="5292" spans="5:21" x14ac:dyDescent="0.25">
      <c r="E5292" s="1"/>
      <c r="F5292" s="1"/>
      <c r="Q5292" s="1"/>
      <c r="R5292" s="1"/>
      <c r="U5292" s="1"/>
    </row>
    <row r="5293" spans="5:21" x14ac:dyDescent="0.25">
      <c r="E5293" s="1"/>
      <c r="F5293" s="1"/>
      <c r="Q5293" s="1"/>
      <c r="R5293" s="1"/>
      <c r="U5293" s="1"/>
    </row>
    <row r="5294" spans="5:21" x14ac:dyDescent="0.25">
      <c r="E5294" s="1"/>
      <c r="F5294" s="1"/>
      <c r="Q5294" s="1"/>
      <c r="R5294" s="1"/>
      <c r="U5294" s="1"/>
    </row>
    <row r="5295" spans="5:21" x14ac:dyDescent="0.25">
      <c r="E5295" s="1"/>
      <c r="F5295" s="1"/>
      <c r="Q5295" s="1"/>
      <c r="R5295" s="1"/>
      <c r="U5295" s="1"/>
    </row>
    <row r="5296" spans="5:21" x14ac:dyDescent="0.25">
      <c r="E5296" s="1"/>
      <c r="F5296" s="1"/>
      <c r="Q5296" s="1"/>
      <c r="R5296" s="1"/>
      <c r="U5296" s="1"/>
    </row>
    <row r="5297" spans="5:21" x14ac:dyDescent="0.25">
      <c r="E5297" s="1"/>
      <c r="F5297" s="1"/>
      <c r="Q5297" s="1"/>
      <c r="R5297" s="1"/>
      <c r="U5297" s="1"/>
    </row>
    <row r="5298" spans="5:21" x14ac:dyDescent="0.25">
      <c r="E5298" s="1"/>
      <c r="F5298" s="1"/>
      <c r="Q5298" s="1"/>
      <c r="R5298" s="1"/>
      <c r="U5298" s="1"/>
    </row>
    <row r="5299" spans="5:21" x14ac:dyDescent="0.25">
      <c r="E5299" s="1"/>
      <c r="F5299" s="1"/>
      <c r="Q5299" s="1"/>
      <c r="R5299" s="1"/>
      <c r="U5299" s="1"/>
    </row>
    <row r="5300" spans="5:21" x14ac:dyDescent="0.25">
      <c r="E5300" s="1"/>
      <c r="F5300" s="1"/>
      <c r="Q5300" s="1"/>
      <c r="R5300" s="1"/>
      <c r="U5300" s="1"/>
    </row>
    <row r="5301" spans="5:21" x14ac:dyDescent="0.25">
      <c r="E5301" s="1"/>
      <c r="F5301" s="1"/>
      <c r="Q5301" s="1"/>
      <c r="R5301" s="1"/>
      <c r="U5301" s="1"/>
    </row>
    <row r="5302" spans="5:21" x14ac:dyDescent="0.25">
      <c r="E5302" s="1"/>
      <c r="F5302" s="1"/>
      <c r="Q5302" s="1"/>
      <c r="R5302" s="1"/>
      <c r="U5302" s="1"/>
    </row>
    <row r="5303" spans="5:21" x14ac:dyDescent="0.25">
      <c r="E5303" s="1"/>
      <c r="F5303" s="1"/>
      <c r="Q5303" s="1"/>
      <c r="R5303" s="1"/>
      <c r="U5303" s="1"/>
    </row>
    <row r="5304" spans="5:21" x14ac:dyDescent="0.25">
      <c r="E5304" s="1"/>
      <c r="F5304" s="1"/>
      <c r="Q5304" s="1"/>
      <c r="R5304" s="1"/>
      <c r="U5304" s="1"/>
    </row>
    <row r="5305" spans="5:21" x14ac:dyDescent="0.25">
      <c r="E5305" s="1"/>
      <c r="F5305" s="1"/>
      <c r="Q5305" s="1"/>
      <c r="R5305" s="1"/>
      <c r="U5305" s="1"/>
    </row>
    <row r="5306" spans="5:21" x14ac:dyDescent="0.25">
      <c r="E5306" s="1"/>
      <c r="F5306" s="1"/>
      <c r="Q5306" s="1"/>
      <c r="R5306" s="1"/>
      <c r="U5306" s="1"/>
    </row>
    <row r="5307" spans="5:21" x14ac:dyDescent="0.25">
      <c r="E5307" s="1"/>
      <c r="F5307" s="1"/>
      <c r="Q5307" s="1"/>
      <c r="R5307" s="1"/>
      <c r="U5307" s="1"/>
    </row>
    <row r="5308" spans="5:21" x14ac:dyDescent="0.25">
      <c r="E5308" s="1"/>
      <c r="F5308" s="1"/>
      <c r="Q5308" s="1"/>
      <c r="R5308" s="1"/>
      <c r="U5308" s="1"/>
    </row>
    <row r="5309" spans="5:21" x14ac:dyDescent="0.25">
      <c r="E5309" s="1"/>
      <c r="F5309" s="1"/>
      <c r="Q5309" s="1"/>
      <c r="R5309" s="1"/>
      <c r="U5309" s="1"/>
    </row>
    <row r="5310" spans="5:21" x14ac:dyDescent="0.25">
      <c r="E5310" s="1"/>
      <c r="F5310" s="1"/>
      <c r="Q5310" s="1"/>
      <c r="R5310" s="1"/>
      <c r="U5310" s="1"/>
    </row>
    <row r="5311" spans="5:21" x14ac:dyDescent="0.25">
      <c r="E5311" s="1"/>
      <c r="F5311" s="1"/>
      <c r="Q5311" s="1"/>
      <c r="R5311" s="1"/>
      <c r="U5311" s="1"/>
    </row>
    <row r="5312" spans="5:21" x14ac:dyDescent="0.25">
      <c r="E5312" s="1"/>
      <c r="F5312" s="1"/>
      <c r="Q5312" s="1"/>
      <c r="R5312" s="1"/>
      <c r="U5312" s="1"/>
    </row>
    <row r="5313" spans="5:21" x14ac:dyDescent="0.25">
      <c r="E5313" s="1"/>
      <c r="F5313" s="1"/>
      <c r="Q5313" s="1"/>
      <c r="R5313" s="1"/>
      <c r="U5313" s="1"/>
    </row>
    <row r="5314" spans="5:21" x14ac:dyDescent="0.25">
      <c r="E5314" s="1"/>
      <c r="F5314" s="1"/>
      <c r="Q5314" s="1"/>
      <c r="R5314" s="1"/>
      <c r="U5314" s="1"/>
    </row>
    <row r="5315" spans="5:21" x14ac:dyDescent="0.25">
      <c r="E5315" s="1"/>
      <c r="F5315" s="1"/>
      <c r="Q5315" s="1"/>
      <c r="R5315" s="1"/>
      <c r="U5315" s="1"/>
    </row>
    <row r="5316" spans="5:21" x14ac:dyDescent="0.25">
      <c r="E5316" s="1"/>
      <c r="F5316" s="1"/>
      <c r="Q5316" s="1"/>
      <c r="R5316" s="1"/>
      <c r="U5316" s="1"/>
    </row>
    <row r="5317" spans="5:21" x14ac:dyDescent="0.25">
      <c r="E5317" s="1"/>
      <c r="F5317" s="1"/>
      <c r="Q5317" s="1"/>
      <c r="R5317" s="1"/>
      <c r="U5317" s="1"/>
    </row>
    <row r="5318" spans="5:21" x14ac:dyDescent="0.25">
      <c r="E5318" s="1"/>
      <c r="F5318" s="1"/>
      <c r="Q5318" s="1"/>
      <c r="R5318" s="1"/>
      <c r="U5318" s="1"/>
    </row>
    <row r="5319" spans="5:21" x14ac:dyDescent="0.25">
      <c r="E5319" s="1"/>
      <c r="F5319" s="1"/>
      <c r="Q5319" s="1"/>
      <c r="R5319" s="1"/>
      <c r="U5319" s="1"/>
    </row>
    <row r="5320" spans="5:21" x14ac:dyDescent="0.25">
      <c r="E5320" s="1"/>
      <c r="F5320" s="1"/>
      <c r="Q5320" s="1"/>
      <c r="R5320" s="1"/>
      <c r="U5320" s="1"/>
    </row>
    <row r="5321" spans="5:21" x14ac:dyDescent="0.25">
      <c r="E5321" s="1"/>
      <c r="F5321" s="1"/>
      <c r="Q5321" s="1"/>
      <c r="R5321" s="1"/>
      <c r="U5321" s="1"/>
    </row>
    <row r="5322" spans="5:21" x14ac:dyDescent="0.25">
      <c r="E5322" s="1"/>
      <c r="F5322" s="1"/>
      <c r="Q5322" s="1"/>
      <c r="R5322" s="1"/>
      <c r="U5322" s="1"/>
    </row>
    <row r="5323" spans="5:21" x14ac:dyDescent="0.25">
      <c r="E5323" s="1"/>
      <c r="F5323" s="1"/>
      <c r="Q5323" s="1"/>
      <c r="R5323" s="1"/>
      <c r="U5323" s="1"/>
    </row>
    <row r="5324" spans="5:21" x14ac:dyDescent="0.25">
      <c r="E5324" s="1"/>
      <c r="F5324" s="1"/>
      <c r="Q5324" s="1"/>
      <c r="R5324" s="1"/>
      <c r="U5324" s="1"/>
    </row>
    <row r="5325" spans="5:21" x14ac:dyDescent="0.25">
      <c r="E5325" s="1"/>
      <c r="F5325" s="1"/>
      <c r="Q5325" s="1"/>
      <c r="R5325" s="1"/>
      <c r="U5325" s="1"/>
    </row>
    <row r="5326" spans="5:21" x14ac:dyDescent="0.25">
      <c r="E5326" s="1"/>
      <c r="F5326" s="1"/>
      <c r="Q5326" s="1"/>
      <c r="R5326" s="1"/>
      <c r="U5326" s="1"/>
    </row>
    <row r="5327" spans="5:21" x14ac:dyDescent="0.25">
      <c r="E5327" s="1"/>
      <c r="F5327" s="1"/>
      <c r="Q5327" s="1"/>
      <c r="R5327" s="1"/>
      <c r="U5327" s="1"/>
    </row>
    <row r="5328" spans="5:21" x14ac:dyDescent="0.25">
      <c r="E5328" s="1"/>
      <c r="F5328" s="1"/>
      <c r="Q5328" s="1"/>
      <c r="R5328" s="1"/>
      <c r="U5328" s="1"/>
    </row>
    <row r="5329" spans="5:21" x14ac:dyDescent="0.25">
      <c r="E5329" s="1"/>
      <c r="F5329" s="1"/>
      <c r="Q5329" s="1"/>
      <c r="R5329" s="1"/>
      <c r="U5329" s="1"/>
    </row>
    <row r="5330" spans="5:21" x14ac:dyDescent="0.25">
      <c r="E5330" s="1"/>
      <c r="F5330" s="1"/>
      <c r="Q5330" s="1"/>
      <c r="R5330" s="1"/>
      <c r="U5330" s="1"/>
    </row>
    <row r="5331" spans="5:21" x14ac:dyDescent="0.25">
      <c r="E5331" s="1"/>
      <c r="F5331" s="1"/>
      <c r="Q5331" s="1"/>
      <c r="R5331" s="1"/>
      <c r="U5331" s="1"/>
    </row>
    <row r="5332" spans="5:21" x14ac:dyDescent="0.25">
      <c r="E5332" s="1"/>
      <c r="F5332" s="1"/>
      <c r="Q5332" s="1"/>
      <c r="R5332" s="1"/>
      <c r="U5332" s="1"/>
    </row>
    <row r="5333" spans="5:21" x14ac:dyDescent="0.25">
      <c r="E5333" s="1"/>
      <c r="F5333" s="1"/>
      <c r="Q5333" s="1"/>
      <c r="R5333" s="1"/>
      <c r="U5333" s="1"/>
    </row>
    <row r="5334" spans="5:21" x14ac:dyDescent="0.25">
      <c r="E5334" s="1"/>
      <c r="F5334" s="1"/>
      <c r="Q5334" s="1"/>
      <c r="R5334" s="1"/>
      <c r="U5334" s="1"/>
    </row>
    <row r="5335" spans="5:21" x14ac:dyDescent="0.25">
      <c r="E5335" s="1"/>
      <c r="F5335" s="1"/>
      <c r="Q5335" s="1"/>
      <c r="R5335" s="1"/>
      <c r="U5335" s="1"/>
    </row>
    <row r="5336" spans="5:21" x14ac:dyDescent="0.25">
      <c r="E5336" s="1"/>
      <c r="F5336" s="1"/>
      <c r="Q5336" s="1"/>
      <c r="R5336" s="1"/>
      <c r="U5336" s="1"/>
    </row>
    <row r="5337" spans="5:21" x14ac:dyDescent="0.25">
      <c r="E5337" s="1"/>
      <c r="F5337" s="1"/>
      <c r="Q5337" s="1"/>
      <c r="R5337" s="1"/>
      <c r="U5337" s="1"/>
    </row>
    <row r="5338" spans="5:21" x14ac:dyDescent="0.25">
      <c r="E5338" s="1"/>
      <c r="F5338" s="1"/>
      <c r="Q5338" s="1"/>
      <c r="R5338" s="1"/>
      <c r="U5338" s="1"/>
    </row>
    <row r="5339" spans="5:21" x14ac:dyDescent="0.25">
      <c r="E5339" s="1"/>
      <c r="F5339" s="1"/>
      <c r="Q5339" s="1"/>
      <c r="R5339" s="1"/>
      <c r="U5339" s="1"/>
    </row>
    <row r="5340" spans="5:21" x14ac:dyDescent="0.25">
      <c r="E5340" s="1"/>
      <c r="F5340" s="1"/>
      <c r="Q5340" s="1"/>
      <c r="R5340" s="1"/>
      <c r="U5340" s="1"/>
    </row>
    <row r="5341" spans="5:21" x14ac:dyDescent="0.25">
      <c r="E5341" s="1"/>
      <c r="F5341" s="1"/>
      <c r="Q5341" s="1"/>
      <c r="R5341" s="1"/>
      <c r="U5341" s="1"/>
    </row>
    <row r="5342" spans="5:21" x14ac:dyDescent="0.25">
      <c r="E5342" s="1"/>
      <c r="F5342" s="1"/>
      <c r="Q5342" s="1"/>
      <c r="R5342" s="1"/>
      <c r="U5342" s="1"/>
    </row>
    <row r="5343" spans="5:21" x14ac:dyDescent="0.25">
      <c r="E5343" s="1"/>
      <c r="F5343" s="1"/>
      <c r="Q5343" s="1"/>
      <c r="R5343" s="1"/>
      <c r="U5343" s="1"/>
    </row>
    <row r="5344" spans="5:21" x14ac:dyDescent="0.25">
      <c r="E5344" s="1"/>
      <c r="F5344" s="1"/>
      <c r="Q5344" s="1"/>
      <c r="R5344" s="1"/>
      <c r="U5344" s="1"/>
    </row>
    <row r="5345" spans="5:21" x14ac:dyDescent="0.25">
      <c r="E5345" s="1"/>
      <c r="F5345" s="1"/>
      <c r="Q5345" s="1"/>
      <c r="R5345" s="1"/>
      <c r="U5345" s="1"/>
    </row>
    <row r="5346" spans="5:21" x14ac:dyDescent="0.25">
      <c r="E5346" s="1"/>
      <c r="F5346" s="1"/>
      <c r="Q5346" s="1"/>
      <c r="R5346" s="1"/>
      <c r="U5346" s="1"/>
    </row>
    <row r="5347" spans="5:21" x14ac:dyDescent="0.25">
      <c r="E5347" s="1"/>
      <c r="F5347" s="1"/>
      <c r="Q5347" s="1"/>
      <c r="R5347" s="1"/>
      <c r="U5347" s="1"/>
    </row>
    <row r="5348" spans="5:21" x14ac:dyDescent="0.25">
      <c r="E5348" s="1"/>
      <c r="F5348" s="1"/>
      <c r="Q5348" s="1"/>
      <c r="R5348" s="1"/>
      <c r="U5348" s="1"/>
    </row>
    <row r="5349" spans="5:21" x14ac:dyDescent="0.25">
      <c r="E5349" s="1"/>
      <c r="F5349" s="1"/>
      <c r="Q5349" s="1"/>
      <c r="R5349" s="1"/>
      <c r="U5349" s="1"/>
    </row>
    <row r="5350" spans="5:21" x14ac:dyDescent="0.25">
      <c r="E5350" s="1"/>
      <c r="F5350" s="1"/>
      <c r="Q5350" s="1"/>
      <c r="R5350" s="1"/>
      <c r="U5350" s="1"/>
    </row>
    <row r="5351" spans="5:21" x14ac:dyDescent="0.25">
      <c r="E5351" s="1"/>
      <c r="F5351" s="1"/>
      <c r="Q5351" s="1"/>
      <c r="R5351" s="1"/>
      <c r="U5351" s="1"/>
    </row>
    <row r="5352" spans="5:21" x14ac:dyDescent="0.25">
      <c r="E5352" s="1"/>
      <c r="F5352" s="1"/>
      <c r="Q5352" s="1"/>
      <c r="R5352" s="1"/>
      <c r="U5352" s="1"/>
    </row>
    <row r="5353" spans="5:21" x14ac:dyDescent="0.25">
      <c r="E5353" s="1"/>
      <c r="F5353" s="1"/>
      <c r="Q5353" s="1"/>
      <c r="R5353" s="1"/>
      <c r="U5353" s="1"/>
    </row>
    <row r="5354" spans="5:21" x14ac:dyDescent="0.25">
      <c r="E5354" s="1"/>
      <c r="F5354" s="1"/>
      <c r="Q5354" s="1"/>
      <c r="R5354" s="1"/>
      <c r="U5354" s="1"/>
    </row>
    <row r="5355" spans="5:21" x14ac:dyDescent="0.25">
      <c r="E5355" s="1"/>
      <c r="F5355" s="1"/>
      <c r="Q5355" s="1"/>
      <c r="R5355" s="1"/>
      <c r="U5355" s="1"/>
    </row>
    <row r="5356" spans="5:21" x14ac:dyDescent="0.25">
      <c r="E5356" s="1"/>
      <c r="F5356" s="1"/>
      <c r="Q5356" s="1"/>
      <c r="R5356" s="1"/>
      <c r="U5356" s="1"/>
    </row>
    <row r="5357" spans="5:21" x14ac:dyDescent="0.25">
      <c r="E5357" s="1"/>
      <c r="F5357" s="1"/>
      <c r="Q5357" s="1"/>
      <c r="R5357" s="1"/>
      <c r="U5357" s="1"/>
    </row>
    <row r="5358" spans="5:21" x14ac:dyDescent="0.25">
      <c r="E5358" s="1"/>
      <c r="F5358" s="1"/>
      <c r="Q5358" s="1"/>
      <c r="R5358" s="1"/>
      <c r="U5358" s="1"/>
    </row>
    <row r="5359" spans="5:21" x14ac:dyDescent="0.25">
      <c r="E5359" s="1"/>
      <c r="F5359" s="1"/>
      <c r="Q5359" s="1"/>
      <c r="R5359" s="1"/>
      <c r="U5359" s="1"/>
    </row>
    <row r="5360" spans="5:21" x14ac:dyDescent="0.25">
      <c r="E5360" s="1"/>
      <c r="F5360" s="1"/>
      <c r="Q5360" s="1"/>
      <c r="R5360" s="1"/>
      <c r="U5360" s="1"/>
    </row>
    <row r="5361" spans="5:21" x14ac:dyDescent="0.25">
      <c r="E5361" s="1"/>
      <c r="F5361" s="1"/>
      <c r="Q5361" s="1"/>
      <c r="R5361" s="1"/>
      <c r="U5361" s="1"/>
    </row>
    <row r="5362" spans="5:21" x14ac:dyDescent="0.25">
      <c r="E5362" s="1"/>
      <c r="F5362" s="1"/>
      <c r="Q5362" s="1"/>
      <c r="R5362" s="1"/>
      <c r="U5362" s="1"/>
    </row>
    <row r="5363" spans="5:21" x14ac:dyDescent="0.25">
      <c r="E5363" s="1"/>
      <c r="F5363" s="1"/>
      <c r="Q5363" s="1"/>
      <c r="R5363" s="1"/>
      <c r="U5363" s="1"/>
    </row>
    <row r="5364" spans="5:21" x14ac:dyDescent="0.25">
      <c r="E5364" s="1"/>
      <c r="F5364" s="1"/>
      <c r="Q5364" s="1"/>
      <c r="R5364" s="1"/>
      <c r="U5364" s="1"/>
    </row>
    <row r="5365" spans="5:21" x14ac:dyDescent="0.25">
      <c r="E5365" s="1"/>
      <c r="F5365" s="1"/>
      <c r="Q5365" s="1"/>
      <c r="R5365" s="1"/>
      <c r="U5365" s="1"/>
    </row>
    <row r="5366" spans="5:21" x14ac:dyDescent="0.25">
      <c r="E5366" s="1"/>
      <c r="F5366" s="1"/>
      <c r="Q5366" s="1"/>
      <c r="R5366" s="1"/>
      <c r="U5366" s="1"/>
    </row>
    <row r="5367" spans="5:21" x14ac:dyDescent="0.25">
      <c r="E5367" s="1"/>
      <c r="F5367" s="1"/>
      <c r="Q5367" s="1"/>
      <c r="R5367" s="1"/>
      <c r="U5367" s="1"/>
    </row>
    <row r="5368" spans="5:21" x14ac:dyDescent="0.25">
      <c r="E5368" s="1"/>
      <c r="F5368" s="1"/>
      <c r="Q5368" s="1"/>
      <c r="R5368" s="1"/>
      <c r="U5368" s="1"/>
    </row>
    <row r="5369" spans="5:21" x14ac:dyDescent="0.25">
      <c r="E5369" s="1"/>
      <c r="F5369" s="1"/>
      <c r="Q5369" s="1"/>
      <c r="R5369" s="1"/>
      <c r="U5369" s="1"/>
    </row>
    <row r="5370" spans="5:21" x14ac:dyDescent="0.25">
      <c r="E5370" s="1"/>
      <c r="F5370" s="1"/>
      <c r="Q5370" s="1"/>
      <c r="R5370" s="1"/>
      <c r="U5370" s="1"/>
    </row>
    <row r="5371" spans="5:21" x14ac:dyDescent="0.25">
      <c r="E5371" s="1"/>
      <c r="F5371" s="1"/>
      <c r="Q5371" s="1"/>
      <c r="R5371" s="1"/>
      <c r="U5371" s="1"/>
    </row>
    <row r="5372" spans="5:21" x14ac:dyDescent="0.25">
      <c r="E5372" s="1"/>
      <c r="F5372" s="1"/>
      <c r="Q5372" s="1"/>
      <c r="R5372" s="1"/>
      <c r="U5372" s="1"/>
    </row>
    <row r="5373" spans="5:21" x14ac:dyDescent="0.25">
      <c r="E5373" s="1"/>
      <c r="F5373" s="1"/>
      <c r="Q5373" s="1"/>
      <c r="R5373" s="1"/>
      <c r="U5373" s="1"/>
    </row>
    <row r="5374" spans="5:21" x14ac:dyDescent="0.25">
      <c r="E5374" s="1"/>
      <c r="F5374" s="1"/>
      <c r="Q5374" s="1"/>
      <c r="R5374" s="1"/>
      <c r="U5374" s="1"/>
    </row>
    <row r="5375" spans="5:21" x14ac:dyDescent="0.25">
      <c r="E5375" s="1"/>
      <c r="F5375" s="1"/>
      <c r="Q5375" s="1"/>
      <c r="R5375" s="1"/>
      <c r="U5375" s="1"/>
    </row>
    <row r="5376" spans="5:21" x14ac:dyDescent="0.25">
      <c r="E5376" s="1"/>
      <c r="F5376" s="1"/>
      <c r="Q5376" s="1"/>
      <c r="R5376" s="1"/>
      <c r="U5376" s="1"/>
    </row>
    <row r="5377" spans="5:21" x14ac:dyDescent="0.25">
      <c r="E5377" s="1"/>
      <c r="F5377" s="1"/>
      <c r="Q5377" s="1"/>
      <c r="R5377" s="1"/>
      <c r="U5377" s="1"/>
    </row>
    <row r="5378" spans="5:21" x14ac:dyDescent="0.25">
      <c r="E5378" s="1"/>
      <c r="F5378" s="1"/>
      <c r="Q5378" s="1"/>
      <c r="R5378" s="1"/>
      <c r="U5378" s="1"/>
    </row>
    <row r="5379" spans="5:21" x14ac:dyDescent="0.25">
      <c r="E5379" s="1"/>
      <c r="F5379" s="1"/>
      <c r="Q5379" s="1"/>
      <c r="R5379" s="1"/>
      <c r="U5379" s="1"/>
    </row>
    <row r="5380" spans="5:21" x14ac:dyDescent="0.25">
      <c r="E5380" s="1"/>
      <c r="F5380" s="1"/>
      <c r="Q5380" s="1"/>
      <c r="R5380" s="1"/>
      <c r="U5380" s="1"/>
    </row>
    <row r="5381" spans="5:21" x14ac:dyDescent="0.25">
      <c r="E5381" s="1"/>
      <c r="F5381" s="1"/>
      <c r="Q5381" s="1"/>
      <c r="R5381" s="1"/>
      <c r="U5381" s="1"/>
    </row>
    <row r="5382" spans="5:21" x14ac:dyDescent="0.25">
      <c r="E5382" s="1"/>
      <c r="F5382" s="1"/>
      <c r="Q5382" s="1"/>
      <c r="R5382" s="1"/>
      <c r="U5382" s="1"/>
    </row>
    <row r="5383" spans="5:21" x14ac:dyDescent="0.25">
      <c r="E5383" s="1"/>
      <c r="F5383" s="1"/>
      <c r="Q5383" s="1"/>
      <c r="R5383" s="1"/>
      <c r="U5383" s="1"/>
    </row>
    <row r="5384" spans="5:21" x14ac:dyDescent="0.25">
      <c r="E5384" s="1"/>
      <c r="F5384" s="1"/>
      <c r="Q5384" s="1"/>
      <c r="R5384" s="1"/>
      <c r="U5384" s="1"/>
    </row>
    <row r="5385" spans="5:21" x14ac:dyDescent="0.25">
      <c r="E5385" s="1"/>
      <c r="F5385" s="1"/>
      <c r="Q5385" s="1"/>
      <c r="R5385" s="1"/>
      <c r="U5385" s="1"/>
    </row>
    <row r="5386" spans="5:21" x14ac:dyDescent="0.25">
      <c r="E5386" s="1"/>
      <c r="F5386" s="1"/>
      <c r="Q5386" s="1"/>
      <c r="R5386" s="1"/>
      <c r="U5386" s="1"/>
    </row>
    <row r="5387" spans="5:21" x14ac:dyDescent="0.25">
      <c r="E5387" s="1"/>
      <c r="F5387" s="1"/>
      <c r="Q5387" s="1"/>
      <c r="R5387" s="1"/>
      <c r="U5387" s="1"/>
    </row>
    <row r="5388" spans="5:21" x14ac:dyDescent="0.25">
      <c r="E5388" s="1"/>
      <c r="F5388" s="1"/>
      <c r="Q5388" s="1"/>
      <c r="R5388" s="1"/>
      <c r="U5388" s="1"/>
    </row>
    <row r="5389" spans="5:21" x14ac:dyDescent="0.25">
      <c r="E5389" s="1"/>
      <c r="F5389" s="1"/>
      <c r="Q5389" s="1"/>
      <c r="R5389" s="1"/>
      <c r="U5389" s="1"/>
    </row>
    <row r="5390" spans="5:21" x14ac:dyDescent="0.25">
      <c r="E5390" s="1"/>
      <c r="F5390" s="1"/>
      <c r="Q5390" s="1"/>
      <c r="R5390" s="1"/>
      <c r="U5390" s="1"/>
    </row>
    <row r="5391" spans="5:21" x14ac:dyDescent="0.25">
      <c r="E5391" s="1"/>
      <c r="F5391" s="1"/>
      <c r="Q5391" s="1"/>
      <c r="R5391" s="1"/>
      <c r="U5391" s="1"/>
    </row>
    <row r="5392" spans="5:21" x14ac:dyDescent="0.25">
      <c r="E5392" s="1"/>
      <c r="F5392" s="1"/>
      <c r="Q5392" s="1"/>
      <c r="R5392" s="1"/>
      <c r="U5392" s="1"/>
    </row>
    <row r="5393" spans="5:21" x14ac:dyDescent="0.25">
      <c r="E5393" s="1"/>
      <c r="F5393" s="1"/>
      <c r="Q5393" s="1"/>
      <c r="R5393" s="1"/>
      <c r="U5393" s="1"/>
    </row>
    <row r="5394" spans="5:21" x14ac:dyDescent="0.25">
      <c r="E5394" s="1"/>
      <c r="F5394" s="1"/>
      <c r="Q5394" s="1"/>
      <c r="R5394" s="1"/>
      <c r="U5394" s="1"/>
    </row>
    <row r="5395" spans="5:21" x14ac:dyDescent="0.25">
      <c r="E5395" s="1"/>
      <c r="F5395" s="1"/>
      <c r="Q5395" s="1"/>
      <c r="R5395" s="1"/>
      <c r="U5395" s="1"/>
    </row>
    <row r="5396" spans="5:21" x14ac:dyDescent="0.25">
      <c r="E5396" s="1"/>
      <c r="F5396" s="1"/>
      <c r="Q5396" s="1"/>
      <c r="R5396" s="1"/>
      <c r="U5396" s="1"/>
    </row>
    <row r="5397" spans="5:21" x14ac:dyDescent="0.25">
      <c r="E5397" s="1"/>
      <c r="F5397" s="1"/>
      <c r="Q5397" s="1"/>
      <c r="R5397" s="1"/>
      <c r="U5397" s="1"/>
    </row>
    <row r="5398" spans="5:21" x14ac:dyDescent="0.25">
      <c r="E5398" s="1"/>
      <c r="F5398" s="1"/>
      <c r="Q5398" s="1"/>
      <c r="R5398" s="1"/>
      <c r="U5398" s="1"/>
    </row>
    <row r="5399" spans="5:21" x14ac:dyDescent="0.25">
      <c r="E5399" s="1"/>
      <c r="F5399" s="1"/>
      <c r="Q5399" s="1"/>
      <c r="R5399" s="1"/>
      <c r="U5399" s="1"/>
    </row>
    <row r="5400" spans="5:21" x14ac:dyDescent="0.25">
      <c r="E5400" s="1"/>
      <c r="F5400" s="1"/>
      <c r="Q5400" s="1"/>
      <c r="R5400" s="1"/>
      <c r="U5400" s="1"/>
    </row>
    <row r="5401" spans="5:21" x14ac:dyDescent="0.25">
      <c r="E5401" s="1"/>
      <c r="F5401" s="1"/>
      <c r="Q5401" s="1"/>
      <c r="R5401" s="1"/>
      <c r="U5401" s="1"/>
    </row>
    <row r="5402" spans="5:21" x14ac:dyDescent="0.25">
      <c r="E5402" s="1"/>
      <c r="F5402" s="1"/>
      <c r="Q5402" s="1"/>
      <c r="R5402" s="1"/>
      <c r="U5402" s="1"/>
    </row>
    <row r="5403" spans="5:21" x14ac:dyDescent="0.25">
      <c r="E5403" s="1"/>
      <c r="F5403" s="1"/>
      <c r="Q5403" s="1"/>
      <c r="R5403" s="1"/>
      <c r="U5403" s="1"/>
    </row>
    <row r="5404" spans="5:21" x14ac:dyDescent="0.25">
      <c r="E5404" s="1"/>
      <c r="F5404" s="1"/>
      <c r="Q5404" s="1"/>
      <c r="R5404" s="1"/>
      <c r="U5404" s="1"/>
    </row>
    <row r="5405" spans="5:21" x14ac:dyDescent="0.25">
      <c r="E5405" s="1"/>
      <c r="F5405" s="1"/>
      <c r="Q5405" s="1"/>
      <c r="R5405" s="1"/>
      <c r="U5405" s="1"/>
    </row>
    <row r="5406" spans="5:21" x14ac:dyDescent="0.25">
      <c r="E5406" s="1"/>
      <c r="F5406" s="1"/>
      <c r="Q5406" s="1"/>
      <c r="R5406" s="1"/>
      <c r="U5406" s="1"/>
    </row>
    <row r="5407" spans="5:21" x14ac:dyDescent="0.25">
      <c r="E5407" s="1"/>
      <c r="F5407" s="1"/>
      <c r="Q5407" s="1"/>
      <c r="R5407" s="1"/>
      <c r="U5407" s="1"/>
    </row>
    <row r="5408" spans="5:21" x14ac:dyDescent="0.25">
      <c r="E5408" s="1"/>
      <c r="F5408" s="1"/>
      <c r="Q5408" s="1"/>
      <c r="R5408" s="1"/>
      <c r="U5408" s="1"/>
    </row>
    <row r="5409" spans="5:21" x14ac:dyDescent="0.25">
      <c r="E5409" s="1"/>
      <c r="F5409" s="1"/>
      <c r="Q5409" s="1"/>
      <c r="R5409" s="1"/>
      <c r="U5409" s="1"/>
    </row>
    <row r="5410" spans="5:21" x14ac:dyDescent="0.25">
      <c r="E5410" s="1"/>
      <c r="F5410" s="1"/>
      <c r="Q5410" s="1"/>
      <c r="R5410" s="1"/>
      <c r="U5410" s="1"/>
    </row>
    <row r="5411" spans="5:21" x14ac:dyDescent="0.25">
      <c r="E5411" s="1"/>
      <c r="F5411" s="1"/>
      <c r="Q5411" s="1"/>
      <c r="R5411" s="1"/>
      <c r="U5411" s="1"/>
    </row>
    <row r="5412" spans="5:21" x14ac:dyDescent="0.25">
      <c r="E5412" s="1"/>
      <c r="F5412" s="1"/>
      <c r="Q5412" s="1"/>
      <c r="R5412" s="1"/>
      <c r="U5412" s="1"/>
    </row>
    <row r="5413" spans="5:21" x14ac:dyDescent="0.25">
      <c r="E5413" s="1"/>
      <c r="F5413" s="1"/>
      <c r="Q5413" s="1"/>
      <c r="R5413" s="1"/>
      <c r="U5413" s="1"/>
    </row>
    <row r="5414" spans="5:21" x14ac:dyDescent="0.25">
      <c r="E5414" s="1"/>
      <c r="F5414" s="1"/>
      <c r="Q5414" s="1"/>
      <c r="R5414" s="1"/>
      <c r="U5414" s="1"/>
    </row>
    <row r="5415" spans="5:21" x14ac:dyDescent="0.25">
      <c r="E5415" s="1"/>
      <c r="F5415" s="1"/>
      <c r="Q5415" s="1"/>
      <c r="R5415" s="1"/>
      <c r="U5415" s="1"/>
    </row>
    <row r="5416" spans="5:21" x14ac:dyDescent="0.25">
      <c r="E5416" s="1"/>
      <c r="F5416" s="1"/>
      <c r="Q5416" s="1"/>
      <c r="R5416" s="1"/>
      <c r="U5416" s="1"/>
    </row>
    <row r="5417" spans="5:21" x14ac:dyDescent="0.25">
      <c r="E5417" s="1"/>
      <c r="F5417" s="1"/>
      <c r="Q5417" s="1"/>
      <c r="R5417" s="1"/>
      <c r="U5417" s="1"/>
    </row>
    <row r="5418" spans="5:21" x14ac:dyDescent="0.25">
      <c r="E5418" s="1"/>
      <c r="F5418" s="1"/>
      <c r="Q5418" s="1"/>
      <c r="R5418" s="1"/>
      <c r="U5418" s="1"/>
    </row>
    <row r="5419" spans="5:21" x14ac:dyDescent="0.25">
      <c r="E5419" s="1"/>
      <c r="F5419" s="1"/>
      <c r="Q5419" s="1"/>
      <c r="R5419" s="1"/>
      <c r="U5419" s="1"/>
    </row>
    <row r="5420" spans="5:21" x14ac:dyDescent="0.25">
      <c r="E5420" s="1"/>
      <c r="F5420" s="1"/>
      <c r="Q5420" s="1"/>
      <c r="R5420" s="1"/>
      <c r="U5420" s="1"/>
    </row>
    <row r="5421" spans="5:21" x14ac:dyDescent="0.25">
      <c r="E5421" s="1"/>
      <c r="F5421" s="1"/>
      <c r="Q5421" s="1"/>
      <c r="R5421" s="1"/>
      <c r="U5421" s="1"/>
    </row>
    <row r="5422" spans="5:21" x14ac:dyDescent="0.25">
      <c r="E5422" s="1"/>
      <c r="F5422" s="1"/>
      <c r="Q5422" s="1"/>
      <c r="R5422" s="1"/>
      <c r="U5422" s="1"/>
    </row>
    <row r="5423" spans="5:21" x14ac:dyDescent="0.25">
      <c r="E5423" s="1"/>
      <c r="F5423" s="1"/>
      <c r="Q5423" s="1"/>
      <c r="R5423" s="1"/>
      <c r="U5423" s="1"/>
    </row>
    <row r="5424" spans="5:21" x14ac:dyDescent="0.25">
      <c r="E5424" s="1"/>
      <c r="F5424" s="1"/>
      <c r="Q5424" s="1"/>
      <c r="R5424" s="1"/>
      <c r="U5424" s="1"/>
    </row>
    <row r="5425" spans="5:21" x14ac:dyDescent="0.25">
      <c r="E5425" s="1"/>
      <c r="F5425" s="1"/>
      <c r="Q5425" s="1"/>
      <c r="R5425" s="1"/>
      <c r="U5425" s="1"/>
    </row>
    <row r="5426" spans="5:21" x14ac:dyDescent="0.25">
      <c r="Q5426" s="1"/>
      <c r="R5426" s="1"/>
      <c r="U5426" s="1"/>
    </row>
    <row r="5427" spans="5:21" x14ac:dyDescent="0.25">
      <c r="Q5427" s="1"/>
      <c r="R5427" s="1"/>
      <c r="U5427" s="1"/>
    </row>
    <row r="5428" spans="5:21" x14ac:dyDescent="0.25">
      <c r="Q5428" s="1"/>
      <c r="R5428" s="1"/>
      <c r="U5428" s="1"/>
    </row>
    <row r="5429" spans="5:21" x14ac:dyDescent="0.25">
      <c r="Q5429" s="1"/>
      <c r="R5429" s="1"/>
      <c r="U5429" s="1"/>
    </row>
    <row r="5430" spans="5:21" x14ac:dyDescent="0.25">
      <c r="Q5430" s="1"/>
      <c r="R5430" s="1"/>
      <c r="U5430" s="1"/>
    </row>
    <row r="5431" spans="5:21" x14ac:dyDescent="0.25">
      <c r="Q5431" s="1"/>
      <c r="R5431" s="1"/>
      <c r="U5431" s="1"/>
    </row>
    <row r="5432" spans="5:21" x14ac:dyDescent="0.25">
      <c r="Q5432" s="1"/>
      <c r="R5432" s="1"/>
      <c r="U5432" s="1"/>
    </row>
    <row r="5433" spans="5:21" x14ac:dyDescent="0.25">
      <c r="Q5433" s="1"/>
      <c r="R5433" s="1"/>
      <c r="U5433" s="1"/>
    </row>
    <row r="5434" spans="5:21" x14ac:dyDescent="0.25">
      <c r="Q5434" s="1"/>
      <c r="R5434" s="1"/>
      <c r="U5434" s="1"/>
    </row>
    <row r="5435" spans="5:21" x14ac:dyDescent="0.25">
      <c r="Q5435" s="1"/>
      <c r="R5435" s="1"/>
      <c r="U5435" s="1"/>
    </row>
    <row r="5436" spans="5:21" x14ac:dyDescent="0.25">
      <c r="Q5436" s="1"/>
      <c r="R5436" s="1"/>
      <c r="U5436" s="1"/>
    </row>
    <row r="5437" spans="5:21" x14ac:dyDescent="0.25">
      <c r="Q5437" s="1"/>
      <c r="R5437" s="1"/>
      <c r="U5437" s="1"/>
    </row>
    <row r="5438" spans="5:21" x14ac:dyDescent="0.25">
      <c r="Q5438" s="1"/>
      <c r="R5438" s="1"/>
      <c r="U5438" s="1"/>
    </row>
    <row r="5439" spans="5:21" x14ac:dyDescent="0.25">
      <c r="Q5439" s="1"/>
      <c r="R5439" s="1"/>
      <c r="U5439" s="1"/>
    </row>
    <row r="5440" spans="5:21" x14ac:dyDescent="0.25">
      <c r="Q5440" s="1"/>
      <c r="R5440" s="1"/>
      <c r="U5440" s="1"/>
    </row>
    <row r="5441" spans="17:21" x14ac:dyDescent="0.25">
      <c r="Q5441" s="1"/>
      <c r="R5441" s="1"/>
      <c r="U5441" s="1"/>
    </row>
    <row r="5442" spans="17:21" x14ac:dyDescent="0.25">
      <c r="Q5442" s="1"/>
      <c r="R5442" s="1"/>
      <c r="U5442" s="1"/>
    </row>
    <row r="5443" spans="17:21" x14ac:dyDescent="0.25">
      <c r="Q5443" s="1"/>
      <c r="R5443" s="1"/>
      <c r="U5443" s="1"/>
    </row>
    <row r="5444" spans="17:21" x14ac:dyDescent="0.25">
      <c r="Q5444" s="1"/>
      <c r="R5444" s="1"/>
      <c r="U5444" s="1"/>
    </row>
    <row r="5445" spans="17:21" x14ac:dyDescent="0.25">
      <c r="Q5445" s="1"/>
      <c r="R5445" s="1"/>
      <c r="U5445" s="1"/>
    </row>
    <row r="5446" spans="17:21" x14ac:dyDescent="0.25">
      <c r="Q5446" s="1"/>
      <c r="R5446" s="1"/>
      <c r="U5446" s="1"/>
    </row>
    <row r="5447" spans="17:21" x14ac:dyDescent="0.25">
      <c r="Q5447" s="1"/>
      <c r="R5447" s="1"/>
      <c r="U5447" s="1"/>
    </row>
    <row r="5448" spans="17:21" x14ac:dyDescent="0.25">
      <c r="Q5448" s="1"/>
      <c r="R5448" s="1"/>
      <c r="U5448" s="1"/>
    </row>
    <row r="5449" spans="17:21" x14ac:dyDescent="0.25">
      <c r="Q5449" s="1"/>
      <c r="R5449" s="1"/>
      <c r="U5449" s="1"/>
    </row>
    <row r="5450" spans="17:21" x14ac:dyDescent="0.25">
      <c r="Q5450" s="1"/>
      <c r="R5450" s="1"/>
      <c r="U5450" s="1"/>
    </row>
    <row r="5451" spans="17:21" x14ac:dyDescent="0.25">
      <c r="Q5451" s="1"/>
      <c r="R5451" s="1"/>
      <c r="U5451" s="1"/>
    </row>
    <row r="5452" spans="17:21" x14ac:dyDescent="0.25">
      <c r="Q5452" s="1"/>
      <c r="R5452" s="1"/>
      <c r="U5452" s="1"/>
    </row>
    <row r="5453" spans="17:21" x14ac:dyDescent="0.25">
      <c r="Q5453" s="1"/>
      <c r="R5453" s="1"/>
      <c r="U5453" s="1"/>
    </row>
    <row r="5454" spans="17:21" x14ac:dyDescent="0.25">
      <c r="Q5454" s="1"/>
      <c r="R5454" s="1"/>
      <c r="U5454" s="1"/>
    </row>
    <row r="5455" spans="17:21" x14ac:dyDescent="0.25">
      <c r="Q5455" s="1"/>
      <c r="R5455" s="1"/>
      <c r="U5455" s="1"/>
    </row>
    <row r="5456" spans="17:21" x14ac:dyDescent="0.25">
      <c r="Q5456" s="1"/>
      <c r="R5456" s="1"/>
      <c r="U5456" s="1"/>
    </row>
    <row r="5457" spans="17:21" x14ac:dyDescent="0.25">
      <c r="Q5457" s="1"/>
      <c r="R5457" s="1"/>
      <c r="U5457" s="1"/>
    </row>
    <row r="5458" spans="17:21" x14ac:dyDescent="0.25">
      <c r="Q5458" s="1"/>
      <c r="R5458" s="1"/>
      <c r="U5458" s="1"/>
    </row>
    <row r="5459" spans="17:21" x14ac:dyDescent="0.25">
      <c r="Q5459" s="1"/>
      <c r="R5459" s="1"/>
      <c r="U5459" s="1"/>
    </row>
    <row r="5460" spans="17:21" x14ac:dyDescent="0.25">
      <c r="Q5460" s="1"/>
      <c r="R5460" s="1"/>
      <c r="U5460" s="1"/>
    </row>
    <row r="5461" spans="17:21" x14ac:dyDescent="0.25">
      <c r="Q5461" s="1"/>
      <c r="R5461" s="1"/>
      <c r="U5461" s="1"/>
    </row>
    <row r="5462" spans="17:21" x14ac:dyDescent="0.25">
      <c r="Q5462" s="1"/>
      <c r="R5462" s="1"/>
      <c r="U5462" s="1"/>
    </row>
    <row r="5463" spans="17:21" x14ac:dyDescent="0.25">
      <c r="Q5463" s="1"/>
      <c r="R5463" s="1"/>
      <c r="U5463" s="1"/>
    </row>
    <row r="5464" spans="17:21" x14ac:dyDescent="0.25">
      <c r="Q5464" s="1"/>
      <c r="R5464" s="1"/>
      <c r="U5464" s="1"/>
    </row>
    <row r="5465" spans="17:21" x14ac:dyDescent="0.25">
      <c r="Q5465" s="1"/>
      <c r="R5465" s="1"/>
      <c r="U5465" s="1"/>
    </row>
    <row r="5466" spans="17:21" x14ac:dyDescent="0.25">
      <c r="Q5466" s="1"/>
      <c r="R5466" s="1"/>
      <c r="U5466" s="1"/>
    </row>
    <row r="5467" spans="17:21" x14ac:dyDescent="0.25">
      <c r="Q5467" s="1"/>
      <c r="R5467" s="1"/>
      <c r="U5467" s="1"/>
    </row>
    <row r="5468" spans="17:21" x14ac:dyDescent="0.25">
      <c r="Q5468" s="1"/>
      <c r="R5468" s="1"/>
      <c r="U5468" s="1"/>
    </row>
    <row r="5469" spans="17:21" x14ac:dyDescent="0.25">
      <c r="Q5469" s="1"/>
      <c r="R5469" s="1"/>
      <c r="U5469" s="1"/>
    </row>
    <row r="5470" spans="17:21" x14ac:dyDescent="0.25">
      <c r="Q5470" s="1"/>
      <c r="R5470" s="1"/>
      <c r="U5470" s="1"/>
    </row>
    <row r="5471" spans="17:21" x14ac:dyDescent="0.25">
      <c r="Q5471" s="1"/>
      <c r="R5471" s="1"/>
      <c r="U5471" s="1"/>
    </row>
    <row r="5472" spans="17:21" x14ac:dyDescent="0.25">
      <c r="Q5472" s="1"/>
      <c r="R5472" s="1"/>
      <c r="U5472" s="1"/>
    </row>
    <row r="5473" spans="17:21" x14ac:dyDescent="0.25">
      <c r="Q5473" s="1"/>
      <c r="R5473" s="1"/>
      <c r="U5473" s="1"/>
    </row>
    <row r="5474" spans="17:21" x14ac:dyDescent="0.25">
      <c r="Q5474" s="1"/>
      <c r="R5474" s="1"/>
      <c r="U5474" s="1"/>
    </row>
    <row r="5475" spans="17:21" x14ac:dyDescent="0.25">
      <c r="Q5475" s="1"/>
      <c r="R5475" s="1"/>
      <c r="U5475" s="1"/>
    </row>
    <row r="5476" spans="17:21" x14ac:dyDescent="0.25">
      <c r="Q5476" s="1"/>
      <c r="R5476" s="1"/>
      <c r="U5476" s="1"/>
    </row>
    <row r="5477" spans="17:21" x14ac:dyDescent="0.25">
      <c r="Q5477" s="1"/>
      <c r="R5477" s="1"/>
      <c r="U5477" s="1"/>
    </row>
    <row r="5478" spans="17:21" x14ac:dyDescent="0.25">
      <c r="Q5478" s="1"/>
      <c r="R5478" s="1"/>
      <c r="U5478" s="1"/>
    </row>
    <row r="5479" spans="17:21" x14ac:dyDescent="0.25">
      <c r="Q5479" s="1"/>
      <c r="R5479" s="1"/>
      <c r="U5479" s="1"/>
    </row>
    <row r="5480" spans="17:21" x14ac:dyDescent="0.25">
      <c r="Q5480" s="1"/>
      <c r="R5480" s="1"/>
      <c r="U5480" s="1"/>
    </row>
    <row r="5481" spans="17:21" x14ac:dyDescent="0.25">
      <c r="Q5481" s="1"/>
      <c r="R5481" s="1"/>
      <c r="U5481" s="1"/>
    </row>
    <row r="5482" spans="17:21" x14ac:dyDescent="0.25">
      <c r="Q5482" s="1"/>
      <c r="R5482" s="1"/>
      <c r="U5482" s="1"/>
    </row>
    <row r="5483" spans="17:21" x14ac:dyDescent="0.25">
      <c r="Q5483" s="1"/>
      <c r="R5483" s="1"/>
      <c r="U5483" s="1"/>
    </row>
    <row r="5484" spans="17:21" x14ac:dyDescent="0.25">
      <c r="Q5484" s="1"/>
      <c r="R5484" s="1"/>
      <c r="U5484" s="1"/>
    </row>
    <row r="5485" spans="17:21" x14ac:dyDescent="0.25">
      <c r="Q5485" s="1"/>
      <c r="R5485" s="1"/>
      <c r="U5485" s="1"/>
    </row>
    <row r="5486" spans="17:21" x14ac:dyDescent="0.25">
      <c r="Q5486" s="1"/>
      <c r="R5486" s="1"/>
      <c r="U5486" s="1"/>
    </row>
    <row r="5487" spans="17:21" x14ac:dyDescent="0.25">
      <c r="Q5487" s="1"/>
      <c r="R5487" s="1"/>
      <c r="U5487" s="1"/>
    </row>
    <row r="5488" spans="17:21" x14ac:dyDescent="0.25">
      <c r="Q5488" s="1"/>
      <c r="R5488" s="1"/>
      <c r="U5488" s="1"/>
    </row>
    <row r="5489" spans="17:21" x14ac:dyDescent="0.25">
      <c r="Q5489" s="1"/>
      <c r="R5489" s="1"/>
      <c r="U5489" s="1"/>
    </row>
    <row r="5490" spans="17:21" x14ac:dyDescent="0.25">
      <c r="Q5490" s="1"/>
      <c r="R5490" s="1"/>
      <c r="U5490" s="1"/>
    </row>
    <row r="5491" spans="17:21" x14ac:dyDescent="0.25">
      <c r="Q5491" s="1"/>
      <c r="R5491" s="1"/>
      <c r="U5491" s="1"/>
    </row>
    <row r="5492" spans="17:21" x14ac:dyDescent="0.25">
      <c r="Q5492" s="1"/>
      <c r="R5492" s="1"/>
      <c r="U5492" s="1"/>
    </row>
    <row r="5493" spans="17:21" x14ac:dyDescent="0.25">
      <c r="Q5493" s="1"/>
      <c r="R5493" s="1"/>
      <c r="U5493" s="1"/>
    </row>
    <row r="5494" spans="17:21" x14ac:dyDescent="0.25">
      <c r="Q5494" s="1"/>
      <c r="R5494" s="1"/>
      <c r="U5494" s="1"/>
    </row>
    <row r="5495" spans="17:21" x14ac:dyDescent="0.25">
      <c r="Q5495" s="1"/>
      <c r="R5495" s="1"/>
      <c r="U5495" s="1"/>
    </row>
    <row r="5496" spans="17:21" x14ac:dyDescent="0.25">
      <c r="Q5496" s="1"/>
      <c r="R5496" s="1"/>
      <c r="U5496" s="1"/>
    </row>
    <row r="5497" spans="17:21" x14ac:dyDescent="0.25">
      <c r="Q5497" s="1"/>
      <c r="R5497" s="1"/>
      <c r="U5497" s="1"/>
    </row>
    <row r="5498" spans="17:21" x14ac:dyDescent="0.25">
      <c r="Q5498" s="1"/>
      <c r="R5498" s="1"/>
      <c r="U5498" s="1"/>
    </row>
    <row r="5499" spans="17:21" x14ac:dyDescent="0.25">
      <c r="Q5499" s="1"/>
      <c r="R5499" s="1"/>
      <c r="U5499" s="1"/>
    </row>
    <row r="5500" spans="17:21" x14ac:dyDescent="0.25">
      <c r="Q5500" s="1"/>
      <c r="R5500" s="1"/>
      <c r="U5500" s="1"/>
    </row>
    <row r="5501" spans="17:21" x14ac:dyDescent="0.25">
      <c r="Q5501" s="1"/>
      <c r="R5501" s="1"/>
      <c r="U5501" s="1"/>
    </row>
    <row r="5502" spans="17:21" x14ac:dyDescent="0.25">
      <c r="Q5502" s="1"/>
      <c r="R5502" s="1"/>
      <c r="U5502" s="1"/>
    </row>
    <row r="5503" spans="17:21" x14ac:dyDescent="0.25">
      <c r="Q5503" s="1"/>
      <c r="R5503" s="1"/>
      <c r="U5503" s="1"/>
    </row>
    <row r="5504" spans="17:21" x14ac:dyDescent="0.25">
      <c r="Q5504" s="1"/>
      <c r="R5504" s="1"/>
      <c r="U5504" s="1"/>
    </row>
    <row r="5505" spans="17:21" x14ac:dyDescent="0.25">
      <c r="Q5505" s="1"/>
      <c r="R5505" s="1"/>
      <c r="U5505" s="1"/>
    </row>
    <row r="5506" spans="17:21" x14ac:dyDescent="0.25">
      <c r="Q5506" s="1"/>
      <c r="R5506" s="1"/>
      <c r="U5506" s="1"/>
    </row>
    <row r="5507" spans="17:21" x14ac:dyDescent="0.25">
      <c r="Q5507" s="1"/>
      <c r="R5507" s="1"/>
      <c r="U5507" s="1"/>
    </row>
    <row r="5508" spans="17:21" x14ac:dyDescent="0.25">
      <c r="Q5508" s="1"/>
      <c r="R5508" s="1"/>
      <c r="U5508" s="1"/>
    </row>
    <row r="5509" spans="17:21" x14ac:dyDescent="0.25">
      <c r="Q5509" s="1"/>
      <c r="R5509" s="1"/>
      <c r="U5509" s="1"/>
    </row>
    <row r="5510" spans="17:21" x14ac:dyDescent="0.25">
      <c r="Q5510" s="1"/>
      <c r="R5510" s="1"/>
      <c r="U5510" s="1"/>
    </row>
    <row r="5511" spans="17:21" x14ac:dyDescent="0.25">
      <c r="Q5511" s="1"/>
      <c r="R5511" s="1"/>
      <c r="U5511" s="1"/>
    </row>
    <row r="5512" spans="17:21" x14ac:dyDescent="0.25">
      <c r="Q5512" s="1"/>
      <c r="R5512" s="1"/>
      <c r="U5512" s="1"/>
    </row>
    <row r="5513" spans="17:21" x14ac:dyDescent="0.25">
      <c r="Q5513" s="1"/>
      <c r="R5513" s="1"/>
      <c r="U5513" s="1"/>
    </row>
    <row r="5514" spans="17:21" x14ac:dyDescent="0.25">
      <c r="Q5514" s="1"/>
      <c r="R5514" s="1"/>
      <c r="U5514" s="1"/>
    </row>
    <row r="5515" spans="17:21" x14ac:dyDescent="0.25">
      <c r="Q5515" s="1"/>
      <c r="R5515" s="1"/>
      <c r="U5515" s="1"/>
    </row>
    <row r="5516" spans="17:21" x14ac:dyDescent="0.25">
      <c r="Q5516" s="1"/>
      <c r="R5516" s="1"/>
      <c r="U5516" s="1"/>
    </row>
    <row r="5517" spans="17:21" x14ac:dyDescent="0.25">
      <c r="Q5517" s="1"/>
      <c r="R5517" s="1"/>
      <c r="U5517" s="1"/>
    </row>
    <row r="5518" spans="17:21" x14ac:dyDescent="0.25">
      <c r="Q5518" s="1"/>
      <c r="R5518" s="1"/>
      <c r="U5518" s="1"/>
    </row>
    <row r="5519" spans="17:21" x14ac:dyDescent="0.25">
      <c r="Q5519" s="1"/>
      <c r="R5519" s="1"/>
      <c r="U5519" s="1"/>
    </row>
    <row r="5520" spans="17:21" x14ac:dyDescent="0.25">
      <c r="Q5520" s="1"/>
      <c r="R5520" s="1"/>
      <c r="U5520" s="1"/>
    </row>
    <row r="5521" spans="17:21" x14ac:dyDescent="0.25">
      <c r="Q5521" s="1"/>
      <c r="R5521" s="1"/>
      <c r="U5521" s="1"/>
    </row>
    <row r="5522" spans="17:21" x14ac:dyDescent="0.25">
      <c r="Q5522" s="1"/>
      <c r="R5522" s="1"/>
      <c r="U5522" s="1"/>
    </row>
    <row r="5523" spans="17:21" x14ac:dyDescent="0.25">
      <c r="Q5523" s="1"/>
      <c r="R5523" s="1"/>
      <c r="U5523" s="1"/>
    </row>
    <row r="5524" spans="17:21" x14ac:dyDescent="0.25">
      <c r="Q5524" s="1"/>
      <c r="R5524" s="1"/>
      <c r="U5524" s="1"/>
    </row>
    <row r="5525" spans="17:21" x14ac:dyDescent="0.25">
      <c r="Q5525" s="1"/>
      <c r="R5525" s="1"/>
      <c r="U5525" s="1"/>
    </row>
    <row r="5526" spans="17:21" x14ac:dyDescent="0.25">
      <c r="Q5526" s="1"/>
      <c r="R5526" s="1"/>
      <c r="U5526" s="1"/>
    </row>
    <row r="5527" spans="17:21" x14ac:dyDescent="0.25">
      <c r="Q5527" s="1"/>
      <c r="R5527" s="1"/>
      <c r="U5527" s="1"/>
    </row>
    <row r="5528" spans="17:21" x14ac:dyDescent="0.25">
      <c r="Q5528" s="1"/>
      <c r="R5528" s="1"/>
      <c r="U5528" s="1"/>
    </row>
    <row r="5529" spans="17:21" x14ac:dyDescent="0.25">
      <c r="Q5529" s="1"/>
      <c r="R5529" s="1"/>
      <c r="U5529" s="1"/>
    </row>
    <row r="5530" spans="17:21" x14ac:dyDescent="0.25">
      <c r="Q5530" s="1"/>
      <c r="R5530" s="1"/>
      <c r="U5530" s="1"/>
    </row>
    <row r="5531" spans="17:21" x14ac:dyDescent="0.25">
      <c r="Q5531" s="1"/>
      <c r="R5531" s="1"/>
      <c r="U5531" s="1"/>
    </row>
    <row r="5532" spans="17:21" x14ac:dyDescent="0.25">
      <c r="Q5532" s="1"/>
      <c r="R5532" s="1"/>
      <c r="U5532" s="1"/>
    </row>
    <row r="5533" spans="17:21" x14ac:dyDescent="0.25">
      <c r="Q5533" s="1"/>
      <c r="R5533" s="1"/>
      <c r="U5533" s="1"/>
    </row>
    <row r="5534" spans="17:21" x14ac:dyDescent="0.25">
      <c r="Q5534" s="1"/>
      <c r="R5534" s="1"/>
      <c r="U5534" s="1"/>
    </row>
    <row r="5535" spans="17:21" x14ac:dyDescent="0.25">
      <c r="Q5535" s="1"/>
      <c r="R5535" s="1"/>
      <c r="U5535" s="1"/>
    </row>
    <row r="5536" spans="17:21" x14ac:dyDescent="0.25">
      <c r="Q5536" s="1"/>
      <c r="R5536" s="1"/>
      <c r="U5536" s="1"/>
    </row>
    <row r="5537" spans="17:21" x14ac:dyDescent="0.25">
      <c r="Q5537" s="1"/>
      <c r="R5537" s="1"/>
      <c r="U5537" s="1"/>
    </row>
    <row r="5538" spans="17:21" x14ac:dyDescent="0.25">
      <c r="Q5538" s="1"/>
      <c r="R5538" s="1"/>
      <c r="U5538" s="1"/>
    </row>
    <row r="5539" spans="17:21" x14ac:dyDescent="0.25">
      <c r="Q5539" s="1"/>
      <c r="R5539" s="1"/>
      <c r="U5539" s="1"/>
    </row>
    <row r="5540" spans="17:21" x14ac:dyDescent="0.25">
      <c r="Q5540" s="1"/>
      <c r="R5540" s="1"/>
      <c r="U5540" s="1"/>
    </row>
    <row r="5541" spans="17:21" x14ac:dyDescent="0.25">
      <c r="Q5541" s="1"/>
      <c r="R5541" s="1"/>
      <c r="U5541" s="1"/>
    </row>
    <row r="5542" spans="17:21" x14ac:dyDescent="0.25">
      <c r="Q5542" s="1"/>
      <c r="R5542" s="1"/>
      <c r="U5542" s="1"/>
    </row>
    <row r="5543" spans="17:21" x14ac:dyDescent="0.25">
      <c r="Q5543" s="1"/>
      <c r="R5543" s="1"/>
      <c r="U5543" s="1"/>
    </row>
    <row r="5544" spans="17:21" x14ac:dyDescent="0.25">
      <c r="Q5544" s="1"/>
      <c r="R5544" s="1"/>
      <c r="U5544" s="1"/>
    </row>
    <row r="5545" spans="17:21" x14ac:dyDescent="0.25">
      <c r="Q5545" s="1"/>
      <c r="R5545" s="1"/>
      <c r="U5545" s="1"/>
    </row>
    <row r="5546" spans="17:21" x14ac:dyDescent="0.25">
      <c r="Q5546" s="1"/>
      <c r="R5546" s="1"/>
      <c r="U5546" s="1"/>
    </row>
    <row r="5547" spans="17:21" x14ac:dyDescent="0.25">
      <c r="Q5547" s="1"/>
      <c r="R5547" s="1"/>
      <c r="U5547" s="1"/>
    </row>
    <row r="5548" spans="17:21" x14ac:dyDescent="0.25">
      <c r="Q5548" s="1"/>
      <c r="R5548" s="1"/>
      <c r="U5548" s="1"/>
    </row>
    <row r="5549" spans="17:21" x14ac:dyDescent="0.25">
      <c r="Q5549" s="1"/>
      <c r="R5549" s="1"/>
      <c r="U5549" s="1"/>
    </row>
    <row r="5550" spans="17:21" x14ac:dyDescent="0.25">
      <c r="Q5550" s="1"/>
      <c r="R5550" s="1"/>
      <c r="U5550" s="1"/>
    </row>
    <row r="5551" spans="17:21" x14ac:dyDescent="0.25">
      <c r="Q5551" s="1"/>
      <c r="R5551" s="1"/>
      <c r="U5551" s="1"/>
    </row>
    <row r="5552" spans="17:21" x14ac:dyDescent="0.25">
      <c r="Q5552" s="1"/>
      <c r="R5552" s="1"/>
      <c r="U5552" s="1"/>
    </row>
    <row r="5553" spans="17:21" x14ac:dyDescent="0.25">
      <c r="Q5553" s="1"/>
      <c r="R5553" s="1"/>
      <c r="U5553" s="1"/>
    </row>
    <row r="5554" spans="17:21" x14ac:dyDescent="0.25">
      <c r="Q5554" s="1"/>
      <c r="R5554" s="1"/>
      <c r="U5554" s="1"/>
    </row>
    <row r="5555" spans="17:21" x14ac:dyDescent="0.25">
      <c r="Q5555" s="1"/>
      <c r="R5555" s="1"/>
      <c r="U5555" s="1"/>
    </row>
    <row r="5556" spans="17:21" x14ac:dyDescent="0.25">
      <c r="Q5556" s="1"/>
      <c r="R5556" s="1"/>
      <c r="U5556" s="1"/>
    </row>
    <row r="5557" spans="17:21" x14ac:dyDescent="0.25">
      <c r="Q5557" s="1"/>
      <c r="R5557" s="1"/>
      <c r="U5557" s="1"/>
    </row>
    <row r="5558" spans="17:21" x14ac:dyDescent="0.25">
      <c r="Q5558" s="1"/>
      <c r="R5558" s="1"/>
      <c r="U5558" s="1"/>
    </row>
    <row r="5559" spans="17:21" x14ac:dyDescent="0.25">
      <c r="Q5559" s="1"/>
      <c r="R5559" s="1"/>
      <c r="U5559" s="1"/>
    </row>
    <row r="5560" spans="17:21" x14ac:dyDescent="0.25">
      <c r="Q5560" s="1"/>
      <c r="R5560" s="1"/>
      <c r="U5560" s="1"/>
    </row>
    <row r="5561" spans="17:21" x14ac:dyDescent="0.25">
      <c r="Q5561" s="1"/>
      <c r="R5561" s="1"/>
      <c r="U5561" s="1"/>
    </row>
    <row r="5562" spans="17:21" x14ac:dyDescent="0.25">
      <c r="Q5562" s="1"/>
      <c r="R5562" s="1"/>
      <c r="U5562" s="1"/>
    </row>
    <row r="5563" spans="17:21" x14ac:dyDescent="0.25">
      <c r="Q5563" s="1"/>
      <c r="R5563" s="1"/>
      <c r="U5563" s="1"/>
    </row>
    <row r="5564" spans="17:21" x14ac:dyDescent="0.25">
      <c r="Q5564" s="1"/>
      <c r="R5564" s="1"/>
      <c r="U5564" s="1"/>
    </row>
    <row r="5565" spans="17:21" x14ac:dyDescent="0.25">
      <c r="Q5565" s="1"/>
      <c r="R5565" s="1"/>
      <c r="U5565" s="1"/>
    </row>
    <row r="5566" spans="17:21" x14ac:dyDescent="0.25">
      <c r="Q5566" s="1"/>
      <c r="R5566" s="1"/>
      <c r="U5566" s="1"/>
    </row>
    <row r="5567" spans="17:21" x14ac:dyDescent="0.25">
      <c r="Q5567" s="1"/>
      <c r="R5567" s="1"/>
      <c r="U5567" s="1"/>
    </row>
    <row r="5568" spans="17:21" x14ac:dyDescent="0.25">
      <c r="Q5568" s="1"/>
      <c r="R5568" s="1"/>
      <c r="U5568" s="1"/>
    </row>
    <row r="5569" spans="17:21" x14ac:dyDescent="0.25">
      <c r="Q5569" s="1"/>
      <c r="R5569" s="1"/>
      <c r="U5569" s="1"/>
    </row>
    <row r="5570" spans="17:21" x14ac:dyDescent="0.25">
      <c r="Q5570" s="1"/>
      <c r="R5570" s="1"/>
      <c r="U5570" s="1"/>
    </row>
    <row r="5571" spans="17:21" x14ac:dyDescent="0.25">
      <c r="Q5571" s="1"/>
      <c r="R5571" s="1"/>
      <c r="U5571" s="1"/>
    </row>
    <row r="5572" spans="17:21" x14ac:dyDescent="0.25">
      <c r="Q5572" s="1"/>
      <c r="R5572" s="1"/>
      <c r="U5572" s="1"/>
    </row>
    <row r="5573" spans="17:21" x14ac:dyDescent="0.25">
      <c r="Q5573" s="1"/>
      <c r="R5573" s="1"/>
      <c r="U5573" s="1"/>
    </row>
    <row r="5574" spans="17:21" x14ac:dyDescent="0.25">
      <c r="Q5574" s="1"/>
      <c r="R5574" s="1"/>
      <c r="U5574" s="1"/>
    </row>
    <row r="5575" spans="17:21" x14ac:dyDescent="0.25">
      <c r="Q5575" s="1"/>
      <c r="R5575" s="1"/>
      <c r="U5575" s="1"/>
    </row>
    <row r="5576" spans="17:21" x14ac:dyDescent="0.25">
      <c r="Q5576" s="1"/>
      <c r="R5576" s="1"/>
      <c r="U5576" s="1"/>
    </row>
    <row r="5577" spans="17:21" x14ac:dyDescent="0.25">
      <c r="Q5577" s="1"/>
      <c r="R5577" s="1"/>
      <c r="U5577" s="1"/>
    </row>
    <row r="5578" spans="17:21" x14ac:dyDescent="0.25">
      <c r="Q5578" s="1"/>
      <c r="R5578" s="1"/>
      <c r="U5578" s="1"/>
    </row>
    <row r="5579" spans="17:21" x14ac:dyDescent="0.25">
      <c r="Q5579" s="1"/>
      <c r="R5579" s="1"/>
      <c r="U5579" s="1"/>
    </row>
    <row r="5580" spans="17:21" x14ac:dyDescent="0.25">
      <c r="Q5580" s="1"/>
      <c r="R5580" s="1"/>
      <c r="U5580" s="1"/>
    </row>
    <row r="5581" spans="17:21" x14ac:dyDescent="0.25">
      <c r="Q5581" s="1"/>
      <c r="R5581" s="1"/>
      <c r="U5581" s="1"/>
    </row>
    <row r="5582" spans="17:21" x14ac:dyDescent="0.25">
      <c r="Q5582" s="1"/>
      <c r="R5582" s="1"/>
      <c r="U5582" s="1"/>
    </row>
    <row r="5583" spans="17:21" x14ac:dyDescent="0.25">
      <c r="Q5583" s="1"/>
      <c r="R5583" s="1"/>
      <c r="U5583" s="1"/>
    </row>
    <row r="5584" spans="17:21" x14ac:dyDescent="0.25">
      <c r="Q5584" s="1"/>
      <c r="R5584" s="1"/>
      <c r="U5584" s="1"/>
    </row>
    <row r="5585" spans="17:21" x14ac:dyDescent="0.25">
      <c r="Q5585" s="1"/>
      <c r="R5585" s="1"/>
      <c r="U5585" s="1"/>
    </row>
    <row r="5586" spans="17:21" x14ac:dyDescent="0.25">
      <c r="Q5586" s="1"/>
      <c r="R5586" s="1"/>
      <c r="U5586" s="1"/>
    </row>
    <row r="5587" spans="17:21" x14ac:dyDescent="0.25">
      <c r="Q5587" s="1"/>
      <c r="R5587" s="1"/>
      <c r="U5587" s="1"/>
    </row>
    <row r="5588" spans="17:21" x14ac:dyDescent="0.25">
      <c r="Q5588" s="1"/>
      <c r="R5588" s="1"/>
      <c r="U5588" s="1"/>
    </row>
    <row r="5589" spans="17:21" x14ac:dyDescent="0.25">
      <c r="Q5589" s="1"/>
      <c r="R5589" s="1"/>
      <c r="U5589" s="1"/>
    </row>
    <row r="5590" spans="17:21" x14ac:dyDescent="0.25">
      <c r="Q5590" s="1"/>
      <c r="R5590" s="1"/>
      <c r="U5590" s="1"/>
    </row>
    <row r="5591" spans="17:21" x14ac:dyDescent="0.25">
      <c r="Q5591" s="1"/>
      <c r="R5591" s="1"/>
      <c r="U5591" s="1"/>
    </row>
    <row r="5592" spans="17:21" x14ac:dyDescent="0.25">
      <c r="Q5592" s="1"/>
      <c r="R5592" s="1"/>
      <c r="U5592" s="1"/>
    </row>
    <row r="5593" spans="17:21" x14ac:dyDescent="0.25">
      <c r="Q5593" s="1"/>
      <c r="R5593" s="1"/>
      <c r="U5593" s="1"/>
    </row>
    <row r="5594" spans="17:21" x14ac:dyDescent="0.25">
      <c r="Q5594" s="1"/>
      <c r="R5594" s="1"/>
      <c r="U5594" s="1"/>
    </row>
    <row r="5595" spans="17:21" x14ac:dyDescent="0.25">
      <c r="Q5595" s="1"/>
      <c r="R5595" s="1"/>
      <c r="U5595" s="1"/>
    </row>
    <row r="5596" spans="17:21" x14ac:dyDescent="0.25">
      <c r="Q5596" s="1"/>
      <c r="R5596" s="1"/>
      <c r="U5596" s="1"/>
    </row>
    <row r="5597" spans="17:21" x14ac:dyDescent="0.25">
      <c r="Q5597" s="1"/>
      <c r="R5597" s="1"/>
      <c r="U5597" s="1"/>
    </row>
    <row r="5598" spans="17:21" x14ac:dyDescent="0.25">
      <c r="Q5598" s="1"/>
      <c r="R5598" s="1"/>
      <c r="U5598" s="1"/>
    </row>
    <row r="5599" spans="17:21" x14ac:dyDescent="0.25">
      <c r="Q5599" s="1"/>
      <c r="R5599" s="1"/>
      <c r="U5599" s="1"/>
    </row>
    <row r="5600" spans="17:21" x14ac:dyDescent="0.25">
      <c r="Q5600" s="1"/>
      <c r="R5600" s="1"/>
      <c r="U5600" s="1"/>
    </row>
    <row r="5601" spans="17:21" x14ac:dyDescent="0.25">
      <c r="Q5601" s="1"/>
      <c r="R5601" s="1"/>
      <c r="U5601" s="1"/>
    </row>
    <row r="5602" spans="17:21" x14ac:dyDescent="0.25">
      <c r="Q5602" s="1"/>
      <c r="R5602" s="1"/>
      <c r="U5602" s="1"/>
    </row>
    <row r="5603" spans="17:21" x14ac:dyDescent="0.25">
      <c r="Q5603" s="1"/>
      <c r="R5603" s="1"/>
      <c r="U5603" s="1"/>
    </row>
    <row r="5604" spans="17:21" x14ac:dyDescent="0.25">
      <c r="Q5604" s="1"/>
      <c r="R5604" s="1"/>
      <c r="U5604" s="1"/>
    </row>
    <row r="5605" spans="17:21" x14ac:dyDescent="0.25">
      <c r="Q5605" s="1"/>
      <c r="R5605" s="1"/>
      <c r="U5605" s="1"/>
    </row>
    <row r="5606" spans="17:21" x14ac:dyDescent="0.25">
      <c r="Q5606" s="1"/>
      <c r="R5606" s="1"/>
      <c r="U5606" s="1"/>
    </row>
    <row r="5607" spans="17:21" x14ac:dyDescent="0.25">
      <c r="Q5607" s="1"/>
      <c r="R5607" s="1"/>
      <c r="U5607" s="1"/>
    </row>
    <row r="5608" spans="17:21" x14ac:dyDescent="0.25">
      <c r="Q5608" s="1"/>
      <c r="R5608" s="1"/>
      <c r="U5608" s="1"/>
    </row>
    <row r="5609" spans="17:21" x14ac:dyDescent="0.25">
      <c r="Q5609" s="1"/>
      <c r="R5609" s="1"/>
      <c r="U5609" s="1"/>
    </row>
    <row r="5610" spans="17:21" x14ac:dyDescent="0.25">
      <c r="Q5610" s="1"/>
      <c r="R5610" s="1"/>
      <c r="U5610" s="1"/>
    </row>
    <row r="5611" spans="17:21" x14ac:dyDescent="0.25">
      <c r="Q5611" s="1"/>
      <c r="R5611" s="1"/>
      <c r="U5611" s="1"/>
    </row>
    <row r="5612" spans="17:21" x14ac:dyDescent="0.25">
      <c r="Q5612" s="1"/>
      <c r="R5612" s="1"/>
      <c r="U5612" s="1"/>
    </row>
    <row r="5613" spans="17:21" x14ac:dyDescent="0.25">
      <c r="Q5613" s="1"/>
      <c r="R5613" s="1"/>
      <c r="U5613" s="1"/>
    </row>
    <row r="5614" spans="17:21" x14ac:dyDescent="0.25">
      <c r="Q5614" s="1"/>
      <c r="R5614" s="1"/>
      <c r="U5614" s="1"/>
    </row>
    <row r="5615" spans="17:21" x14ac:dyDescent="0.25">
      <c r="Q5615" s="1"/>
      <c r="R5615" s="1"/>
      <c r="U5615" s="1"/>
    </row>
    <row r="5616" spans="17:21" x14ac:dyDescent="0.25">
      <c r="Q5616" s="1"/>
      <c r="R5616" s="1"/>
      <c r="U5616" s="1"/>
    </row>
    <row r="5617" spans="17:21" x14ac:dyDescent="0.25">
      <c r="Q5617" s="1"/>
      <c r="R5617" s="1"/>
      <c r="U5617" s="1"/>
    </row>
    <row r="5618" spans="17:21" x14ac:dyDescent="0.25">
      <c r="Q5618" s="1"/>
      <c r="R5618" s="1"/>
      <c r="U5618" s="1"/>
    </row>
    <row r="5619" spans="17:21" x14ac:dyDescent="0.25">
      <c r="Q5619" s="1"/>
      <c r="R5619" s="1"/>
      <c r="U5619" s="1"/>
    </row>
    <row r="5620" spans="17:21" x14ac:dyDescent="0.25">
      <c r="Q5620" s="1"/>
      <c r="R5620" s="1"/>
      <c r="U5620" s="1"/>
    </row>
    <row r="5621" spans="17:21" x14ac:dyDescent="0.25">
      <c r="Q5621" s="1"/>
      <c r="R5621" s="1"/>
      <c r="U5621" s="1"/>
    </row>
    <row r="5622" spans="17:21" x14ac:dyDescent="0.25">
      <c r="Q5622" s="1"/>
      <c r="R5622" s="1"/>
      <c r="U5622" s="1"/>
    </row>
    <row r="5623" spans="17:21" x14ac:dyDescent="0.25">
      <c r="Q5623" s="1"/>
      <c r="R5623" s="1"/>
      <c r="U5623" s="1"/>
    </row>
    <row r="5624" spans="17:21" x14ac:dyDescent="0.25">
      <c r="Q5624" s="1"/>
      <c r="R5624" s="1"/>
      <c r="U5624" s="1"/>
    </row>
    <row r="5625" spans="17:21" x14ac:dyDescent="0.25">
      <c r="Q5625" s="1"/>
      <c r="R5625" s="1"/>
      <c r="U5625" s="1"/>
    </row>
    <row r="5626" spans="17:21" x14ac:dyDescent="0.25">
      <c r="Q5626" s="1"/>
      <c r="R5626" s="1"/>
      <c r="U5626" s="1"/>
    </row>
    <row r="5627" spans="17:21" x14ac:dyDescent="0.25">
      <c r="Q5627" s="1"/>
      <c r="R5627" s="1"/>
      <c r="U5627" s="1"/>
    </row>
    <row r="5628" spans="17:21" x14ac:dyDescent="0.25">
      <c r="Q5628" s="1"/>
      <c r="R5628" s="1"/>
      <c r="U5628" s="1"/>
    </row>
    <row r="5629" spans="17:21" x14ac:dyDescent="0.25">
      <c r="Q5629" s="1"/>
      <c r="R5629" s="1"/>
      <c r="U5629" s="1"/>
    </row>
    <row r="5630" spans="17:21" x14ac:dyDescent="0.25">
      <c r="Q5630" s="1"/>
      <c r="R5630" s="1"/>
      <c r="U5630" s="1"/>
    </row>
    <row r="5631" spans="17:21" x14ac:dyDescent="0.25">
      <c r="Q5631" s="1"/>
      <c r="R5631" s="1"/>
      <c r="U5631" s="1"/>
    </row>
    <row r="5632" spans="17:21" x14ac:dyDescent="0.25">
      <c r="Q5632" s="1"/>
      <c r="R5632" s="1"/>
      <c r="U5632" s="1"/>
    </row>
    <row r="5633" spans="17:21" x14ac:dyDescent="0.25">
      <c r="Q5633" s="1"/>
      <c r="R5633" s="1"/>
      <c r="U5633" s="1"/>
    </row>
    <row r="5634" spans="17:21" x14ac:dyDescent="0.25">
      <c r="Q5634" s="1"/>
      <c r="R5634" s="1"/>
      <c r="U5634" s="1"/>
    </row>
    <row r="5635" spans="17:21" x14ac:dyDescent="0.25">
      <c r="Q5635" s="1"/>
      <c r="R5635" s="1"/>
      <c r="U5635" s="1"/>
    </row>
    <row r="5636" spans="17:21" x14ac:dyDescent="0.25">
      <c r="Q5636" s="1"/>
      <c r="R5636" s="1"/>
      <c r="U5636" s="1"/>
    </row>
    <row r="5637" spans="17:21" x14ac:dyDescent="0.25">
      <c r="Q5637" s="1"/>
      <c r="R5637" s="1"/>
      <c r="U5637" s="1"/>
    </row>
    <row r="5638" spans="17:21" x14ac:dyDescent="0.25">
      <c r="Q5638" s="1"/>
      <c r="R5638" s="1"/>
      <c r="U5638" s="1"/>
    </row>
    <row r="5639" spans="17:21" x14ac:dyDescent="0.25">
      <c r="Q5639" s="1"/>
      <c r="R5639" s="1"/>
      <c r="U5639" s="1"/>
    </row>
    <row r="5640" spans="17:21" x14ac:dyDescent="0.25">
      <c r="Q5640" s="1"/>
      <c r="R5640" s="1"/>
      <c r="U5640" s="1"/>
    </row>
    <row r="5641" spans="17:21" x14ac:dyDescent="0.25">
      <c r="Q5641" s="1"/>
      <c r="R5641" s="1"/>
      <c r="U5641" s="1"/>
    </row>
    <row r="5642" spans="17:21" x14ac:dyDescent="0.25">
      <c r="Q5642" s="1"/>
      <c r="R5642" s="1"/>
      <c r="U5642" s="1"/>
    </row>
    <row r="5643" spans="17:21" x14ac:dyDescent="0.25">
      <c r="Q5643" s="1"/>
      <c r="R5643" s="1"/>
      <c r="U5643" s="1"/>
    </row>
    <row r="5644" spans="17:21" x14ac:dyDescent="0.25">
      <c r="Q5644" s="1"/>
      <c r="R5644" s="1"/>
      <c r="U5644" s="1"/>
    </row>
    <row r="5645" spans="17:21" x14ac:dyDescent="0.25">
      <c r="Q5645" s="1"/>
      <c r="R5645" s="1"/>
      <c r="U5645" s="1"/>
    </row>
    <row r="5646" spans="17:21" x14ac:dyDescent="0.25">
      <c r="Q5646" s="1"/>
      <c r="R5646" s="1"/>
      <c r="U5646" s="1"/>
    </row>
    <row r="5647" spans="17:21" x14ac:dyDescent="0.25">
      <c r="Q5647" s="1"/>
      <c r="R5647" s="1"/>
      <c r="U5647" s="1"/>
    </row>
    <row r="5648" spans="17:21" x14ac:dyDescent="0.25">
      <c r="Q5648" s="1"/>
      <c r="R5648" s="1"/>
      <c r="U5648" s="1"/>
    </row>
    <row r="5649" spans="17:21" x14ac:dyDescent="0.25">
      <c r="Q5649" s="1"/>
      <c r="R5649" s="1"/>
      <c r="U5649" s="1"/>
    </row>
    <row r="5650" spans="17:21" x14ac:dyDescent="0.25">
      <c r="Q5650" s="1"/>
      <c r="R5650" s="1"/>
      <c r="U5650" s="1"/>
    </row>
    <row r="5651" spans="17:21" x14ac:dyDescent="0.25">
      <c r="Q5651" s="1"/>
      <c r="R5651" s="1"/>
      <c r="U5651" s="1"/>
    </row>
    <row r="5652" spans="17:21" x14ac:dyDescent="0.25">
      <c r="Q5652" s="1"/>
      <c r="R5652" s="1"/>
      <c r="U5652" s="1"/>
    </row>
    <row r="5653" spans="17:21" x14ac:dyDescent="0.25">
      <c r="Q5653" s="1"/>
      <c r="R5653" s="1"/>
      <c r="U5653" s="1"/>
    </row>
    <row r="5654" spans="17:21" x14ac:dyDescent="0.25">
      <c r="Q5654" s="1"/>
      <c r="R5654" s="1"/>
      <c r="U5654" s="1"/>
    </row>
    <row r="5655" spans="17:21" x14ac:dyDescent="0.25">
      <c r="Q5655" s="1"/>
      <c r="R5655" s="1"/>
      <c r="U5655" s="1"/>
    </row>
    <row r="5656" spans="17:21" x14ac:dyDescent="0.25">
      <c r="Q5656" s="1"/>
      <c r="R5656" s="1"/>
      <c r="U5656" s="1"/>
    </row>
    <row r="5657" spans="17:21" x14ac:dyDescent="0.25">
      <c r="Q5657" s="1"/>
      <c r="R5657" s="1"/>
      <c r="U5657" s="1"/>
    </row>
    <row r="5658" spans="17:21" x14ac:dyDescent="0.25">
      <c r="Q5658" s="1"/>
      <c r="R5658" s="1"/>
      <c r="U5658" s="1"/>
    </row>
    <row r="5659" spans="17:21" x14ac:dyDescent="0.25">
      <c r="Q5659" s="1"/>
      <c r="R5659" s="1"/>
      <c r="U5659" s="1"/>
    </row>
    <row r="5660" spans="17:21" x14ac:dyDescent="0.25">
      <c r="Q5660" s="1"/>
      <c r="R5660" s="1"/>
      <c r="U5660" s="1"/>
    </row>
    <row r="5661" spans="17:21" x14ac:dyDescent="0.25">
      <c r="Q5661" s="1"/>
      <c r="R5661" s="1"/>
      <c r="U5661" s="1"/>
    </row>
    <row r="5662" spans="17:21" x14ac:dyDescent="0.25">
      <c r="Q5662" s="1"/>
      <c r="R5662" s="1"/>
      <c r="U5662" s="1"/>
    </row>
    <row r="5663" spans="17:21" x14ac:dyDescent="0.25">
      <c r="Q5663" s="1"/>
      <c r="R5663" s="1"/>
      <c r="U5663" s="1"/>
    </row>
    <row r="5664" spans="17:21" x14ac:dyDescent="0.25">
      <c r="Q5664" s="1"/>
      <c r="R5664" s="1"/>
      <c r="U5664" s="1"/>
    </row>
    <row r="5665" spans="17:21" x14ac:dyDescent="0.25">
      <c r="Q5665" s="1"/>
      <c r="R5665" s="1"/>
      <c r="U5665" s="1"/>
    </row>
    <row r="5666" spans="17:21" x14ac:dyDescent="0.25">
      <c r="Q5666" s="1"/>
      <c r="R5666" s="1"/>
      <c r="U5666" s="1"/>
    </row>
    <row r="5667" spans="17:21" x14ac:dyDescent="0.25">
      <c r="Q5667" s="1"/>
      <c r="R5667" s="1"/>
      <c r="U5667" s="1"/>
    </row>
    <row r="5668" spans="17:21" x14ac:dyDescent="0.25">
      <c r="Q5668" s="1"/>
      <c r="R5668" s="1"/>
      <c r="U5668" s="1"/>
    </row>
    <row r="5669" spans="17:21" x14ac:dyDescent="0.25">
      <c r="Q5669" s="1"/>
      <c r="R5669" s="1"/>
      <c r="U5669" s="1"/>
    </row>
    <row r="5670" spans="17:21" x14ac:dyDescent="0.25">
      <c r="Q5670" s="1"/>
      <c r="R5670" s="1"/>
      <c r="U5670" s="1"/>
    </row>
    <row r="5671" spans="17:21" x14ac:dyDescent="0.25">
      <c r="Q5671" s="1"/>
      <c r="R5671" s="1"/>
      <c r="U5671" s="1"/>
    </row>
    <row r="5672" spans="17:21" x14ac:dyDescent="0.25">
      <c r="Q5672" s="1"/>
      <c r="R5672" s="1"/>
      <c r="U5672" s="1"/>
    </row>
    <row r="5673" spans="17:21" x14ac:dyDescent="0.25">
      <c r="Q5673" s="1"/>
      <c r="R5673" s="1"/>
      <c r="U5673" s="1"/>
    </row>
    <row r="5674" spans="17:21" x14ac:dyDescent="0.25">
      <c r="Q5674" s="1"/>
      <c r="R5674" s="1"/>
      <c r="U5674" s="1"/>
    </row>
    <row r="5675" spans="17:21" x14ac:dyDescent="0.25">
      <c r="Q5675" s="1"/>
      <c r="R5675" s="1"/>
      <c r="U5675" s="1"/>
    </row>
    <row r="5676" spans="17:21" x14ac:dyDescent="0.25">
      <c r="Q5676" s="1"/>
      <c r="R5676" s="1"/>
      <c r="U5676" s="1"/>
    </row>
    <row r="5677" spans="17:21" x14ac:dyDescent="0.25">
      <c r="Q5677" s="1"/>
      <c r="R5677" s="1"/>
      <c r="U5677" s="1"/>
    </row>
    <row r="5678" spans="17:21" x14ac:dyDescent="0.25">
      <c r="Q5678" s="1"/>
      <c r="R5678" s="1"/>
      <c r="U5678" s="1"/>
    </row>
    <row r="5679" spans="17:21" x14ac:dyDescent="0.25">
      <c r="Q5679" s="1"/>
      <c r="R5679" s="1"/>
      <c r="U5679" s="1"/>
    </row>
    <row r="5680" spans="17:21" x14ac:dyDescent="0.25">
      <c r="Q5680" s="1"/>
      <c r="R5680" s="1"/>
      <c r="U5680" s="1"/>
    </row>
    <row r="5681" spans="17:21" x14ac:dyDescent="0.25">
      <c r="Q5681" s="1"/>
      <c r="R5681" s="1"/>
      <c r="U5681" s="1"/>
    </row>
    <row r="5682" spans="17:21" x14ac:dyDescent="0.25">
      <c r="Q5682" s="1"/>
      <c r="R5682" s="1"/>
      <c r="U5682" s="1"/>
    </row>
    <row r="5683" spans="17:21" x14ac:dyDescent="0.25">
      <c r="Q5683" s="1"/>
      <c r="R5683" s="1"/>
      <c r="U5683" s="1"/>
    </row>
    <row r="5684" spans="17:21" x14ac:dyDescent="0.25">
      <c r="Q5684" s="1"/>
      <c r="R5684" s="1"/>
      <c r="U5684" s="1"/>
    </row>
    <row r="5685" spans="17:21" x14ac:dyDescent="0.25">
      <c r="Q5685" s="1"/>
      <c r="R5685" s="1"/>
      <c r="U5685" s="1"/>
    </row>
    <row r="5686" spans="17:21" x14ac:dyDescent="0.25">
      <c r="Q5686" s="1"/>
      <c r="R5686" s="1"/>
      <c r="U5686" s="1"/>
    </row>
    <row r="5687" spans="17:21" x14ac:dyDescent="0.25">
      <c r="Q5687" s="1"/>
      <c r="R5687" s="1"/>
      <c r="U5687" s="1"/>
    </row>
    <row r="5688" spans="17:21" x14ac:dyDescent="0.25">
      <c r="Q5688" s="1"/>
      <c r="R5688" s="1"/>
      <c r="U5688" s="1"/>
    </row>
    <row r="5689" spans="17:21" x14ac:dyDescent="0.25">
      <c r="Q5689" s="1"/>
      <c r="R5689" s="1"/>
      <c r="U5689" s="1"/>
    </row>
    <row r="5690" spans="17:21" x14ac:dyDescent="0.25">
      <c r="Q5690" s="1"/>
      <c r="R5690" s="1"/>
      <c r="U5690" s="1"/>
    </row>
    <row r="5691" spans="17:21" x14ac:dyDescent="0.25">
      <c r="Q5691" s="1"/>
      <c r="R5691" s="1"/>
      <c r="U5691" s="1"/>
    </row>
    <row r="5692" spans="17:21" x14ac:dyDescent="0.25">
      <c r="Q5692" s="1"/>
      <c r="R5692" s="1"/>
      <c r="U5692" s="1"/>
    </row>
    <row r="5693" spans="17:21" x14ac:dyDescent="0.25">
      <c r="Q5693" s="1"/>
      <c r="R5693" s="1"/>
      <c r="U5693" s="1"/>
    </row>
    <row r="5694" spans="17:21" x14ac:dyDescent="0.25">
      <c r="Q5694" s="1"/>
      <c r="R5694" s="1"/>
      <c r="U5694" s="1"/>
    </row>
    <row r="5695" spans="17:21" x14ac:dyDescent="0.25">
      <c r="Q5695" s="1"/>
      <c r="R5695" s="1"/>
      <c r="U5695" s="1"/>
    </row>
    <row r="5696" spans="17:21" x14ac:dyDescent="0.25">
      <c r="Q5696" s="1"/>
      <c r="R5696" s="1"/>
      <c r="U5696" s="1"/>
    </row>
    <row r="5697" spans="17:21" x14ac:dyDescent="0.25">
      <c r="Q5697" s="1"/>
      <c r="R5697" s="1"/>
      <c r="U5697" s="1"/>
    </row>
    <row r="5698" spans="17:21" x14ac:dyDescent="0.25">
      <c r="Q5698" s="1"/>
      <c r="R5698" s="1"/>
      <c r="U5698" s="1"/>
    </row>
    <row r="5699" spans="17:21" x14ac:dyDescent="0.25">
      <c r="Q5699" s="1"/>
      <c r="R5699" s="1"/>
      <c r="U5699" s="1"/>
    </row>
    <row r="5700" spans="17:21" x14ac:dyDescent="0.25">
      <c r="Q5700" s="1"/>
      <c r="R5700" s="1"/>
      <c r="U5700" s="1"/>
    </row>
    <row r="5701" spans="17:21" x14ac:dyDescent="0.25">
      <c r="Q5701" s="1"/>
      <c r="R5701" s="1"/>
      <c r="U5701" s="1"/>
    </row>
    <row r="5702" spans="17:21" x14ac:dyDescent="0.25">
      <c r="Q5702" s="1"/>
      <c r="R5702" s="1"/>
      <c r="U5702" s="1"/>
    </row>
    <row r="5703" spans="17:21" x14ac:dyDescent="0.25">
      <c r="Q5703" s="1"/>
      <c r="R5703" s="1"/>
      <c r="U5703" s="1"/>
    </row>
    <row r="5704" spans="17:21" x14ac:dyDescent="0.25">
      <c r="Q5704" s="1"/>
      <c r="R5704" s="1"/>
      <c r="U5704" s="1"/>
    </row>
    <row r="5705" spans="17:21" x14ac:dyDescent="0.25">
      <c r="Q5705" s="1"/>
      <c r="R5705" s="1"/>
      <c r="U5705" s="1"/>
    </row>
    <row r="5706" spans="17:21" x14ac:dyDescent="0.25">
      <c r="Q5706" s="1"/>
      <c r="R5706" s="1"/>
      <c r="U5706" s="1"/>
    </row>
    <row r="5707" spans="17:21" x14ac:dyDescent="0.25">
      <c r="Q5707" s="1"/>
      <c r="R5707" s="1"/>
      <c r="U5707" s="1"/>
    </row>
    <row r="5708" spans="17:21" x14ac:dyDescent="0.25">
      <c r="Q5708" s="1"/>
      <c r="R5708" s="1"/>
      <c r="U5708" s="1"/>
    </row>
    <row r="5709" spans="17:21" x14ac:dyDescent="0.25">
      <c r="Q5709" s="1"/>
      <c r="R5709" s="1"/>
      <c r="U5709" s="1"/>
    </row>
    <row r="5710" spans="17:21" x14ac:dyDescent="0.25">
      <c r="Q5710" s="1"/>
      <c r="R5710" s="1"/>
      <c r="U5710" s="1"/>
    </row>
    <row r="5711" spans="17:21" x14ac:dyDescent="0.25">
      <c r="Q5711" s="1"/>
      <c r="R5711" s="1"/>
      <c r="U5711" s="1"/>
    </row>
    <row r="5712" spans="17:21" x14ac:dyDescent="0.25">
      <c r="Q5712" s="1"/>
      <c r="R5712" s="1"/>
      <c r="U5712" s="1"/>
    </row>
    <row r="5713" spans="17:21" x14ac:dyDescent="0.25">
      <c r="Q5713" s="1"/>
      <c r="R5713" s="1"/>
      <c r="U5713" s="1"/>
    </row>
    <row r="5714" spans="17:21" x14ac:dyDescent="0.25">
      <c r="Q5714" s="1"/>
      <c r="R5714" s="1"/>
      <c r="U5714" s="1"/>
    </row>
    <row r="5715" spans="17:21" x14ac:dyDescent="0.25">
      <c r="Q5715" s="1"/>
      <c r="R5715" s="1"/>
      <c r="U5715" s="1"/>
    </row>
    <row r="5716" spans="17:21" x14ac:dyDescent="0.25">
      <c r="Q5716" s="1"/>
      <c r="R5716" s="1"/>
      <c r="U5716" s="1"/>
    </row>
    <row r="5717" spans="17:21" x14ac:dyDescent="0.25">
      <c r="Q5717" s="1"/>
      <c r="R5717" s="1"/>
      <c r="U5717" s="1"/>
    </row>
    <row r="5718" spans="17:21" x14ac:dyDescent="0.25">
      <c r="Q5718" s="1"/>
      <c r="R5718" s="1"/>
      <c r="U5718" s="1"/>
    </row>
    <row r="5719" spans="17:21" x14ac:dyDescent="0.25">
      <c r="Q5719" s="1"/>
      <c r="R5719" s="1"/>
      <c r="U5719" s="1"/>
    </row>
    <row r="5720" spans="17:21" x14ac:dyDescent="0.25">
      <c r="Q5720" s="1"/>
      <c r="R5720" s="1"/>
      <c r="U5720" s="1"/>
    </row>
    <row r="5721" spans="17:21" x14ac:dyDescent="0.25">
      <c r="Q5721" s="1"/>
      <c r="R5721" s="1"/>
      <c r="U5721" s="1"/>
    </row>
    <row r="5722" spans="17:21" x14ac:dyDescent="0.25">
      <c r="Q5722" s="1"/>
      <c r="R5722" s="1"/>
      <c r="U5722" s="1"/>
    </row>
    <row r="5723" spans="17:21" x14ac:dyDescent="0.25">
      <c r="Q5723" s="1"/>
      <c r="R5723" s="1"/>
      <c r="U5723" s="1"/>
    </row>
    <row r="5724" spans="17:21" x14ac:dyDescent="0.25">
      <c r="Q5724" s="1"/>
      <c r="R5724" s="1"/>
      <c r="U5724" s="1"/>
    </row>
    <row r="5725" spans="17:21" x14ac:dyDescent="0.25">
      <c r="Q5725" s="1"/>
      <c r="R5725" s="1"/>
      <c r="U5725" s="1"/>
    </row>
    <row r="5726" spans="17:21" x14ac:dyDescent="0.25">
      <c r="Q5726" s="1"/>
      <c r="R5726" s="1"/>
      <c r="U5726" s="1"/>
    </row>
    <row r="5727" spans="17:21" x14ac:dyDescent="0.25">
      <c r="Q5727" s="1"/>
      <c r="R5727" s="1"/>
      <c r="U5727" s="1"/>
    </row>
    <row r="5728" spans="17:21" x14ac:dyDescent="0.25">
      <c r="Q5728" s="1"/>
      <c r="R5728" s="1"/>
      <c r="U5728" s="1"/>
    </row>
    <row r="5729" spans="5:21" x14ac:dyDescent="0.25">
      <c r="Q5729" s="1"/>
      <c r="R5729" s="1"/>
      <c r="U5729" s="1"/>
    </row>
    <row r="5730" spans="5:21" x14ac:dyDescent="0.25">
      <c r="Q5730" s="1"/>
      <c r="R5730" s="1"/>
      <c r="U5730" s="1"/>
    </row>
    <row r="5731" spans="5:21" x14ac:dyDescent="0.25">
      <c r="Q5731" s="1"/>
      <c r="R5731" s="1"/>
      <c r="U5731" s="1"/>
    </row>
    <row r="5732" spans="5:21" x14ac:dyDescent="0.25">
      <c r="Q5732" s="1"/>
      <c r="R5732" s="1"/>
      <c r="U5732" s="1"/>
    </row>
    <row r="5733" spans="5:21" x14ac:dyDescent="0.25">
      <c r="Q5733" s="1"/>
      <c r="R5733" s="1"/>
      <c r="U5733" s="1"/>
    </row>
    <row r="5734" spans="5:21" x14ac:dyDescent="0.25">
      <c r="Q5734" s="1"/>
      <c r="R5734" s="1"/>
      <c r="U5734" s="1"/>
    </row>
    <row r="5735" spans="5:21" x14ac:dyDescent="0.25">
      <c r="Q5735" s="1"/>
      <c r="R5735" s="1"/>
      <c r="U5735" s="1"/>
    </row>
    <row r="5736" spans="5:21" x14ac:dyDescent="0.25">
      <c r="Q5736" s="1"/>
      <c r="R5736" s="1"/>
      <c r="U5736" s="1"/>
    </row>
    <row r="5737" spans="5:21" x14ac:dyDescent="0.25">
      <c r="Q5737" s="1"/>
      <c r="R5737" s="1"/>
      <c r="U5737" s="1"/>
    </row>
    <row r="5738" spans="5:21" x14ac:dyDescent="0.25">
      <c r="E5738" s="1"/>
      <c r="F5738" s="1"/>
      <c r="Q5738" s="1"/>
      <c r="R5738" s="1"/>
      <c r="U5738" s="1"/>
    </row>
    <row r="5739" spans="5:21" x14ac:dyDescent="0.25">
      <c r="E5739" s="1"/>
      <c r="F5739" s="1"/>
      <c r="Q5739" s="1"/>
      <c r="R5739" s="1"/>
      <c r="U5739" s="1"/>
    </row>
    <row r="5740" spans="5:21" x14ac:dyDescent="0.25">
      <c r="E5740" s="1"/>
      <c r="F5740" s="1"/>
      <c r="Q5740" s="1"/>
      <c r="R5740" s="1"/>
      <c r="U5740" s="1"/>
    </row>
    <row r="5741" spans="5:21" x14ac:dyDescent="0.25">
      <c r="E5741" s="1"/>
      <c r="F5741" s="1"/>
      <c r="Q5741" s="1"/>
      <c r="R5741" s="1"/>
      <c r="U5741" s="1"/>
    </row>
    <row r="5742" spans="5:21" x14ac:dyDescent="0.25">
      <c r="E5742" s="1"/>
      <c r="F5742" s="1"/>
      <c r="Q5742" s="1"/>
      <c r="R5742" s="1"/>
      <c r="U5742" s="1"/>
    </row>
    <row r="5743" spans="5:21" x14ac:dyDescent="0.25">
      <c r="E5743" s="1"/>
      <c r="F5743" s="1"/>
      <c r="Q5743" s="1"/>
      <c r="R5743" s="1"/>
      <c r="U5743" s="1"/>
    </row>
    <row r="5744" spans="5:21" x14ac:dyDescent="0.25">
      <c r="E5744" s="1"/>
      <c r="F5744" s="1"/>
      <c r="Q5744" s="1"/>
      <c r="R5744" s="1"/>
      <c r="U5744" s="1"/>
    </row>
    <row r="5745" spans="5:21" x14ac:dyDescent="0.25">
      <c r="E5745" s="1"/>
      <c r="F5745" s="1"/>
      <c r="Q5745" s="1"/>
      <c r="R5745" s="1"/>
      <c r="U5745" s="1"/>
    </row>
    <row r="5746" spans="5:21" x14ac:dyDescent="0.25">
      <c r="E5746" s="1"/>
      <c r="F5746" s="1"/>
      <c r="Q5746" s="1"/>
      <c r="R5746" s="1"/>
      <c r="U5746" s="1"/>
    </row>
    <row r="5747" spans="5:21" x14ac:dyDescent="0.25">
      <c r="E5747" s="1"/>
      <c r="F5747" s="1"/>
      <c r="Q5747" s="1"/>
      <c r="R5747" s="1"/>
      <c r="U5747" s="1"/>
    </row>
    <row r="5748" spans="5:21" x14ac:dyDescent="0.25">
      <c r="E5748" s="1"/>
      <c r="F5748" s="1"/>
      <c r="Q5748" s="1"/>
      <c r="R5748" s="1"/>
      <c r="U5748" s="1"/>
    </row>
    <row r="5749" spans="5:21" x14ac:dyDescent="0.25">
      <c r="E5749" s="1"/>
      <c r="F5749" s="1"/>
      <c r="Q5749" s="1"/>
      <c r="R5749" s="1"/>
      <c r="U5749" s="1"/>
    </row>
    <row r="5750" spans="5:21" x14ac:dyDescent="0.25">
      <c r="E5750" s="1"/>
      <c r="F5750" s="1"/>
      <c r="Q5750" s="1"/>
      <c r="R5750" s="1"/>
      <c r="U5750" s="1"/>
    </row>
    <row r="5751" spans="5:21" x14ac:dyDescent="0.25">
      <c r="E5751" s="1"/>
      <c r="F5751" s="1"/>
      <c r="Q5751" s="1"/>
      <c r="R5751" s="1"/>
      <c r="U5751" s="1"/>
    </row>
    <row r="5752" spans="5:21" x14ac:dyDescent="0.25">
      <c r="E5752" s="1"/>
      <c r="F5752" s="1"/>
      <c r="Q5752" s="1"/>
      <c r="R5752" s="1"/>
      <c r="U5752" s="1"/>
    </row>
    <row r="5753" spans="5:21" x14ac:dyDescent="0.25">
      <c r="E5753" s="1"/>
      <c r="F5753" s="1"/>
      <c r="Q5753" s="1"/>
      <c r="R5753" s="1"/>
      <c r="U5753" s="1"/>
    </row>
    <row r="5754" spans="5:21" x14ac:dyDescent="0.25">
      <c r="E5754" s="1"/>
      <c r="F5754" s="1"/>
      <c r="Q5754" s="1"/>
      <c r="R5754" s="1"/>
      <c r="U5754" s="1"/>
    </row>
    <row r="5755" spans="5:21" x14ac:dyDescent="0.25">
      <c r="E5755" s="1"/>
      <c r="F5755" s="1"/>
      <c r="Q5755" s="1"/>
      <c r="R5755" s="1"/>
      <c r="U5755" s="1"/>
    </row>
    <row r="5756" spans="5:21" x14ac:dyDescent="0.25">
      <c r="E5756" s="1"/>
      <c r="F5756" s="1"/>
      <c r="Q5756" s="1"/>
      <c r="R5756" s="1"/>
      <c r="U5756" s="1"/>
    </row>
    <row r="5757" spans="5:21" x14ac:dyDescent="0.25">
      <c r="E5757" s="1"/>
      <c r="F5757" s="1"/>
      <c r="Q5757" s="1"/>
      <c r="R5757" s="1"/>
      <c r="U5757" s="1"/>
    </row>
    <row r="5758" spans="5:21" x14ac:dyDescent="0.25">
      <c r="E5758" s="1"/>
      <c r="F5758" s="1"/>
      <c r="Q5758" s="1"/>
      <c r="R5758" s="1"/>
      <c r="U5758" s="1"/>
    </row>
    <row r="5759" spans="5:21" x14ac:dyDescent="0.25">
      <c r="E5759" s="1"/>
      <c r="F5759" s="1"/>
      <c r="Q5759" s="1"/>
      <c r="R5759" s="1"/>
      <c r="U5759" s="1"/>
    </row>
    <row r="5760" spans="5:21" x14ac:dyDescent="0.25">
      <c r="E5760" s="1"/>
      <c r="F5760" s="1"/>
      <c r="Q5760" s="1"/>
      <c r="R5760" s="1"/>
      <c r="U5760" s="1"/>
    </row>
    <row r="5761" spans="5:21" x14ac:dyDescent="0.25">
      <c r="E5761" s="1"/>
      <c r="F5761" s="1"/>
      <c r="Q5761" s="1"/>
      <c r="R5761" s="1"/>
      <c r="U5761" s="1"/>
    </row>
    <row r="5762" spans="5:21" x14ac:dyDescent="0.25">
      <c r="E5762" s="1"/>
      <c r="F5762" s="1"/>
      <c r="Q5762" s="1"/>
      <c r="R5762" s="1"/>
      <c r="U5762" s="1"/>
    </row>
    <row r="5763" spans="5:21" x14ac:dyDescent="0.25">
      <c r="E5763" s="1"/>
      <c r="F5763" s="1"/>
      <c r="Q5763" s="1"/>
      <c r="R5763" s="1"/>
      <c r="U5763" s="1"/>
    </row>
    <row r="5764" spans="5:21" x14ac:dyDescent="0.25">
      <c r="E5764" s="1"/>
      <c r="F5764" s="1"/>
      <c r="Q5764" s="1"/>
      <c r="R5764" s="1"/>
      <c r="U5764" s="1"/>
    </row>
    <row r="5765" spans="5:21" x14ac:dyDescent="0.25">
      <c r="E5765" s="1"/>
      <c r="F5765" s="1"/>
      <c r="Q5765" s="1"/>
      <c r="R5765" s="1"/>
      <c r="U5765" s="1"/>
    </row>
    <row r="5766" spans="5:21" x14ac:dyDescent="0.25">
      <c r="E5766" s="1"/>
      <c r="F5766" s="1"/>
      <c r="Q5766" s="1"/>
      <c r="R5766" s="1"/>
      <c r="U5766" s="1"/>
    </row>
    <row r="5767" spans="5:21" x14ac:dyDescent="0.25">
      <c r="E5767" s="1"/>
      <c r="F5767" s="1"/>
      <c r="Q5767" s="1"/>
      <c r="R5767" s="1"/>
      <c r="U5767" s="1"/>
    </row>
    <row r="5768" spans="5:21" x14ac:dyDescent="0.25">
      <c r="E5768" s="1"/>
      <c r="F5768" s="1"/>
      <c r="Q5768" s="1"/>
      <c r="R5768" s="1"/>
      <c r="U5768" s="1"/>
    </row>
    <row r="5769" spans="5:21" x14ac:dyDescent="0.25">
      <c r="E5769" s="1"/>
      <c r="F5769" s="1"/>
      <c r="Q5769" s="1"/>
      <c r="R5769" s="1"/>
      <c r="U5769" s="1"/>
    </row>
    <row r="5770" spans="5:21" x14ac:dyDescent="0.25">
      <c r="E5770" s="1"/>
      <c r="F5770" s="1"/>
      <c r="Q5770" s="1"/>
      <c r="R5770" s="1"/>
      <c r="U5770" s="1"/>
    </row>
    <row r="5771" spans="5:21" x14ac:dyDescent="0.25">
      <c r="E5771" s="1"/>
      <c r="F5771" s="1"/>
      <c r="Q5771" s="1"/>
      <c r="R5771" s="1"/>
      <c r="U5771" s="1"/>
    </row>
    <row r="5772" spans="5:21" x14ac:dyDescent="0.25">
      <c r="E5772" s="1"/>
      <c r="F5772" s="1"/>
      <c r="Q5772" s="1"/>
      <c r="R5772" s="1"/>
      <c r="U5772" s="1"/>
    </row>
    <row r="5773" spans="5:21" x14ac:dyDescent="0.25">
      <c r="E5773" s="1"/>
      <c r="F5773" s="1"/>
      <c r="Q5773" s="1"/>
      <c r="R5773" s="1"/>
      <c r="U5773" s="1"/>
    </row>
    <row r="5774" spans="5:21" x14ac:dyDescent="0.25">
      <c r="E5774" s="1"/>
      <c r="F5774" s="1"/>
      <c r="Q5774" s="1"/>
      <c r="R5774" s="1"/>
      <c r="U5774" s="1"/>
    </row>
    <row r="5775" spans="5:21" x14ac:dyDescent="0.25">
      <c r="E5775" s="1"/>
      <c r="F5775" s="1"/>
      <c r="Q5775" s="1"/>
      <c r="R5775" s="1"/>
      <c r="U5775" s="1"/>
    </row>
    <row r="5776" spans="5:21" x14ac:dyDescent="0.25">
      <c r="E5776" s="1"/>
      <c r="F5776" s="1"/>
      <c r="Q5776" s="1"/>
      <c r="R5776" s="1"/>
      <c r="U5776" s="1"/>
    </row>
    <row r="5777" spans="5:21" x14ac:dyDescent="0.25">
      <c r="E5777" s="1"/>
      <c r="F5777" s="1"/>
      <c r="Q5777" s="1"/>
      <c r="R5777" s="1"/>
      <c r="U5777" s="1"/>
    </row>
    <row r="5778" spans="5:21" x14ac:dyDescent="0.25">
      <c r="E5778" s="1"/>
      <c r="F5778" s="1"/>
      <c r="Q5778" s="1"/>
      <c r="R5778" s="1"/>
      <c r="U5778" s="1"/>
    </row>
    <row r="5779" spans="5:21" x14ac:dyDescent="0.25">
      <c r="E5779" s="1"/>
      <c r="F5779" s="1"/>
      <c r="Q5779" s="1"/>
      <c r="R5779" s="1"/>
      <c r="U5779" s="1"/>
    </row>
    <row r="5780" spans="5:21" x14ac:dyDescent="0.25">
      <c r="E5780" s="1"/>
      <c r="F5780" s="1"/>
      <c r="Q5780" s="1"/>
      <c r="R5780" s="1"/>
      <c r="U5780" s="1"/>
    </row>
    <row r="5781" spans="5:21" x14ac:dyDescent="0.25">
      <c r="E5781" s="1"/>
      <c r="F5781" s="1"/>
      <c r="Q5781" s="1"/>
      <c r="R5781" s="1"/>
      <c r="U5781" s="1"/>
    </row>
    <row r="5782" spans="5:21" x14ac:dyDescent="0.25">
      <c r="E5782" s="1"/>
      <c r="F5782" s="1"/>
      <c r="Q5782" s="1"/>
      <c r="R5782" s="1"/>
      <c r="U5782" s="1"/>
    </row>
    <row r="5783" spans="5:21" x14ac:dyDescent="0.25">
      <c r="E5783" s="1"/>
      <c r="F5783" s="1"/>
      <c r="Q5783" s="1"/>
      <c r="R5783" s="1"/>
      <c r="U5783" s="1"/>
    </row>
    <row r="5784" spans="5:21" x14ac:dyDescent="0.25">
      <c r="E5784" s="1"/>
      <c r="F5784" s="1"/>
      <c r="Q5784" s="1"/>
      <c r="R5784" s="1"/>
      <c r="U5784" s="1"/>
    </row>
    <row r="5785" spans="5:21" x14ac:dyDescent="0.25">
      <c r="E5785" s="1"/>
      <c r="F5785" s="1"/>
      <c r="Q5785" s="1"/>
      <c r="R5785" s="1"/>
      <c r="U5785" s="1"/>
    </row>
    <row r="5786" spans="5:21" x14ac:dyDescent="0.25">
      <c r="E5786" s="1"/>
      <c r="F5786" s="1"/>
      <c r="Q5786" s="1"/>
      <c r="R5786" s="1"/>
      <c r="U5786" s="1"/>
    </row>
    <row r="5787" spans="5:21" x14ac:dyDescent="0.25">
      <c r="E5787" s="1"/>
      <c r="F5787" s="1"/>
      <c r="Q5787" s="1"/>
      <c r="R5787" s="1"/>
      <c r="U5787" s="1"/>
    </row>
    <row r="5788" spans="5:21" x14ac:dyDescent="0.25">
      <c r="E5788" s="1"/>
      <c r="F5788" s="1"/>
      <c r="Q5788" s="1"/>
      <c r="R5788" s="1"/>
      <c r="U5788" s="1"/>
    </row>
    <row r="5789" spans="5:21" x14ac:dyDescent="0.25">
      <c r="E5789" s="1"/>
      <c r="F5789" s="1"/>
      <c r="Q5789" s="1"/>
      <c r="R5789" s="1"/>
      <c r="U5789" s="1"/>
    </row>
    <row r="5790" spans="5:21" x14ac:dyDescent="0.25">
      <c r="E5790" s="1"/>
      <c r="F5790" s="1"/>
      <c r="Q5790" s="1"/>
      <c r="R5790" s="1"/>
      <c r="U5790" s="1"/>
    </row>
    <row r="5791" spans="5:21" x14ac:dyDescent="0.25">
      <c r="E5791" s="1"/>
      <c r="F5791" s="1"/>
      <c r="Q5791" s="1"/>
      <c r="R5791" s="1"/>
      <c r="U5791" s="1"/>
    </row>
    <row r="5792" spans="5:21" x14ac:dyDescent="0.25">
      <c r="E5792" s="1"/>
      <c r="F5792" s="1"/>
      <c r="Q5792" s="1"/>
      <c r="R5792" s="1"/>
      <c r="U5792" s="1"/>
    </row>
    <row r="5793" spans="5:21" x14ac:dyDescent="0.25">
      <c r="E5793" s="1"/>
      <c r="F5793" s="1"/>
      <c r="Q5793" s="1"/>
      <c r="R5793" s="1"/>
      <c r="U5793" s="1"/>
    </row>
    <row r="5794" spans="5:21" x14ac:dyDescent="0.25">
      <c r="E5794" s="1"/>
      <c r="F5794" s="1"/>
      <c r="Q5794" s="1"/>
      <c r="R5794" s="1"/>
      <c r="U5794" s="1"/>
    </row>
    <row r="5795" spans="5:21" x14ac:dyDescent="0.25">
      <c r="E5795" s="1"/>
      <c r="F5795" s="1"/>
      <c r="Q5795" s="1"/>
      <c r="R5795" s="1"/>
      <c r="U5795" s="1"/>
    </row>
    <row r="5796" spans="5:21" x14ac:dyDescent="0.25">
      <c r="E5796" s="1"/>
      <c r="F5796" s="1"/>
      <c r="Q5796" s="1"/>
      <c r="R5796" s="1"/>
      <c r="U5796" s="1"/>
    </row>
    <row r="5797" spans="5:21" x14ac:dyDescent="0.25">
      <c r="E5797" s="1"/>
      <c r="F5797" s="1"/>
      <c r="Q5797" s="1"/>
      <c r="R5797" s="1"/>
      <c r="U5797" s="1"/>
    </row>
    <row r="5798" spans="5:21" x14ac:dyDescent="0.25">
      <c r="E5798" s="1"/>
      <c r="F5798" s="1"/>
      <c r="Q5798" s="1"/>
      <c r="R5798" s="1"/>
      <c r="U5798" s="1"/>
    </row>
    <row r="5799" spans="5:21" x14ac:dyDescent="0.25">
      <c r="E5799" s="1"/>
      <c r="F5799" s="1"/>
      <c r="Q5799" s="1"/>
      <c r="R5799" s="1"/>
      <c r="U5799" s="1"/>
    </row>
    <row r="5800" spans="5:21" x14ac:dyDescent="0.25">
      <c r="E5800" s="1"/>
      <c r="F5800" s="1"/>
      <c r="Q5800" s="1"/>
      <c r="R5800" s="1"/>
      <c r="U5800" s="1"/>
    </row>
    <row r="5801" spans="5:21" x14ac:dyDescent="0.25">
      <c r="E5801" s="1"/>
      <c r="F5801" s="1"/>
      <c r="Q5801" s="1"/>
      <c r="R5801" s="1"/>
      <c r="U5801" s="1"/>
    </row>
    <row r="5802" spans="5:21" x14ac:dyDescent="0.25">
      <c r="E5802" s="1"/>
      <c r="F5802" s="1"/>
      <c r="Q5802" s="1"/>
      <c r="R5802" s="1"/>
      <c r="U5802" s="1"/>
    </row>
    <row r="5803" spans="5:21" x14ac:dyDescent="0.25">
      <c r="E5803" s="1"/>
      <c r="F5803" s="1"/>
      <c r="Q5803" s="1"/>
      <c r="R5803" s="1"/>
      <c r="U5803" s="1"/>
    </row>
    <row r="5804" spans="5:21" x14ac:dyDescent="0.25">
      <c r="E5804" s="1"/>
      <c r="F5804" s="1"/>
      <c r="Q5804" s="1"/>
      <c r="R5804" s="1"/>
      <c r="U5804" s="1"/>
    </row>
    <row r="5805" spans="5:21" x14ac:dyDescent="0.25">
      <c r="E5805" s="1"/>
      <c r="F5805" s="1"/>
      <c r="Q5805" s="1"/>
      <c r="R5805" s="1"/>
      <c r="U5805" s="1"/>
    </row>
    <row r="5806" spans="5:21" x14ac:dyDescent="0.25">
      <c r="E5806" s="1"/>
      <c r="F5806" s="1"/>
      <c r="Q5806" s="1"/>
      <c r="R5806" s="1"/>
      <c r="U5806" s="1"/>
    </row>
    <row r="5807" spans="5:21" x14ac:dyDescent="0.25">
      <c r="E5807" s="1"/>
      <c r="F5807" s="1"/>
      <c r="Q5807" s="1"/>
      <c r="R5807" s="1"/>
      <c r="U5807" s="1"/>
    </row>
    <row r="5808" spans="5:21" x14ac:dyDescent="0.25">
      <c r="E5808" s="1"/>
      <c r="F5808" s="1"/>
      <c r="Q5808" s="1"/>
      <c r="R5808" s="1"/>
      <c r="U5808" s="1"/>
    </row>
    <row r="5809" spans="5:21" x14ac:dyDescent="0.25">
      <c r="E5809" s="1"/>
      <c r="F5809" s="1"/>
      <c r="Q5809" s="1"/>
      <c r="R5809" s="1"/>
      <c r="U5809" s="1"/>
    </row>
    <row r="5810" spans="5:21" x14ac:dyDescent="0.25">
      <c r="E5810" s="1"/>
      <c r="F5810" s="1"/>
      <c r="Q5810" s="1"/>
      <c r="R5810" s="1"/>
      <c r="U5810" s="1"/>
    </row>
    <row r="5811" spans="5:21" x14ac:dyDescent="0.25">
      <c r="E5811" s="1"/>
      <c r="F5811" s="1"/>
      <c r="Q5811" s="1"/>
      <c r="R5811" s="1"/>
      <c r="U5811" s="1"/>
    </row>
    <row r="5812" spans="5:21" x14ac:dyDescent="0.25">
      <c r="E5812" s="1"/>
      <c r="F5812" s="1"/>
      <c r="Q5812" s="1"/>
      <c r="R5812" s="1"/>
      <c r="U5812" s="1"/>
    </row>
    <row r="5813" spans="5:21" x14ac:dyDescent="0.25">
      <c r="E5813" s="1"/>
      <c r="F5813" s="1"/>
      <c r="Q5813" s="1"/>
      <c r="R5813" s="1"/>
      <c r="U5813" s="1"/>
    </row>
    <row r="5814" spans="5:21" x14ac:dyDescent="0.25">
      <c r="E5814" s="1"/>
      <c r="F5814" s="1"/>
      <c r="Q5814" s="1"/>
      <c r="R5814" s="1"/>
      <c r="U5814" s="1"/>
    </row>
    <row r="5815" spans="5:21" x14ac:dyDescent="0.25">
      <c r="E5815" s="1"/>
      <c r="F5815" s="1"/>
      <c r="Q5815" s="1"/>
      <c r="R5815" s="1"/>
      <c r="U5815" s="1"/>
    </row>
    <row r="5816" spans="5:21" x14ac:dyDescent="0.25">
      <c r="E5816" s="1"/>
      <c r="F5816" s="1"/>
      <c r="Q5816" s="1"/>
      <c r="R5816" s="1"/>
      <c r="U5816" s="1"/>
    </row>
    <row r="5817" spans="5:21" x14ac:dyDescent="0.25">
      <c r="E5817" s="1"/>
      <c r="F5817" s="1"/>
      <c r="Q5817" s="1"/>
      <c r="R5817" s="1"/>
      <c r="U5817" s="1"/>
    </row>
    <row r="5818" spans="5:21" x14ac:dyDescent="0.25">
      <c r="E5818" s="1"/>
      <c r="F5818" s="1"/>
      <c r="Q5818" s="1"/>
      <c r="R5818" s="1"/>
      <c r="U5818" s="1"/>
    </row>
    <row r="5819" spans="5:21" x14ac:dyDescent="0.25">
      <c r="E5819" s="1"/>
      <c r="F5819" s="1"/>
      <c r="Q5819" s="1"/>
      <c r="R5819" s="1"/>
      <c r="U5819" s="1"/>
    </row>
    <row r="5820" spans="5:21" x14ac:dyDescent="0.25">
      <c r="E5820" s="1"/>
      <c r="F5820" s="1"/>
      <c r="Q5820" s="1"/>
      <c r="R5820" s="1"/>
      <c r="U5820" s="1"/>
    </row>
    <row r="5821" spans="5:21" x14ac:dyDescent="0.25">
      <c r="E5821" s="1"/>
      <c r="F5821" s="1"/>
      <c r="Q5821" s="1"/>
      <c r="R5821" s="1"/>
      <c r="U5821" s="1"/>
    </row>
    <row r="5822" spans="5:21" x14ac:dyDescent="0.25">
      <c r="E5822" s="1"/>
      <c r="F5822" s="1"/>
      <c r="Q5822" s="1"/>
      <c r="R5822" s="1"/>
      <c r="U5822" s="1"/>
    </row>
    <row r="5823" spans="5:21" x14ac:dyDescent="0.25">
      <c r="E5823" s="1"/>
      <c r="F5823" s="1"/>
      <c r="Q5823" s="1"/>
      <c r="R5823" s="1"/>
      <c r="U5823" s="1"/>
    </row>
    <row r="5824" spans="5:21" x14ac:dyDescent="0.25">
      <c r="E5824" s="1"/>
      <c r="F5824" s="1"/>
      <c r="Q5824" s="1"/>
      <c r="R5824" s="1"/>
      <c r="U5824" s="1"/>
    </row>
    <row r="5825" spans="5:21" x14ac:dyDescent="0.25">
      <c r="E5825" s="1"/>
      <c r="F5825" s="1"/>
      <c r="Q5825" s="1"/>
      <c r="R5825" s="1"/>
      <c r="U5825" s="1"/>
    </row>
    <row r="5826" spans="5:21" x14ac:dyDescent="0.25">
      <c r="E5826" s="1"/>
      <c r="F5826" s="1"/>
      <c r="Q5826" s="1"/>
      <c r="R5826" s="1"/>
      <c r="U5826" s="1"/>
    </row>
    <row r="5827" spans="5:21" x14ac:dyDescent="0.25">
      <c r="E5827" s="1"/>
      <c r="F5827" s="1"/>
      <c r="Q5827" s="1"/>
      <c r="R5827" s="1"/>
      <c r="U5827" s="1"/>
    </row>
    <row r="5828" spans="5:21" x14ac:dyDescent="0.25">
      <c r="E5828" s="1"/>
      <c r="F5828" s="1"/>
      <c r="Q5828" s="1"/>
      <c r="R5828" s="1"/>
      <c r="U5828" s="1"/>
    </row>
    <row r="5829" spans="5:21" x14ac:dyDescent="0.25">
      <c r="E5829" s="1"/>
      <c r="F5829" s="1"/>
      <c r="Q5829" s="1"/>
      <c r="R5829" s="1"/>
      <c r="U5829" s="1"/>
    </row>
    <row r="5830" spans="5:21" x14ac:dyDescent="0.25">
      <c r="E5830" s="1"/>
      <c r="F5830" s="1"/>
      <c r="Q5830" s="1"/>
      <c r="R5830" s="1"/>
      <c r="U5830" s="1"/>
    </row>
    <row r="5831" spans="5:21" x14ac:dyDescent="0.25">
      <c r="E5831" s="1"/>
      <c r="F5831" s="1"/>
      <c r="Q5831" s="1"/>
      <c r="R5831" s="1"/>
      <c r="U5831" s="1"/>
    </row>
    <row r="5832" spans="5:21" x14ac:dyDescent="0.25">
      <c r="E5832" s="1"/>
      <c r="F5832" s="1"/>
      <c r="Q5832" s="1"/>
      <c r="R5832" s="1"/>
      <c r="U5832" s="1"/>
    </row>
    <row r="5833" spans="5:21" x14ac:dyDescent="0.25">
      <c r="E5833" s="1"/>
      <c r="F5833" s="1"/>
      <c r="Q5833" s="1"/>
      <c r="R5833" s="1"/>
      <c r="U5833" s="1"/>
    </row>
    <row r="5834" spans="5:21" x14ac:dyDescent="0.25">
      <c r="E5834" s="1"/>
      <c r="F5834" s="1"/>
      <c r="Q5834" s="1"/>
      <c r="R5834" s="1"/>
      <c r="U5834" s="1"/>
    </row>
    <row r="5835" spans="5:21" x14ac:dyDescent="0.25">
      <c r="E5835" s="1"/>
      <c r="F5835" s="1"/>
      <c r="Q5835" s="1"/>
      <c r="R5835" s="1"/>
      <c r="U5835" s="1"/>
    </row>
    <row r="5836" spans="5:21" x14ac:dyDescent="0.25">
      <c r="E5836" s="1"/>
      <c r="F5836" s="1"/>
      <c r="Q5836" s="1"/>
      <c r="R5836" s="1"/>
      <c r="U5836" s="1"/>
    </row>
    <row r="5837" spans="5:21" x14ac:dyDescent="0.25">
      <c r="E5837" s="1"/>
      <c r="F5837" s="1"/>
      <c r="Q5837" s="1"/>
      <c r="R5837" s="1"/>
      <c r="U5837" s="1"/>
    </row>
    <row r="5838" spans="5:21" x14ac:dyDescent="0.25">
      <c r="E5838" s="1"/>
      <c r="F5838" s="1"/>
      <c r="Q5838" s="1"/>
      <c r="R5838" s="1"/>
      <c r="U5838" s="1"/>
    </row>
    <row r="5839" spans="5:21" x14ac:dyDescent="0.25">
      <c r="E5839" s="1"/>
      <c r="F5839" s="1"/>
      <c r="Q5839" s="1"/>
      <c r="R5839" s="1"/>
      <c r="U5839" s="1"/>
    </row>
    <row r="5840" spans="5:21" x14ac:dyDescent="0.25">
      <c r="E5840" s="1"/>
      <c r="F5840" s="1"/>
      <c r="Q5840" s="1"/>
      <c r="R5840" s="1"/>
      <c r="U5840" s="1"/>
    </row>
    <row r="5841" spans="5:21" x14ac:dyDescent="0.25">
      <c r="E5841" s="1"/>
      <c r="F5841" s="1"/>
      <c r="Q5841" s="1"/>
      <c r="R5841" s="1"/>
      <c r="U5841" s="1"/>
    </row>
    <row r="5842" spans="5:21" x14ac:dyDescent="0.25">
      <c r="E5842" s="1"/>
      <c r="F5842" s="1"/>
      <c r="Q5842" s="1"/>
      <c r="R5842" s="1"/>
      <c r="U5842" s="1"/>
    </row>
    <row r="5843" spans="5:21" x14ac:dyDescent="0.25">
      <c r="E5843" s="1"/>
      <c r="F5843" s="1"/>
      <c r="Q5843" s="1"/>
      <c r="R5843" s="1"/>
      <c r="U5843" s="1"/>
    </row>
    <row r="5844" spans="5:21" x14ac:dyDescent="0.25">
      <c r="E5844" s="1"/>
      <c r="F5844" s="1"/>
      <c r="Q5844" s="1"/>
      <c r="R5844" s="1"/>
      <c r="U5844" s="1"/>
    </row>
    <row r="5845" spans="5:21" x14ac:dyDescent="0.25">
      <c r="E5845" s="1"/>
      <c r="F5845" s="1"/>
      <c r="Q5845" s="1"/>
      <c r="R5845" s="1"/>
      <c r="U5845" s="1"/>
    </row>
    <row r="5846" spans="5:21" x14ac:dyDescent="0.25">
      <c r="E5846" s="1"/>
      <c r="F5846" s="1"/>
      <c r="Q5846" s="1"/>
      <c r="R5846" s="1"/>
      <c r="U5846" s="1"/>
    </row>
    <row r="5847" spans="5:21" x14ac:dyDescent="0.25">
      <c r="E5847" s="1"/>
      <c r="F5847" s="1"/>
      <c r="Q5847" s="1"/>
      <c r="R5847" s="1"/>
      <c r="U5847" s="1"/>
    </row>
    <row r="5848" spans="5:21" x14ac:dyDescent="0.25">
      <c r="E5848" s="1"/>
      <c r="F5848" s="1"/>
      <c r="Q5848" s="1"/>
      <c r="R5848" s="1"/>
      <c r="U5848" s="1"/>
    </row>
    <row r="5849" spans="5:21" x14ac:dyDescent="0.25">
      <c r="E5849" s="1"/>
      <c r="F5849" s="1"/>
      <c r="Q5849" s="1"/>
      <c r="R5849" s="1"/>
      <c r="U5849" s="1"/>
    </row>
    <row r="5850" spans="5:21" x14ac:dyDescent="0.25">
      <c r="E5850" s="1"/>
      <c r="F5850" s="1"/>
      <c r="Q5850" s="1"/>
      <c r="R5850" s="1"/>
      <c r="U5850" s="1"/>
    </row>
    <row r="5851" spans="5:21" x14ac:dyDescent="0.25">
      <c r="E5851" s="1"/>
      <c r="F5851" s="1"/>
      <c r="Q5851" s="1"/>
      <c r="R5851" s="1"/>
      <c r="U5851" s="1"/>
    </row>
    <row r="5852" spans="5:21" x14ac:dyDescent="0.25">
      <c r="E5852" s="1"/>
      <c r="F5852" s="1"/>
      <c r="Q5852" s="1"/>
      <c r="R5852" s="1"/>
      <c r="U5852" s="1"/>
    </row>
    <row r="5853" spans="5:21" x14ac:dyDescent="0.25">
      <c r="E5853" s="1"/>
      <c r="F5853" s="1"/>
      <c r="Q5853" s="1"/>
      <c r="R5853" s="1"/>
      <c r="U5853" s="1"/>
    </row>
    <row r="5854" spans="5:21" x14ac:dyDescent="0.25">
      <c r="E5854" s="1"/>
      <c r="F5854" s="1"/>
      <c r="Q5854" s="1"/>
      <c r="R5854" s="1"/>
      <c r="U5854" s="1"/>
    </row>
    <row r="5855" spans="5:21" x14ac:dyDescent="0.25">
      <c r="E5855" s="1"/>
      <c r="F5855" s="1"/>
      <c r="Q5855" s="1"/>
      <c r="R5855" s="1"/>
      <c r="U5855" s="1"/>
    </row>
    <row r="5856" spans="5:21" x14ac:dyDescent="0.25">
      <c r="E5856" s="1"/>
      <c r="F5856" s="1"/>
      <c r="Q5856" s="1"/>
      <c r="R5856" s="1"/>
      <c r="U5856" s="1"/>
    </row>
    <row r="5857" spans="5:21" x14ac:dyDescent="0.25">
      <c r="E5857" s="1"/>
      <c r="F5857" s="1"/>
      <c r="Q5857" s="1"/>
      <c r="R5857" s="1"/>
      <c r="U5857" s="1"/>
    </row>
    <row r="5858" spans="5:21" x14ac:dyDescent="0.25">
      <c r="E5858" s="1"/>
      <c r="F5858" s="1"/>
      <c r="Q5858" s="1"/>
      <c r="R5858" s="1"/>
      <c r="U5858" s="1"/>
    </row>
    <row r="5859" spans="5:21" x14ac:dyDescent="0.25">
      <c r="E5859" s="1"/>
      <c r="F5859" s="1"/>
      <c r="Q5859" s="1"/>
      <c r="R5859" s="1"/>
      <c r="U5859" s="1"/>
    </row>
    <row r="5860" spans="5:21" x14ac:dyDescent="0.25">
      <c r="E5860" s="1"/>
      <c r="F5860" s="1"/>
      <c r="Q5860" s="1"/>
      <c r="R5860" s="1"/>
      <c r="U5860" s="1"/>
    </row>
    <row r="5861" spans="5:21" x14ac:dyDescent="0.25">
      <c r="E5861" s="1"/>
      <c r="F5861" s="1"/>
      <c r="Q5861" s="1"/>
      <c r="R5861" s="1"/>
      <c r="U5861" s="1"/>
    </row>
    <row r="5862" spans="5:21" x14ac:dyDescent="0.25">
      <c r="E5862" s="1"/>
      <c r="F5862" s="1"/>
      <c r="Q5862" s="1"/>
      <c r="R5862" s="1"/>
      <c r="U5862" s="1"/>
    </row>
    <row r="5863" spans="5:21" x14ac:dyDescent="0.25">
      <c r="E5863" s="1"/>
      <c r="F5863" s="1"/>
      <c r="Q5863" s="1"/>
      <c r="R5863" s="1"/>
      <c r="U5863" s="1"/>
    </row>
    <row r="5864" spans="5:21" x14ac:dyDescent="0.25">
      <c r="E5864" s="1"/>
      <c r="F5864" s="1"/>
      <c r="Q5864" s="1"/>
      <c r="R5864" s="1"/>
      <c r="U5864" s="1"/>
    </row>
    <row r="5865" spans="5:21" x14ac:dyDescent="0.25">
      <c r="E5865" s="1"/>
      <c r="F5865" s="1"/>
      <c r="Q5865" s="1"/>
      <c r="R5865" s="1"/>
      <c r="U5865" s="1"/>
    </row>
    <row r="5866" spans="5:21" x14ac:dyDescent="0.25">
      <c r="E5866" s="1"/>
      <c r="F5866" s="1"/>
      <c r="Q5866" s="1"/>
      <c r="R5866" s="1"/>
      <c r="U5866" s="1"/>
    </row>
    <row r="5867" spans="5:21" x14ac:dyDescent="0.25">
      <c r="E5867" s="1"/>
      <c r="F5867" s="1"/>
      <c r="Q5867" s="1"/>
      <c r="R5867" s="1"/>
      <c r="U5867" s="1"/>
    </row>
    <row r="5868" spans="5:21" x14ac:dyDescent="0.25">
      <c r="E5868" s="1"/>
      <c r="F5868" s="1"/>
      <c r="Q5868" s="1"/>
      <c r="R5868" s="1"/>
      <c r="U5868" s="1"/>
    </row>
    <row r="5869" spans="5:21" x14ac:dyDescent="0.25">
      <c r="E5869" s="1"/>
      <c r="F5869" s="1"/>
      <c r="Q5869" s="1"/>
      <c r="R5869" s="1"/>
      <c r="U5869" s="1"/>
    </row>
    <row r="5870" spans="5:21" x14ac:dyDescent="0.25">
      <c r="E5870" s="1"/>
      <c r="F5870" s="1"/>
      <c r="Q5870" s="1"/>
      <c r="R5870" s="1"/>
      <c r="U5870" s="1"/>
    </row>
    <row r="5871" spans="5:21" x14ac:dyDescent="0.25">
      <c r="E5871" s="1"/>
      <c r="F5871" s="1"/>
      <c r="Q5871" s="1"/>
      <c r="R5871" s="1"/>
      <c r="U5871" s="1"/>
    </row>
    <row r="5872" spans="5:21" x14ac:dyDescent="0.25">
      <c r="E5872" s="1"/>
      <c r="F5872" s="1"/>
      <c r="Q5872" s="1"/>
      <c r="R5872" s="1"/>
      <c r="U5872" s="1"/>
    </row>
    <row r="5873" spans="5:21" x14ac:dyDescent="0.25">
      <c r="E5873" s="1"/>
      <c r="F5873" s="1"/>
      <c r="Q5873" s="1"/>
      <c r="R5873" s="1"/>
      <c r="U5873" s="1"/>
    </row>
    <row r="5874" spans="5:21" x14ac:dyDescent="0.25">
      <c r="E5874" s="1"/>
      <c r="F5874" s="1"/>
      <c r="Q5874" s="1"/>
      <c r="R5874" s="1"/>
      <c r="U5874" s="1"/>
    </row>
    <row r="5875" spans="5:21" x14ac:dyDescent="0.25">
      <c r="E5875" s="1"/>
      <c r="F5875" s="1"/>
      <c r="Q5875" s="1"/>
      <c r="R5875" s="1"/>
      <c r="U5875" s="1"/>
    </row>
    <row r="5876" spans="5:21" x14ac:dyDescent="0.25">
      <c r="E5876" s="1"/>
      <c r="F5876" s="1"/>
      <c r="Q5876" s="1"/>
      <c r="R5876" s="1"/>
      <c r="U5876" s="1"/>
    </row>
    <row r="5877" spans="5:21" x14ac:dyDescent="0.25">
      <c r="E5877" s="1"/>
      <c r="F5877" s="1"/>
      <c r="Q5877" s="1"/>
      <c r="R5877" s="1"/>
      <c r="U5877" s="1"/>
    </row>
    <row r="5878" spans="5:21" x14ac:dyDescent="0.25">
      <c r="E5878" s="1"/>
      <c r="F5878" s="1"/>
      <c r="Q5878" s="1"/>
      <c r="R5878" s="1"/>
      <c r="U5878" s="1"/>
    </row>
    <row r="5879" spans="5:21" x14ac:dyDescent="0.25">
      <c r="E5879" s="1"/>
      <c r="F5879" s="1"/>
      <c r="Q5879" s="1"/>
      <c r="R5879" s="1"/>
      <c r="U5879" s="1"/>
    </row>
    <row r="5880" spans="5:21" x14ac:dyDescent="0.25">
      <c r="E5880" s="1"/>
      <c r="F5880" s="1"/>
      <c r="Q5880" s="1"/>
      <c r="R5880" s="1"/>
      <c r="U5880" s="1"/>
    </row>
    <row r="5881" spans="5:21" x14ac:dyDescent="0.25">
      <c r="E5881" s="1"/>
      <c r="F5881" s="1"/>
      <c r="Q5881" s="1"/>
      <c r="R5881" s="1"/>
      <c r="U5881" s="1"/>
    </row>
    <row r="5882" spans="5:21" x14ac:dyDescent="0.25">
      <c r="E5882" s="1"/>
      <c r="F5882" s="1"/>
      <c r="Q5882" s="1"/>
      <c r="R5882" s="1"/>
      <c r="U5882" s="1"/>
    </row>
    <row r="5883" spans="5:21" x14ac:dyDescent="0.25">
      <c r="E5883" s="1"/>
      <c r="F5883" s="1"/>
      <c r="Q5883" s="1"/>
      <c r="R5883" s="1"/>
      <c r="U5883" s="1"/>
    </row>
    <row r="5884" spans="5:21" x14ac:dyDescent="0.25">
      <c r="E5884" s="1"/>
      <c r="F5884" s="1"/>
      <c r="Q5884" s="1"/>
      <c r="R5884" s="1"/>
      <c r="U5884" s="1"/>
    </row>
    <row r="5885" spans="5:21" x14ac:dyDescent="0.25">
      <c r="E5885" s="1"/>
      <c r="F5885" s="1"/>
      <c r="Q5885" s="1"/>
      <c r="R5885" s="1"/>
      <c r="U5885" s="1"/>
    </row>
    <row r="5886" spans="5:21" x14ac:dyDescent="0.25">
      <c r="E5886" s="1"/>
      <c r="F5886" s="1"/>
      <c r="Q5886" s="1"/>
      <c r="R5886" s="1"/>
      <c r="U5886" s="1"/>
    </row>
    <row r="5887" spans="5:21" x14ac:dyDescent="0.25">
      <c r="E5887" s="1"/>
      <c r="F5887" s="1"/>
      <c r="Q5887" s="1"/>
      <c r="R5887" s="1"/>
      <c r="U5887" s="1"/>
    </row>
    <row r="5888" spans="5:21" x14ac:dyDescent="0.25">
      <c r="E5888" s="1"/>
      <c r="F5888" s="1"/>
      <c r="Q5888" s="1"/>
      <c r="R5888" s="1"/>
      <c r="U5888" s="1"/>
    </row>
    <row r="5889" spans="5:21" x14ac:dyDescent="0.25">
      <c r="E5889" s="1"/>
      <c r="F5889" s="1"/>
      <c r="Q5889" s="1"/>
      <c r="R5889" s="1"/>
      <c r="U5889" s="1"/>
    </row>
    <row r="5890" spans="5:21" x14ac:dyDescent="0.25">
      <c r="E5890" s="1"/>
      <c r="F5890" s="1"/>
      <c r="Q5890" s="1"/>
      <c r="R5890" s="1"/>
      <c r="U5890" s="1"/>
    </row>
    <row r="5891" spans="5:21" x14ac:dyDescent="0.25">
      <c r="E5891" s="1"/>
      <c r="F5891" s="1"/>
      <c r="Q5891" s="1"/>
      <c r="R5891" s="1"/>
      <c r="U5891" s="1"/>
    </row>
    <row r="5892" spans="5:21" x14ac:dyDescent="0.25">
      <c r="E5892" s="1"/>
      <c r="F5892" s="1"/>
      <c r="Q5892" s="1"/>
      <c r="R5892" s="1"/>
      <c r="U5892" s="1"/>
    </row>
    <row r="5893" spans="5:21" x14ac:dyDescent="0.25">
      <c r="E5893" s="1"/>
      <c r="F5893" s="1"/>
      <c r="Q5893" s="1"/>
      <c r="R5893" s="1"/>
      <c r="U5893" s="1"/>
    </row>
    <row r="5894" spans="5:21" x14ac:dyDescent="0.25">
      <c r="E5894" s="1"/>
      <c r="F5894" s="1"/>
      <c r="Q5894" s="1"/>
      <c r="R5894" s="1"/>
      <c r="U5894" s="1"/>
    </row>
    <row r="5895" spans="5:21" x14ac:dyDescent="0.25">
      <c r="E5895" s="1"/>
      <c r="F5895" s="1"/>
      <c r="Q5895" s="1"/>
      <c r="R5895" s="1"/>
      <c r="U5895" s="1"/>
    </row>
    <row r="5896" spans="5:21" x14ac:dyDescent="0.25">
      <c r="E5896" s="1"/>
      <c r="F5896" s="1"/>
      <c r="Q5896" s="1"/>
      <c r="R5896" s="1"/>
      <c r="U5896" s="1"/>
    </row>
    <row r="5897" spans="5:21" x14ac:dyDescent="0.25">
      <c r="E5897" s="1"/>
      <c r="F5897" s="1"/>
      <c r="Q5897" s="1"/>
      <c r="R5897" s="1"/>
      <c r="U5897" s="1"/>
    </row>
    <row r="5898" spans="5:21" x14ac:dyDescent="0.25">
      <c r="E5898" s="1"/>
      <c r="F5898" s="1"/>
      <c r="Q5898" s="1"/>
      <c r="R5898" s="1"/>
      <c r="U5898" s="1"/>
    </row>
    <row r="5899" spans="5:21" x14ac:dyDescent="0.25">
      <c r="E5899" s="1"/>
      <c r="F5899" s="1"/>
      <c r="Q5899" s="1"/>
      <c r="R5899" s="1"/>
      <c r="U5899" s="1"/>
    </row>
    <row r="5900" spans="5:21" x14ac:dyDescent="0.25">
      <c r="E5900" s="1"/>
      <c r="F5900" s="1"/>
      <c r="Q5900" s="1"/>
      <c r="R5900" s="1"/>
      <c r="U5900" s="1"/>
    </row>
    <row r="5901" spans="5:21" x14ac:dyDescent="0.25">
      <c r="E5901" s="1"/>
      <c r="F5901" s="1"/>
      <c r="Q5901" s="1"/>
      <c r="R5901" s="1"/>
      <c r="U5901" s="1"/>
    </row>
    <row r="5902" spans="5:21" x14ac:dyDescent="0.25">
      <c r="E5902" s="1"/>
      <c r="F5902" s="1"/>
      <c r="Q5902" s="1"/>
      <c r="R5902" s="1"/>
      <c r="U5902" s="1"/>
    </row>
    <row r="5903" spans="5:21" x14ac:dyDescent="0.25">
      <c r="E5903" s="1"/>
      <c r="F5903" s="1"/>
      <c r="Q5903" s="1"/>
      <c r="R5903" s="1"/>
      <c r="U5903" s="1"/>
    </row>
    <row r="5904" spans="5:21" x14ac:dyDescent="0.25">
      <c r="E5904" s="1"/>
      <c r="F5904" s="1"/>
      <c r="Q5904" s="1"/>
      <c r="R5904" s="1"/>
      <c r="U5904" s="1"/>
    </row>
    <row r="5905" spans="5:21" x14ac:dyDescent="0.25">
      <c r="E5905" s="1"/>
      <c r="F5905" s="1"/>
      <c r="Q5905" s="1"/>
      <c r="R5905" s="1"/>
      <c r="U5905" s="1"/>
    </row>
    <row r="5906" spans="5:21" x14ac:dyDescent="0.25">
      <c r="E5906" s="1"/>
      <c r="F5906" s="1"/>
      <c r="Q5906" s="1"/>
      <c r="R5906" s="1"/>
      <c r="U5906" s="1"/>
    </row>
    <row r="5907" spans="5:21" x14ac:dyDescent="0.25">
      <c r="E5907" s="1"/>
      <c r="F5907" s="1"/>
      <c r="Q5907" s="1"/>
      <c r="R5907" s="1"/>
      <c r="U5907" s="1"/>
    </row>
    <row r="5908" spans="5:21" x14ac:dyDescent="0.25">
      <c r="E5908" s="1"/>
      <c r="F5908" s="1"/>
      <c r="Q5908" s="1"/>
      <c r="R5908" s="1"/>
      <c r="U5908" s="1"/>
    </row>
    <row r="5909" spans="5:21" x14ac:dyDescent="0.25">
      <c r="E5909" s="1"/>
      <c r="F5909" s="1"/>
      <c r="Q5909" s="1"/>
      <c r="R5909" s="1"/>
      <c r="U5909" s="1"/>
    </row>
    <row r="5910" spans="5:21" x14ac:dyDescent="0.25">
      <c r="E5910" s="1"/>
      <c r="F5910" s="1"/>
      <c r="Q5910" s="1"/>
      <c r="R5910" s="1"/>
      <c r="U5910" s="1"/>
    </row>
    <row r="5911" spans="5:21" x14ac:dyDescent="0.25">
      <c r="E5911" s="1"/>
      <c r="F5911" s="1"/>
      <c r="Q5911" s="1"/>
      <c r="R5911" s="1"/>
      <c r="U5911" s="1"/>
    </row>
    <row r="5912" spans="5:21" x14ac:dyDescent="0.25">
      <c r="E5912" s="1"/>
      <c r="F5912" s="1"/>
      <c r="Q5912" s="1"/>
      <c r="R5912" s="1"/>
      <c r="U5912" s="1"/>
    </row>
    <row r="5913" spans="5:21" x14ac:dyDescent="0.25">
      <c r="E5913" s="1"/>
      <c r="F5913" s="1"/>
      <c r="Q5913" s="1"/>
      <c r="R5913" s="1"/>
      <c r="U5913" s="1"/>
    </row>
    <row r="5914" spans="5:21" x14ac:dyDescent="0.25">
      <c r="E5914" s="1"/>
      <c r="F5914" s="1"/>
      <c r="Q5914" s="1"/>
      <c r="R5914" s="1"/>
      <c r="U5914" s="1"/>
    </row>
    <row r="5915" spans="5:21" x14ac:dyDescent="0.25">
      <c r="E5915" s="1"/>
      <c r="F5915" s="1"/>
      <c r="Q5915" s="1"/>
      <c r="R5915" s="1"/>
      <c r="U5915" s="1"/>
    </row>
    <row r="5916" spans="5:21" x14ac:dyDescent="0.25">
      <c r="E5916" s="1"/>
      <c r="F5916" s="1"/>
      <c r="Q5916" s="1"/>
      <c r="R5916" s="1"/>
      <c r="U5916" s="1"/>
    </row>
    <row r="5917" spans="5:21" x14ac:dyDescent="0.25">
      <c r="E5917" s="1"/>
      <c r="F5917" s="1"/>
      <c r="Q5917" s="1"/>
      <c r="R5917" s="1"/>
      <c r="U5917" s="1"/>
    </row>
    <row r="5918" spans="5:21" x14ac:dyDescent="0.25">
      <c r="E5918" s="1"/>
      <c r="F5918" s="1"/>
      <c r="Q5918" s="1"/>
      <c r="R5918" s="1"/>
      <c r="U5918" s="1"/>
    </row>
    <row r="5919" spans="5:21" x14ac:dyDescent="0.25">
      <c r="E5919" s="1"/>
      <c r="F5919" s="1"/>
      <c r="Q5919" s="1"/>
      <c r="R5919" s="1"/>
      <c r="U5919" s="1"/>
    </row>
    <row r="5920" spans="5:21" x14ac:dyDescent="0.25">
      <c r="E5920" s="1"/>
      <c r="F5920" s="1"/>
      <c r="Q5920" s="1"/>
      <c r="R5920" s="1"/>
      <c r="U5920" s="1"/>
    </row>
    <row r="5921" spans="5:21" x14ac:dyDescent="0.25">
      <c r="E5921" s="1"/>
      <c r="F5921" s="1"/>
      <c r="Q5921" s="1"/>
      <c r="R5921" s="1"/>
      <c r="U5921" s="1"/>
    </row>
    <row r="5922" spans="5:21" x14ac:dyDescent="0.25">
      <c r="E5922" s="1"/>
      <c r="F5922" s="1"/>
      <c r="Q5922" s="1"/>
      <c r="R5922" s="1"/>
      <c r="U5922" s="1"/>
    </row>
    <row r="5923" spans="5:21" x14ac:dyDescent="0.25">
      <c r="E5923" s="1"/>
      <c r="F5923" s="1"/>
      <c r="Q5923" s="1"/>
      <c r="R5923" s="1"/>
      <c r="U5923" s="1"/>
    </row>
    <row r="5924" spans="5:21" x14ac:dyDescent="0.25">
      <c r="E5924" s="1"/>
      <c r="F5924" s="1"/>
      <c r="Q5924" s="1"/>
      <c r="R5924" s="1"/>
      <c r="U5924" s="1"/>
    </row>
    <row r="5925" spans="5:21" x14ac:dyDescent="0.25">
      <c r="E5925" s="1"/>
      <c r="F5925" s="1"/>
      <c r="Q5925" s="1"/>
      <c r="R5925" s="1"/>
      <c r="U5925" s="1"/>
    </row>
    <row r="5926" spans="5:21" x14ac:dyDescent="0.25">
      <c r="E5926" s="1"/>
      <c r="F5926" s="1"/>
      <c r="Q5926" s="1"/>
      <c r="R5926" s="1"/>
      <c r="U5926" s="1"/>
    </row>
    <row r="5927" spans="5:21" x14ac:dyDescent="0.25">
      <c r="E5927" s="1"/>
      <c r="F5927" s="1"/>
      <c r="Q5927" s="1"/>
      <c r="R5927" s="1"/>
      <c r="U5927" s="1"/>
    </row>
    <row r="5928" spans="5:21" x14ac:dyDescent="0.25">
      <c r="E5928" s="1"/>
      <c r="F5928" s="1"/>
      <c r="Q5928" s="1"/>
      <c r="R5928" s="1"/>
      <c r="U5928" s="1"/>
    </row>
    <row r="5929" spans="5:21" x14ac:dyDescent="0.25">
      <c r="E5929" s="1"/>
      <c r="F5929" s="1"/>
      <c r="Q5929" s="1"/>
      <c r="R5929" s="1"/>
      <c r="U5929" s="1"/>
    </row>
    <row r="5930" spans="5:21" x14ac:dyDescent="0.25">
      <c r="E5930" s="1"/>
      <c r="F5930" s="1"/>
      <c r="Q5930" s="1"/>
      <c r="R5930" s="1"/>
      <c r="U5930" s="1"/>
    </row>
    <row r="5931" spans="5:21" x14ac:dyDescent="0.25">
      <c r="E5931" s="1"/>
      <c r="F5931" s="1"/>
      <c r="Q5931" s="1"/>
      <c r="R5931" s="1"/>
      <c r="U5931" s="1"/>
    </row>
    <row r="5932" spans="5:21" x14ac:dyDescent="0.25">
      <c r="E5932" s="1"/>
      <c r="F5932" s="1"/>
      <c r="Q5932" s="1"/>
      <c r="R5932" s="1"/>
      <c r="U5932" s="1"/>
    </row>
    <row r="5933" spans="5:21" x14ac:dyDescent="0.25">
      <c r="E5933" s="1"/>
      <c r="F5933" s="1"/>
      <c r="Q5933" s="1"/>
      <c r="R5933" s="1"/>
      <c r="U5933" s="1"/>
    </row>
    <row r="5934" spans="5:21" x14ac:dyDescent="0.25">
      <c r="E5934" s="1"/>
      <c r="F5934" s="1"/>
      <c r="Q5934" s="1"/>
      <c r="R5934" s="1"/>
      <c r="U5934" s="1"/>
    </row>
    <row r="5935" spans="5:21" x14ac:dyDescent="0.25">
      <c r="E5935" s="1"/>
      <c r="F5935" s="1"/>
      <c r="Q5935" s="1"/>
      <c r="R5935" s="1"/>
      <c r="U5935" s="1"/>
    </row>
    <row r="5936" spans="5:21" x14ac:dyDescent="0.25">
      <c r="E5936" s="1"/>
      <c r="F5936" s="1"/>
      <c r="Q5936" s="1"/>
      <c r="R5936" s="1"/>
      <c r="U5936" s="1"/>
    </row>
    <row r="5937" spans="5:21" x14ac:dyDescent="0.25">
      <c r="E5937" s="1"/>
      <c r="F5937" s="1"/>
      <c r="Q5937" s="1"/>
      <c r="R5937" s="1"/>
      <c r="U5937" s="1"/>
    </row>
    <row r="5938" spans="5:21" x14ac:dyDescent="0.25">
      <c r="E5938" s="1"/>
      <c r="F5938" s="1"/>
      <c r="Q5938" s="1"/>
      <c r="R5938" s="1"/>
      <c r="U5938" s="1"/>
    </row>
    <row r="5939" spans="5:21" x14ac:dyDescent="0.25">
      <c r="E5939" s="1"/>
      <c r="F5939" s="1"/>
      <c r="Q5939" s="1"/>
      <c r="R5939" s="1"/>
      <c r="U5939" s="1"/>
    </row>
    <row r="5940" spans="5:21" x14ac:dyDescent="0.25">
      <c r="E5940" s="1"/>
      <c r="F5940" s="1"/>
      <c r="Q5940" s="1"/>
      <c r="R5940" s="1"/>
      <c r="U5940" s="1"/>
    </row>
    <row r="5941" spans="5:21" x14ac:dyDescent="0.25">
      <c r="E5941" s="1"/>
      <c r="F5941" s="1"/>
      <c r="Q5941" s="1"/>
      <c r="R5941" s="1"/>
      <c r="U5941" s="1"/>
    </row>
    <row r="5942" spans="5:21" x14ac:dyDescent="0.25">
      <c r="E5942" s="1"/>
      <c r="F5942" s="1"/>
      <c r="Q5942" s="1"/>
      <c r="R5942" s="1"/>
      <c r="U5942" s="1"/>
    </row>
    <row r="5943" spans="5:21" x14ac:dyDescent="0.25">
      <c r="E5943" s="1"/>
      <c r="F5943" s="1"/>
      <c r="Q5943" s="1"/>
      <c r="R5943" s="1"/>
      <c r="U5943" s="1"/>
    </row>
    <row r="5944" spans="5:21" x14ac:dyDescent="0.25">
      <c r="E5944" s="1"/>
      <c r="F5944" s="1"/>
      <c r="Q5944" s="1"/>
      <c r="R5944" s="1"/>
      <c r="U5944" s="1"/>
    </row>
    <row r="5945" spans="5:21" x14ac:dyDescent="0.25">
      <c r="E5945" s="1"/>
      <c r="F5945" s="1"/>
      <c r="Q5945" s="1"/>
      <c r="R5945" s="1"/>
      <c r="U5945" s="1"/>
    </row>
    <row r="5946" spans="5:21" x14ac:dyDescent="0.25">
      <c r="E5946" s="1"/>
      <c r="F5946" s="1"/>
      <c r="Q5946" s="1"/>
      <c r="R5946" s="1"/>
      <c r="U5946" s="1"/>
    </row>
    <row r="5947" spans="5:21" x14ac:dyDescent="0.25">
      <c r="E5947" s="1"/>
      <c r="F5947" s="1"/>
      <c r="Q5947" s="1"/>
      <c r="R5947" s="1"/>
      <c r="U5947" s="1"/>
    </row>
    <row r="5948" spans="5:21" x14ac:dyDescent="0.25">
      <c r="E5948" s="1"/>
      <c r="F5948" s="1"/>
      <c r="Q5948" s="1"/>
      <c r="R5948" s="1"/>
      <c r="U5948" s="1"/>
    </row>
    <row r="5949" spans="5:21" x14ac:dyDescent="0.25">
      <c r="E5949" s="1"/>
      <c r="F5949" s="1"/>
      <c r="Q5949" s="1"/>
      <c r="R5949" s="1"/>
      <c r="U5949" s="1"/>
    </row>
    <row r="5950" spans="5:21" x14ac:dyDescent="0.25">
      <c r="E5950" s="1"/>
      <c r="F5950" s="1"/>
      <c r="Q5950" s="1"/>
      <c r="R5950" s="1"/>
      <c r="U5950" s="1"/>
    </row>
    <row r="5951" spans="5:21" x14ac:dyDescent="0.25">
      <c r="E5951" s="1"/>
      <c r="F5951" s="1"/>
      <c r="Q5951" s="1"/>
      <c r="R5951" s="1"/>
      <c r="U5951" s="1"/>
    </row>
    <row r="5952" spans="5:21" x14ac:dyDescent="0.25">
      <c r="E5952" s="1"/>
      <c r="F5952" s="1"/>
      <c r="Q5952" s="1"/>
      <c r="R5952" s="1"/>
      <c r="U5952" s="1"/>
    </row>
    <row r="5953" spans="5:21" x14ac:dyDescent="0.25">
      <c r="E5953" s="1"/>
      <c r="F5953" s="1"/>
      <c r="Q5953" s="1"/>
      <c r="R5953" s="1"/>
      <c r="U5953" s="1"/>
    </row>
    <row r="5954" spans="5:21" x14ac:dyDescent="0.25">
      <c r="E5954" s="1"/>
      <c r="F5954" s="1"/>
      <c r="Q5954" s="1"/>
      <c r="R5954" s="1"/>
      <c r="U5954" s="1"/>
    </row>
    <row r="5955" spans="5:21" x14ac:dyDescent="0.25">
      <c r="E5955" s="1"/>
      <c r="F5955" s="1"/>
      <c r="Q5955" s="1"/>
      <c r="R5955" s="1"/>
      <c r="U5955" s="1"/>
    </row>
    <row r="5956" spans="5:21" x14ac:dyDescent="0.25">
      <c r="E5956" s="1"/>
      <c r="F5956" s="1"/>
      <c r="Q5956" s="1"/>
      <c r="R5956" s="1"/>
      <c r="U5956" s="1"/>
    </row>
    <row r="5957" spans="5:21" x14ac:dyDescent="0.25">
      <c r="E5957" s="1"/>
      <c r="F5957" s="1"/>
      <c r="Q5957" s="1"/>
      <c r="R5957" s="1"/>
      <c r="U5957" s="1"/>
    </row>
    <row r="5958" spans="5:21" x14ac:dyDescent="0.25">
      <c r="E5958" s="1"/>
      <c r="F5958" s="1"/>
      <c r="Q5958" s="1"/>
      <c r="R5958" s="1"/>
      <c r="U5958" s="1"/>
    </row>
    <row r="5959" spans="5:21" x14ac:dyDescent="0.25">
      <c r="E5959" s="1"/>
      <c r="F5959" s="1"/>
      <c r="Q5959" s="1"/>
      <c r="R5959" s="1"/>
      <c r="U5959" s="1"/>
    </row>
    <row r="5960" spans="5:21" x14ac:dyDescent="0.25">
      <c r="E5960" s="1"/>
      <c r="F5960" s="1"/>
      <c r="Q5960" s="1"/>
      <c r="R5960" s="1"/>
      <c r="U5960" s="1"/>
    </row>
    <row r="5961" spans="5:21" x14ac:dyDescent="0.25">
      <c r="E5961" s="1"/>
      <c r="F5961" s="1"/>
      <c r="Q5961" s="1"/>
      <c r="R5961" s="1"/>
      <c r="U5961" s="1"/>
    </row>
    <row r="5962" spans="5:21" x14ac:dyDescent="0.25">
      <c r="E5962" s="1"/>
      <c r="F5962" s="1"/>
      <c r="Q5962" s="1"/>
      <c r="R5962" s="1"/>
      <c r="U5962" s="1"/>
    </row>
    <row r="5963" spans="5:21" x14ac:dyDescent="0.25">
      <c r="E5963" s="1"/>
      <c r="F5963" s="1"/>
      <c r="Q5963" s="1"/>
      <c r="R5963" s="1"/>
      <c r="U5963" s="1"/>
    </row>
    <row r="5964" spans="5:21" x14ac:dyDescent="0.25">
      <c r="E5964" s="1"/>
      <c r="F5964" s="1"/>
      <c r="Q5964" s="1"/>
      <c r="R5964" s="1"/>
      <c r="U5964" s="1"/>
    </row>
    <row r="5965" spans="5:21" x14ac:dyDescent="0.25">
      <c r="E5965" s="1"/>
      <c r="F5965" s="1"/>
      <c r="Q5965" s="1"/>
      <c r="R5965" s="1"/>
      <c r="U5965" s="1"/>
    </row>
    <row r="5966" spans="5:21" x14ac:dyDescent="0.25">
      <c r="E5966" s="1"/>
      <c r="F5966" s="1"/>
      <c r="Q5966" s="1"/>
      <c r="R5966" s="1"/>
      <c r="U5966" s="1"/>
    </row>
    <row r="5967" spans="5:21" x14ac:dyDescent="0.25">
      <c r="E5967" s="1"/>
      <c r="F5967" s="1"/>
      <c r="Q5967" s="1"/>
      <c r="R5967" s="1"/>
      <c r="U5967" s="1"/>
    </row>
    <row r="5968" spans="5:21" x14ac:dyDescent="0.25">
      <c r="E5968" s="1"/>
      <c r="F5968" s="1"/>
      <c r="Q5968" s="1"/>
      <c r="R5968" s="1"/>
      <c r="U5968" s="1"/>
    </row>
    <row r="5969" spans="5:21" x14ac:dyDescent="0.25">
      <c r="E5969" s="1"/>
      <c r="F5969" s="1"/>
      <c r="Q5969" s="1"/>
      <c r="R5969" s="1"/>
      <c r="U5969" s="1"/>
    </row>
    <row r="5970" spans="5:21" x14ac:dyDescent="0.25">
      <c r="E5970" s="1"/>
      <c r="F5970" s="1"/>
      <c r="Q5970" s="1"/>
      <c r="R5970" s="1"/>
      <c r="U5970" s="1"/>
    </row>
    <row r="5971" spans="5:21" x14ac:dyDescent="0.25">
      <c r="E5971" s="1"/>
      <c r="F5971" s="1"/>
      <c r="Q5971" s="1"/>
      <c r="R5971" s="1"/>
      <c r="U5971" s="1"/>
    </row>
    <row r="5972" spans="5:21" x14ac:dyDescent="0.25">
      <c r="E5972" s="1"/>
      <c r="F5972" s="1"/>
      <c r="Q5972" s="1"/>
      <c r="R5972" s="1"/>
      <c r="U5972" s="1"/>
    </row>
    <row r="5973" spans="5:21" x14ac:dyDescent="0.25">
      <c r="E5973" s="1"/>
      <c r="F5973" s="1"/>
      <c r="Q5973" s="1"/>
      <c r="R5973" s="1"/>
      <c r="U5973" s="1"/>
    </row>
    <row r="5974" spans="5:21" x14ac:dyDescent="0.25">
      <c r="E5974" s="1"/>
      <c r="F5974" s="1"/>
      <c r="Q5974" s="1"/>
      <c r="R5974" s="1"/>
      <c r="U5974" s="1"/>
    </row>
    <row r="5975" spans="5:21" x14ac:dyDescent="0.25">
      <c r="E5975" s="1"/>
      <c r="F5975" s="1"/>
      <c r="Q5975" s="1"/>
      <c r="R5975" s="1"/>
      <c r="U5975" s="1"/>
    </row>
    <row r="5976" spans="5:21" x14ac:dyDescent="0.25">
      <c r="E5976" s="1"/>
      <c r="F5976" s="1"/>
      <c r="Q5976" s="1"/>
      <c r="R5976" s="1"/>
      <c r="U5976" s="1"/>
    </row>
    <row r="5977" spans="5:21" x14ac:dyDescent="0.25">
      <c r="E5977" s="1"/>
      <c r="F5977" s="1"/>
      <c r="Q5977" s="1"/>
      <c r="R5977" s="1"/>
      <c r="U5977" s="1"/>
    </row>
    <row r="5978" spans="5:21" x14ac:dyDescent="0.25">
      <c r="E5978" s="1"/>
      <c r="F5978" s="1"/>
      <c r="Q5978" s="1"/>
      <c r="R5978" s="1"/>
      <c r="U5978" s="1"/>
    </row>
    <row r="5979" spans="5:21" x14ac:dyDescent="0.25">
      <c r="E5979" s="1"/>
      <c r="F5979" s="1"/>
      <c r="Q5979" s="1"/>
      <c r="R5979" s="1"/>
      <c r="U5979" s="1"/>
    </row>
    <row r="5980" spans="5:21" x14ac:dyDescent="0.25">
      <c r="E5980" s="1"/>
      <c r="F5980" s="1"/>
      <c r="Q5980" s="1"/>
      <c r="R5980" s="1"/>
      <c r="U5980" s="1"/>
    </row>
    <row r="5981" spans="5:21" x14ac:dyDescent="0.25">
      <c r="E5981" s="1"/>
      <c r="F5981" s="1"/>
      <c r="Q5981" s="1"/>
      <c r="R5981" s="1"/>
      <c r="U5981" s="1"/>
    </row>
    <row r="5982" spans="5:21" x14ac:dyDescent="0.25">
      <c r="E5982" s="1"/>
      <c r="F5982" s="1"/>
      <c r="Q5982" s="1"/>
      <c r="R5982" s="1"/>
      <c r="U5982" s="1"/>
    </row>
    <row r="5983" spans="5:21" x14ac:dyDescent="0.25">
      <c r="E5983" s="1"/>
      <c r="F5983" s="1"/>
      <c r="Q5983" s="1"/>
      <c r="R5983" s="1"/>
      <c r="U5983" s="1"/>
    </row>
    <row r="5984" spans="5:21" x14ac:dyDescent="0.25">
      <c r="E5984" s="1"/>
      <c r="F5984" s="1"/>
      <c r="Q5984" s="1"/>
      <c r="R5984" s="1"/>
      <c r="U5984" s="1"/>
    </row>
    <row r="5985" spans="5:21" x14ac:dyDescent="0.25">
      <c r="E5985" s="1"/>
      <c r="F5985" s="1"/>
      <c r="Q5985" s="1"/>
      <c r="R5985" s="1"/>
      <c r="U5985" s="1"/>
    </row>
    <row r="5986" spans="5:21" x14ac:dyDescent="0.25">
      <c r="E5986" s="1"/>
      <c r="F5986" s="1"/>
      <c r="Q5986" s="1"/>
      <c r="R5986" s="1"/>
      <c r="U5986" s="1"/>
    </row>
    <row r="5987" spans="5:21" x14ac:dyDescent="0.25">
      <c r="E5987" s="1"/>
      <c r="F5987" s="1"/>
      <c r="Q5987" s="1"/>
      <c r="R5987" s="1"/>
      <c r="U5987" s="1"/>
    </row>
    <row r="5988" spans="5:21" x14ac:dyDescent="0.25">
      <c r="E5988" s="1"/>
      <c r="F5988" s="1"/>
      <c r="Q5988" s="1"/>
      <c r="R5988" s="1"/>
      <c r="U5988" s="1"/>
    </row>
    <row r="5989" spans="5:21" x14ac:dyDescent="0.25">
      <c r="E5989" s="1"/>
      <c r="F5989" s="1"/>
      <c r="Q5989" s="1"/>
      <c r="R5989" s="1"/>
      <c r="U5989" s="1"/>
    </row>
    <row r="5990" spans="5:21" x14ac:dyDescent="0.25">
      <c r="E5990" s="1"/>
      <c r="F5990" s="1"/>
      <c r="Q5990" s="1"/>
      <c r="R5990" s="1"/>
      <c r="U5990" s="1"/>
    </row>
    <row r="5991" spans="5:21" x14ac:dyDescent="0.25">
      <c r="E5991" s="1"/>
      <c r="F5991" s="1"/>
      <c r="Q5991" s="1"/>
      <c r="R5991" s="1"/>
      <c r="U5991" s="1"/>
    </row>
    <row r="5992" spans="5:21" x14ac:dyDescent="0.25">
      <c r="E5992" s="1"/>
      <c r="F5992" s="1"/>
      <c r="Q5992" s="1"/>
      <c r="R5992" s="1"/>
      <c r="U5992" s="1"/>
    </row>
    <row r="5993" spans="5:21" x14ac:dyDescent="0.25">
      <c r="E5993" s="1"/>
      <c r="F5993" s="1"/>
      <c r="Q5993" s="1"/>
      <c r="R5993" s="1"/>
      <c r="U5993" s="1"/>
    </row>
    <row r="5994" spans="5:21" x14ac:dyDescent="0.25">
      <c r="E5994" s="1"/>
      <c r="F5994" s="1"/>
      <c r="Q5994" s="1"/>
      <c r="R5994" s="1"/>
      <c r="U5994" s="1"/>
    </row>
    <row r="5995" spans="5:21" x14ac:dyDescent="0.25">
      <c r="E5995" s="1"/>
      <c r="F5995" s="1"/>
      <c r="Q5995" s="1"/>
      <c r="R5995" s="1"/>
      <c r="U5995" s="1"/>
    </row>
    <row r="5996" spans="5:21" x14ac:dyDescent="0.25">
      <c r="E5996" s="1"/>
      <c r="F5996" s="1"/>
      <c r="Q5996" s="1"/>
      <c r="R5996" s="1"/>
      <c r="U5996" s="1"/>
    </row>
    <row r="5997" spans="5:21" x14ac:dyDescent="0.25">
      <c r="E5997" s="1"/>
      <c r="F5997" s="1"/>
      <c r="Q5997" s="1"/>
      <c r="R5997" s="1"/>
      <c r="U5997" s="1"/>
    </row>
    <row r="5998" spans="5:21" x14ac:dyDescent="0.25">
      <c r="E5998" s="1"/>
      <c r="F5998" s="1"/>
      <c r="Q5998" s="1"/>
      <c r="R5998" s="1"/>
      <c r="U5998" s="1"/>
    </row>
    <row r="5999" spans="5:21" x14ac:dyDescent="0.25">
      <c r="E5999" s="1"/>
      <c r="F5999" s="1"/>
      <c r="Q5999" s="1"/>
      <c r="R5999" s="1"/>
      <c r="U5999" s="1"/>
    </row>
    <row r="6000" spans="5:21" x14ac:dyDescent="0.25">
      <c r="E6000" s="1"/>
      <c r="F6000" s="1"/>
      <c r="Q6000" s="1"/>
      <c r="R6000" s="1"/>
      <c r="U6000" s="1"/>
    </row>
    <row r="6001" spans="5:21" x14ac:dyDescent="0.25">
      <c r="E6001" s="1"/>
      <c r="F6001" s="1"/>
      <c r="Q6001" s="1"/>
      <c r="R6001" s="1"/>
      <c r="U6001" s="1"/>
    </row>
    <row r="6002" spans="5:21" x14ac:dyDescent="0.25">
      <c r="E6002" s="1"/>
      <c r="F6002" s="1"/>
      <c r="Q6002" s="1"/>
      <c r="R6002" s="1"/>
      <c r="U6002" s="1"/>
    </row>
    <row r="6003" spans="5:21" x14ac:dyDescent="0.25">
      <c r="E6003" s="1"/>
      <c r="F6003" s="1"/>
      <c r="Q6003" s="1"/>
      <c r="R6003" s="1"/>
      <c r="U6003" s="1"/>
    </row>
    <row r="6004" spans="5:21" x14ac:dyDescent="0.25">
      <c r="E6004" s="1"/>
      <c r="F6004" s="1"/>
      <c r="Q6004" s="1"/>
      <c r="R6004" s="1"/>
      <c r="U6004" s="1"/>
    </row>
    <row r="6005" spans="5:21" x14ac:dyDescent="0.25">
      <c r="E6005" s="1"/>
      <c r="F6005" s="1"/>
      <c r="Q6005" s="1"/>
      <c r="R6005" s="1"/>
      <c r="U6005" s="1"/>
    </row>
    <row r="6006" spans="5:21" x14ac:dyDescent="0.25">
      <c r="E6006" s="1"/>
      <c r="F6006" s="1"/>
      <c r="Q6006" s="1"/>
      <c r="R6006" s="1"/>
      <c r="U6006" s="1"/>
    </row>
    <row r="6007" spans="5:21" x14ac:dyDescent="0.25">
      <c r="E6007" s="1"/>
      <c r="F6007" s="1"/>
      <c r="Q6007" s="1"/>
      <c r="R6007" s="1"/>
      <c r="U6007" s="1"/>
    </row>
    <row r="6008" spans="5:21" x14ac:dyDescent="0.25">
      <c r="E6008" s="1"/>
      <c r="F6008" s="1"/>
      <c r="Q6008" s="1"/>
      <c r="R6008" s="1"/>
      <c r="U6008" s="1"/>
    </row>
    <row r="6009" spans="5:21" x14ac:dyDescent="0.25">
      <c r="E6009" s="1"/>
      <c r="F6009" s="1"/>
      <c r="Q6009" s="1"/>
      <c r="R6009" s="1"/>
      <c r="U6009" s="1"/>
    </row>
    <row r="6010" spans="5:21" x14ac:dyDescent="0.25">
      <c r="E6010" s="1"/>
      <c r="F6010" s="1"/>
      <c r="Q6010" s="1"/>
      <c r="R6010" s="1"/>
      <c r="U6010" s="1"/>
    </row>
    <row r="6011" spans="5:21" x14ac:dyDescent="0.25">
      <c r="E6011" s="1"/>
      <c r="F6011" s="1"/>
      <c r="Q6011" s="1"/>
      <c r="R6011" s="1"/>
      <c r="U6011" s="1"/>
    </row>
    <row r="6012" spans="5:21" x14ac:dyDescent="0.25">
      <c r="E6012" s="1"/>
      <c r="F6012" s="1"/>
      <c r="Q6012" s="1"/>
      <c r="R6012" s="1"/>
      <c r="U6012" s="1"/>
    </row>
    <row r="6013" spans="5:21" x14ac:dyDescent="0.25">
      <c r="E6013" s="1"/>
      <c r="F6013" s="1"/>
      <c r="Q6013" s="1"/>
      <c r="R6013" s="1"/>
      <c r="U6013" s="1"/>
    </row>
    <row r="6014" spans="5:21" x14ac:dyDescent="0.25">
      <c r="E6014" s="1"/>
      <c r="F6014" s="1"/>
      <c r="Q6014" s="1"/>
      <c r="R6014" s="1"/>
      <c r="U6014" s="1"/>
    </row>
    <row r="6015" spans="5:21" x14ac:dyDescent="0.25">
      <c r="E6015" s="1"/>
      <c r="F6015" s="1"/>
      <c r="Q6015" s="1"/>
      <c r="R6015" s="1"/>
      <c r="U6015" s="1"/>
    </row>
    <row r="6016" spans="5:21" x14ac:dyDescent="0.25">
      <c r="E6016" s="1"/>
      <c r="F6016" s="1"/>
      <c r="Q6016" s="1"/>
      <c r="R6016" s="1"/>
      <c r="U6016" s="1"/>
    </row>
    <row r="6017" spans="5:21" x14ac:dyDescent="0.25">
      <c r="E6017" s="1"/>
      <c r="F6017" s="1"/>
      <c r="Q6017" s="1"/>
      <c r="R6017" s="1"/>
      <c r="U6017" s="1"/>
    </row>
    <row r="6018" spans="5:21" x14ac:dyDescent="0.25">
      <c r="E6018" s="1"/>
      <c r="F6018" s="1"/>
      <c r="Q6018" s="1"/>
      <c r="R6018" s="1"/>
      <c r="U6018" s="1"/>
    </row>
    <row r="6019" spans="5:21" x14ac:dyDescent="0.25">
      <c r="E6019" s="1"/>
      <c r="F6019" s="1"/>
      <c r="Q6019" s="1"/>
      <c r="R6019" s="1"/>
      <c r="U6019" s="1"/>
    </row>
    <row r="6020" spans="5:21" x14ac:dyDescent="0.25">
      <c r="E6020" s="1"/>
      <c r="F6020" s="1"/>
      <c r="Q6020" s="1"/>
      <c r="R6020" s="1"/>
      <c r="U6020" s="1"/>
    </row>
    <row r="6021" spans="5:21" x14ac:dyDescent="0.25">
      <c r="E6021" s="1"/>
      <c r="F6021" s="1"/>
      <c r="Q6021" s="1"/>
      <c r="R6021" s="1"/>
      <c r="U6021" s="1"/>
    </row>
    <row r="6022" spans="5:21" x14ac:dyDescent="0.25">
      <c r="E6022" s="1"/>
      <c r="F6022" s="1"/>
      <c r="Q6022" s="1"/>
      <c r="R6022" s="1"/>
      <c r="U6022" s="1"/>
    </row>
    <row r="6023" spans="5:21" x14ac:dyDescent="0.25">
      <c r="E6023" s="1"/>
      <c r="F6023" s="1"/>
      <c r="Q6023" s="1"/>
      <c r="R6023" s="1"/>
      <c r="U6023" s="1"/>
    </row>
    <row r="6024" spans="5:21" x14ac:dyDescent="0.25">
      <c r="E6024" s="1"/>
      <c r="F6024" s="1"/>
      <c r="Q6024" s="1"/>
      <c r="R6024" s="1"/>
      <c r="U6024" s="1"/>
    </row>
    <row r="6025" spans="5:21" x14ac:dyDescent="0.25">
      <c r="E6025" s="1"/>
      <c r="F6025" s="1"/>
      <c r="Q6025" s="1"/>
      <c r="R6025" s="1"/>
      <c r="U6025" s="1"/>
    </row>
    <row r="6026" spans="5:21" x14ac:dyDescent="0.25">
      <c r="E6026" s="1"/>
      <c r="F6026" s="1"/>
      <c r="Q6026" s="1"/>
      <c r="R6026" s="1"/>
      <c r="U6026" s="1"/>
    </row>
    <row r="6027" spans="5:21" x14ac:dyDescent="0.25">
      <c r="E6027" s="1"/>
      <c r="F6027" s="1"/>
      <c r="Q6027" s="1"/>
      <c r="R6027" s="1"/>
      <c r="U6027" s="1"/>
    </row>
    <row r="6028" spans="5:21" x14ac:dyDescent="0.25">
      <c r="E6028" s="1"/>
      <c r="F6028" s="1"/>
      <c r="Q6028" s="1"/>
      <c r="R6028" s="1"/>
      <c r="U6028" s="1"/>
    </row>
    <row r="6029" spans="5:21" x14ac:dyDescent="0.25">
      <c r="E6029" s="1"/>
      <c r="F6029" s="1"/>
      <c r="Q6029" s="1"/>
      <c r="R6029" s="1"/>
      <c r="U6029" s="1"/>
    </row>
    <row r="6030" spans="5:21" x14ac:dyDescent="0.25">
      <c r="E6030" s="1"/>
      <c r="F6030" s="1"/>
      <c r="Q6030" s="1"/>
      <c r="R6030" s="1"/>
      <c r="U6030" s="1"/>
    </row>
    <row r="6031" spans="5:21" x14ac:dyDescent="0.25">
      <c r="E6031" s="1"/>
      <c r="F6031" s="1"/>
      <c r="Q6031" s="1"/>
      <c r="R6031" s="1"/>
      <c r="U6031" s="1"/>
    </row>
    <row r="6032" spans="5:21" x14ac:dyDescent="0.25">
      <c r="E6032" s="1"/>
      <c r="F6032" s="1"/>
      <c r="Q6032" s="1"/>
      <c r="R6032" s="1"/>
      <c r="U6032" s="1"/>
    </row>
    <row r="6033" spans="5:21" x14ac:dyDescent="0.25">
      <c r="E6033" s="1"/>
      <c r="F6033" s="1"/>
      <c r="Q6033" s="1"/>
      <c r="R6033" s="1"/>
      <c r="U6033" s="1"/>
    </row>
    <row r="6034" spans="5:21" x14ac:dyDescent="0.25">
      <c r="E6034" s="1"/>
      <c r="F6034" s="1"/>
      <c r="Q6034" s="1"/>
      <c r="R6034" s="1"/>
      <c r="U6034" s="1"/>
    </row>
    <row r="6035" spans="5:21" x14ac:dyDescent="0.25">
      <c r="E6035" s="1"/>
      <c r="F6035" s="1"/>
      <c r="Q6035" s="1"/>
      <c r="R6035" s="1"/>
      <c r="U6035" s="1"/>
    </row>
    <row r="6036" spans="5:21" x14ac:dyDescent="0.25">
      <c r="E6036" s="1"/>
      <c r="F6036" s="1"/>
      <c r="Q6036" s="1"/>
      <c r="R6036" s="1"/>
      <c r="U6036" s="1"/>
    </row>
    <row r="6037" spans="5:21" x14ac:dyDescent="0.25">
      <c r="E6037" s="1"/>
      <c r="F6037" s="1"/>
      <c r="Q6037" s="1"/>
      <c r="R6037" s="1"/>
      <c r="U6037" s="1"/>
    </row>
    <row r="6038" spans="5:21" x14ac:dyDescent="0.25">
      <c r="E6038" s="1"/>
      <c r="F6038" s="1"/>
      <c r="Q6038" s="1"/>
      <c r="R6038" s="1"/>
      <c r="U6038" s="1"/>
    </row>
    <row r="6039" spans="5:21" x14ac:dyDescent="0.25">
      <c r="E6039" s="1"/>
      <c r="F6039" s="1"/>
      <c r="Q6039" s="1"/>
      <c r="R6039" s="1"/>
      <c r="U6039" s="1"/>
    </row>
    <row r="6040" spans="5:21" x14ac:dyDescent="0.25">
      <c r="E6040" s="1"/>
      <c r="F6040" s="1"/>
      <c r="Q6040" s="1"/>
      <c r="R6040" s="1"/>
      <c r="U6040" s="1"/>
    </row>
    <row r="6041" spans="5:21" x14ac:dyDescent="0.25">
      <c r="E6041" s="1"/>
      <c r="F6041" s="1"/>
      <c r="Q6041" s="1"/>
      <c r="R6041" s="1"/>
      <c r="U6041" s="1"/>
    </row>
    <row r="6042" spans="5:21" x14ac:dyDescent="0.25">
      <c r="E6042" s="1"/>
      <c r="F6042" s="1"/>
      <c r="Q6042" s="1"/>
      <c r="R6042" s="1"/>
      <c r="U6042" s="1"/>
    </row>
    <row r="6043" spans="5:21" x14ac:dyDescent="0.25">
      <c r="E6043" s="1"/>
      <c r="F6043" s="1"/>
      <c r="Q6043" s="1"/>
      <c r="R6043" s="1"/>
      <c r="U6043" s="1"/>
    </row>
    <row r="6044" spans="5:21" x14ac:dyDescent="0.25">
      <c r="E6044" s="1"/>
      <c r="F6044" s="1"/>
      <c r="Q6044" s="1"/>
      <c r="R6044" s="1"/>
      <c r="U6044" s="1"/>
    </row>
    <row r="6045" spans="5:21" x14ac:dyDescent="0.25">
      <c r="E6045" s="1"/>
      <c r="F6045" s="1"/>
      <c r="Q6045" s="1"/>
      <c r="R6045" s="1"/>
      <c r="U6045" s="1"/>
    </row>
    <row r="6046" spans="5:21" x14ac:dyDescent="0.25">
      <c r="E6046" s="1"/>
      <c r="F6046" s="1"/>
      <c r="Q6046" s="1"/>
      <c r="R6046" s="1"/>
      <c r="U6046" s="1"/>
    </row>
    <row r="6047" spans="5:21" x14ac:dyDescent="0.25">
      <c r="E6047" s="1"/>
      <c r="F6047" s="1"/>
      <c r="Q6047" s="1"/>
      <c r="R6047" s="1"/>
      <c r="U6047" s="1"/>
    </row>
    <row r="6048" spans="5:21" x14ac:dyDescent="0.25">
      <c r="E6048" s="1"/>
      <c r="F6048" s="1"/>
      <c r="Q6048" s="1"/>
      <c r="R6048" s="1"/>
      <c r="U6048" s="1"/>
    </row>
    <row r="6049" spans="5:21" x14ac:dyDescent="0.25">
      <c r="E6049" s="1"/>
      <c r="F6049" s="1"/>
      <c r="Q6049" s="1"/>
      <c r="R6049" s="1"/>
      <c r="U6049" s="1"/>
    </row>
    <row r="6050" spans="5:21" x14ac:dyDescent="0.25">
      <c r="Q6050" s="1"/>
      <c r="R6050" s="1"/>
      <c r="U6050" s="1"/>
    </row>
    <row r="6051" spans="5:21" x14ac:dyDescent="0.25">
      <c r="Q6051" s="1"/>
      <c r="R6051" s="1"/>
      <c r="U6051" s="1"/>
    </row>
    <row r="6052" spans="5:21" x14ac:dyDescent="0.25">
      <c r="Q6052" s="1"/>
      <c r="R6052" s="1"/>
      <c r="U6052" s="1"/>
    </row>
    <row r="6053" spans="5:21" x14ac:dyDescent="0.25">
      <c r="Q6053" s="1"/>
      <c r="R6053" s="1"/>
      <c r="U6053" s="1"/>
    </row>
    <row r="6054" spans="5:21" x14ac:dyDescent="0.25">
      <c r="Q6054" s="1"/>
      <c r="R6054" s="1"/>
      <c r="U6054" s="1"/>
    </row>
    <row r="6055" spans="5:21" x14ac:dyDescent="0.25">
      <c r="Q6055" s="1"/>
      <c r="R6055" s="1"/>
      <c r="U6055" s="1"/>
    </row>
    <row r="6056" spans="5:21" x14ac:dyDescent="0.25">
      <c r="Q6056" s="1"/>
      <c r="R6056" s="1"/>
      <c r="U6056" s="1"/>
    </row>
    <row r="6057" spans="5:21" x14ac:dyDescent="0.25">
      <c r="Q6057" s="1"/>
      <c r="R6057" s="1"/>
      <c r="U6057" s="1"/>
    </row>
    <row r="6058" spans="5:21" x14ac:dyDescent="0.25">
      <c r="Q6058" s="1"/>
      <c r="R6058" s="1"/>
      <c r="U6058" s="1"/>
    </row>
    <row r="6059" spans="5:21" x14ac:dyDescent="0.25">
      <c r="Q6059" s="1"/>
      <c r="R6059" s="1"/>
      <c r="U6059" s="1"/>
    </row>
    <row r="6060" spans="5:21" x14ac:dyDescent="0.25">
      <c r="Q6060" s="1"/>
      <c r="R6060" s="1"/>
      <c r="U6060" s="1"/>
    </row>
    <row r="6061" spans="5:21" x14ac:dyDescent="0.25">
      <c r="Q6061" s="1"/>
      <c r="R6061" s="1"/>
      <c r="U6061" s="1"/>
    </row>
    <row r="6062" spans="5:21" x14ac:dyDescent="0.25">
      <c r="Q6062" s="1"/>
      <c r="R6062" s="1"/>
      <c r="U6062" s="1"/>
    </row>
    <row r="6063" spans="5:21" x14ac:dyDescent="0.25">
      <c r="Q6063" s="1"/>
      <c r="R6063" s="1"/>
      <c r="U6063" s="1"/>
    </row>
    <row r="6064" spans="5:21" x14ac:dyDescent="0.25">
      <c r="Q6064" s="1"/>
      <c r="R6064" s="1"/>
      <c r="U6064" s="1"/>
    </row>
    <row r="6065" spans="5:21" x14ac:dyDescent="0.25">
      <c r="Q6065" s="1"/>
      <c r="R6065" s="1"/>
      <c r="U6065" s="1"/>
    </row>
    <row r="6066" spans="5:21" x14ac:dyDescent="0.25">
      <c r="Q6066" s="1"/>
      <c r="R6066" s="1"/>
      <c r="U6066" s="1"/>
    </row>
    <row r="6067" spans="5:21" x14ac:dyDescent="0.25">
      <c r="Q6067" s="1"/>
      <c r="R6067" s="1"/>
      <c r="U6067" s="1"/>
    </row>
    <row r="6068" spans="5:21" x14ac:dyDescent="0.25">
      <c r="Q6068" s="1"/>
      <c r="R6068" s="1"/>
      <c r="U6068" s="1"/>
    </row>
    <row r="6069" spans="5:21" x14ac:dyDescent="0.25">
      <c r="Q6069" s="1"/>
      <c r="R6069" s="1"/>
      <c r="U6069" s="1"/>
    </row>
    <row r="6070" spans="5:21" x14ac:dyDescent="0.25">
      <c r="Q6070" s="1"/>
      <c r="R6070" s="1"/>
      <c r="U6070" s="1"/>
    </row>
    <row r="6071" spans="5:21" x14ac:dyDescent="0.25">
      <c r="Q6071" s="1"/>
      <c r="R6071" s="1"/>
      <c r="U6071" s="1"/>
    </row>
    <row r="6072" spans="5:21" x14ac:dyDescent="0.25">
      <c r="Q6072" s="1"/>
      <c r="R6072" s="1"/>
      <c r="U6072" s="1"/>
    </row>
    <row r="6073" spans="5:21" x14ac:dyDescent="0.25">
      <c r="Q6073" s="1"/>
      <c r="R6073" s="1"/>
      <c r="U6073" s="1"/>
    </row>
    <row r="6074" spans="5:21" x14ac:dyDescent="0.25">
      <c r="E6074" s="1"/>
      <c r="F6074" s="1"/>
      <c r="Q6074" s="1"/>
      <c r="R6074" s="1"/>
      <c r="U6074" s="1"/>
    </row>
    <row r="6075" spans="5:21" x14ac:dyDescent="0.25">
      <c r="E6075" s="1"/>
      <c r="F6075" s="1"/>
      <c r="Q6075" s="1"/>
      <c r="R6075" s="1"/>
      <c r="U6075" s="1"/>
    </row>
    <row r="6076" spans="5:21" x14ac:dyDescent="0.25">
      <c r="E6076" s="1"/>
      <c r="F6076" s="1"/>
      <c r="Q6076" s="1"/>
      <c r="R6076" s="1"/>
      <c r="U6076" s="1"/>
    </row>
    <row r="6077" spans="5:21" x14ac:dyDescent="0.25">
      <c r="E6077" s="1"/>
      <c r="F6077" s="1"/>
      <c r="Q6077" s="1"/>
      <c r="R6077" s="1"/>
      <c r="U6077" s="1"/>
    </row>
    <row r="6078" spans="5:21" x14ac:dyDescent="0.25">
      <c r="E6078" s="1"/>
      <c r="F6078" s="1"/>
      <c r="Q6078" s="1"/>
      <c r="R6078" s="1"/>
      <c r="U6078" s="1"/>
    </row>
    <row r="6079" spans="5:21" x14ac:dyDescent="0.25">
      <c r="E6079" s="1"/>
      <c r="F6079" s="1"/>
      <c r="Q6079" s="1"/>
      <c r="R6079" s="1"/>
      <c r="U6079" s="1"/>
    </row>
    <row r="6080" spans="5:21" x14ac:dyDescent="0.25">
      <c r="E6080" s="1"/>
      <c r="F6080" s="1"/>
      <c r="Q6080" s="1"/>
      <c r="R6080" s="1"/>
      <c r="U6080" s="1"/>
    </row>
    <row r="6081" spans="5:21" x14ac:dyDescent="0.25">
      <c r="E6081" s="1"/>
      <c r="F6081" s="1"/>
      <c r="Q6081" s="1"/>
      <c r="R6081" s="1"/>
      <c r="U6081" s="1"/>
    </row>
    <row r="6082" spans="5:21" x14ac:dyDescent="0.25">
      <c r="E6082" s="1"/>
      <c r="F6082" s="1"/>
      <c r="Q6082" s="1"/>
      <c r="R6082" s="1"/>
      <c r="U6082" s="1"/>
    </row>
    <row r="6083" spans="5:21" x14ac:dyDescent="0.25">
      <c r="E6083" s="1"/>
      <c r="F6083" s="1"/>
      <c r="Q6083" s="1"/>
      <c r="R6083" s="1"/>
      <c r="U6083" s="1"/>
    </row>
    <row r="6084" spans="5:21" x14ac:dyDescent="0.25">
      <c r="E6084" s="1"/>
      <c r="F6084" s="1"/>
      <c r="Q6084" s="1"/>
      <c r="R6084" s="1"/>
      <c r="U6084" s="1"/>
    </row>
    <row r="6085" spans="5:21" x14ac:dyDescent="0.25">
      <c r="E6085" s="1"/>
      <c r="F6085" s="1"/>
      <c r="Q6085" s="1"/>
      <c r="R6085" s="1"/>
      <c r="U6085" s="1"/>
    </row>
    <row r="6086" spans="5:21" x14ac:dyDescent="0.25">
      <c r="E6086" s="1"/>
      <c r="F6086" s="1"/>
      <c r="Q6086" s="1"/>
      <c r="R6086" s="1"/>
      <c r="U6086" s="1"/>
    </row>
    <row r="6087" spans="5:21" x14ac:dyDescent="0.25">
      <c r="E6087" s="1"/>
      <c r="F6087" s="1"/>
      <c r="Q6087" s="1"/>
      <c r="R6087" s="1"/>
      <c r="U6087" s="1"/>
    </row>
    <row r="6088" spans="5:21" x14ac:dyDescent="0.25">
      <c r="E6088" s="1"/>
      <c r="F6088" s="1"/>
      <c r="Q6088" s="1"/>
      <c r="R6088" s="1"/>
      <c r="U6088" s="1"/>
    </row>
    <row r="6089" spans="5:21" x14ac:dyDescent="0.25">
      <c r="E6089" s="1"/>
      <c r="F6089" s="1"/>
      <c r="Q6089" s="1"/>
      <c r="R6089" s="1"/>
      <c r="U6089" s="1"/>
    </row>
    <row r="6090" spans="5:21" x14ac:dyDescent="0.25">
      <c r="E6090" s="1"/>
      <c r="F6090" s="1"/>
      <c r="Q6090" s="1"/>
      <c r="R6090" s="1"/>
      <c r="U6090" s="1"/>
    </row>
    <row r="6091" spans="5:21" x14ac:dyDescent="0.25">
      <c r="E6091" s="1"/>
      <c r="F6091" s="1"/>
      <c r="Q6091" s="1"/>
      <c r="R6091" s="1"/>
      <c r="U6091" s="1"/>
    </row>
    <row r="6092" spans="5:21" x14ac:dyDescent="0.25">
      <c r="E6092" s="1"/>
      <c r="F6092" s="1"/>
      <c r="Q6092" s="1"/>
      <c r="R6092" s="1"/>
      <c r="U6092" s="1"/>
    </row>
    <row r="6093" spans="5:21" x14ac:dyDescent="0.25">
      <c r="E6093" s="1"/>
      <c r="F6093" s="1"/>
      <c r="Q6093" s="1"/>
      <c r="R6093" s="1"/>
      <c r="U6093" s="1"/>
    </row>
    <row r="6094" spans="5:21" x14ac:dyDescent="0.25">
      <c r="E6094" s="1"/>
      <c r="F6094" s="1"/>
      <c r="Q6094" s="1"/>
      <c r="R6094" s="1"/>
      <c r="U6094" s="1"/>
    </row>
    <row r="6095" spans="5:21" x14ac:dyDescent="0.25">
      <c r="E6095" s="1"/>
      <c r="F6095" s="1"/>
      <c r="Q6095" s="1"/>
      <c r="R6095" s="1"/>
      <c r="U6095" s="1"/>
    </row>
    <row r="6096" spans="5:21" x14ac:dyDescent="0.25">
      <c r="E6096" s="1"/>
      <c r="F6096" s="1"/>
      <c r="Q6096" s="1"/>
      <c r="R6096" s="1"/>
      <c r="U6096" s="1"/>
    </row>
    <row r="6097" spans="5:21" x14ac:dyDescent="0.25">
      <c r="E6097" s="1"/>
      <c r="F6097" s="1"/>
      <c r="Q6097" s="1"/>
      <c r="R6097" s="1"/>
      <c r="U6097" s="1"/>
    </row>
    <row r="6098" spans="5:21" x14ac:dyDescent="0.25">
      <c r="Q6098" s="1"/>
      <c r="R6098" s="1"/>
      <c r="U6098" s="1"/>
    </row>
    <row r="6099" spans="5:21" x14ac:dyDescent="0.25">
      <c r="Q6099" s="1"/>
      <c r="R6099" s="1"/>
      <c r="U6099" s="1"/>
    </row>
    <row r="6100" spans="5:21" x14ac:dyDescent="0.25">
      <c r="Q6100" s="1"/>
      <c r="R6100" s="1"/>
      <c r="U6100" s="1"/>
    </row>
    <row r="6101" spans="5:21" x14ac:dyDescent="0.25">
      <c r="Q6101" s="1"/>
      <c r="R6101" s="1"/>
      <c r="U6101" s="1"/>
    </row>
    <row r="6102" spans="5:21" x14ac:dyDescent="0.25">
      <c r="Q6102" s="1"/>
      <c r="R6102" s="1"/>
      <c r="U6102" s="1"/>
    </row>
    <row r="6103" spans="5:21" x14ac:dyDescent="0.25">
      <c r="Q6103" s="1"/>
      <c r="R6103" s="1"/>
      <c r="U6103" s="1"/>
    </row>
    <row r="6104" spans="5:21" x14ac:dyDescent="0.25">
      <c r="Q6104" s="1"/>
      <c r="R6104" s="1"/>
      <c r="U6104" s="1"/>
    </row>
    <row r="6105" spans="5:21" x14ac:dyDescent="0.25">
      <c r="Q6105" s="1"/>
      <c r="R6105" s="1"/>
      <c r="U6105" s="1"/>
    </row>
    <row r="6106" spans="5:21" x14ac:dyDescent="0.25">
      <c r="Q6106" s="1"/>
      <c r="R6106" s="1"/>
      <c r="U6106" s="1"/>
    </row>
    <row r="6107" spans="5:21" x14ac:dyDescent="0.25">
      <c r="Q6107" s="1"/>
      <c r="R6107" s="1"/>
      <c r="U6107" s="1"/>
    </row>
    <row r="6108" spans="5:21" x14ac:dyDescent="0.25">
      <c r="Q6108" s="1"/>
      <c r="R6108" s="1"/>
      <c r="U6108" s="1"/>
    </row>
    <row r="6109" spans="5:21" x14ac:dyDescent="0.25">
      <c r="Q6109" s="1"/>
      <c r="R6109" s="1"/>
      <c r="U6109" s="1"/>
    </row>
    <row r="6110" spans="5:21" x14ac:dyDescent="0.25">
      <c r="Q6110" s="1"/>
      <c r="R6110" s="1"/>
      <c r="U6110" s="1"/>
    </row>
    <row r="6111" spans="5:21" x14ac:dyDescent="0.25">
      <c r="Q6111" s="1"/>
      <c r="R6111" s="1"/>
      <c r="U6111" s="1"/>
    </row>
    <row r="6112" spans="5:21" x14ac:dyDescent="0.25">
      <c r="Q6112" s="1"/>
      <c r="R6112" s="1"/>
      <c r="U6112" s="1"/>
    </row>
    <row r="6113" spans="17:21" x14ac:dyDescent="0.25">
      <c r="Q6113" s="1"/>
      <c r="R6113" s="1"/>
      <c r="U6113" s="1"/>
    </row>
    <row r="6114" spans="17:21" x14ac:dyDescent="0.25">
      <c r="Q6114" s="1"/>
      <c r="R6114" s="1"/>
      <c r="U6114" s="1"/>
    </row>
    <row r="6115" spans="17:21" x14ac:dyDescent="0.25">
      <c r="Q6115" s="1"/>
      <c r="R6115" s="1"/>
      <c r="U6115" s="1"/>
    </row>
    <row r="6116" spans="17:21" x14ac:dyDescent="0.25">
      <c r="Q6116" s="1"/>
      <c r="R6116" s="1"/>
      <c r="U6116" s="1"/>
    </row>
    <row r="6117" spans="17:21" x14ac:dyDescent="0.25">
      <c r="Q6117" s="1"/>
      <c r="R6117" s="1"/>
      <c r="U6117" s="1"/>
    </row>
    <row r="6118" spans="17:21" x14ac:dyDescent="0.25">
      <c r="Q6118" s="1"/>
      <c r="R6118" s="1"/>
      <c r="U6118" s="1"/>
    </row>
    <row r="6119" spans="17:21" x14ac:dyDescent="0.25">
      <c r="Q6119" s="1"/>
      <c r="R6119" s="1"/>
      <c r="U6119" s="1"/>
    </row>
    <row r="6120" spans="17:21" x14ac:dyDescent="0.25">
      <c r="Q6120" s="1"/>
      <c r="R6120" s="1"/>
      <c r="U6120" s="1"/>
    </row>
    <row r="6121" spans="17:21" x14ac:dyDescent="0.25">
      <c r="Q6121" s="1"/>
      <c r="R6121" s="1"/>
      <c r="U6121" s="1"/>
    </row>
    <row r="6122" spans="17:21" x14ac:dyDescent="0.25">
      <c r="Q6122" s="1"/>
      <c r="R6122" s="1"/>
      <c r="U6122" s="1"/>
    </row>
    <row r="6123" spans="17:21" x14ac:dyDescent="0.25">
      <c r="Q6123" s="1"/>
      <c r="R6123" s="1"/>
      <c r="U6123" s="1"/>
    </row>
    <row r="6124" spans="17:21" x14ac:dyDescent="0.25">
      <c r="Q6124" s="1"/>
      <c r="R6124" s="1"/>
      <c r="U6124" s="1"/>
    </row>
    <row r="6125" spans="17:21" x14ac:dyDescent="0.25">
      <c r="Q6125" s="1"/>
      <c r="R6125" s="1"/>
      <c r="U6125" s="1"/>
    </row>
    <row r="6126" spans="17:21" x14ac:dyDescent="0.25">
      <c r="Q6126" s="1"/>
      <c r="R6126" s="1"/>
      <c r="U6126" s="1"/>
    </row>
    <row r="6127" spans="17:21" x14ac:dyDescent="0.25">
      <c r="Q6127" s="1"/>
      <c r="R6127" s="1"/>
      <c r="U6127" s="1"/>
    </row>
    <row r="6128" spans="17:21" x14ac:dyDescent="0.25">
      <c r="Q6128" s="1"/>
      <c r="R6128" s="1"/>
      <c r="U6128" s="1"/>
    </row>
    <row r="6129" spans="17:21" x14ac:dyDescent="0.25">
      <c r="Q6129" s="1"/>
      <c r="R6129" s="1"/>
      <c r="U6129" s="1"/>
    </row>
    <row r="6130" spans="17:21" x14ac:dyDescent="0.25">
      <c r="Q6130" s="1"/>
      <c r="R6130" s="1"/>
      <c r="U6130" s="1"/>
    </row>
    <row r="6131" spans="17:21" x14ac:dyDescent="0.25">
      <c r="Q6131" s="1"/>
      <c r="R6131" s="1"/>
      <c r="U6131" s="1"/>
    </row>
    <row r="6132" spans="17:21" x14ac:dyDescent="0.25">
      <c r="Q6132" s="1"/>
      <c r="R6132" s="1"/>
      <c r="U6132" s="1"/>
    </row>
    <row r="6133" spans="17:21" x14ac:dyDescent="0.25">
      <c r="Q6133" s="1"/>
      <c r="R6133" s="1"/>
      <c r="U6133" s="1"/>
    </row>
    <row r="6134" spans="17:21" x14ac:dyDescent="0.25">
      <c r="Q6134" s="1"/>
      <c r="R6134" s="1"/>
      <c r="U6134" s="1"/>
    </row>
    <row r="6135" spans="17:21" x14ac:dyDescent="0.25">
      <c r="Q6135" s="1"/>
      <c r="R6135" s="1"/>
      <c r="U6135" s="1"/>
    </row>
    <row r="6136" spans="17:21" x14ac:dyDescent="0.25">
      <c r="Q6136" s="1"/>
      <c r="R6136" s="1"/>
      <c r="U6136" s="1"/>
    </row>
    <row r="6137" spans="17:21" x14ac:dyDescent="0.25">
      <c r="Q6137" s="1"/>
      <c r="R6137" s="1"/>
      <c r="U6137" s="1"/>
    </row>
    <row r="6138" spans="17:21" x14ac:dyDescent="0.25">
      <c r="Q6138" s="1"/>
      <c r="R6138" s="1"/>
      <c r="U6138" s="1"/>
    </row>
    <row r="6139" spans="17:21" x14ac:dyDescent="0.25">
      <c r="Q6139" s="1"/>
      <c r="R6139" s="1"/>
      <c r="U6139" s="1"/>
    </row>
    <row r="6140" spans="17:21" x14ac:dyDescent="0.25">
      <c r="Q6140" s="1"/>
      <c r="R6140" s="1"/>
      <c r="U6140" s="1"/>
    </row>
    <row r="6141" spans="17:21" x14ac:dyDescent="0.25">
      <c r="Q6141" s="1"/>
      <c r="R6141" s="1"/>
      <c r="U6141" s="1"/>
    </row>
    <row r="6142" spans="17:21" x14ac:dyDescent="0.25">
      <c r="Q6142" s="1"/>
      <c r="R6142" s="1"/>
      <c r="U6142" s="1"/>
    </row>
    <row r="6143" spans="17:21" x14ac:dyDescent="0.25">
      <c r="Q6143" s="1"/>
      <c r="R6143" s="1"/>
      <c r="U6143" s="1"/>
    </row>
    <row r="6144" spans="17:21" x14ac:dyDescent="0.25">
      <c r="Q6144" s="1"/>
      <c r="R6144" s="1"/>
      <c r="U6144" s="1"/>
    </row>
    <row r="6145" spans="5:21" x14ac:dyDescent="0.25">
      <c r="Q6145" s="1"/>
      <c r="R6145" s="1"/>
      <c r="U6145" s="1"/>
    </row>
    <row r="6146" spans="5:21" x14ac:dyDescent="0.25">
      <c r="E6146" s="1"/>
      <c r="F6146" s="1"/>
      <c r="Q6146" s="1"/>
      <c r="R6146" s="1"/>
      <c r="U6146" s="1"/>
    </row>
    <row r="6147" spans="5:21" x14ac:dyDescent="0.25">
      <c r="E6147" s="1"/>
      <c r="F6147" s="1"/>
      <c r="Q6147" s="1"/>
      <c r="R6147" s="1"/>
      <c r="U6147" s="1"/>
    </row>
    <row r="6148" spans="5:21" x14ac:dyDescent="0.25">
      <c r="E6148" s="1"/>
      <c r="F6148" s="1"/>
      <c r="Q6148" s="1"/>
      <c r="R6148" s="1"/>
      <c r="U6148" s="1"/>
    </row>
    <row r="6149" spans="5:21" x14ac:dyDescent="0.25">
      <c r="E6149" s="1"/>
      <c r="F6149" s="1"/>
      <c r="Q6149" s="1"/>
      <c r="R6149" s="1"/>
      <c r="U6149" s="1"/>
    </row>
    <row r="6150" spans="5:21" x14ac:dyDescent="0.25">
      <c r="E6150" s="1"/>
      <c r="F6150" s="1"/>
      <c r="Q6150" s="1"/>
      <c r="R6150" s="1"/>
      <c r="U6150" s="1"/>
    </row>
    <row r="6151" spans="5:21" x14ac:dyDescent="0.25">
      <c r="E6151" s="1"/>
      <c r="F6151" s="1"/>
      <c r="Q6151" s="1"/>
      <c r="R6151" s="1"/>
      <c r="U6151" s="1"/>
    </row>
    <row r="6152" spans="5:21" x14ac:dyDescent="0.25">
      <c r="E6152" s="1"/>
      <c r="F6152" s="1"/>
      <c r="Q6152" s="1"/>
      <c r="R6152" s="1"/>
      <c r="U6152" s="1"/>
    </row>
    <row r="6153" spans="5:21" x14ac:dyDescent="0.25">
      <c r="E6153" s="1"/>
      <c r="F6153" s="1"/>
      <c r="Q6153" s="1"/>
      <c r="R6153" s="1"/>
      <c r="U6153" s="1"/>
    </row>
    <row r="6154" spans="5:21" x14ac:dyDescent="0.25">
      <c r="E6154" s="1"/>
      <c r="F6154" s="1"/>
      <c r="Q6154" s="1"/>
      <c r="R6154" s="1"/>
      <c r="U6154" s="1"/>
    </row>
    <row r="6155" spans="5:21" x14ac:dyDescent="0.25">
      <c r="E6155" s="1"/>
      <c r="F6155" s="1"/>
      <c r="Q6155" s="1"/>
      <c r="R6155" s="1"/>
      <c r="U6155" s="1"/>
    </row>
    <row r="6156" spans="5:21" x14ac:dyDescent="0.25">
      <c r="E6156" s="1"/>
      <c r="F6156" s="1"/>
      <c r="Q6156" s="1"/>
      <c r="R6156" s="1"/>
      <c r="U6156" s="1"/>
    </row>
    <row r="6157" spans="5:21" x14ac:dyDescent="0.25">
      <c r="E6157" s="1"/>
      <c r="F6157" s="1"/>
      <c r="Q6157" s="1"/>
      <c r="R6157" s="1"/>
      <c r="U6157" s="1"/>
    </row>
    <row r="6158" spans="5:21" x14ac:dyDescent="0.25">
      <c r="E6158" s="1"/>
      <c r="F6158" s="1"/>
      <c r="Q6158" s="1"/>
      <c r="R6158" s="1"/>
      <c r="U6158" s="1"/>
    </row>
    <row r="6159" spans="5:21" x14ac:dyDescent="0.25">
      <c r="E6159" s="1"/>
      <c r="F6159" s="1"/>
      <c r="Q6159" s="1"/>
      <c r="R6159" s="1"/>
      <c r="U6159" s="1"/>
    </row>
    <row r="6160" spans="5:21" x14ac:dyDescent="0.25">
      <c r="E6160" s="1"/>
      <c r="F6160" s="1"/>
      <c r="Q6160" s="1"/>
      <c r="R6160" s="1"/>
      <c r="U6160" s="1"/>
    </row>
    <row r="6161" spans="5:21" x14ac:dyDescent="0.25">
      <c r="E6161" s="1"/>
      <c r="F6161" s="1"/>
      <c r="Q6161" s="1"/>
      <c r="R6161" s="1"/>
      <c r="U6161" s="1"/>
    </row>
    <row r="6162" spans="5:21" x14ac:dyDescent="0.25">
      <c r="E6162" s="1"/>
      <c r="F6162" s="1"/>
      <c r="Q6162" s="1"/>
      <c r="R6162" s="1"/>
      <c r="U6162" s="1"/>
    </row>
    <row r="6163" spans="5:21" x14ac:dyDescent="0.25">
      <c r="E6163" s="1"/>
      <c r="F6163" s="1"/>
      <c r="Q6163" s="1"/>
      <c r="R6163" s="1"/>
      <c r="U6163" s="1"/>
    </row>
    <row r="6164" spans="5:21" x14ac:dyDescent="0.25">
      <c r="E6164" s="1"/>
      <c r="F6164" s="1"/>
      <c r="Q6164" s="1"/>
      <c r="R6164" s="1"/>
      <c r="U6164" s="1"/>
    </row>
    <row r="6165" spans="5:21" x14ac:dyDescent="0.25">
      <c r="E6165" s="1"/>
      <c r="F6165" s="1"/>
      <c r="Q6165" s="1"/>
      <c r="R6165" s="1"/>
      <c r="U6165" s="1"/>
    </row>
    <row r="6166" spans="5:21" x14ac:dyDescent="0.25">
      <c r="E6166" s="1"/>
      <c r="F6166" s="1"/>
      <c r="Q6166" s="1"/>
      <c r="R6166" s="1"/>
      <c r="U6166" s="1"/>
    </row>
    <row r="6167" spans="5:21" x14ac:dyDescent="0.25">
      <c r="E6167" s="1"/>
      <c r="F6167" s="1"/>
      <c r="Q6167" s="1"/>
      <c r="R6167" s="1"/>
      <c r="U6167" s="1"/>
    </row>
    <row r="6168" spans="5:21" x14ac:dyDescent="0.25">
      <c r="E6168" s="1"/>
      <c r="F6168" s="1"/>
      <c r="Q6168" s="1"/>
      <c r="R6168" s="1"/>
      <c r="U6168" s="1"/>
    </row>
    <row r="6169" spans="5:21" x14ac:dyDescent="0.25">
      <c r="E6169" s="1"/>
      <c r="F6169" s="1"/>
      <c r="Q6169" s="1"/>
      <c r="R6169" s="1"/>
      <c r="U6169" s="1"/>
    </row>
    <row r="6170" spans="5:21" x14ac:dyDescent="0.25">
      <c r="E6170" s="1"/>
      <c r="F6170" s="1"/>
      <c r="Q6170" s="1"/>
      <c r="R6170" s="1"/>
      <c r="U6170" s="1"/>
    </row>
    <row r="6171" spans="5:21" x14ac:dyDescent="0.25">
      <c r="E6171" s="1"/>
      <c r="F6171" s="1"/>
      <c r="Q6171" s="1"/>
      <c r="R6171" s="1"/>
      <c r="U6171" s="1"/>
    </row>
    <row r="6172" spans="5:21" x14ac:dyDescent="0.25">
      <c r="E6172" s="1"/>
      <c r="F6172" s="1"/>
      <c r="Q6172" s="1"/>
      <c r="R6172" s="1"/>
      <c r="U6172" s="1"/>
    </row>
    <row r="6173" spans="5:21" x14ac:dyDescent="0.25">
      <c r="E6173" s="1"/>
      <c r="F6173" s="1"/>
      <c r="Q6173" s="1"/>
      <c r="R6173" s="1"/>
      <c r="U6173" s="1"/>
    </row>
    <row r="6174" spans="5:21" x14ac:dyDescent="0.25">
      <c r="E6174" s="1"/>
      <c r="F6174" s="1"/>
      <c r="Q6174" s="1"/>
      <c r="R6174" s="1"/>
      <c r="U6174" s="1"/>
    </row>
    <row r="6175" spans="5:21" x14ac:dyDescent="0.25">
      <c r="E6175" s="1"/>
      <c r="F6175" s="1"/>
      <c r="Q6175" s="1"/>
      <c r="R6175" s="1"/>
      <c r="U6175" s="1"/>
    </row>
    <row r="6176" spans="5:21" x14ac:dyDescent="0.25">
      <c r="E6176" s="1"/>
      <c r="F6176" s="1"/>
      <c r="Q6176" s="1"/>
      <c r="R6176" s="1"/>
      <c r="U6176" s="1"/>
    </row>
    <row r="6177" spans="5:21" x14ac:dyDescent="0.25">
      <c r="E6177" s="1"/>
      <c r="F6177" s="1"/>
      <c r="Q6177" s="1"/>
      <c r="R6177" s="1"/>
      <c r="U6177" s="1"/>
    </row>
    <row r="6178" spans="5:21" x14ac:dyDescent="0.25">
      <c r="E6178" s="1"/>
      <c r="F6178" s="1"/>
      <c r="Q6178" s="1"/>
      <c r="R6178" s="1"/>
      <c r="U6178" s="1"/>
    </row>
    <row r="6179" spans="5:21" x14ac:dyDescent="0.25">
      <c r="E6179" s="1"/>
      <c r="F6179" s="1"/>
      <c r="Q6179" s="1"/>
      <c r="R6179" s="1"/>
      <c r="U6179" s="1"/>
    </row>
    <row r="6180" spans="5:21" x14ac:dyDescent="0.25">
      <c r="E6180" s="1"/>
      <c r="F6180" s="1"/>
      <c r="Q6180" s="1"/>
      <c r="R6180" s="1"/>
      <c r="U6180" s="1"/>
    </row>
    <row r="6181" spans="5:21" x14ac:dyDescent="0.25">
      <c r="E6181" s="1"/>
      <c r="F6181" s="1"/>
      <c r="Q6181" s="1"/>
      <c r="R6181" s="1"/>
      <c r="U6181" s="1"/>
    </row>
    <row r="6182" spans="5:21" x14ac:dyDescent="0.25">
      <c r="E6182" s="1"/>
      <c r="F6182" s="1"/>
      <c r="Q6182" s="1"/>
      <c r="R6182" s="1"/>
      <c r="U6182" s="1"/>
    </row>
    <row r="6183" spans="5:21" x14ac:dyDescent="0.25">
      <c r="E6183" s="1"/>
      <c r="F6183" s="1"/>
      <c r="Q6183" s="1"/>
      <c r="R6183" s="1"/>
      <c r="U6183" s="1"/>
    </row>
    <row r="6184" spans="5:21" x14ac:dyDescent="0.25">
      <c r="E6184" s="1"/>
      <c r="F6184" s="1"/>
      <c r="Q6184" s="1"/>
      <c r="R6184" s="1"/>
      <c r="U6184" s="1"/>
    </row>
    <row r="6185" spans="5:21" x14ac:dyDescent="0.25">
      <c r="E6185" s="1"/>
      <c r="F6185" s="1"/>
      <c r="Q6185" s="1"/>
      <c r="R6185" s="1"/>
      <c r="U6185" s="1"/>
    </row>
    <row r="6186" spans="5:21" x14ac:dyDescent="0.25">
      <c r="E6186" s="1"/>
      <c r="F6186" s="1"/>
      <c r="Q6186" s="1"/>
      <c r="R6186" s="1"/>
      <c r="U6186" s="1"/>
    </row>
    <row r="6187" spans="5:21" x14ac:dyDescent="0.25">
      <c r="E6187" s="1"/>
      <c r="F6187" s="1"/>
      <c r="Q6187" s="1"/>
      <c r="R6187" s="1"/>
      <c r="U6187" s="1"/>
    </row>
    <row r="6188" spans="5:21" x14ac:dyDescent="0.25">
      <c r="E6188" s="1"/>
      <c r="F6188" s="1"/>
      <c r="Q6188" s="1"/>
      <c r="R6188" s="1"/>
      <c r="U6188" s="1"/>
    </row>
    <row r="6189" spans="5:21" x14ac:dyDescent="0.25">
      <c r="E6189" s="1"/>
      <c r="F6189" s="1"/>
      <c r="Q6189" s="1"/>
      <c r="R6189" s="1"/>
      <c r="U6189" s="1"/>
    </row>
    <row r="6190" spans="5:21" x14ac:dyDescent="0.25">
      <c r="E6190" s="1"/>
      <c r="F6190" s="1"/>
      <c r="Q6190" s="1"/>
      <c r="R6190" s="1"/>
      <c r="U6190" s="1"/>
    </row>
    <row r="6191" spans="5:21" x14ac:dyDescent="0.25">
      <c r="E6191" s="1"/>
      <c r="F6191" s="1"/>
      <c r="Q6191" s="1"/>
      <c r="R6191" s="1"/>
      <c r="U6191" s="1"/>
    </row>
    <row r="6192" spans="5:21" x14ac:dyDescent="0.25">
      <c r="E6192" s="1"/>
      <c r="F6192" s="1"/>
      <c r="Q6192" s="1"/>
      <c r="R6192" s="1"/>
      <c r="U6192" s="1"/>
    </row>
    <row r="6193" spans="5:21" x14ac:dyDescent="0.25">
      <c r="E6193" s="1"/>
      <c r="F6193" s="1"/>
      <c r="Q6193" s="1"/>
      <c r="R6193" s="1"/>
      <c r="U6193" s="1"/>
    </row>
    <row r="6194" spans="5:21" x14ac:dyDescent="0.25">
      <c r="E6194" s="1"/>
      <c r="F6194" s="1"/>
      <c r="Q6194" s="1"/>
      <c r="R6194" s="1"/>
      <c r="U6194" s="1"/>
    </row>
    <row r="6195" spans="5:21" x14ac:dyDescent="0.25">
      <c r="E6195" s="1"/>
      <c r="F6195" s="1"/>
      <c r="Q6195" s="1"/>
      <c r="R6195" s="1"/>
      <c r="U6195" s="1"/>
    </row>
    <row r="6196" spans="5:21" x14ac:dyDescent="0.25">
      <c r="E6196" s="1"/>
      <c r="F6196" s="1"/>
      <c r="Q6196" s="1"/>
      <c r="R6196" s="1"/>
      <c r="U6196" s="1"/>
    </row>
    <row r="6197" spans="5:21" x14ac:dyDescent="0.25">
      <c r="E6197" s="1"/>
      <c r="F6197" s="1"/>
      <c r="Q6197" s="1"/>
      <c r="R6197" s="1"/>
      <c r="U6197" s="1"/>
    </row>
    <row r="6198" spans="5:21" x14ac:dyDescent="0.25">
      <c r="E6198" s="1"/>
      <c r="F6198" s="1"/>
      <c r="Q6198" s="1"/>
      <c r="R6198" s="1"/>
      <c r="U6198" s="1"/>
    </row>
    <row r="6199" spans="5:21" x14ac:dyDescent="0.25">
      <c r="E6199" s="1"/>
      <c r="F6199" s="1"/>
      <c r="Q6199" s="1"/>
      <c r="R6199" s="1"/>
      <c r="U6199" s="1"/>
    </row>
    <row r="6200" spans="5:21" x14ac:dyDescent="0.25">
      <c r="E6200" s="1"/>
      <c r="F6200" s="1"/>
      <c r="Q6200" s="1"/>
      <c r="R6200" s="1"/>
      <c r="U6200" s="1"/>
    </row>
    <row r="6201" spans="5:21" x14ac:dyDescent="0.25">
      <c r="E6201" s="1"/>
      <c r="F6201" s="1"/>
      <c r="Q6201" s="1"/>
      <c r="R6201" s="1"/>
      <c r="U6201" s="1"/>
    </row>
    <row r="6202" spans="5:21" x14ac:dyDescent="0.25">
      <c r="E6202" s="1"/>
      <c r="F6202" s="1"/>
      <c r="Q6202" s="1"/>
      <c r="R6202" s="1"/>
      <c r="U6202" s="1"/>
    </row>
    <row r="6203" spans="5:21" x14ac:dyDescent="0.25">
      <c r="E6203" s="1"/>
      <c r="F6203" s="1"/>
      <c r="Q6203" s="1"/>
      <c r="R6203" s="1"/>
      <c r="U6203" s="1"/>
    </row>
    <row r="6204" spans="5:21" x14ac:dyDescent="0.25">
      <c r="E6204" s="1"/>
      <c r="F6204" s="1"/>
      <c r="Q6204" s="1"/>
      <c r="R6204" s="1"/>
      <c r="U6204" s="1"/>
    </row>
    <row r="6205" spans="5:21" x14ac:dyDescent="0.25">
      <c r="E6205" s="1"/>
      <c r="F6205" s="1"/>
      <c r="Q6205" s="1"/>
      <c r="R6205" s="1"/>
      <c r="U6205" s="1"/>
    </row>
    <row r="6206" spans="5:21" x14ac:dyDescent="0.25">
      <c r="E6206" s="1"/>
      <c r="F6206" s="1"/>
      <c r="Q6206" s="1"/>
      <c r="R6206" s="1"/>
      <c r="U6206" s="1"/>
    </row>
    <row r="6207" spans="5:21" x14ac:dyDescent="0.25">
      <c r="E6207" s="1"/>
      <c r="F6207" s="1"/>
      <c r="Q6207" s="1"/>
      <c r="R6207" s="1"/>
      <c r="U6207" s="1"/>
    </row>
    <row r="6208" spans="5:21" x14ac:dyDescent="0.25">
      <c r="E6208" s="1"/>
      <c r="F6208" s="1"/>
      <c r="Q6208" s="1"/>
      <c r="R6208" s="1"/>
      <c r="U6208" s="1"/>
    </row>
    <row r="6209" spans="5:21" x14ac:dyDescent="0.25">
      <c r="E6209" s="1"/>
      <c r="F6209" s="1"/>
      <c r="Q6209" s="1"/>
      <c r="R6209" s="1"/>
      <c r="U6209" s="1"/>
    </row>
    <row r="6210" spans="5:21" x14ac:dyDescent="0.25">
      <c r="E6210" s="1"/>
      <c r="F6210" s="1"/>
      <c r="Q6210" s="1"/>
      <c r="R6210" s="1"/>
      <c r="U6210" s="1"/>
    </row>
    <row r="6211" spans="5:21" x14ac:dyDescent="0.25">
      <c r="E6211" s="1"/>
      <c r="F6211" s="1"/>
      <c r="Q6211" s="1"/>
      <c r="R6211" s="1"/>
      <c r="U6211" s="1"/>
    </row>
    <row r="6212" spans="5:21" x14ac:dyDescent="0.25">
      <c r="E6212" s="1"/>
      <c r="F6212" s="1"/>
      <c r="Q6212" s="1"/>
      <c r="R6212" s="1"/>
      <c r="U6212" s="1"/>
    </row>
    <row r="6213" spans="5:21" x14ac:dyDescent="0.25">
      <c r="E6213" s="1"/>
      <c r="F6213" s="1"/>
      <c r="Q6213" s="1"/>
      <c r="R6213" s="1"/>
      <c r="U6213" s="1"/>
    </row>
    <row r="6214" spans="5:21" x14ac:dyDescent="0.25">
      <c r="E6214" s="1"/>
      <c r="F6214" s="1"/>
      <c r="Q6214" s="1"/>
      <c r="R6214" s="1"/>
      <c r="U6214" s="1"/>
    </row>
    <row r="6215" spans="5:21" x14ac:dyDescent="0.25">
      <c r="E6215" s="1"/>
      <c r="F6215" s="1"/>
      <c r="Q6215" s="1"/>
      <c r="R6215" s="1"/>
      <c r="U6215" s="1"/>
    </row>
    <row r="6216" spans="5:21" x14ac:dyDescent="0.25">
      <c r="E6216" s="1"/>
      <c r="F6216" s="1"/>
      <c r="Q6216" s="1"/>
      <c r="R6216" s="1"/>
      <c r="U6216" s="1"/>
    </row>
    <row r="6217" spans="5:21" x14ac:dyDescent="0.25">
      <c r="E6217" s="1"/>
      <c r="F6217" s="1"/>
      <c r="Q6217" s="1"/>
      <c r="R6217" s="1"/>
      <c r="U6217" s="1"/>
    </row>
    <row r="6218" spans="5:21" x14ac:dyDescent="0.25">
      <c r="Q6218" s="1"/>
      <c r="R6218" s="1"/>
      <c r="U6218" s="1"/>
    </row>
    <row r="6219" spans="5:21" x14ac:dyDescent="0.25">
      <c r="Q6219" s="1"/>
      <c r="R6219" s="1"/>
      <c r="U6219" s="1"/>
    </row>
    <row r="6220" spans="5:21" x14ac:dyDescent="0.25">
      <c r="Q6220" s="1"/>
      <c r="R6220" s="1"/>
      <c r="U6220" s="1"/>
    </row>
    <row r="6221" spans="5:21" x14ac:dyDescent="0.25">
      <c r="Q6221" s="1"/>
      <c r="R6221" s="1"/>
      <c r="U6221" s="1"/>
    </row>
    <row r="6222" spans="5:21" x14ac:dyDescent="0.25">
      <c r="Q6222" s="1"/>
      <c r="R6222" s="1"/>
      <c r="U6222" s="1"/>
    </row>
    <row r="6223" spans="5:21" x14ac:dyDescent="0.25">
      <c r="Q6223" s="1"/>
      <c r="R6223" s="1"/>
      <c r="U6223" s="1"/>
    </row>
    <row r="6224" spans="5:21" x14ac:dyDescent="0.25">
      <c r="Q6224" s="1"/>
      <c r="R6224" s="1"/>
      <c r="U6224" s="1"/>
    </row>
    <row r="6225" spans="17:21" x14ac:dyDescent="0.25">
      <c r="Q6225" s="1"/>
      <c r="R6225" s="1"/>
      <c r="U6225" s="1"/>
    </row>
    <row r="6226" spans="17:21" x14ac:dyDescent="0.25">
      <c r="Q6226" s="1"/>
      <c r="R6226" s="1"/>
      <c r="U6226" s="1"/>
    </row>
    <row r="6227" spans="17:21" x14ac:dyDescent="0.25">
      <c r="Q6227" s="1"/>
      <c r="R6227" s="1"/>
      <c r="U6227" s="1"/>
    </row>
    <row r="6228" spans="17:21" x14ac:dyDescent="0.25">
      <c r="Q6228" s="1"/>
      <c r="R6228" s="1"/>
      <c r="U6228" s="1"/>
    </row>
    <row r="6229" spans="17:21" x14ac:dyDescent="0.25">
      <c r="Q6229" s="1"/>
      <c r="R6229" s="1"/>
      <c r="U6229" s="1"/>
    </row>
    <row r="6230" spans="17:21" x14ac:dyDescent="0.25">
      <c r="Q6230" s="1"/>
      <c r="R6230" s="1"/>
      <c r="U6230" s="1"/>
    </row>
    <row r="6231" spans="17:21" x14ac:dyDescent="0.25">
      <c r="Q6231" s="1"/>
      <c r="R6231" s="1"/>
      <c r="U6231" s="1"/>
    </row>
    <row r="6232" spans="17:21" x14ac:dyDescent="0.25">
      <c r="Q6232" s="1"/>
      <c r="R6232" s="1"/>
      <c r="U6232" s="1"/>
    </row>
    <row r="6233" spans="17:21" x14ac:dyDescent="0.25">
      <c r="Q6233" s="1"/>
      <c r="R6233" s="1"/>
      <c r="U6233" s="1"/>
    </row>
    <row r="6234" spans="17:21" x14ac:dyDescent="0.25">
      <c r="Q6234" s="1"/>
      <c r="R6234" s="1"/>
      <c r="U6234" s="1"/>
    </row>
    <row r="6235" spans="17:21" x14ac:dyDescent="0.25">
      <c r="Q6235" s="1"/>
      <c r="R6235" s="1"/>
      <c r="U6235" s="1"/>
    </row>
    <row r="6236" spans="17:21" x14ac:dyDescent="0.25">
      <c r="Q6236" s="1"/>
      <c r="R6236" s="1"/>
      <c r="U6236" s="1"/>
    </row>
    <row r="6237" spans="17:21" x14ac:dyDescent="0.25">
      <c r="Q6237" s="1"/>
      <c r="R6237" s="1"/>
      <c r="U6237" s="1"/>
    </row>
    <row r="6238" spans="17:21" x14ac:dyDescent="0.25">
      <c r="Q6238" s="1"/>
      <c r="R6238" s="1"/>
      <c r="U6238" s="1"/>
    </row>
    <row r="6239" spans="17:21" x14ac:dyDescent="0.25">
      <c r="Q6239" s="1"/>
      <c r="R6239" s="1"/>
      <c r="U6239" s="1"/>
    </row>
    <row r="6240" spans="17:21" x14ac:dyDescent="0.25">
      <c r="Q6240" s="1"/>
      <c r="R6240" s="1"/>
      <c r="U6240" s="1"/>
    </row>
    <row r="6241" spans="5:21" x14ac:dyDescent="0.25">
      <c r="Q6241" s="1"/>
      <c r="R6241" s="1"/>
      <c r="U6241" s="1"/>
    </row>
    <row r="6242" spans="5:21" x14ac:dyDescent="0.25">
      <c r="E6242" s="1"/>
      <c r="F6242" s="1"/>
      <c r="Q6242" s="1"/>
      <c r="R6242" s="1"/>
      <c r="U6242" s="1"/>
    </row>
    <row r="6243" spans="5:21" x14ac:dyDescent="0.25">
      <c r="E6243" s="1"/>
      <c r="F6243" s="1"/>
      <c r="Q6243" s="1"/>
      <c r="R6243" s="1"/>
      <c r="U6243" s="1"/>
    </row>
    <row r="6244" spans="5:21" x14ac:dyDescent="0.25">
      <c r="E6244" s="1"/>
      <c r="F6244" s="1"/>
      <c r="Q6244" s="1"/>
      <c r="R6244" s="1"/>
      <c r="U6244" s="1"/>
    </row>
    <row r="6245" spans="5:21" x14ac:dyDescent="0.25">
      <c r="E6245" s="1"/>
      <c r="F6245" s="1"/>
      <c r="Q6245" s="1"/>
      <c r="R6245" s="1"/>
      <c r="U6245" s="1"/>
    </row>
    <row r="6246" spans="5:21" x14ac:dyDescent="0.25">
      <c r="E6246" s="1"/>
      <c r="F6246" s="1"/>
      <c r="Q6246" s="1"/>
      <c r="R6246" s="1"/>
      <c r="U6246" s="1"/>
    </row>
    <row r="6247" spans="5:21" x14ac:dyDescent="0.25">
      <c r="E6247" s="1"/>
      <c r="F6247" s="1"/>
      <c r="Q6247" s="1"/>
      <c r="R6247" s="1"/>
      <c r="U6247" s="1"/>
    </row>
    <row r="6248" spans="5:21" x14ac:dyDescent="0.25">
      <c r="E6248" s="1"/>
      <c r="F6248" s="1"/>
      <c r="Q6248" s="1"/>
      <c r="R6248" s="1"/>
      <c r="U6248" s="1"/>
    </row>
    <row r="6249" spans="5:21" x14ac:dyDescent="0.25">
      <c r="E6249" s="1"/>
      <c r="F6249" s="1"/>
      <c r="Q6249" s="1"/>
      <c r="R6249" s="1"/>
      <c r="U6249" s="1"/>
    </row>
    <row r="6250" spans="5:21" x14ac:dyDescent="0.25">
      <c r="E6250" s="1"/>
      <c r="F6250" s="1"/>
      <c r="Q6250" s="1"/>
      <c r="R6250" s="1"/>
      <c r="U6250" s="1"/>
    </row>
    <row r="6251" spans="5:21" x14ac:dyDescent="0.25">
      <c r="E6251" s="1"/>
      <c r="F6251" s="1"/>
      <c r="Q6251" s="1"/>
      <c r="R6251" s="1"/>
      <c r="U6251" s="1"/>
    </row>
    <row r="6252" spans="5:21" x14ac:dyDescent="0.25">
      <c r="E6252" s="1"/>
      <c r="F6252" s="1"/>
      <c r="Q6252" s="1"/>
      <c r="R6252" s="1"/>
      <c r="U6252" s="1"/>
    </row>
    <row r="6253" spans="5:21" x14ac:dyDescent="0.25">
      <c r="E6253" s="1"/>
      <c r="F6253" s="1"/>
      <c r="Q6253" s="1"/>
      <c r="R6253" s="1"/>
      <c r="U6253" s="1"/>
    </row>
    <row r="6254" spans="5:21" x14ac:dyDescent="0.25">
      <c r="E6254" s="1"/>
      <c r="F6254" s="1"/>
      <c r="Q6254" s="1"/>
      <c r="R6254" s="1"/>
      <c r="U6254" s="1"/>
    </row>
    <row r="6255" spans="5:21" x14ac:dyDescent="0.25">
      <c r="E6255" s="1"/>
      <c r="F6255" s="1"/>
      <c r="Q6255" s="1"/>
      <c r="R6255" s="1"/>
      <c r="U6255" s="1"/>
    </row>
    <row r="6256" spans="5:21" x14ac:dyDescent="0.25">
      <c r="E6256" s="1"/>
      <c r="F6256" s="1"/>
      <c r="Q6256" s="1"/>
      <c r="R6256" s="1"/>
      <c r="U6256" s="1"/>
    </row>
    <row r="6257" spans="5:21" x14ac:dyDescent="0.25">
      <c r="E6257" s="1"/>
      <c r="F6257" s="1"/>
      <c r="Q6257" s="1"/>
      <c r="R6257" s="1"/>
      <c r="U6257" s="1"/>
    </row>
    <row r="6258" spans="5:21" x14ac:dyDescent="0.25">
      <c r="E6258" s="1"/>
      <c r="F6258" s="1"/>
      <c r="Q6258" s="1"/>
      <c r="R6258" s="1"/>
      <c r="U6258" s="1"/>
    </row>
    <row r="6259" spans="5:21" x14ac:dyDescent="0.25">
      <c r="E6259" s="1"/>
      <c r="F6259" s="1"/>
      <c r="Q6259" s="1"/>
      <c r="R6259" s="1"/>
      <c r="U6259" s="1"/>
    </row>
    <row r="6260" spans="5:21" x14ac:dyDescent="0.25">
      <c r="E6260" s="1"/>
      <c r="F6260" s="1"/>
      <c r="Q6260" s="1"/>
      <c r="R6260" s="1"/>
      <c r="U6260" s="1"/>
    </row>
    <row r="6261" spans="5:21" x14ac:dyDescent="0.25">
      <c r="E6261" s="1"/>
      <c r="F6261" s="1"/>
      <c r="Q6261" s="1"/>
      <c r="R6261" s="1"/>
      <c r="U6261" s="1"/>
    </row>
    <row r="6262" spans="5:21" x14ac:dyDescent="0.25">
      <c r="E6262" s="1"/>
      <c r="F6262" s="1"/>
      <c r="Q6262" s="1"/>
      <c r="R6262" s="1"/>
      <c r="U6262" s="1"/>
    </row>
    <row r="6263" spans="5:21" x14ac:dyDescent="0.25">
      <c r="E6263" s="1"/>
      <c r="F6263" s="1"/>
      <c r="Q6263" s="1"/>
      <c r="R6263" s="1"/>
      <c r="U6263" s="1"/>
    </row>
    <row r="6264" spans="5:21" x14ac:dyDescent="0.25">
      <c r="E6264" s="1"/>
      <c r="F6264" s="1"/>
      <c r="Q6264" s="1"/>
      <c r="R6264" s="1"/>
      <c r="U6264" s="1"/>
    </row>
    <row r="6265" spans="5:21" x14ac:dyDescent="0.25">
      <c r="E6265" s="1"/>
      <c r="F6265" s="1"/>
      <c r="Q6265" s="1"/>
      <c r="R6265" s="1"/>
      <c r="U6265" s="1"/>
    </row>
    <row r="6266" spans="5:21" x14ac:dyDescent="0.25">
      <c r="Q6266" s="1"/>
      <c r="R6266" s="1"/>
      <c r="U6266" s="1"/>
    </row>
    <row r="6267" spans="5:21" x14ac:dyDescent="0.25">
      <c r="Q6267" s="1"/>
      <c r="R6267" s="1"/>
      <c r="U6267" s="1"/>
    </row>
    <row r="6268" spans="5:21" x14ac:dyDescent="0.25">
      <c r="Q6268" s="1"/>
      <c r="R6268" s="1"/>
      <c r="U6268" s="1"/>
    </row>
    <row r="6269" spans="5:21" x14ac:dyDescent="0.25">
      <c r="Q6269" s="1"/>
      <c r="R6269" s="1"/>
      <c r="U6269" s="1"/>
    </row>
    <row r="6270" spans="5:21" x14ac:dyDescent="0.25">
      <c r="Q6270" s="1"/>
      <c r="R6270" s="1"/>
      <c r="U6270" s="1"/>
    </row>
    <row r="6271" spans="5:21" x14ac:dyDescent="0.25">
      <c r="Q6271" s="1"/>
      <c r="R6271" s="1"/>
      <c r="U6271" s="1"/>
    </row>
    <row r="6272" spans="5:21" x14ac:dyDescent="0.25">
      <c r="Q6272" s="1"/>
      <c r="R6272" s="1"/>
      <c r="U6272" s="1"/>
    </row>
    <row r="6273" spans="17:21" x14ac:dyDescent="0.25">
      <c r="Q6273" s="1"/>
      <c r="R6273" s="1"/>
      <c r="U6273" s="1"/>
    </row>
    <row r="6274" spans="17:21" x14ac:dyDescent="0.25">
      <c r="Q6274" s="1"/>
      <c r="R6274" s="1"/>
      <c r="U6274" s="1"/>
    </row>
    <row r="6275" spans="17:21" x14ac:dyDescent="0.25">
      <c r="Q6275" s="1"/>
      <c r="R6275" s="1"/>
      <c r="U6275" s="1"/>
    </row>
    <row r="6276" spans="17:21" x14ac:dyDescent="0.25">
      <c r="Q6276" s="1"/>
      <c r="R6276" s="1"/>
      <c r="U6276" s="1"/>
    </row>
    <row r="6277" spans="17:21" x14ac:dyDescent="0.25">
      <c r="Q6277" s="1"/>
      <c r="R6277" s="1"/>
      <c r="U6277" s="1"/>
    </row>
    <row r="6278" spans="17:21" x14ac:dyDescent="0.25">
      <c r="Q6278" s="1"/>
      <c r="R6278" s="1"/>
      <c r="U6278" s="1"/>
    </row>
    <row r="6279" spans="17:21" x14ac:dyDescent="0.25">
      <c r="Q6279" s="1"/>
      <c r="R6279" s="1"/>
      <c r="U6279" s="1"/>
    </row>
    <row r="6280" spans="17:21" x14ac:dyDescent="0.25">
      <c r="Q6280" s="1"/>
      <c r="R6280" s="1"/>
      <c r="U6280" s="1"/>
    </row>
    <row r="6281" spans="17:21" x14ac:dyDescent="0.25">
      <c r="Q6281" s="1"/>
      <c r="R6281" s="1"/>
      <c r="U6281" s="1"/>
    </row>
    <row r="6282" spans="17:21" x14ac:dyDescent="0.25">
      <c r="Q6282" s="1"/>
      <c r="R6282" s="1"/>
      <c r="U6282" s="1"/>
    </row>
    <row r="6283" spans="17:21" x14ac:dyDescent="0.25">
      <c r="Q6283" s="1"/>
      <c r="R6283" s="1"/>
      <c r="U6283" s="1"/>
    </row>
    <row r="6284" spans="17:21" x14ac:dyDescent="0.25">
      <c r="Q6284" s="1"/>
      <c r="R6284" s="1"/>
      <c r="U6284" s="1"/>
    </row>
    <row r="6285" spans="17:21" x14ac:dyDescent="0.25">
      <c r="Q6285" s="1"/>
      <c r="R6285" s="1"/>
      <c r="U6285" s="1"/>
    </row>
    <row r="6286" spans="17:21" x14ac:dyDescent="0.25">
      <c r="Q6286" s="1"/>
      <c r="R6286" s="1"/>
      <c r="U6286" s="1"/>
    </row>
    <row r="6287" spans="17:21" x14ac:dyDescent="0.25">
      <c r="Q6287" s="1"/>
      <c r="R6287" s="1"/>
      <c r="U6287" s="1"/>
    </row>
    <row r="6288" spans="17:21" x14ac:dyDescent="0.25">
      <c r="Q6288" s="1"/>
      <c r="R6288" s="1"/>
      <c r="U6288" s="1"/>
    </row>
    <row r="6289" spans="17:21" x14ac:dyDescent="0.25">
      <c r="Q6289" s="1"/>
      <c r="R6289" s="1"/>
      <c r="U6289" s="1"/>
    </row>
    <row r="6290" spans="17:21" x14ac:dyDescent="0.25">
      <c r="Q6290" s="1"/>
      <c r="R6290" s="1"/>
      <c r="U6290" s="1"/>
    </row>
    <row r="6291" spans="17:21" x14ac:dyDescent="0.25">
      <c r="Q6291" s="1"/>
      <c r="R6291" s="1"/>
      <c r="U6291" s="1"/>
    </row>
    <row r="6292" spans="17:21" x14ac:dyDescent="0.25">
      <c r="Q6292" s="1"/>
      <c r="R6292" s="1"/>
      <c r="U6292" s="1"/>
    </row>
    <row r="6293" spans="17:21" x14ac:dyDescent="0.25">
      <c r="Q6293" s="1"/>
      <c r="R6293" s="1"/>
      <c r="U6293" s="1"/>
    </row>
    <row r="6294" spans="17:21" x14ac:dyDescent="0.25">
      <c r="Q6294" s="1"/>
      <c r="R6294" s="1"/>
      <c r="U6294" s="1"/>
    </row>
    <row r="6295" spans="17:21" x14ac:dyDescent="0.25">
      <c r="Q6295" s="1"/>
      <c r="R6295" s="1"/>
      <c r="U6295" s="1"/>
    </row>
    <row r="6296" spans="17:21" x14ac:dyDescent="0.25">
      <c r="Q6296" s="1"/>
      <c r="R6296" s="1"/>
      <c r="U6296" s="1"/>
    </row>
    <row r="6297" spans="17:21" x14ac:dyDescent="0.25">
      <c r="Q6297" s="1"/>
      <c r="R6297" s="1"/>
      <c r="U6297" s="1"/>
    </row>
    <row r="6298" spans="17:21" x14ac:dyDescent="0.25">
      <c r="Q6298" s="1"/>
      <c r="R6298" s="1"/>
      <c r="U6298" s="1"/>
    </row>
    <row r="6299" spans="17:21" x14ac:dyDescent="0.25">
      <c r="Q6299" s="1"/>
      <c r="R6299" s="1"/>
      <c r="U6299" s="1"/>
    </row>
    <row r="6300" spans="17:21" x14ac:dyDescent="0.25">
      <c r="Q6300" s="1"/>
      <c r="R6300" s="1"/>
      <c r="U6300" s="1"/>
    </row>
    <row r="6301" spans="17:21" x14ac:dyDescent="0.25">
      <c r="Q6301" s="1"/>
      <c r="R6301" s="1"/>
      <c r="U6301" s="1"/>
    </row>
    <row r="6302" spans="17:21" x14ac:dyDescent="0.25">
      <c r="Q6302" s="1"/>
      <c r="R6302" s="1"/>
      <c r="U6302" s="1"/>
    </row>
    <row r="6303" spans="17:21" x14ac:dyDescent="0.25">
      <c r="Q6303" s="1"/>
      <c r="R6303" s="1"/>
      <c r="U6303" s="1"/>
    </row>
    <row r="6304" spans="17:21" x14ac:dyDescent="0.25">
      <c r="Q6304" s="1"/>
      <c r="R6304" s="1"/>
      <c r="U6304" s="1"/>
    </row>
    <row r="6305" spans="17:21" x14ac:dyDescent="0.25">
      <c r="Q6305" s="1"/>
      <c r="R6305" s="1"/>
      <c r="U6305" s="1"/>
    </row>
    <row r="6306" spans="17:21" x14ac:dyDescent="0.25">
      <c r="Q6306" s="1"/>
      <c r="R6306" s="1"/>
      <c r="U6306" s="1"/>
    </row>
    <row r="6307" spans="17:21" x14ac:dyDescent="0.25">
      <c r="Q6307" s="1"/>
      <c r="R6307" s="1"/>
      <c r="U6307" s="1"/>
    </row>
    <row r="6308" spans="17:21" x14ac:dyDescent="0.25">
      <c r="Q6308" s="1"/>
      <c r="R6308" s="1"/>
      <c r="U6308" s="1"/>
    </row>
    <row r="6309" spans="17:21" x14ac:dyDescent="0.25">
      <c r="Q6309" s="1"/>
      <c r="R6309" s="1"/>
      <c r="U6309" s="1"/>
    </row>
    <row r="6310" spans="17:21" x14ac:dyDescent="0.25">
      <c r="Q6310" s="1"/>
      <c r="R6310" s="1"/>
      <c r="U6310" s="1"/>
    </row>
    <row r="6311" spans="17:21" x14ac:dyDescent="0.25">
      <c r="Q6311" s="1"/>
      <c r="R6311" s="1"/>
      <c r="U6311" s="1"/>
    </row>
    <row r="6312" spans="17:21" x14ac:dyDescent="0.25">
      <c r="Q6312" s="1"/>
      <c r="R6312" s="1"/>
      <c r="U6312" s="1"/>
    </row>
    <row r="6313" spans="17:21" x14ac:dyDescent="0.25">
      <c r="Q6313" s="1"/>
      <c r="R6313" s="1"/>
      <c r="U6313" s="1"/>
    </row>
    <row r="6314" spans="17:21" x14ac:dyDescent="0.25">
      <c r="Q6314" s="1"/>
      <c r="R6314" s="1"/>
      <c r="U6314" s="1"/>
    </row>
    <row r="6315" spans="17:21" x14ac:dyDescent="0.25">
      <c r="Q6315" s="1"/>
      <c r="R6315" s="1"/>
      <c r="U6315" s="1"/>
    </row>
    <row r="6316" spans="17:21" x14ac:dyDescent="0.25">
      <c r="Q6316" s="1"/>
      <c r="R6316" s="1"/>
      <c r="U6316" s="1"/>
    </row>
    <row r="6317" spans="17:21" x14ac:dyDescent="0.25">
      <c r="Q6317" s="1"/>
      <c r="R6317" s="1"/>
      <c r="U6317" s="1"/>
    </row>
    <row r="6318" spans="17:21" x14ac:dyDescent="0.25">
      <c r="Q6318" s="1"/>
      <c r="R6318" s="1"/>
      <c r="U6318" s="1"/>
    </row>
    <row r="6319" spans="17:21" x14ac:dyDescent="0.25">
      <c r="Q6319" s="1"/>
      <c r="R6319" s="1"/>
      <c r="U6319" s="1"/>
    </row>
    <row r="6320" spans="17:21" x14ac:dyDescent="0.25">
      <c r="Q6320" s="1"/>
      <c r="R6320" s="1"/>
      <c r="U6320" s="1"/>
    </row>
    <row r="6321" spans="17:21" x14ac:dyDescent="0.25">
      <c r="Q6321" s="1"/>
      <c r="R6321" s="1"/>
      <c r="U6321" s="1"/>
    </row>
    <row r="6322" spans="17:21" x14ac:dyDescent="0.25">
      <c r="Q6322" s="1"/>
      <c r="R6322" s="1"/>
      <c r="U6322" s="1"/>
    </row>
    <row r="6323" spans="17:21" x14ac:dyDescent="0.25">
      <c r="Q6323" s="1"/>
      <c r="R6323" s="1"/>
      <c r="U6323" s="1"/>
    </row>
    <row r="6324" spans="17:21" x14ac:dyDescent="0.25">
      <c r="Q6324" s="1"/>
      <c r="R6324" s="1"/>
      <c r="U6324" s="1"/>
    </row>
    <row r="6325" spans="17:21" x14ac:dyDescent="0.25">
      <c r="Q6325" s="1"/>
      <c r="R6325" s="1"/>
      <c r="U6325" s="1"/>
    </row>
    <row r="6326" spans="17:21" x14ac:dyDescent="0.25">
      <c r="Q6326" s="1"/>
      <c r="R6326" s="1"/>
      <c r="U6326" s="1"/>
    </row>
    <row r="6327" spans="17:21" x14ac:dyDescent="0.25">
      <c r="Q6327" s="1"/>
      <c r="R6327" s="1"/>
      <c r="U6327" s="1"/>
    </row>
    <row r="6328" spans="17:21" x14ac:dyDescent="0.25">
      <c r="Q6328" s="1"/>
      <c r="R6328" s="1"/>
      <c r="U6328" s="1"/>
    </row>
    <row r="6329" spans="17:21" x14ac:dyDescent="0.25">
      <c r="Q6329" s="1"/>
      <c r="R6329" s="1"/>
      <c r="U6329" s="1"/>
    </row>
    <row r="6330" spans="17:21" x14ac:dyDescent="0.25">
      <c r="Q6330" s="1"/>
      <c r="R6330" s="1"/>
      <c r="U6330" s="1"/>
    </row>
    <row r="6331" spans="17:21" x14ac:dyDescent="0.25">
      <c r="Q6331" s="1"/>
      <c r="R6331" s="1"/>
      <c r="U6331" s="1"/>
    </row>
    <row r="6332" spans="17:21" x14ac:dyDescent="0.25">
      <c r="Q6332" s="1"/>
      <c r="R6332" s="1"/>
      <c r="U6332" s="1"/>
    </row>
    <row r="6333" spans="17:21" x14ac:dyDescent="0.25">
      <c r="Q6333" s="1"/>
      <c r="R6333" s="1"/>
      <c r="U6333" s="1"/>
    </row>
    <row r="6334" spans="17:21" x14ac:dyDescent="0.25">
      <c r="Q6334" s="1"/>
      <c r="R6334" s="1"/>
      <c r="U6334" s="1"/>
    </row>
    <row r="6335" spans="17:21" x14ac:dyDescent="0.25">
      <c r="Q6335" s="1"/>
      <c r="R6335" s="1"/>
      <c r="U6335" s="1"/>
    </row>
    <row r="6336" spans="17:21" x14ac:dyDescent="0.25">
      <c r="Q6336" s="1"/>
      <c r="R6336" s="1"/>
      <c r="U6336" s="1"/>
    </row>
    <row r="6337" spans="17:21" x14ac:dyDescent="0.25">
      <c r="Q6337" s="1"/>
      <c r="R6337" s="1"/>
      <c r="U6337" s="1"/>
    </row>
    <row r="6338" spans="17:21" x14ac:dyDescent="0.25">
      <c r="Q6338" s="1"/>
      <c r="R6338" s="1"/>
      <c r="U6338" s="1"/>
    </row>
    <row r="6339" spans="17:21" x14ac:dyDescent="0.25">
      <c r="Q6339" s="1"/>
      <c r="R6339" s="1"/>
      <c r="U6339" s="1"/>
    </row>
    <row r="6340" spans="17:21" x14ac:dyDescent="0.25">
      <c r="Q6340" s="1"/>
      <c r="R6340" s="1"/>
      <c r="U6340" s="1"/>
    </row>
    <row r="6341" spans="17:21" x14ac:dyDescent="0.25">
      <c r="Q6341" s="1"/>
      <c r="R6341" s="1"/>
      <c r="U6341" s="1"/>
    </row>
    <row r="6342" spans="17:21" x14ac:dyDescent="0.25">
      <c r="Q6342" s="1"/>
      <c r="R6342" s="1"/>
      <c r="U6342" s="1"/>
    </row>
    <row r="6343" spans="17:21" x14ac:dyDescent="0.25">
      <c r="Q6343" s="1"/>
      <c r="R6343" s="1"/>
      <c r="U6343" s="1"/>
    </row>
    <row r="6344" spans="17:21" x14ac:dyDescent="0.25">
      <c r="Q6344" s="1"/>
      <c r="R6344" s="1"/>
      <c r="U6344" s="1"/>
    </row>
    <row r="6345" spans="17:21" x14ac:dyDescent="0.25">
      <c r="Q6345" s="1"/>
      <c r="R6345" s="1"/>
      <c r="U6345" s="1"/>
    </row>
    <row r="6346" spans="17:21" x14ac:dyDescent="0.25">
      <c r="Q6346" s="1"/>
      <c r="R6346" s="1"/>
      <c r="U6346" s="1"/>
    </row>
    <row r="6347" spans="17:21" x14ac:dyDescent="0.25">
      <c r="Q6347" s="1"/>
      <c r="R6347" s="1"/>
      <c r="U6347" s="1"/>
    </row>
    <row r="6348" spans="17:21" x14ac:dyDescent="0.25">
      <c r="Q6348" s="1"/>
      <c r="R6348" s="1"/>
      <c r="U6348" s="1"/>
    </row>
    <row r="6349" spans="17:21" x14ac:dyDescent="0.25">
      <c r="Q6349" s="1"/>
      <c r="R6349" s="1"/>
      <c r="U6349" s="1"/>
    </row>
    <row r="6350" spans="17:21" x14ac:dyDescent="0.25">
      <c r="Q6350" s="1"/>
      <c r="R6350" s="1"/>
      <c r="U6350" s="1"/>
    </row>
    <row r="6351" spans="17:21" x14ac:dyDescent="0.25">
      <c r="Q6351" s="1"/>
      <c r="R6351" s="1"/>
      <c r="U6351" s="1"/>
    </row>
    <row r="6352" spans="17:21" x14ac:dyDescent="0.25">
      <c r="Q6352" s="1"/>
      <c r="R6352" s="1"/>
      <c r="U6352" s="1"/>
    </row>
    <row r="6353" spans="5:21" x14ac:dyDescent="0.25">
      <c r="Q6353" s="1"/>
      <c r="R6353" s="1"/>
      <c r="U6353" s="1"/>
    </row>
    <row r="6354" spans="5:21" x14ac:dyDescent="0.25">
      <c r="Q6354" s="1"/>
      <c r="R6354" s="1"/>
      <c r="U6354" s="1"/>
    </row>
    <row r="6355" spans="5:21" x14ac:dyDescent="0.25">
      <c r="Q6355" s="1"/>
      <c r="R6355" s="1"/>
      <c r="U6355" s="1"/>
    </row>
    <row r="6356" spans="5:21" x14ac:dyDescent="0.25">
      <c r="Q6356" s="1"/>
      <c r="R6356" s="1"/>
      <c r="U6356" s="1"/>
    </row>
    <row r="6357" spans="5:21" x14ac:dyDescent="0.25">
      <c r="Q6357" s="1"/>
      <c r="R6357" s="1"/>
      <c r="U6357" s="1"/>
    </row>
    <row r="6358" spans="5:21" x14ac:dyDescent="0.25">
      <c r="Q6358" s="1"/>
      <c r="R6358" s="1"/>
      <c r="U6358" s="1"/>
    </row>
    <row r="6359" spans="5:21" x14ac:dyDescent="0.25">
      <c r="Q6359" s="1"/>
      <c r="R6359" s="1"/>
      <c r="U6359" s="1"/>
    </row>
    <row r="6360" spans="5:21" x14ac:dyDescent="0.25">
      <c r="Q6360" s="1"/>
      <c r="R6360" s="1"/>
      <c r="U6360" s="1"/>
    </row>
    <row r="6361" spans="5:21" x14ac:dyDescent="0.25">
      <c r="Q6361" s="1"/>
      <c r="R6361" s="1"/>
      <c r="U6361" s="1"/>
    </row>
    <row r="6362" spans="5:21" x14ac:dyDescent="0.25">
      <c r="E6362" s="1"/>
      <c r="F6362" s="1"/>
      <c r="Q6362" s="1"/>
      <c r="R6362" s="1"/>
      <c r="U6362" s="1"/>
    </row>
    <row r="6363" spans="5:21" x14ac:dyDescent="0.25">
      <c r="E6363" s="1"/>
      <c r="F6363" s="1"/>
      <c r="Q6363" s="1"/>
      <c r="R6363" s="1"/>
      <c r="U6363" s="1"/>
    </row>
    <row r="6364" spans="5:21" x14ac:dyDescent="0.25">
      <c r="E6364" s="1"/>
      <c r="F6364" s="1"/>
      <c r="Q6364" s="1"/>
      <c r="R6364" s="1"/>
      <c r="U6364" s="1"/>
    </row>
    <row r="6365" spans="5:21" x14ac:dyDescent="0.25">
      <c r="E6365" s="1"/>
      <c r="F6365" s="1"/>
      <c r="Q6365" s="1"/>
      <c r="R6365" s="1"/>
      <c r="U6365" s="1"/>
    </row>
    <row r="6366" spans="5:21" x14ac:dyDescent="0.25">
      <c r="E6366" s="1"/>
      <c r="F6366" s="1"/>
      <c r="Q6366" s="1"/>
      <c r="R6366" s="1"/>
      <c r="U6366" s="1"/>
    </row>
    <row r="6367" spans="5:21" x14ac:dyDescent="0.25">
      <c r="E6367" s="1"/>
      <c r="F6367" s="1"/>
      <c r="Q6367" s="1"/>
      <c r="R6367" s="1"/>
      <c r="U6367" s="1"/>
    </row>
    <row r="6368" spans="5:21" x14ac:dyDescent="0.25">
      <c r="E6368" s="1"/>
      <c r="F6368" s="1"/>
      <c r="Q6368" s="1"/>
      <c r="R6368" s="1"/>
      <c r="U6368" s="1"/>
    </row>
    <row r="6369" spans="5:21" x14ac:dyDescent="0.25">
      <c r="E6369" s="1"/>
      <c r="F6369" s="1"/>
      <c r="Q6369" s="1"/>
      <c r="R6369" s="1"/>
      <c r="U6369" s="1"/>
    </row>
    <row r="6370" spans="5:21" x14ac:dyDescent="0.25">
      <c r="E6370" s="1"/>
      <c r="F6370" s="1"/>
      <c r="Q6370" s="1"/>
      <c r="R6370" s="1"/>
      <c r="U6370" s="1"/>
    </row>
    <row r="6371" spans="5:21" x14ac:dyDescent="0.25">
      <c r="E6371" s="1"/>
      <c r="F6371" s="1"/>
      <c r="Q6371" s="1"/>
      <c r="R6371" s="1"/>
      <c r="U6371" s="1"/>
    </row>
    <row r="6372" spans="5:21" x14ac:dyDescent="0.25">
      <c r="E6372" s="1"/>
      <c r="F6372" s="1"/>
      <c r="Q6372" s="1"/>
      <c r="R6372" s="1"/>
      <c r="U6372" s="1"/>
    </row>
    <row r="6373" spans="5:21" x14ac:dyDescent="0.25">
      <c r="E6373" s="1"/>
      <c r="F6373" s="1"/>
      <c r="Q6373" s="1"/>
      <c r="R6373" s="1"/>
      <c r="U6373" s="1"/>
    </row>
    <row r="6374" spans="5:21" x14ac:dyDescent="0.25">
      <c r="E6374" s="1"/>
      <c r="F6374" s="1"/>
      <c r="Q6374" s="1"/>
      <c r="R6374" s="1"/>
      <c r="U6374" s="1"/>
    </row>
    <row r="6375" spans="5:21" x14ac:dyDescent="0.25">
      <c r="E6375" s="1"/>
      <c r="F6375" s="1"/>
      <c r="Q6375" s="1"/>
      <c r="R6375" s="1"/>
      <c r="U6375" s="1"/>
    </row>
    <row r="6376" spans="5:21" x14ac:dyDescent="0.25">
      <c r="E6376" s="1"/>
      <c r="F6376" s="1"/>
      <c r="Q6376" s="1"/>
      <c r="R6376" s="1"/>
      <c r="U6376" s="1"/>
    </row>
    <row r="6377" spans="5:21" x14ac:dyDescent="0.25">
      <c r="E6377" s="1"/>
      <c r="F6377" s="1"/>
      <c r="Q6377" s="1"/>
      <c r="R6377" s="1"/>
      <c r="U6377" s="1"/>
    </row>
    <row r="6378" spans="5:21" x14ac:dyDescent="0.25">
      <c r="E6378" s="1"/>
      <c r="F6378" s="1"/>
      <c r="Q6378" s="1"/>
      <c r="R6378" s="1"/>
      <c r="U6378" s="1"/>
    </row>
    <row r="6379" spans="5:21" x14ac:dyDescent="0.25">
      <c r="E6379" s="1"/>
      <c r="F6379" s="1"/>
      <c r="Q6379" s="1"/>
      <c r="R6379" s="1"/>
      <c r="U6379" s="1"/>
    </row>
    <row r="6380" spans="5:21" x14ac:dyDescent="0.25">
      <c r="E6380" s="1"/>
      <c r="F6380" s="1"/>
      <c r="Q6380" s="1"/>
      <c r="R6380" s="1"/>
      <c r="U6380" s="1"/>
    </row>
    <row r="6381" spans="5:21" x14ac:dyDescent="0.25">
      <c r="E6381" s="1"/>
      <c r="F6381" s="1"/>
      <c r="Q6381" s="1"/>
      <c r="R6381" s="1"/>
      <c r="U6381" s="1"/>
    </row>
    <row r="6382" spans="5:21" x14ac:dyDescent="0.25">
      <c r="E6382" s="1"/>
      <c r="F6382" s="1"/>
      <c r="Q6382" s="1"/>
      <c r="R6382" s="1"/>
      <c r="U6382" s="1"/>
    </row>
    <row r="6383" spans="5:21" x14ac:dyDescent="0.25">
      <c r="E6383" s="1"/>
      <c r="F6383" s="1"/>
      <c r="Q6383" s="1"/>
      <c r="R6383" s="1"/>
      <c r="U6383" s="1"/>
    </row>
    <row r="6384" spans="5:21" x14ac:dyDescent="0.25">
      <c r="E6384" s="1"/>
      <c r="F6384" s="1"/>
      <c r="Q6384" s="1"/>
      <c r="R6384" s="1"/>
      <c r="U6384" s="1"/>
    </row>
    <row r="6385" spans="5:21" x14ac:dyDescent="0.25">
      <c r="E6385" s="1"/>
      <c r="F6385" s="1"/>
      <c r="Q6385" s="1"/>
      <c r="R6385" s="1"/>
      <c r="U6385" s="1"/>
    </row>
    <row r="6386" spans="5:21" x14ac:dyDescent="0.25">
      <c r="E6386" s="1"/>
      <c r="F6386" s="1"/>
      <c r="Q6386" s="1"/>
      <c r="R6386" s="1"/>
      <c r="U6386" s="1"/>
    </row>
    <row r="6387" spans="5:21" x14ac:dyDescent="0.25">
      <c r="E6387" s="1"/>
      <c r="F6387" s="1"/>
      <c r="Q6387" s="1"/>
      <c r="R6387" s="1"/>
      <c r="U6387" s="1"/>
    </row>
    <row r="6388" spans="5:21" x14ac:dyDescent="0.25">
      <c r="E6388" s="1"/>
      <c r="F6388" s="1"/>
      <c r="Q6388" s="1"/>
      <c r="R6388" s="1"/>
      <c r="U6388" s="1"/>
    </row>
    <row r="6389" spans="5:21" x14ac:dyDescent="0.25">
      <c r="E6389" s="1"/>
      <c r="F6389" s="1"/>
      <c r="Q6389" s="1"/>
      <c r="R6389" s="1"/>
      <c r="U6389" s="1"/>
    </row>
    <row r="6390" spans="5:21" x14ac:dyDescent="0.25">
      <c r="E6390" s="1"/>
      <c r="F6390" s="1"/>
      <c r="Q6390" s="1"/>
      <c r="R6390" s="1"/>
      <c r="U6390" s="1"/>
    </row>
    <row r="6391" spans="5:21" x14ac:dyDescent="0.25">
      <c r="E6391" s="1"/>
      <c r="F6391" s="1"/>
      <c r="Q6391" s="1"/>
      <c r="R6391" s="1"/>
      <c r="U6391" s="1"/>
    </row>
    <row r="6392" spans="5:21" x14ac:dyDescent="0.25">
      <c r="E6392" s="1"/>
      <c r="F6392" s="1"/>
      <c r="Q6392" s="1"/>
      <c r="R6392" s="1"/>
      <c r="U6392" s="1"/>
    </row>
    <row r="6393" spans="5:21" x14ac:dyDescent="0.25">
      <c r="E6393" s="1"/>
      <c r="F6393" s="1"/>
      <c r="Q6393" s="1"/>
      <c r="R6393" s="1"/>
      <c r="U6393" s="1"/>
    </row>
    <row r="6394" spans="5:21" x14ac:dyDescent="0.25">
      <c r="E6394" s="1"/>
      <c r="F6394" s="1"/>
      <c r="Q6394" s="1"/>
      <c r="R6394" s="1"/>
      <c r="U6394" s="1"/>
    </row>
    <row r="6395" spans="5:21" x14ac:dyDescent="0.25">
      <c r="E6395" s="1"/>
      <c r="F6395" s="1"/>
      <c r="Q6395" s="1"/>
      <c r="R6395" s="1"/>
      <c r="U6395" s="1"/>
    </row>
    <row r="6396" spans="5:21" x14ac:dyDescent="0.25">
      <c r="E6396" s="1"/>
      <c r="F6396" s="1"/>
      <c r="Q6396" s="1"/>
      <c r="R6396" s="1"/>
      <c r="U6396" s="1"/>
    </row>
    <row r="6397" spans="5:21" x14ac:dyDescent="0.25">
      <c r="E6397" s="1"/>
      <c r="F6397" s="1"/>
      <c r="Q6397" s="1"/>
      <c r="R6397" s="1"/>
      <c r="U6397" s="1"/>
    </row>
    <row r="6398" spans="5:21" x14ac:dyDescent="0.25">
      <c r="E6398" s="1"/>
      <c r="F6398" s="1"/>
      <c r="Q6398" s="1"/>
      <c r="R6398" s="1"/>
      <c r="U6398" s="1"/>
    </row>
    <row r="6399" spans="5:21" x14ac:dyDescent="0.25">
      <c r="E6399" s="1"/>
      <c r="F6399" s="1"/>
      <c r="Q6399" s="1"/>
      <c r="R6399" s="1"/>
      <c r="U6399" s="1"/>
    </row>
    <row r="6400" spans="5:21" x14ac:dyDescent="0.25">
      <c r="E6400" s="1"/>
      <c r="F6400" s="1"/>
      <c r="Q6400" s="1"/>
      <c r="R6400" s="1"/>
      <c r="U6400" s="1"/>
    </row>
    <row r="6401" spans="5:21" x14ac:dyDescent="0.25">
      <c r="E6401" s="1"/>
      <c r="F6401" s="1"/>
      <c r="Q6401" s="1"/>
      <c r="R6401" s="1"/>
      <c r="U6401" s="1"/>
    </row>
    <row r="6402" spans="5:21" x14ac:dyDescent="0.25">
      <c r="E6402" s="1"/>
      <c r="F6402" s="1"/>
      <c r="Q6402" s="1"/>
      <c r="R6402" s="1"/>
      <c r="U6402" s="1"/>
    </row>
    <row r="6403" spans="5:21" x14ac:dyDescent="0.25">
      <c r="E6403" s="1"/>
      <c r="F6403" s="1"/>
      <c r="Q6403" s="1"/>
      <c r="R6403" s="1"/>
      <c r="U6403" s="1"/>
    </row>
    <row r="6404" spans="5:21" x14ac:dyDescent="0.25">
      <c r="E6404" s="1"/>
      <c r="F6404" s="1"/>
      <c r="Q6404" s="1"/>
      <c r="R6404" s="1"/>
      <c r="U6404" s="1"/>
    </row>
    <row r="6405" spans="5:21" x14ac:dyDescent="0.25">
      <c r="E6405" s="1"/>
      <c r="F6405" s="1"/>
      <c r="Q6405" s="1"/>
      <c r="R6405" s="1"/>
      <c r="U6405" s="1"/>
    </row>
    <row r="6406" spans="5:21" x14ac:dyDescent="0.25">
      <c r="E6406" s="1"/>
      <c r="F6406" s="1"/>
      <c r="Q6406" s="1"/>
      <c r="R6406" s="1"/>
      <c r="U6406" s="1"/>
    </row>
    <row r="6407" spans="5:21" x14ac:dyDescent="0.25">
      <c r="E6407" s="1"/>
      <c r="F6407" s="1"/>
      <c r="Q6407" s="1"/>
      <c r="R6407" s="1"/>
      <c r="U6407" s="1"/>
    </row>
    <row r="6408" spans="5:21" x14ac:dyDescent="0.25">
      <c r="E6408" s="1"/>
      <c r="F6408" s="1"/>
      <c r="Q6408" s="1"/>
      <c r="R6408" s="1"/>
      <c r="U6408" s="1"/>
    </row>
    <row r="6409" spans="5:21" x14ac:dyDescent="0.25">
      <c r="E6409" s="1"/>
      <c r="F6409" s="1"/>
      <c r="Q6409" s="1"/>
      <c r="R6409" s="1"/>
      <c r="U6409" s="1"/>
    </row>
    <row r="6410" spans="5:21" x14ac:dyDescent="0.25">
      <c r="E6410" s="1"/>
      <c r="F6410" s="1"/>
      <c r="Q6410" s="1"/>
      <c r="R6410" s="1"/>
      <c r="U6410" s="1"/>
    </row>
    <row r="6411" spans="5:21" x14ac:dyDescent="0.25">
      <c r="E6411" s="1"/>
      <c r="F6411" s="1"/>
      <c r="Q6411" s="1"/>
      <c r="R6411" s="1"/>
      <c r="U6411" s="1"/>
    </row>
    <row r="6412" spans="5:21" x14ac:dyDescent="0.25">
      <c r="E6412" s="1"/>
      <c r="F6412" s="1"/>
      <c r="Q6412" s="1"/>
      <c r="R6412" s="1"/>
      <c r="U6412" s="1"/>
    </row>
    <row r="6413" spans="5:21" x14ac:dyDescent="0.25">
      <c r="E6413" s="1"/>
      <c r="F6413" s="1"/>
      <c r="Q6413" s="1"/>
      <c r="R6413" s="1"/>
      <c r="U6413" s="1"/>
    </row>
    <row r="6414" spans="5:21" x14ac:dyDescent="0.25">
      <c r="E6414" s="1"/>
      <c r="F6414" s="1"/>
      <c r="Q6414" s="1"/>
      <c r="R6414" s="1"/>
      <c r="U6414" s="1"/>
    </row>
    <row r="6415" spans="5:21" x14ac:dyDescent="0.25">
      <c r="E6415" s="1"/>
      <c r="F6415" s="1"/>
      <c r="Q6415" s="1"/>
      <c r="R6415" s="1"/>
      <c r="U6415" s="1"/>
    </row>
    <row r="6416" spans="5:21" x14ac:dyDescent="0.25">
      <c r="E6416" s="1"/>
      <c r="F6416" s="1"/>
      <c r="Q6416" s="1"/>
      <c r="R6416" s="1"/>
      <c r="U6416" s="1"/>
    </row>
    <row r="6417" spans="5:21" x14ac:dyDescent="0.25">
      <c r="E6417" s="1"/>
      <c r="F6417" s="1"/>
      <c r="Q6417" s="1"/>
      <c r="R6417" s="1"/>
      <c r="U6417" s="1"/>
    </row>
    <row r="6418" spans="5:21" x14ac:dyDescent="0.25">
      <c r="E6418" s="1"/>
      <c r="F6418" s="1"/>
      <c r="Q6418" s="1"/>
      <c r="R6418" s="1"/>
      <c r="U6418" s="1"/>
    </row>
    <row r="6419" spans="5:21" x14ac:dyDescent="0.25">
      <c r="E6419" s="1"/>
      <c r="F6419" s="1"/>
      <c r="Q6419" s="1"/>
      <c r="R6419" s="1"/>
      <c r="U6419" s="1"/>
    </row>
    <row r="6420" spans="5:21" x14ac:dyDescent="0.25">
      <c r="E6420" s="1"/>
      <c r="F6420" s="1"/>
      <c r="Q6420" s="1"/>
      <c r="R6420" s="1"/>
      <c r="U6420" s="1"/>
    </row>
    <row r="6421" spans="5:21" x14ac:dyDescent="0.25">
      <c r="E6421" s="1"/>
      <c r="F6421" s="1"/>
      <c r="Q6421" s="1"/>
      <c r="R6421" s="1"/>
      <c r="U6421" s="1"/>
    </row>
    <row r="6422" spans="5:21" x14ac:dyDescent="0.25">
      <c r="E6422" s="1"/>
      <c r="F6422" s="1"/>
      <c r="Q6422" s="1"/>
      <c r="R6422" s="1"/>
      <c r="U6422" s="1"/>
    </row>
    <row r="6423" spans="5:21" x14ac:dyDescent="0.25">
      <c r="E6423" s="1"/>
      <c r="F6423" s="1"/>
      <c r="Q6423" s="1"/>
      <c r="R6423" s="1"/>
      <c r="U6423" s="1"/>
    </row>
    <row r="6424" spans="5:21" x14ac:dyDescent="0.25">
      <c r="E6424" s="1"/>
      <c r="F6424" s="1"/>
      <c r="Q6424" s="1"/>
      <c r="R6424" s="1"/>
      <c r="U6424" s="1"/>
    </row>
    <row r="6425" spans="5:21" x14ac:dyDescent="0.25">
      <c r="E6425" s="1"/>
      <c r="F6425" s="1"/>
      <c r="Q6425" s="1"/>
      <c r="R6425" s="1"/>
      <c r="U6425" s="1"/>
    </row>
    <row r="6426" spans="5:21" x14ac:dyDescent="0.25">
      <c r="E6426" s="1"/>
      <c r="F6426" s="1"/>
      <c r="Q6426" s="1"/>
      <c r="R6426" s="1"/>
      <c r="U6426" s="1"/>
    </row>
    <row r="6427" spans="5:21" x14ac:dyDescent="0.25">
      <c r="E6427" s="1"/>
      <c r="F6427" s="1"/>
      <c r="Q6427" s="1"/>
      <c r="R6427" s="1"/>
      <c r="U6427" s="1"/>
    </row>
    <row r="6428" spans="5:21" x14ac:dyDescent="0.25">
      <c r="E6428" s="1"/>
      <c r="F6428" s="1"/>
      <c r="Q6428" s="1"/>
      <c r="R6428" s="1"/>
      <c r="U6428" s="1"/>
    </row>
    <row r="6429" spans="5:21" x14ac:dyDescent="0.25">
      <c r="E6429" s="1"/>
      <c r="F6429" s="1"/>
      <c r="Q6429" s="1"/>
      <c r="R6429" s="1"/>
      <c r="U6429" s="1"/>
    </row>
    <row r="6430" spans="5:21" x14ac:dyDescent="0.25">
      <c r="E6430" s="1"/>
      <c r="F6430" s="1"/>
      <c r="Q6430" s="1"/>
      <c r="R6430" s="1"/>
      <c r="U6430" s="1"/>
    </row>
    <row r="6431" spans="5:21" x14ac:dyDescent="0.25">
      <c r="E6431" s="1"/>
      <c r="F6431" s="1"/>
      <c r="Q6431" s="1"/>
      <c r="R6431" s="1"/>
      <c r="U6431" s="1"/>
    </row>
    <row r="6432" spans="5:21" x14ac:dyDescent="0.25">
      <c r="E6432" s="1"/>
      <c r="F6432" s="1"/>
      <c r="Q6432" s="1"/>
      <c r="R6432" s="1"/>
      <c r="U6432" s="1"/>
    </row>
    <row r="6433" spans="5:21" x14ac:dyDescent="0.25">
      <c r="E6433" s="1"/>
      <c r="F6433" s="1"/>
      <c r="Q6433" s="1"/>
      <c r="R6433" s="1"/>
      <c r="U6433" s="1"/>
    </row>
    <row r="6434" spans="5:21" x14ac:dyDescent="0.25">
      <c r="E6434" s="1"/>
      <c r="F6434" s="1"/>
      <c r="Q6434" s="1"/>
      <c r="R6434" s="1"/>
      <c r="U6434" s="1"/>
    </row>
    <row r="6435" spans="5:21" x14ac:dyDescent="0.25">
      <c r="E6435" s="1"/>
      <c r="F6435" s="1"/>
      <c r="Q6435" s="1"/>
      <c r="R6435" s="1"/>
      <c r="U6435" s="1"/>
    </row>
    <row r="6436" spans="5:21" x14ac:dyDescent="0.25">
      <c r="E6436" s="1"/>
      <c r="F6436" s="1"/>
      <c r="Q6436" s="1"/>
      <c r="R6436" s="1"/>
      <c r="U6436" s="1"/>
    </row>
    <row r="6437" spans="5:21" x14ac:dyDescent="0.25">
      <c r="E6437" s="1"/>
      <c r="F6437" s="1"/>
      <c r="Q6437" s="1"/>
      <c r="R6437" s="1"/>
      <c r="U6437" s="1"/>
    </row>
    <row r="6438" spans="5:21" x14ac:dyDescent="0.25">
      <c r="E6438" s="1"/>
      <c r="F6438" s="1"/>
      <c r="Q6438" s="1"/>
      <c r="R6438" s="1"/>
      <c r="U6438" s="1"/>
    </row>
    <row r="6439" spans="5:21" x14ac:dyDescent="0.25">
      <c r="E6439" s="1"/>
      <c r="F6439" s="1"/>
      <c r="Q6439" s="1"/>
      <c r="R6439" s="1"/>
      <c r="U6439" s="1"/>
    </row>
    <row r="6440" spans="5:21" x14ac:dyDescent="0.25">
      <c r="E6440" s="1"/>
      <c r="F6440" s="1"/>
      <c r="Q6440" s="1"/>
      <c r="R6440" s="1"/>
      <c r="U6440" s="1"/>
    </row>
    <row r="6441" spans="5:21" x14ac:dyDescent="0.25">
      <c r="E6441" s="1"/>
      <c r="F6441" s="1"/>
      <c r="Q6441" s="1"/>
      <c r="R6441" s="1"/>
      <c r="U6441" s="1"/>
    </row>
    <row r="6442" spans="5:21" x14ac:dyDescent="0.25">
      <c r="E6442" s="1"/>
      <c r="F6442" s="1"/>
      <c r="Q6442" s="1"/>
      <c r="R6442" s="1"/>
      <c r="U6442" s="1"/>
    </row>
    <row r="6443" spans="5:21" x14ac:dyDescent="0.25">
      <c r="E6443" s="1"/>
      <c r="F6443" s="1"/>
      <c r="Q6443" s="1"/>
      <c r="R6443" s="1"/>
      <c r="U6443" s="1"/>
    </row>
    <row r="6444" spans="5:21" x14ac:dyDescent="0.25">
      <c r="E6444" s="1"/>
      <c r="F6444" s="1"/>
      <c r="Q6444" s="1"/>
      <c r="R6444" s="1"/>
      <c r="U6444" s="1"/>
    </row>
    <row r="6445" spans="5:21" x14ac:dyDescent="0.25">
      <c r="E6445" s="1"/>
      <c r="F6445" s="1"/>
      <c r="Q6445" s="1"/>
      <c r="R6445" s="1"/>
      <c r="U6445" s="1"/>
    </row>
    <row r="6446" spans="5:21" x14ac:dyDescent="0.25">
      <c r="E6446" s="1"/>
      <c r="F6446" s="1"/>
      <c r="Q6446" s="1"/>
      <c r="R6446" s="1"/>
      <c r="U6446" s="1"/>
    </row>
    <row r="6447" spans="5:21" x14ac:dyDescent="0.25">
      <c r="E6447" s="1"/>
      <c r="F6447" s="1"/>
      <c r="Q6447" s="1"/>
      <c r="R6447" s="1"/>
      <c r="U6447" s="1"/>
    </row>
    <row r="6448" spans="5:21" x14ac:dyDescent="0.25">
      <c r="E6448" s="1"/>
      <c r="F6448" s="1"/>
      <c r="Q6448" s="1"/>
      <c r="R6448" s="1"/>
      <c r="U6448" s="1"/>
    </row>
    <row r="6449" spans="5:21" x14ac:dyDescent="0.25">
      <c r="E6449" s="1"/>
      <c r="F6449" s="1"/>
      <c r="Q6449" s="1"/>
      <c r="R6449" s="1"/>
      <c r="U6449" s="1"/>
    </row>
    <row r="6450" spans="5:21" x14ac:dyDescent="0.25">
      <c r="E6450" s="1"/>
      <c r="F6450" s="1"/>
      <c r="Q6450" s="1"/>
      <c r="R6450" s="1"/>
      <c r="U6450" s="1"/>
    </row>
    <row r="6451" spans="5:21" x14ac:dyDescent="0.25">
      <c r="E6451" s="1"/>
      <c r="F6451" s="1"/>
      <c r="Q6451" s="1"/>
      <c r="R6451" s="1"/>
      <c r="U6451" s="1"/>
    </row>
    <row r="6452" spans="5:21" x14ac:dyDescent="0.25">
      <c r="E6452" s="1"/>
      <c r="F6452" s="1"/>
      <c r="Q6452" s="1"/>
      <c r="R6452" s="1"/>
      <c r="U6452" s="1"/>
    </row>
    <row r="6453" spans="5:21" x14ac:dyDescent="0.25">
      <c r="E6453" s="1"/>
      <c r="F6453" s="1"/>
      <c r="Q6453" s="1"/>
      <c r="R6453" s="1"/>
      <c r="U6453" s="1"/>
    </row>
    <row r="6454" spans="5:21" x14ac:dyDescent="0.25">
      <c r="E6454" s="1"/>
      <c r="F6454" s="1"/>
      <c r="Q6454" s="1"/>
      <c r="R6454" s="1"/>
      <c r="U6454" s="1"/>
    </row>
    <row r="6455" spans="5:21" x14ac:dyDescent="0.25">
      <c r="E6455" s="1"/>
      <c r="F6455" s="1"/>
      <c r="Q6455" s="1"/>
      <c r="R6455" s="1"/>
      <c r="U6455" s="1"/>
    </row>
    <row r="6456" spans="5:21" x14ac:dyDescent="0.25">
      <c r="E6456" s="1"/>
      <c r="F6456" s="1"/>
      <c r="Q6456" s="1"/>
      <c r="R6456" s="1"/>
      <c r="U6456" s="1"/>
    </row>
    <row r="6457" spans="5:21" x14ac:dyDescent="0.25">
      <c r="E6457" s="1"/>
      <c r="F6457" s="1"/>
      <c r="Q6457" s="1"/>
      <c r="R6457" s="1"/>
      <c r="U6457" s="1"/>
    </row>
    <row r="6458" spans="5:21" x14ac:dyDescent="0.25">
      <c r="E6458" s="1"/>
      <c r="F6458" s="1"/>
      <c r="Q6458" s="1"/>
      <c r="R6458" s="1"/>
      <c r="U6458" s="1"/>
    </row>
    <row r="6459" spans="5:21" x14ac:dyDescent="0.25">
      <c r="E6459" s="1"/>
      <c r="F6459" s="1"/>
      <c r="Q6459" s="1"/>
      <c r="R6459" s="1"/>
      <c r="U6459" s="1"/>
    </row>
    <row r="6460" spans="5:21" x14ac:dyDescent="0.25">
      <c r="E6460" s="1"/>
      <c r="F6460" s="1"/>
      <c r="Q6460" s="1"/>
      <c r="R6460" s="1"/>
      <c r="U6460" s="1"/>
    </row>
    <row r="6461" spans="5:21" x14ac:dyDescent="0.25">
      <c r="E6461" s="1"/>
      <c r="F6461" s="1"/>
      <c r="Q6461" s="1"/>
      <c r="R6461" s="1"/>
      <c r="U6461" s="1"/>
    </row>
    <row r="6462" spans="5:21" x14ac:dyDescent="0.25">
      <c r="E6462" s="1"/>
      <c r="F6462" s="1"/>
      <c r="Q6462" s="1"/>
      <c r="R6462" s="1"/>
      <c r="U6462" s="1"/>
    </row>
    <row r="6463" spans="5:21" x14ac:dyDescent="0.25">
      <c r="E6463" s="1"/>
      <c r="F6463" s="1"/>
      <c r="Q6463" s="1"/>
      <c r="R6463" s="1"/>
      <c r="U6463" s="1"/>
    </row>
    <row r="6464" spans="5:21" x14ac:dyDescent="0.25">
      <c r="E6464" s="1"/>
      <c r="F6464" s="1"/>
      <c r="Q6464" s="1"/>
      <c r="R6464" s="1"/>
      <c r="U6464" s="1"/>
    </row>
    <row r="6465" spans="5:21" x14ac:dyDescent="0.25">
      <c r="E6465" s="1"/>
      <c r="F6465" s="1"/>
      <c r="Q6465" s="1"/>
      <c r="R6465" s="1"/>
      <c r="U6465" s="1"/>
    </row>
    <row r="6466" spans="5:21" x14ac:dyDescent="0.25">
      <c r="E6466" s="1"/>
      <c r="F6466" s="1"/>
      <c r="Q6466" s="1"/>
      <c r="R6466" s="1"/>
      <c r="U6466" s="1"/>
    </row>
    <row r="6467" spans="5:21" x14ac:dyDescent="0.25">
      <c r="E6467" s="1"/>
      <c r="F6467" s="1"/>
      <c r="Q6467" s="1"/>
      <c r="R6467" s="1"/>
      <c r="U6467" s="1"/>
    </row>
    <row r="6468" spans="5:21" x14ac:dyDescent="0.25">
      <c r="E6468" s="1"/>
      <c r="F6468" s="1"/>
      <c r="Q6468" s="1"/>
      <c r="R6468" s="1"/>
      <c r="U6468" s="1"/>
    </row>
    <row r="6469" spans="5:21" x14ac:dyDescent="0.25">
      <c r="E6469" s="1"/>
      <c r="F6469" s="1"/>
      <c r="Q6469" s="1"/>
      <c r="R6469" s="1"/>
      <c r="U6469" s="1"/>
    </row>
    <row r="6470" spans="5:21" x14ac:dyDescent="0.25">
      <c r="E6470" s="1"/>
      <c r="F6470" s="1"/>
      <c r="Q6470" s="1"/>
      <c r="R6470" s="1"/>
      <c r="U6470" s="1"/>
    </row>
    <row r="6471" spans="5:21" x14ac:dyDescent="0.25">
      <c r="E6471" s="1"/>
      <c r="F6471" s="1"/>
      <c r="Q6471" s="1"/>
      <c r="R6471" s="1"/>
      <c r="U6471" s="1"/>
    </row>
    <row r="6472" spans="5:21" x14ac:dyDescent="0.25">
      <c r="E6472" s="1"/>
      <c r="F6472" s="1"/>
      <c r="Q6472" s="1"/>
      <c r="R6472" s="1"/>
      <c r="U6472" s="1"/>
    </row>
    <row r="6473" spans="5:21" x14ac:dyDescent="0.25">
      <c r="E6473" s="1"/>
      <c r="F6473" s="1"/>
      <c r="Q6473" s="1"/>
      <c r="R6473" s="1"/>
      <c r="U6473" s="1"/>
    </row>
    <row r="6474" spans="5:21" x14ac:dyDescent="0.25">
      <c r="E6474" s="1"/>
      <c r="F6474" s="1"/>
      <c r="Q6474" s="1"/>
      <c r="R6474" s="1"/>
      <c r="U6474" s="1"/>
    </row>
    <row r="6475" spans="5:21" x14ac:dyDescent="0.25">
      <c r="E6475" s="1"/>
      <c r="F6475" s="1"/>
      <c r="Q6475" s="1"/>
      <c r="R6475" s="1"/>
      <c r="U6475" s="1"/>
    </row>
    <row r="6476" spans="5:21" x14ac:dyDescent="0.25">
      <c r="E6476" s="1"/>
      <c r="F6476" s="1"/>
      <c r="Q6476" s="1"/>
      <c r="R6476" s="1"/>
      <c r="U6476" s="1"/>
    </row>
    <row r="6477" spans="5:21" x14ac:dyDescent="0.25">
      <c r="E6477" s="1"/>
      <c r="F6477" s="1"/>
      <c r="Q6477" s="1"/>
      <c r="R6477" s="1"/>
      <c r="U6477" s="1"/>
    </row>
    <row r="6478" spans="5:21" x14ac:dyDescent="0.25">
      <c r="E6478" s="1"/>
      <c r="F6478" s="1"/>
      <c r="Q6478" s="1"/>
      <c r="R6478" s="1"/>
      <c r="U6478" s="1"/>
    </row>
    <row r="6479" spans="5:21" x14ac:dyDescent="0.25">
      <c r="E6479" s="1"/>
      <c r="F6479" s="1"/>
      <c r="Q6479" s="1"/>
      <c r="R6479" s="1"/>
      <c r="U6479" s="1"/>
    </row>
    <row r="6480" spans="5:21" x14ac:dyDescent="0.25">
      <c r="E6480" s="1"/>
      <c r="F6480" s="1"/>
      <c r="Q6480" s="1"/>
      <c r="R6480" s="1"/>
      <c r="U6480" s="1"/>
    </row>
    <row r="6481" spans="5:21" x14ac:dyDescent="0.25">
      <c r="E6481" s="1"/>
      <c r="F6481" s="1"/>
      <c r="Q6481" s="1"/>
      <c r="R6481" s="1"/>
      <c r="U6481" s="1"/>
    </row>
    <row r="6482" spans="5:21" x14ac:dyDescent="0.25">
      <c r="E6482" s="1"/>
      <c r="F6482" s="1"/>
      <c r="Q6482" s="1"/>
      <c r="R6482" s="1"/>
      <c r="U6482" s="1"/>
    </row>
    <row r="6483" spans="5:21" x14ac:dyDescent="0.25">
      <c r="E6483" s="1"/>
      <c r="F6483" s="1"/>
      <c r="Q6483" s="1"/>
      <c r="R6483" s="1"/>
      <c r="U6483" s="1"/>
    </row>
    <row r="6484" spans="5:21" x14ac:dyDescent="0.25">
      <c r="E6484" s="1"/>
      <c r="F6484" s="1"/>
      <c r="Q6484" s="1"/>
      <c r="R6484" s="1"/>
      <c r="U6484" s="1"/>
    </row>
    <row r="6485" spans="5:21" x14ac:dyDescent="0.25">
      <c r="E6485" s="1"/>
      <c r="F6485" s="1"/>
      <c r="Q6485" s="1"/>
      <c r="R6485" s="1"/>
      <c r="U6485" s="1"/>
    </row>
    <row r="6486" spans="5:21" x14ac:dyDescent="0.25">
      <c r="E6486" s="1"/>
      <c r="F6486" s="1"/>
      <c r="Q6486" s="1"/>
      <c r="R6486" s="1"/>
      <c r="U6486" s="1"/>
    </row>
    <row r="6487" spans="5:21" x14ac:dyDescent="0.25">
      <c r="E6487" s="1"/>
      <c r="F6487" s="1"/>
      <c r="Q6487" s="1"/>
      <c r="R6487" s="1"/>
      <c r="U6487" s="1"/>
    </row>
    <row r="6488" spans="5:21" x14ac:dyDescent="0.25">
      <c r="E6488" s="1"/>
      <c r="F6488" s="1"/>
      <c r="Q6488" s="1"/>
      <c r="R6488" s="1"/>
      <c r="U6488" s="1"/>
    </row>
    <row r="6489" spans="5:21" x14ac:dyDescent="0.25">
      <c r="E6489" s="1"/>
      <c r="F6489" s="1"/>
      <c r="Q6489" s="1"/>
      <c r="R6489" s="1"/>
      <c r="U6489" s="1"/>
    </row>
    <row r="6490" spans="5:21" x14ac:dyDescent="0.25">
      <c r="E6490" s="1"/>
      <c r="F6490" s="1"/>
      <c r="Q6490" s="1"/>
      <c r="R6490" s="1"/>
      <c r="U6490" s="1"/>
    </row>
    <row r="6491" spans="5:21" x14ac:dyDescent="0.25">
      <c r="E6491" s="1"/>
      <c r="F6491" s="1"/>
      <c r="Q6491" s="1"/>
      <c r="R6491" s="1"/>
      <c r="U6491" s="1"/>
    </row>
    <row r="6492" spans="5:21" x14ac:dyDescent="0.25">
      <c r="E6492" s="1"/>
      <c r="F6492" s="1"/>
      <c r="Q6492" s="1"/>
      <c r="R6492" s="1"/>
      <c r="U6492" s="1"/>
    </row>
    <row r="6493" spans="5:21" x14ac:dyDescent="0.25">
      <c r="E6493" s="1"/>
      <c r="F6493" s="1"/>
      <c r="Q6493" s="1"/>
      <c r="R6493" s="1"/>
      <c r="U6493" s="1"/>
    </row>
    <row r="6494" spans="5:21" x14ac:dyDescent="0.25">
      <c r="E6494" s="1"/>
      <c r="F6494" s="1"/>
      <c r="Q6494" s="1"/>
      <c r="R6494" s="1"/>
      <c r="U6494" s="1"/>
    </row>
    <row r="6495" spans="5:21" x14ac:dyDescent="0.25">
      <c r="E6495" s="1"/>
      <c r="F6495" s="1"/>
      <c r="Q6495" s="1"/>
      <c r="R6495" s="1"/>
      <c r="U6495" s="1"/>
    </row>
    <row r="6496" spans="5:21" x14ac:dyDescent="0.25">
      <c r="E6496" s="1"/>
      <c r="F6496" s="1"/>
      <c r="Q6496" s="1"/>
      <c r="R6496" s="1"/>
      <c r="U6496" s="1"/>
    </row>
    <row r="6497" spans="5:21" x14ac:dyDescent="0.25">
      <c r="E6497" s="1"/>
      <c r="F6497" s="1"/>
      <c r="Q6497" s="1"/>
      <c r="R6497" s="1"/>
      <c r="U6497" s="1"/>
    </row>
    <row r="6498" spans="5:21" x14ac:dyDescent="0.25">
      <c r="E6498" s="1"/>
      <c r="F6498" s="1"/>
      <c r="Q6498" s="1"/>
      <c r="R6498" s="1"/>
      <c r="U6498" s="1"/>
    </row>
    <row r="6499" spans="5:21" x14ac:dyDescent="0.25">
      <c r="E6499" s="1"/>
      <c r="F6499" s="1"/>
      <c r="Q6499" s="1"/>
      <c r="R6499" s="1"/>
      <c r="U6499" s="1"/>
    </row>
    <row r="6500" spans="5:21" x14ac:dyDescent="0.25">
      <c r="E6500" s="1"/>
      <c r="F6500" s="1"/>
      <c r="Q6500" s="1"/>
      <c r="R6500" s="1"/>
      <c r="U6500" s="1"/>
    </row>
    <row r="6501" spans="5:21" x14ac:dyDescent="0.25">
      <c r="E6501" s="1"/>
      <c r="F6501" s="1"/>
      <c r="Q6501" s="1"/>
      <c r="R6501" s="1"/>
      <c r="U6501" s="1"/>
    </row>
    <row r="6502" spans="5:21" x14ac:dyDescent="0.25">
      <c r="E6502" s="1"/>
      <c r="F6502" s="1"/>
      <c r="Q6502" s="1"/>
      <c r="R6502" s="1"/>
      <c r="U6502" s="1"/>
    </row>
    <row r="6503" spans="5:21" x14ac:dyDescent="0.25">
      <c r="E6503" s="1"/>
      <c r="F6503" s="1"/>
      <c r="Q6503" s="1"/>
      <c r="R6503" s="1"/>
      <c r="U6503" s="1"/>
    </row>
    <row r="6504" spans="5:21" x14ac:dyDescent="0.25">
      <c r="E6504" s="1"/>
      <c r="F6504" s="1"/>
      <c r="Q6504" s="1"/>
      <c r="R6504" s="1"/>
      <c r="U6504" s="1"/>
    </row>
    <row r="6505" spans="5:21" x14ac:dyDescent="0.25">
      <c r="E6505" s="1"/>
      <c r="F6505" s="1"/>
      <c r="Q6505" s="1"/>
      <c r="R6505" s="1"/>
      <c r="U6505" s="1"/>
    </row>
    <row r="6506" spans="5:21" x14ac:dyDescent="0.25">
      <c r="E6506" s="1"/>
      <c r="F6506" s="1"/>
      <c r="Q6506" s="1"/>
      <c r="R6506" s="1"/>
      <c r="U6506" s="1"/>
    </row>
    <row r="6507" spans="5:21" x14ac:dyDescent="0.25">
      <c r="E6507" s="1"/>
      <c r="F6507" s="1"/>
      <c r="Q6507" s="1"/>
      <c r="R6507" s="1"/>
      <c r="U6507" s="1"/>
    </row>
    <row r="6508" spans="5:21" x14ac:dyDescent="0.25">
      <c r="E6508" s="1"/>
      <c r="F6508" s="1"/>
      <c r="Q6508" s="1"/>
      <c r="R6508" s="1"/>
      <c r="U6508" s="1"/>
    </row>
    <row r="6509" spans="5:21" x14ac:dyDescent="0.25">
      <c r="E6509" s="1"/>
      <c r="F6509" s="1"/>
      <c r="Q6509" s="1"/>
      <c r="R6509" s="1"/>
      <c r="U6509" s="1"/>
    </row>
    <row r="6510" spans="5:21" x14ac:dyDescent="0.25">
      <c r="E6510" s="1"/>
      <c r="F6510" s="1"/>
      <c r="Q6510" s="1"/>
      <c r="R6510" s="1"/>
      <c r="U6510" s="1"/>
    </row>
    <row r="6511" spans="5:21" x14ac:dyDescent="0.25">
      <c r="E6511" s="1"/>
      <c r="F6511" s="1"/>
      <c r="Q6511" s="1"/>
      <c r="R6511" s="1"/>
      <c r="U6511" s="1"/>
    </row>
    <row r="6512" spans="5:21" x14ac:dyDescent="0.25">
      <c r="E6512" s="1"/>
      <c r="F6512" s="1"/>
      <c r="Q6512" s="1"/>
      <c r="R6512" s="1"/>
      <c r="U6512" s="1"/>
    </row>
    <row r="6513" spans="5:21" x14ac:dyDescent="0.25">
      <c r="E6513" s="1"/>
      <c r="F6513" s="1"/>
      <c r="Q6513" s="1"/>
      <c r="R6513" s="1"/>
      <c r="U6513" s="1"/>
    </row>
    <row r="6514" spans="5:21" x14ac:dyDescent="0.25">
      <c r="E6514" s="1"/>
      <c r="F6514" s="1"/>
      <c r="Q6514" s="1"/>
      <c r="R6514" s="1"/>
      <c r="U6514" s="1"/>
    </row>
    <row r="6515" spans="5:21" x14ac:dyDescent="0.25">
      <c r="E6515" s="1"/>
      <c r="F6515" s="1"/>
      <c r="Q6515" s="1"/>
      <c r="R6515" s="1"/>
      <c r="U6515" s="1"/>
    </row>
    <row r="6516" spans="5:21" x14ac:dyDescent="0.25">
      <c r="E6516" s="1"/>
      <c r="F6516" s="1"/>
      <c r="Q6516" s="1"/>
      <c r="R6516" s="1"/>
      <c r="U6516" s="1"/>
    </row>
    <row r="6517" spans="5:21" x14ac:dyDescent="0.25">
      <c r="E6517" s="1"/>
      <c r="F6517" s="1"/>
      <c r="Q6517" s="1"/>
      <c r="R6517" s="1"/>
      <c r="U6517" s="1"/>
    </row>
    <row r="6518" spans="5:21" x14ac:dyDescent="0.25">
      <c r="E6518" s="1"/>
      <c r="F6518" s="1"/>
      <c r="Q6518" s="1"/>
      <c r="R6518" s="1"/>
      <c r="U6518" s="1"/>
    </row>
    <row r="6519" spans="5:21" x14ac:dyDescent="0.25">
      <c r="E6519" s="1"/>
      <c r="F6519" s="1"/>
      <c r="Q6519" s="1"/>
      <c r="R6519" s="1"/>
      <c r="U6519" s="1"/>
    </row>
    <row r="6520" spans="5:21" x14ac:dyDescent="0.25">
      <c r="E6520" s="1"/>
      <c r="F6520" s="1"/>
      <c r="Q6520" s="1"/>
      <c r="R6520" s="1"/>
      <c r="U6520" s="1"/>
    </row>
    <row r="6521" spans="5:21" x14ac:dyDescent="0.25">
      <c r="E6521" s="1"/>
      <c r="F6521" s="1"/>
      <c r="Q6521" s="1"/>
      <c r="R6521" s="1"/>
      <c r="U6521" s="1"/>
    </row>
    <row r="6522" spans="5:21" x14ac:dyDescent="0.25">
      <c r="E6522" s="1"/>
      <c r="F6522" s="1"/>
      <c r="Q6522" s="1"/>
      <c r="R6522" s="1"/>
      <c r="U6522" s="1"/>
    </row>
    <row r="6523" spans="5:21" x14ac:dyDescent="0.25">
      <c r="E6523" s="1"/>
      <c r="F6523" s="1"/>
      <c r="Q6523" s="1"/>
      <c r="R6523" s="1"/>
      <c r="U6523" s="1"/>
    </row>
    <row r="6524" spans="5:21" x14ac:dyDescent="0.25">
      <c r="E6524" s="1"/>
      <c r="F6524" s="1"/>
      <c r="Q6524" s="1"/>
      <c r="R6524" s="1"/>
      <c r="U6524" s="1"/>
    </row>
    <row r="6525" spans="5:21" x14ac:dyDescent="0.25">
      <c r="E6525" s="1"/>
      <c r="F6525" s="1"/>
      <c r="Q6525" s="1"/>
      <c r="R6525" s="1"/>
      <c r="U6525" s="1"/>
    </row>
    <row r="6526" spans="5:21" x14ac:dyDescent="0.25">
      <c r="E6526" s="1"/>
      <c r="F6526" s="1"/>
      <c r="Q6526" s="1"/>
      <c r="R6526" s="1"/>
      <c r="U6526" s="1"/>
    </row>
    <row r="6527" spans="5:21" x14ac:dyDescent="0.25">
      <c r="E6527" s="1"/>
      <c r="F6527" s="1"/>
      <c r="Q6527" s="1"/>
      <c r="R6527" s="1"/>
      <c r="U6527" s="1"/>
    </row>
    <row r="6528" spans="5:21" x14ac:dyDescent="0.25">
      <c r="E6528" s="1"/>
      <c r="F6528" s="1"/>
      <c r="Q6528" s="1"/>
      <c r="R6528" s="1"/>
      <c r="U6528" s="1"/>
    </row>
    <row r="6529" spans="5:21" x14ac:dyDescent="0.25">
      <c r="E6529" s="1"/>
      <c r="F6529" s="1"/>
      <c r="Q6529" s="1"/>
      <c r="R6529" s="1"/>
      <c r="U6529" s="1"/>
    </row>
    <row r="6530" spans="5:21" x14ac:dyDescent="0.25">
      <c r="E6530" s="1"/>
      <c r="F6530" s="1"/>
      <c r="Q6530" s="1"/>
      <c r="R6530" s="1"/>
      <c r="U6530" s="1"/>
    </row>
    <row r="6531" spans="5:21" x14ac:dyDescent="0.25">
      <c r="E6531" s="1"/>
      <c r="F6531" s="1"/>
      <c r="Q6531" s="1"/>
      <c r="R6531" s="1"/>
      <c r="U6531" s="1"/>
    </row>
    <row r="6532" spans="5:21" x14ac:dyDescent="0.25">
      <c r="E6532" s="1"/>
      <c r="F6532" s="1"/>
      <c r="Q6532" s="1"/>
      <c r="R6532" s="1"/>
      <c r="U6532" s="1"/>
    </row>
    <row r="6533" spans="5:21" x14ac:dyDescent="0.25">
      <c r="E6533" s="1"/>
      <c r="F6533" s="1"/>
      <c r="Q6533" s="1"/>
      <c r="R6533" s="1"/>
      <c r="U6533" s="1"/>
    </row>
    <row r="6534" spans="5:21" x14ac:dyDescent="0.25">
      <c r="E6534" s="1"/>
      <c r="F6534" s="1"/>
      <c r="Q6534" s="1"/>
      <c r="R6534" s="1"/>
      <c r="U6534" s="1"/>
    </row>
    <row r="6535" spans="5:21" x14ac:dyDescent="0.25">
      <c r="E6535" s="1"/>
      <c r="F6535" s="1"/>
      <c r="Q6535" s="1"/>
      <c r="R6535" s="1"/>
      <c r="U6535" s="1"/>
    </row>
    <row r="6536" spans="5:21" x14ac:dyDescent="0.25">
      <c r="E6536" s="1"/>
      <c r="F6536" s="1"/>
      <c r="Q6536" s="1"/>
      <c r="R6536" s="1"/>
      <c r="U6536" s="1"/>
    </row>
    <row r="6537" spans="5:21" x14ac:dyDescent="0.25">
      <c r="E6537" s="1"/>
      <c r="F6537" s="1"/>
      <c r="Q6537" s="1"/>
      <c r="R6537" s="1"/>
      <c r="U6537" s="1"/>
    </row>
    <row r="6538" spans="5:21" x14ac:dyDescent="0.25">
      <c r="E6538" s="1"/>
      <c r="F6538" s="1"/>
      <c r="Q6538" s="1"/>
      <c r="R6538" s="1"/>
      <c r="U6538" s="1"/>
    </row>
    <row r="6539" spans="5:21" x14ac:dyDescent="0.25">
      <c r="E6539" s="1"/>
      <c r="F6539" s="1"/>
      <c r="Q6539" s="1"/>
      <c r="R6539" s="1"/>
      <c r="U6539" s="1"/>
    </row>
    <row r="6540" spans="5:21" x14ac:dyDescent="0.25">
      <c r="E6540" s="1"/>
      <c r="F6540" s="1"/>
      <c r="Q6540" s="1"/>
      <c r="R6540" s="1"/>
      <c r="U6540" s="1"/>
    </row>
    <row r="6541" spans="5:21" x14ac:dyDescent="0.25">
      <c r="E6541" s="1"/>
      <c r="F6541" s="1"/>
      <c r="Q6541" s="1"/>
      <c r="R6541" s="1"/>
      <c r="U6541" s="1"/>
    </row>
    <row r="6542" spans="5:21" x14ac:dyDescent="0.25">
      <c r="E6542" s="1"/>
      <c r="F6542" s="1"/>
      <c r="Q6542" s="1"/>
      <c r="R6542" s="1"/>
      <c r="U6542" s="1"/>
    </row>
    <row r="6543" spans="5:21" x14ac:dyDescent="0.25">
      <c r="E6543" s="1"/>
      <c r="F6543" s="1"/>
      <c r="Q6543" s="1"/>
      <c r="R6543" s="1"/>
      <c r="U6543" s="1"/>
    </row>
    <row r="6544" spans="5:21" x14ac:dyDescent="0.25">
      <c r="E6544" s="1"/>
      <c r="F6544" s="1"/>
      <c r="Q6544" s="1"/>
      <c r="R6544" s="1"/>
      <c r="U6544" s="1"/>
    </row>
    <row r="6545" spans="5:21" x14ac:dyDescent="0.25">
      <c r="E6545" s="1"/>
      <c r="F6545" s="1"/>
      <c r="Q6545" s="1"/>
      <c r="R6545" s="1"/>
      <c r="U6545" s="1"/>
    </row>
    <row r="6546" spans="5:21" x14ac:dyDescent="0.25">
      <c r="E6546" s="1"/>
      <c r="F6546" s="1"/>
      <c r="Q6546" s="1"/>
      <c r="R6546" s="1"/>
      <c r="U6546" s="1"/>
    </row>
    <row r="6547" spans="5:21" x14ac:dyDescent="0.25">
      <c r="E6547" s="1"/>
      <c r="F6547" s="1"/>
      <c r="Q6547" s="1"/>
      <c r="R6547" s="1"/>
      <c r="U6547" s="1"/>
    </row>
    <row r="6548" spans="5:21" x14ac:dyDescent="0.25">
      <c r="E6548" s="1"/>
      <c r="F6548" s="1"/>
      <c r="Q6548" s="1"/>
      <c r="R6548" s="1"/>
      <c r="U6548" s="1"/>
    </row>
    <row r="6549" spans="5:21" x14ac:dyDescent="0.25">
      <c r="E6549" s="1"/>
      <c r="F6549" s="1"/>
      <c r="Q6549" s="1"/>
      <c r="R6549" s="1"/>
      <c r="U6549" s="1"/>
    </row>
    <row r="6550" spans="5:21" x14ac:dyDescent="0.25">
      <c r="E6550" s="1"/>
      <c r="F6550" s="1"/>
      <c r="Q6550" s="1"/>
      <c r="R6550" s="1"/>
      <c r="U6550" s="1"/>
    </row>
    <row r="6551" spans="5:21" x14ac:dyDescent="0.25">
      <c r="E6551" s="1"/>
      <c r="F6551" s="1"/>
      <c r="Q6551" s="1"/>
      <c r="R6551" s="1"/>
      <c r="U6551" s="1"/>
    </row>
    <row r="6552" spans="5:21" x14ac:dyDescent="0.25">
      <c r="E6552" s="1"/>
      <c r="F6552" s="1"/>
      <c r="Q6552" s="1"/>
      <c r="R6552" s="1"/>
      <c r="U6552" s="1"/>
    </row>
    <row r="6553" spans="5:21" x14ac:dyDescent="0.25">
      <c r="E6553" s="1"/>
      <c r="F6553" s="1"/>
      <c r="Q6553" s="1"/>
      <c r="R6553" s="1"/>
      <c r="U6553" s="1"/>
    </row>
    <row r="6554" spans="5:21" x14ac:dyDescent="0.25">
      <c r="E6554" s="1"/>
      <c r="F6554" s="1"/>
      <c r="Q6554" s="1"/>
      <c r="R6554" s="1"/>
      <c r="U6554" s="1"/>
    </row>
    <row r="6555" spans="5:21" x14ac:dyDescent="0.25">
      <c r="E6555" s="1"/>
      <c r="F6555" s="1"/>
      <c r="Q6555" s="1"/>
      <c r="R6555" s="1"/>
      <c r="U6555" s="1"/>
    </row>
    <row r="6556" spans="5:21" x14ac:dyDescent="0.25">
      <c r="E6556" s="1"/>
      <c r="F6556" s="1"/>
      <c r="Q6556" s="1"/>
      <c r="R6556" s="1"/>
      <c r="U6556" s="1"/>
    </row>
    <row r="6557" spans="5:21" x14ac:dyDescent="0.25">
      <c r="E6557" s="1"/>
      <c r="F6557" s="1"/>
      <c r="Q6557" s="1"/>
      <c r="R6557" s="1"/>
      <c r="U6557" s="1"/>
    </row>
    <row r="6558" spans="5:21" x14ac:dyDescent="0.25">
      <c r="E6558" s="1"/>
      <c r="F6558" s="1"/>
      <c r="Q6558" s="1"/>
      <c r="R6558" s="1"/>
      <c r="U6558" s="1"/>
    </row>
    <row r="6559" spans="5:21" x14ac:dyDescent="0.25">
      <c r="E6559" s="1"/>
      <c r="F6559" s="1"/>
      <c r="Q6559" s="1"/>
      <c r="R6559" s="1"/>
      <c r="U6559" s="1"/>
    </row>
    <row r="6560" spans="5:21" x14ac:dyDescent="0.25">
      <c r="E6560" s="1"/>
      <c r="F6560" s="1"/>
      <c r="Q6560" s="1"/>
      <c r="R6560" s="1"/>
      <c r="U6560" s="1"/>
    </row>
    <row r="6561" spans="5:21" x14ac:dyDescent="0.25">
      <c r="E6561" s="1"/>
      <c r="F6561" s="1"/>
      <c r="Q6561" s="1"/>
      <c r="R6561" s="1"/>
      <c r="U6561" s="1"/>
    </row>
    <row r="6562" spans="5:21" x14ac:dyDescent="0.25">
      <c r="E6562" s="1"/>
      <c r="F6562" s="1"/>
      <c r="Q6562" s="1"/>
      <c r="R6562" s="1"/>
      <c r="U6562" s="1"/>
    </row>
    <row r="6563" spans="5:21" x14ac:dyDescent="0.25">
      <c r="E6563" s="1"/>
      <c r="F6563" s="1"/>
      <c r="Q6563" s="1"/>
      <c r="R6563" s="1"/>
      <c r="U6563" s="1"/>
    </row>
    <row r="6564" spans="5:21" x14ac:dyDescent="0.25">
      <c r="E6564" s="1"/>
      <c r="F6564" s="1"/>
      <c r="Q6564" s="1"/>
      <c r="R6564" s="1"/>
      <c r="U6564" s="1"/>
    </row>
    <row r="6565" spans="5:21" x14ac:dyDescent="0.25">
      <c r="E6565" s="1"/>
      <c r="F6565" s="1"/>
      <c r="Q6565" s="1"/>
      <c r="R6565" s="1"/>
      <c r="U6565" s="1"/>
    </row>
    <row r="6566" spans="5:21" x14ac:dyDescent="0.25">
      <c r="E6566" s="1"/>
      <c r="F6566" s="1"/>
      <c r="Q6566" s="1"/>
      <c r="R6566" s="1"/>
      <c r="U6566" s="1"/>
    </row>
    <row r="6567" spans="5:21" x14ac:dyDescent="0.25">
      <c r="E6567" s="1"/>
      <c r="F6567" s="1"/>
      <c r="Q6567" s="1"/>
      <c r="R6567" s="1"/>
      <c r="U6567" s="1"/>
    </row>
    <row r="6568" spans="5:21" x14ac:dyDescent="0.25">
      <c r="E6568" s="1"/>
      <c r="F6568" s="1"/>
      <c r="Q6568" s="1"/>
      <c r="R6568" s="1"/>
      <c r="U6568" s="1"/>
    </row>
    <row r="6569" spans="5:21" x14ac:dyDescent="0.25">
      <c r="E6569" s="1"/>
      <c r="F6569" s="1"/>
      <c r="Q6569" s="1"/>
      <c r="R6569" s="1"/>
      <c r="U6569" s="1"/>
    </row>
    <row r="6570" spans="5:21" x14ac:dyDescent="0.25">
      <c r="E6570" s="1"/>
      <c r="F6570" s="1"/>
      <c r="Q6570" s="1"/>
      <c r="R6570" s="1"/>
      <c r="U6570" s="1"/>
    </row>
    <row r="6571" spans="5:21" x14ac:dyDescent="0.25">
      <c r="E6571" s="1"/>
      <c r="F6571" s="1"/>
      <c r="Q6571" s="1"/>
      <c r="R6571" s="1"/>
      <c r="U6571" s="1"/>
    </row>
    <row r="6572" spans="5:21" x14ac:dyDescent="0.25">
      <c r="E6572" s="1"/>
      <c r="F6572" s="1"/>
      <c r="Q6572" s="1"/>
      <c r="R6572" s="1"/>
      <c r="U6572" s="1"/>
    </row>
    <row r="6573" spans="5:21" x14ac:dyDescent="0.25">
      <c r="E6573" s="1"/>
      <c r="F6573" s="1"/>
      <c r="Q6573" s="1"/>
      <c r="R6573" s="1"/>
      <c r="U6573" s="1"/>
    </row>
    <row r="6574" spans="5:21" x14ac:dyDescent="0.25">
      <c r="E6574" s="1"/>
      <c r="F6574" s="1"/>
      <c r="Q6574" s="1"/>
      <c r="R6574" s="1"/>
      <c r="U6574" s="1"/>
    </row>
    <row r="6575" spans="5:21" x14ac:dyDescent="0.25">
      <c r="E6575" s="1"/>
      <c r="F6575" s="1"/>
      <c r="Q6575" s="1"/>
      <c r="R6575" s="1"/>
      <c r="U6575" s="1"/>
    </row>
    <row r="6576" spans="5:21" x14ac:dyDescent="0.25">
      <c r="E6576" s="1"/>
      <c r="F6576" s="1"/>
      <c r="Q6576" s="1"/>
      <c r="R6576" s="1"/>
      <c r="U6576" s="1"/>
    </row>
    <row r="6577" spans="5:21" x14ac:dyDescent="0.25">
      <c r="E6577" s="1"/>
      <c r="F6577" s="1"/>
      <c r="Q6577" s="1"/>
      <c r="R6577" s="1"/>
      <c r="U6577" s="1"/>
    </row>
    <row r="6578" spans="5:21" x14ac:dyDescent="0.25">
      <c r="E6578" s="1"/>
      <c r="F6578" s="1"/>
      <c r="Q6578" s="1"/>
      <c r="R6578" s="1"/>
      <c r="U6578" s="1"/>
    </row>
    <row r="6579" spans="5:21" x14ac:dyDescent="0.25">
      <c r="E6579" s="1"/>
      <c r="F6579" s="1"/>
      <c r="Q6579" s="1"/>
      <c r="R6579" s="1"/>
      <c r="U6579" s="1"/>
    </row>
    <row r="6580" spans="5:21" x14ac:dyDescent="0.25">
      <c r="E6580" s="1"/>
      <c r="F6580" s="1"/>
      <c r="Q6580" s="1"/>
      <c r="R6580" s="1"/>
      <c r="U6580" s="1"/>
    </row>
    <row r="6581" spans="5:21" x14ac:dyDescent="0.25">
      <c r="E6581" s="1"/>
      <c r="F6581" s="1"/>
      <c r="Q6581" s="1"/>
      <c r="R6581" s="1"/>
      <c r="U6581" s="1"/>
    </row>
    <row r="6582" spans="5:21" x14ac:dyDescent="0.25">
      <c r="E6582" s="1"/>
      <c r="F6582" s="1"/>
      <c r="Q6582" s="1"/>
      <c r="R6582" s="1"/>
      <c r="U6582" s="1"/>
    </row>
    <row r="6583" spans="5:21" x14ac:dyDescent="0.25">
      <c r="E6583" s="1"/>
      <c r="F6583" s="1"/>
      <c r="Q6583" s="1"/>
      <c r="R6583" s="1"/>
      <c r="U6583" s="1"/>
    </row>
    <row r="6584" spans="5:21" x14ac:dyDescent="0.25">
      <c r="E6584" s="1"/>
      <c r="F6584" s="1"/>
      <c r="Q6584" s="1"/>
      <c r="R6584" s="1"/>
      <c r="U6584" s="1"/>
    </row>
    <row r="6585" spans="5:21" x14ac:dyDescent="0.25">
      <c r="E6585" s="1"/>
      <c r="F6585" s="1"/>
      <c r="Q6585" s="1"/>
      <c r="R6585" s="1"/>
      <c r="U6585" s="1"/>
    </row>
    <row r="6586" spans="5:21" x14ac:dyDescent="0.25">
      <c r="E6586" s="1"/>
      <c r="F6586" s="1"/>
      <c r="Q6586" s="1"/>
      <c r="R6586" s="1"/>
      <c r="U6586" s="1"/>
    </row>
    <row r="6587" spans="5:21" x14ac:dyDescent="0.25">
      <c r="E6587" s="1"/>
      <c r="F6587" s="1"/>
      <c r="Q6587" s="1"/>
      <c r="R6587" s="1"/>
      <c r="U6587" s="1"/>
    </row>
    <row r="6588" spans="5:21" x14ac:dyDescent="0.25">
      <c r="E6588" s="1"/>
      <c r="F6588" s="1"/>
      <c r="Q6588" s="1"/>
      <c r="R6588" s="1"/>
      <c r="U6588" s="1"/>
    </row>
    <row r="6589" spans="5:21" x14ac:dyDescent="0.25">
      <c r="E6589" s="1"/>
      <c r="F6589" s="1"/>
      <c r="Q6589" s="1"/>
      <c r="R6589" s="1"/>
      <c r="U6589" s="1"/>
    </row>
    <row r="6590" spans="5:21" x14ac:dyDescent="0.25">
      <c r="E6590" s="1"/>
      <c r="F6590" s="1"/>
      <c r="Q6590" s="1"/>
      <c r="R6590" s="1"/>
      <c r="U6590" s="1"/>
    </row>
    <row r="6591" spans="5:21" x14ac:dyDescent="0.25">
      <c r="E6591" s="1"/>
      <c r="F6591" s="1"/>
      <c r="Q6591" s="1"/>
      <c r="R6591" s="1"/>
      <c r="U6591" s="1"/>
    </row>
    <row r="6592" spans="5:21" x14ac:dyDescent="0.25">
      <c r="E6592" s="1"/>
      <c r="F6592" s="1"/>
      <c r="Q6592" s="1"/>
      <c r="R6592" s="1"/>
      <c r="U6592" s="1"/>
    </row>
    <row r="6593" spans="5:21" x14ac:dyDescent="0.25">
      <c r="E6593" s="1"/>
      <c r="F6593" s="1"/>
      <c r="Q6593" s="1"/>
      <c r="R6593" s="1"/>
      <c r="U6593" s="1"/>
    </row>
    <row r="6594" spans="5:21" x14ac:dyDescent="0.25">
      <c r="E6594" s="1"/>
      <c r="F6594" s="1"/>
      <c r="Q6594" s="1"/>
      <c r="R6594" s="1"/>
      <c r="U6594" s="1"/>
    </row>
    <row r="6595" spans="5:21" x14ac:dyDescent="0.25">
      <c r="E6595" s="1"/>
      <c r="F6595" s="1"/>
      <c r="Q6595" s="1"/>
      <c r="R6595" s="1"/>
      <c r="U6595" s="1"/>
    </row>
    <row r="6596" spans="5:21" x14ac:dyDescent="0.25">
      <c r="E6596" s="1"/>
      <c r="F6596" s="1"/>
      <c r="Q6596" s="1"/>
      <c r="R6596" s="1"/>
      <c r="U6596" s="1"/>
    </row>
    <row r="6597" spans="5:21" x14ac:dyDescent="0.25">
      <c r="E6597" s="1"/>
      <c r="F6597" s="1"/>
      <c r="Q6597" s="1"/>
      <c r="R6597" s="1"/>
      <c r="U6597" s="1"/>
    </row>
    <row r="6598" spans="5:21" x14ac:dyDescent="0.25">
      <c r="E6598" s="1"/>
      <c r="F6598" s="1"/>
      <c r="Q6598" s="1"/>
      <c r="R6598" s="1"/>
      <c r="U6598" s="1"/>
    </row>
    <row r="6599" spans="5:21" x14ac:dyDescent="0.25">
      <c r="E6599" s="1"/>
      <c r="F6599" s="1"/>
      <c r="Q6599" s="1"/>
      <c r="R6599" s="1"/>
      <c r="U6599" s="1"/>
    </row>
    <row r="6600" spans="5:21" x14ac:dyDescent="0.25">
      <c r="E6600" s="1"/>
      <c r="F6600" s="1"/>
      <c r="Q6600" s="1"/>
      <c r="R6600" s="1"/>
      <c r="U6600" s="1"/>
    </row>
    <row r="6601" spans="5:21" x14ac:dyDescent="0.25">
      <c r="E6601" s="1"/>
      <c r="F6601" s="1"/>
      <c r="Q6601" s="1"/>
      <c r="R6601" s="1"/>
      <c r="U6601" s="1"/>
    </row>
    <row r="6602" spans="5:21" x14ac:dyDescent="0.25">
      <c r="E6602" s="1"/>
      <c r="F6602" s="1"/>
      <c r="Q6602" s="1"/>
      <c r="R6602" s="1"/>
      <c r="U6602" s="1"/>
    </row>
    <row r="6603" spans="5:21" x14ac:dyDescent="0.25">
      <c r="E6603" s="1"/>
      <c r="F6603" s="1"/>
      <c r="Q6603" s="1"/>
      <c r="R6603" s="1"/>
      <c r="U6603" s="1"/>
    </row>
    <row r="6604" spans="5:21" x14ac:dyDescent="0.25">
      <c r="E6604" s="1"/>
      <c r="F6604" s="1"/>
      <c r="Q6604" s="1"/>
      <c r="R6604" s="1"/>
      <c r="U6604" s="1"/>
    </row>
    <row r="6605" spans="5:21" x14ac:dyDescent="0.25">
      <c r="E6605" s="1"/>
      <c r="F6605" s="1"/>
      <c r="Q6605" s="1"/>
      <c r="R6605" s="1"/>
      <c r="U6605" s="1"/>
    </row>
    <row r="6606" spans="5:21" x14ac:dyDescent="0.25">
      <c r="E6606" s="1"/>
      <c r="F6606" s="1"/>
      <c r="Q6606" s="1"/>
      <c r="R6606" s="1"/>
      <c r="U6606" s="1"/>
    </row>
    <row r="6607" spans="5:21" x14ac:dyDescent="0.25">
      <c r="E6607" s="1"/>
      <c r="F6607" s="1"/>
      <c r="Q6607" s="1"/>
      <c r="R6607" s="1"/>
      <c r="U6607" s="1"/>
    </row>
    <row r="6608" spans="5:21" x14ac:dyDescent="0.25">
      <c r="E6608" s="1"/>
      <c r="F6608" s="1"/>
      <c r="Q6608" s="1"/>
      <c r="R6608" s="1"/>
      <c r="U6608" s="1"/>
    </row>
    <row r="6609" spans="5:21" x14ac:dyDescent="0.25">
      <c r="E6609" s="1"/>
      <c r="F6609" s="1"/>
      <c r="Q6609" s="1"/>
      <c r="R6609" s="1"/>
      <c r="U6609" s="1"/>
    </row>
    <row r="6610" spans="5:21" x14ac:dyDescent="0.25">
      <c r="E6610" s="1"/>
      <c r="F6610" s="1"/>
      <c r="Q6610" s="1"/>
      <c r="R6610" s="1"/>
      <c r="U6610" s="1"/>
    </row>
    <row r="6611" spans="5:21" x14ac:dyDescent="0.25">
      <c r="E6611" s="1"/>
      <c r="F6611" s="1"/>
      <c r="Q6611" s="1"/>
      <c r="R6611" s="1"/>
      <c r="U6611" s="1"/>
    </row>
    <row r="6612" spans="5:21" x14ac:dyDescent="0.25">
      <c r="E6612" s="1"/>
      <c r="F6612" s="1"/>
      <c r="Q6612" s="1"/>
      <c r="R6612" s="1"/>
      <c r="U6612" s="1"/>
    </row>
    <row r="6613" spans="5:21" x14ac:dyDescent="0.25">
      <c r="E6613" s="1"/>
      <c r="F6613" s="1"/>
      <c r="Q6613" s="1"/>
      <c r="R6613" s="1"/>
      <c r="U6613" s="1"/>
    </row>
    <row r="6614" spans="5:21" x14ac:dyDescent="0.25">
      <c r="E6614" s="1"/>
      <c r="F6614" s="1"/>
      <c r="Q6614" s="1"/>
      <c r="R6614" s="1"/>
      <c r="U6614" s="1"/>
    </row>
    <row r="6615" spans="5:21" x14ac:dyDescent="0.25">
      <c r="E6615" s="1"/>
      <c r="F6615" s="1"/>
      <c r="Q6615" s="1"/>
      <c r="R6615" s="1"/>
      <c r="U6615" s="1"/>
    </row>
    <row r="6616" spans="5:21" x14ac:dyDescent="0.25">
      <c r="E6616" s="1"/>
      <c r="F6616" s="1"/>
      <c r="Q6616" s="1"/>
      <c r="R6616" s="1"/>
      <c r="U6616" s="1"/>
    </row>
    <row r="6617" spans="5:21" x14ac:dyDescent="0.25">
      <c r="E6617" s="1"/>
      <c r="F6617" s="1"/>
      <c r="Q6617" s="1"/>
      <c r="R6617" s="1"/>
      <c r="U6617" s="1"/>
    </row>
    <row r="6618" spans="5:21" x14ac:dyDescent="0.25">
      <c r="E6618" s="1"/>
      <c r="F6618" s="1"/>
      <c r="Q6618" s="1"/>
      <c r="R6618" s="1"/>
      <c r="U6618" s="1"/>
    </row>
    <row r="6619" spans="5:21" x14ac:dyDescent="0.25">
      <c r="E6619" s="1"/>
      <c r="F6619" s="1"/>
      <c r="Q6619" s="1"/>
      <c r="R6619" s="1"/>
      <c r="U6619" s="1"/>
    </row>
    <row r="6620" spans="5:21" x14ac:dyDescent="0.25">
      <c r="E6620" s="1"/>
      <c r="F6620" s="1"/>
      <c r="Q6620" s="1"/>
      <c r="R6620" s="1"/>
      <c r="U6620" s="1"/>
    </row>
    <row r="6621" spans="5:21" x14ac:dyDescent="0.25">
      <c r="E6621" s="1"/>
      <c r="F6621" s="1"/>
      <c r="Q6621" s="1"/>
      <c r="R6621" s="1"/>
      <c r="U6621" s="1"/>
    </row>
    <row r="6622" spans="5:21" x14ac:dyDescent="0.25">
      <c r="E6622" s="1"/>
      <c r="F6622" s="1"/>
      <c r="Q6622" s="1"/>
      <c r="R6622" s="1"/>
      <c r="U6622" s="1"/>
    </row>
    <row r="6623" spans="5:21" x14ac:dyDescent="0.25">
      <c r="E6623" s="1"/>
      <c r="F6623" s="1"/>
      <c r="Q6623" s="1"/>
      <c r="R6623" s="1"/>
      <c r="U6623" s="1"/>
    </row>
    <row r="6624" spans="5:21" x14ac:dyDescent="0.25">
      <c r="E6624" s="1"/>
      <c r="F6624" s="1"/>
      <c r="Q6624" s="1"/>
      <c r="R6624" s="1"/>
      <c r="U6624" s="1"/>
    </row>
    <row r="6625" spans="5:21" x14ac:dyDescent="0.25">
      <c r="E6625" s="1"/>
      <c r="F6625" s="1"/>
      <c r="Q6625" s="1"/>
      <c r="R6625" s="1"/>
      <c r="U6625" s="1"/>
    </row>
    <row r="6626" spans="5:21" x14ac:dyDescent="0.25">
      <c r="E6626" s="1"/>
      <c r="F6626" s="1"/>
      <c r="Q6626" s="1"/>
      <c r="R6626" s="1"/>
      <c r="U6626" s="1"/>
    </row>
    <row r="6627" spans="5:21" x14ac:dyDescent="0.25">
      <c r="E6627" s="1"/>
      <c r="F6627" s="1"/>
      <c r="Q6627" s="1"/>
      <c r="R6627" s="1"/>
      <c r="U6627" s="1"/>
    </row>
    <row r="6628" spans="5:21" x14ac:dyDescent="0.25">
      <c r="E6628" s="1"/>
      <c r="F6628" s="1"/>
      <c r="Q6628" s="1"/>
      <c r="R6628" s="1"/>
      <c r="U6628" s="1"/>
    </row>
    <row r="6629" spans="5:21" x14ac:dyDescent="0.25">
      <c r="E6629" s="1"/>
      <c r="F6629" s="1"/>
      <c r="Q6629" s="1"/>
      <c r="R6629" s="1"/>
      <c r="U6629" s="1"/>
    </row>
    <row r="6630" spans="5:21" x14ac:dyDescent="0.25">
      <c r="E6630" s="1"/>
      <c r="F6630" s="1"/>
      <c r="Q6630" s="1"/>
      <c r="R6630" s="1"/>
      <c r="U6630" s="1"/>
    </row>
    <row r="6631" spans="5:21" x14ac:dyDescent="0.25">
      <c r="E6631" s="1"/>
      <c r="F6631" s="1"/>
      <c r="Q6631" s="1"/>
      <c r="R6631" s="1"/>
      <c r="U6631" s="1"/>
    </row>
    <row r="6632" spans="5:21" x14ac:dyDescent="0.25">
      <c r="E6632" s="1"/>
      <c r="F6632" s="1"/>
      <c r="Q6632" s="1"/>
      <c r="R6632" s="1"/>
      <c r="U6632" s="1"/>
    </row>
    <row r="6633" spans="5:21" x14ac:dyDescent="0.25">
      <c r="E6633" s="1"/>
      <c r="F6633" s="1"/>
      <c r="Q6633" s="1"/>
      <c r="R6633" s="1"/>
      <c r="U6633" s="1"/>
    </row>
    <row r="6634" spans="5:21" x14ac:dyDescent="0.25">
      <c r="E6634" s="1"/>
      <c r="F6634" s="1"/>
      <c r="Q6634" s="1"/>
      <c r="R6634" s="1"/>
      <c r="U6634" s="1"/>
    </row>
    <row r="6635" spans="5:21" x14ac:dyDescent="0.25">
      <c r="E6635" s="1"/>
      <c r="F6635" s="1"/>
      <c r="Q6635" s="1"/>
      <c r="R6635" s="1"/>
      <c r="U6635" s="1"/>
    </row>
    <row r="6636" spans="5:21" x14ac:dyDescent="0.25">
      <c r="E6636" s="1"/>
      <c r="F6636" s="1"/>
      <c r="Q6636" s="1"/>
      <c r="R6636" s="1"/>
      <c r="U6636" s="1"/>
    </row>
    <row r="6637" spans="5:21" x14ac:dyDescent="0.25">
      <c r="E6637" s="1"/>
      <c r="F6637" s="1"/>
      <c r="Q6637" s="1"/>
      <c r="R6637" s="1"/>
      <c r="U6637" s="1"/>
    </row>
    <row r="6638" spans="5:21" x14ac:dyDescent="0.25">
      <c r="E6638" s="1"/>
      <c r="F6638" s="1"/>
      <c r="Q6638" s="1"/>
      <c r="R6638" s="1"/>
      <c r="U6638" s="1"/>
    </row>
    <row r="6639" spans="5:21" x14ac:dyDescent="0.25">
      <c r="E6639" s="1"/>
      <c r="F6639" s="1"/>
      <c r="Q6639" s="1"/>
      <c r="R6639" s="1"/>
      <c r="U6639" s="1"/>
    </row>
    <row r="6640" spans="5:21" x14ac:dyDescent="0.25">
      <c r="E6640" s="1"/>
      <c r="F6640" s="1"/>
      <c r="Q6640" s="1"/>
      <c r="R6640" s="1"/>
      <c r="U6640" s="1"/>
    </row>
    <row r="6641" spans="5:21" x14ac:dyDescent="0.25">
      <c r="E6641" s="1"/>
      <c r="F6641" s="1"/>
      <c r="Q6641" s="1"/>
      <c r="R6641" s="1"/>
      <c r="U6641" s="1"/>
    </row>
    <row r="6642" spans="5:21" x14ac:dyDescent="0.25">
      <c r="E6642" s="1"/>
      <c r="F6642" s="1"/>
      <c r="Q6642" s="1"/>
      <c r="R6642" s="1"/>
      <c r="U6642" s="1"/>
    </row>
    <row r="6643" spans="5:21" x14ac:dyDescent="0.25">
      <c r="E6643" s="1"/>
      <c r="F6643" s="1"/>
      <c r="Q6643" s="1"/>
      <c r="R6643" s="1"/>
      <c r="U6643" s="1"/>
    </row>
    <row r="6644" spans="5:21" x14ac:dyDescent="0.25">
      <c r="E6644" s="1"/>
      <c r="F6644" s="1"/>
      <c r="Q6644" s="1"/>
      <c r="R6644" s="1"/>
      <c r="U6644" s="1"/>
    </row>
    <row r="6645" spans="5:21" x14ac:dyDescent="0.25">
      <c r="E6645" s="1"/>
      <c r="F6645" s="1"/>
      <c r="Q6645" s="1"/>
      <c r="R6645" s="1"/>
      <c r="U6645" s="1"/>
    </row>
    <row r="6646" spans="5:21" x14ac:dyDescent="0.25">
      <c r="E6646" s="1"/>
      <c r="F6646" s="1"/>
      <c r="Q6646" s="1"/>
      <c r="R6646" s="1"/>
      <c r="U6646" s="1"/>
    </row>
    <row r="6647" spans="5:21" x14ac:dyDescent="0.25">
      <c r="E6647" s="1"/>
      <c r="F6647" s="1"/>
      <c r="Q6647" s="1"/>
      <c r="R6647" s="1"/>
      <c r="U6647" s="1"/>
    </row>
    <row r="6648" spans="5:21" x14ac:dyDescent="0.25">
      <c r="E6648" s="1"/>
      <c r="F6648" s="1"/>
      <c r="Q6648" s="1"/>
      <c r="R6648" s="1"/>
      <c r="U6648" s="1"/>
    </row>
    <row r="6649" spans="5:21" x14ac:dyDescent="0.25">
      <c r="E6649" s="1"/>
      <c r="F6649" s="1"/>
      <c r="Q6649" s="1"/>
      <c r="R6649" s="1"/>
      <c r="U6649" s="1"/>
    </row>
    <row r="6650" spans="5:21" x14ac:dyDescent="0.25">
      <c r="E6650" s="1"/>
      <c r="F6650" s="1"/>
      <c r="Q6650" s="1"/>
      <c r="R6650" s="1"/>
      <c r="U6650" s="1"/>
    </row>
    <row r="6651" spans="5:21" x14ac:dyDescent="0.25">
      <c r="E6651" s="1"/>
      <c r="F6651" s="1"/>
      <c r="Q6651" s="1"/>
      <c r="R6651" s="1"/>
      <c r="U6651" s="1"/>
    </row>
    <row r="6652" spans="5:21" x14ac:dyDescent="0.25">
      <c r="E6652" s="1"/>
      <c r="F6652" s="1"/>
      <c r="Q6652" s="1"/>
      <c r="R6652" s="1"/>
      <c r="U6652" s="1"/>
    </row>
    <row r="6653" spans="5:21" x14ac:dyDescent="0.25">
      <c r="E6653" s="1"/>
      <c r="F6653" s="1"/>
      <c r="Q6653" s="1"/>
      <c r="R6653" s="1"/>
      <c r="U6653" s="1"/>
    </row>
    <row r="6654" spans="5:21" x14ac:dyDescent="0.25">
      <c r="E6654" s="1"/>
      <c r="F6654" s="1"/>
      <c r="Q6654" s="1"/>
      <c r="R6654" s="1"/>
      <c r="U6654" s="1"/>
    </row>
    <row r="6655" spans="5:21" x14ac:dyDescent="0.25">
      <c r="E6655" s="1"/>
      <c r="F6655" s="1"/>
      <c r="Q6655" s="1"/>
      <c r="R6655" s="1"/>
      <c r="U6655" s="1"/>
    </row>
    <row r="6656" spans="5:21" x14ac:dyDescent="0.25">
      <c r="E6656" s="1"/>
      <c r="F6656" s="1"/>
      <c r="Q6656" s="1"/>
      <c r="R6656" s="1"/>
      <c r="U6656" s="1"/>
    </row>
    <row r="6657" spans="5:21" x14ac:dyDescent="0.25">
      <c r="E6657" s="1"/>
      <c r="F6657" s="1"/>
      <c r="Q6657" s="1"/>
      <c r="R6657" s="1"/>
      <c r="U6657" s="1"/>
    </row>
    <row r="6658" spans="5:21" x14ac:dyDescent="0.25">
      <c r="E6658" s="1"/>
      <c r="F6658" s="1"/>
      <c r="Q6658" s="1"/>
      <c r="R6658" s="1"/>
      <c r="U6658" s="1"/>
    </row>
    <row r="6659" spans="5:21" x14ac:dyDescent="0.25">
      <c r="E6659" s="1"/>
      <c r="F6659" s="1"/>
      <c r="Q6659" s="1"/>
      <c r="R6659" s="1"/>
      <c r="U6659" s="1"/>
    </row>
    <row r="6660" spans="5:21" x14ac:dyDescent="0.25">
      <c r="E6660" s="1"/>
      <c r="F6660" s="1"/>
      <c r="Q6660" s="1"/>
      <c r="R6660" s="1"/>
      <c r="U6660" s="1"/>
    </row>
    <row r="6661" spans="5:21" x14ac:dyDescent="0.25">
      <c r="E6661" s="1"/>
      <c r="F6661" s="1"/>
      <c r="Q6661" s="1"/>
      <c r="R6661" s="1"/>
      <c r="U6661" s="1"/>
    </row>
    <row r="6662" spans="5:21" x14ac:dyDescent="0.25">
      <c r="E6662" s="1"/>
      <c r="F6662" s="1"/>
      <c r="Q6662" s="1"/>
      <c r="R6662" s="1"/>
      <c r="U6662" s="1"/>
    </row>
    <row r="6663" spans="5:21" x14ac:dyDescent="0.25">
      <c r="E6663" s="1"/>
      <c r="F6663" s="1"/>
      <c r="Q6663" s="1"/>
      <c r="R6663" s="1"/>
      <c r="U6663" s="1"/>
    </row>
    <row r="6664" spans="5:21" x14ac:dyDescent="0.25">
      <c r="E6664" s="1"/>
      <c r="F6664" s="1"/>
      <c r="Q6664" s="1"/>
      <c r="R6664" s="1"/>
      <c r="U6664" s="1"/>
    </row>
    <row r="6665" spans="5:21" x14ac:dyDescent="0.25">
      <c r="E6665" s="1"/>
      <c r="F6665" s="1"/>
      <c r="Q6665" s="1"/>
      <c r="R6665" s="1"/>
      <c r="U6665" s="1"/>
    </row>
    <row r="6666" spans="5:21" x14ac:dyDescent="0.25">
      <c r="E6666" s="1"/>
      <c r="F6666" s="1"/>
      <c r="Q6666" s="1"/>
      <c r="R6666" s="1"/>
      <c r="U6666" s="1"/>
    </row>
    <row r="6667" spans="5:21" x14ac:dyDescent="0.25">
      <c r="E6667" s="1"/>
      <c r="F6667" s="1"/>
      <c r="Q6667" s="1"/>
      <c r="R6667" s="1"/>
      <c r="U6667" s="1"/>
    </row>
    <row r="6668" spans="5:21" x14ac:dyDescent="0.25">
      <c r="E6668" s="1"/>
      <c r="F6668" s="1"/>
      <c r="Q6668" s="1"/>
      <c r="R6668" s="1"/>
      <c r="U6668" s="1"/>
    </row>
    <row r="6669" spans="5:21" x14ac:dyDescent="0.25">
      <c r="E6669" s="1"/>
      <c r="F6669" s="1"/>
      <c r="Q6669" s="1"/>
      <c r="R6669" s="1"/>
      <c r="U6669" s="1"/>
    </row>
    <row r="6670" spans="5:21" x14ac:dyDescent="0.25">
      <c r="E6670" s="1"/>
      <c r="F6670" s="1"/>
      <c r="Q6670" s="1"/>
      <c r="R6670" s="1"/>
      <c r="U6670" s="1"/>
    </row>
    <row r="6671" spans="5:21" x14ac:dyDescent="0.25">
      <c r="E6671" s="1"/>
      <c r="F6671" s="1"/>
      <c r="Q6671" s="1"/>
      <c r="R6671" s="1"/>
      <c r="U6671" s="1"/>
    </row>
    <row r="6672" spans="5:21" x14ac:dyDescent="0.25">
      <c r="E6672" s="1"/>
      <c r="F6672" s="1"/>
      <c r="Q6672" s="1"/>
      <c r="R6672" s="1"/>
      <c r="U6672" s="1"/>
    </row>
    <row r="6673" spans="5:21" x14ac:dyDescent="0.25">
      <c r="E6673" s="1"/>
      <c r="F6673" s="1"/>
      <c r="Q6673" s="1"/>
      <c r="R6673" s="1"/>
      <c r="U6673" s="1"/>
    </row>
    <row r="6674" spans="5:21" x14ac:dyDescent="0.25">
      <c r="E6674" s="1"/>
      <c r="F6674" s="1"/>
      <c r="Q6674" s="1"/>
      <c r="R6674" s="1"/>
      <c r="U6674" s="1"/>
    </row>
    <row r="6675" spans="5:21" x14ac:dyDescent="0.25">
      <c r="E6675" s="1"/>
      <c r="F6675" s="1"/>
      <c r="Q6675" s="1"/>
      <c r="R6675" s="1"/>
      <c r="U6675" s="1"/>
    </row>
    <row r="6676" spans="5:21" x14ac:dyDescent="0.25">
      <c r="E6676" s="1"/>
      <c r="F6676" s="1"/>
      <c r="Q6676" s="1"/>
      <c r="R6676" s="1"/>
      <c r="U6676" s="1"/>
    </row>
    <row r="6677" spans="5:21" x14ac:dyDescent="0.25">
      <c r="E6677" s="1"/>
      <c r="F6677" s="1"/>
      <c r="Q6677" s="1"/>
      <c r="R6677" s="1"/>
      <c r="U6677" s="1"/>
    </row>
    <row r="6678" spans="5:21" x14ac:dyDescent="0.25">
      <c r="E6678" s="1"/>
      <c r="F6678" s="1"/>
      <c r="Q6678" s="1"/>
      <c r="R6678" s="1"/>
      <c r="U6678" s="1"/>
    </row>
    <row r="6679" spans="5:21" x14ac:dyDescent="0.25">
      <c r="E6679" s="1"/>
      <c r="F6679" s="1"/>
      <c r="Q6679" s="1"/>
      <c r="R6679" s="1"/>
      <c r="U6679" s="1"/>
    </row>
    <row r="6680" spans="5:21" x14ac:dyDescent="0.25">
      <c r="E6680" s="1"/>
      <c r="F6680" s="1"/>
      <c r="Q6680" s="1"/>
      <c r="R6680" s="1"/>
      <c r="U6680" s="1"/>
    </row>
    <row r="6681" spans="5:21" x14ac:dyDescent="0.25">
      <c r="E6681" s="1"/>
      <c r="F6681" s="1"/>
      <c r="Q6681" s="1"/>
      <c r="R6681" s="1"/>
      <c r="U6681" s="1"/>
    </row>
    <row r="6682" spans="5:21" x14ac:dyDescent="0.25">
      <c r="E6682" s="1"/>
      <c r="F6682" s="1"/>
      <c r="Q6682" s="1"/>
      <c r="R6682" s="1"/>
      <c r="U6682" s="1"/>
    </row>
    <row r="6683" spans="5:21" x14ac:dyDescent="0.25">
      <c r="E6683" s="1"/>
      <c r="F6683" s="1"/>
      <c r="Q6683" s="1"/>
      <c r="R6683" s="1"/>
      <c r="U6683" s="1"/>
    </row>
    <row r="6684" spans="5:21" x14ac:dyDescent="0.25">
      <c r="E6684" s="1"/>
      <c r="F6684" s="1"/>
      <c r="Q6684" s="1"/>
      <c r="R6684" s="1"/>
      <c r="U6684" s="1"/>
    </row>
    <row r="6685" spans="5:21" x14ac:dyDescent="0.25">
      <c r="E6685" s="1"/>
      <c r="F6685" s="1"/>
      <c r="Q6685" s="1"/>
      <c r="R6685" s="1"/>
      <c r="U6685" s="1"/>
    </row>
    <row r="6686" spans="5:21" x14ac:dyDescent="0.25">
      <c r="E6686" s="1"/>
      <c r="F6686" s="1"/>
      <c r="Q6686" s="1"/>
      <c r="R6686" s="1"/>
      <c r="U6686" s="1"/>
    </row>
    <row r="6687" spans="5:21" x14ac:dyDescent="0.25">
      <c r="E6687" s="1"/>
      <c r="F6687" s="1"/>
      <c r="Q6687" s="1"/>
      <c r="R6687" s="1"/>
      <c r="U6687" s="1"/>
    </row>
    <row r="6688" spans="5:21" x14ac:dyDescent="0.25">
      <c r="E6688" s="1"/>
      <c r="F6688" s="1"/>
      <c r="Q6688" s="1"/>
      <c r="R6688" s="1"/>
      <c r="U6688" s="1"/>
    </row>
    <row r="6689" spans="5:21" x14ac:dyDescent="0.25">
      <c r="E6689" s="1"/>
      <c r="F6689" s="1"/>
      <c r="Q6689" s="1"/>
      <c r="R6689" s="1"/>
      <c r="U6689" s="1"/>
    </row>
    <row r="6690" spans="5:21" x14ac:dyDescent="0.25">
      <c r="E6690" s="1"/>
      <c r="F6690" s="1"/>
      <c r="Q6690" s="1"/>
      <c r="R6690" s="1"/>
      <c r="U6690" s="1"/>
    </row>
    <row r="6691" spans="5:21" x14ac:dyDescent="0.25">
      <c r="E6691" s="1"/>
      <c r="F6691" s="1"/>
      <c r="Q6691" s="1"/>
      <c r="R6691" s="1"/>
      <c r="U6691" s="1"/>
    </row>
    <row r="6692" spans="5:21" x14ac:dyDescent="0.25">
      <c r="E6692" s="1"/>
      <c r="F6692" s="1"/>
      <c r="Q6692" s="1"/>
      <c r="R6692" s="1"/>
      <c r="U6692" s="1"/>
    </row>
    <row r="6693" spans="5:21" x14ac:dyDescent="0.25">
      <c r="E6693" s="1"/>
      <c r="F6693" s="1"/>
      <c r="Q6693" s="1"/>
      <c r="R6693" s="1"/>
      <c r="U6693" s="1"/>
    </row>
    <row r="6694" spans="5:21" x14ac:dyDescent="0.25">
      <c r="E6694" s="1"/>
      <c r="F6694" s="1"/>
      <c r="Q6694" s="1"/>
      <c r="R6694" s="1"/>
      <c r="U6694" s="1"/>
    </row>
    <row r="6695" spans="5:21" x14ac:dyDescent="0.25">
      <c r="E6695" s="1"/>
      <c r="F6695" s="1"/>
      <c r="Q6695" s="1"/>
      <c r="R6695" s="1"/>
      <c r="U6695" s="1"/>
    </row>
    <row r="6696" spans="5:21" x14ac:dyDescent="0.25">
      <c r="E6696" s="1"/>
      <c r="F6696" s="1"/>
      <c r="Q6696" s="1"/>
      <c r="R6696" s="1"/>
      <c r="U6696" s="1"/>
    </row>
    <row r="6697" spans="5:21" x14ac:dyDescent="0.25">
      <c r="E6697" s="1"/>
      <c r="F6697" s="1"/>
      <c r="Q6697" s="1"/>
      <c r="R6697" s="1"/>
      <c r="U6697" s="1"/>
    </row>
    <row r="6698" spans="5:21" x14ac:dyDescent="0.25">
      <c r="Q6698" s="1"/>
      <c r="R6698" s="1"/>
      <c r="U6698" s="1"/>
    </row>
    <row r="6699" spans="5:21" x14ac:dyDescent="0.25">
      <c r="Q6699" s="1"/>
      <c r="R6699" s="1"/>
      <c r="U6699" s="1"/>
    </row>
    <row r="6700" spans="5:21" x14ac:dyDescent="0.25">
      <c r="Q6700" s="1"/>
      <c r="R6700" s="1"/>
      <c r="U6700" s="1"/>
    </row>
    <row r="6701" spans="5:21" x14ac:dyDescent="0.25">
      <c r="Q6701" s="1"/>
      <c r="R6701" s="1"/>
      <c r="U6701" s="1"/>
    </row>
    <row r="6702" spans="5:21" x14ac:dyDescent="0.25">
      <c r="Q6702" s="1"/>
      <c r="R6702" s="1"/>
      <c r="U6702" s="1"/>
    </row>
    <row r="6703" spans="5:21" x14ac:dyDescent="0.25">
      <c r="Q6703" s="1"/>
      <c r="R6703" s="1"/>
      <c r="U6703" s="1"/>
    </row>
    <row r="6704" spans="5:21" x14ac:dyDescent="0.25">
      <c r="Q6704" s="1"/>
      <c r="R6704" s="1"/>
      <c r="U6704" s="1"/>
    </row>
    <row r="6705" spans="17:21" x14ac:dyDescent="0.25">
      <c r="Q6705" s="1"/>
      <c r="R6705" s="1"/>
      <c r="U6705" s="1"/>
    </row>
    <row r="6706" spans="17:21" x14ac:dyDescent="0.25">
      <c r="Q6706" s="1"/>
      <c r="R6706" s="1"/>
      <c r="U6706" s="1"/>
    </row>
    <row r="6707" spans="17:21" x14ac:dyDescent="0.25">
      <c r="Q6707" s="1"/>
      <c r="R6707" s="1"/>
      <c r="U6707" s="1"/>
    </row>
    <row r="6708" spans="17:21" x14ac:dyDescent="0.25">
      <c r="Q6708" s="1"/>
      <c r="R6708" s="1"/>
      <c r="U6708" s="1"/>
    </row>
    <row r="6709" spans="17:21" x14ac:dyDescent="0.25">
      <c r="Q6709" s="1"/>
      <c r="R6709" s="1"/>
      <c r="U6709" s="1"/>
    </row>
    <row r="6710" spans="17:21" x14ac:dyDescent="0.25">
      <c r="Q6710" s="1"/>
      <c r="R6710" s="1"/>
      <c r="U6710" s="1"/>
    </row>
    <row r="6711" spans="17:21" x14ac:dyDescent="0.25">
      <c r="Q6711" s="1"/>
      <c r="R6711" s="1"/>
      <c r="U6711" s="1"/>
    </row>
    <row r="6712" spans="17:21" x14ac:dyDescent="0.25">
      <c r="Q6712" s="1"/>
      <c r="R6712" s="1"/>
      <c r="U6712" s="1"/>
    </row>
    <row r="6713" spans="17:21" x14ac:dyDescent="0.25">
      <c r="Q6713" s="1"/>
      <c r="R6713" s="1"/>
      <c r="U6713" s="1"/>
    </row>
    <row r="6714" spans="17:21" x14ac:dyDescent="0.25">
      <c r="Q6714" s="1"/>
      <c r="R6714" s="1"/>
      <c r="U6714" s="1"/>
    </row>
    <row r="6715" spans="17:21" x14ac:dyDescent="0.25">
      <c r="Q6715" s="1"/>
      <c r="R6715" s="1"/>
      <c r="U6715" s="1"/>
    </row>
    <row r="6716" spans="17:21" x14ac:dyDescent="0.25">
      <c r="Q6716" s="1"/>
      <c r="R6716" s="1"/>
      <c r="U6716" s="1"/>
    </row>
    <row r="6717" spans="17:21" x14ac:dyDescent="0.25">
      <c r="Q6717" s="1"/>
      <c r="R6717" s="1"/>
      <c r="U6717" s="1"/>
    </row>
    <row r="6718" spans="17:21" x14ac:dyDescent="0.25">
      <c r="Q6718" s="1"/>
      <c r="R6718" s="1"/>
      <c r="U6718" s="1"/>
    </row>
    <row r="6719" spans="17:21" x14ac:dyDescent="0.25">
      <c r="Q6719" s="1"/>
      <c r="R6719" s="1"/>
      <c r="U6719" s="1"/>
    </row>
    <row r="6720" spans="17:21" x14ac:dyDescent="0.25">
      <c r="Q6720" s="1"/>
      <c r="R6720" s="1"/>
      <c r="U6720" s="1"/>
    </row>
    <row r="6721" spans="5:21" x14ac:dyDescent="0.25">
      <c r="Q6721" s="1"/>
      <c r="R6721" s="1"/>
      <c r="U6721" s="1"/>
    </row>
    <row r="6722" spans="5:21" x14ac:dyDescent="0.25">
      <c r="E6722" s="1"/>
      <c r="F6722" s="1"/>
      <c r="Q6722" s="1"/>
      <c r="R6722" s="1"/>
      <c r="U6722" s="1"/>
    </row>
    <row r="6723" spans="5:21" x14ac:dyDescent="0.25">
      <c r="E6723" s="1"/>
      <c r="F6723" s="1"/>
      <c r="Q6723" s="1"/>
      <c r="R6723" s="1"/>
      <c r="U6723" s="1"/>
    </row>
    <row r="6724" spans="5:21" x14ac:dyDescent="0.25">
      <c r="E6724" s="1"/>
      <c r="F6724" s="1"/>
      <c r="Q6724" s="1"/>
      <c r="R6724" s="1"/>
      <c r="U6724" s="1"/>
    </row>
    <row r="6725" spans="5:21" x14ac:dyDescent="0.25">
      <c r="E6725" s="1"/>
      <c r="F6725" s="1"/>
      <c r="Q6725" s="1"/>
      <c r="R6725" s="1"/>
      <c r="U6725" s="1"/>
    </row>
    <row r="6726" spans="5:21" x14ac:dyDescent="0.25">
      <c r="E6726" s="1"/>
      <c r="F6726" s="1"/>
      <c r="Q6726" s="1"/>
      <c r="R6726" s="1"/>
      <c r="U6726" s="1"/>
    </row>
    <row r="6727" spans="5:21" x14ac:dyDescent="0.25">
      <c r="E6727" s="1"/>
      <c r="F6727" s="1"/>
      <c r="Q6727" s="1"/>
      <c r="R6727" s="1"/>
      <c r="U6727" s="1"/>
    </row>
    <row r="6728" spans="5:21" x14ac:dyDescent="0.25">
      <c r="E6728" s="1"/>
      <c r="F6728" s="1"/>
      <c r="Q6728" s="1"/>
      <c r="R6728" s="1"/>
      <c r="U6728" s="1"/>
    </row>
    <row r="6729" spans="5:21" x14ac:dyDescent="0.25">
      <c r="E6729" s="1"/>
      <c r="F6729" s="1"/>
      <c r="Q6729" s="1"/>
      <c r="R6729" s="1"/>
      <c r="U6729" s="1"/>
    </row>
    <row r="6730" spans="5:21" x14ac:dyDescent="0.25">
      <c r="E6730" s="1"/>
      <c r="F6730" s="1"/>
      <c r="Q6730" s="1"/>
      <c r="R6730" s="1"/>
      <c r="U6730" s="1"/>
    </row>
    <row r="6731" spans="5:21" x14ac:dyDescent="0.25">
      <c r="E6731" s="1"/>
      <c r="F6731" s="1"/>
      <c r="Q6731" s="1"/>
      <c r="R6731" s="1"/>
      <c r="U6731" s="1"/>
    </row>
    <row r="6732" spans="5:21" x14ac:dyDescent="0.25">
      <c r="E6732" s="1"/>
      <c r="F6732" s="1"/>
      <c r="Q6732" s="1"/>
      <c r="R6732" s="1"/>
      <c r="U6732" s="1"/>
    </row>
    <row r="6733" spans="5:21" x14ac:dyDescent="0.25">
      <c r="E6733" s="1"/>
      <c r="F6733" s="1"/>
      <c r="Q6733" s="1"/>
      <c r="R6733" s="1"/>
      <c r="U6733" s="1"/>
    </row>
    <row r="6734" spans="5:21" x14ac:dyDescent="0.25">
      <c r="E6734" s="1"/>
      <c r="F6734" s="1"/>
      <c r="Q6734" s="1"/>
      <c r="R6734" s="1"/>
      <c r="U6734" s="1"/>
    </row>
    <row r="6735" spans="5:21" x14ac:dyDescent="0.25">
      <c r="E6735" s="1"/>
      <c r="F6735" s="1"/>
      <c r="Q6735" s="1"/>
      <c r="R6735" s="1"/>
      <c r="U6735" s="1"/>
    </row>
    <row r="6736" spans="5:21" x14ac:dyDescent="0.25">
      <c r="E6736" s="1"/>
      <c r="F6736" s="1"/>
      <c r="Q6736" s="1"/>
      <c r="R6736" s="1"/>
      <c r="U6736" s="1"/>
    </row>
    <row r="6737" spans="5:21" x14ac:dyDescent="0.25">
      <c r="E6737" s="1"/>
      <c r="F6737" s="1"/>
      <c r="Q6737" s="1"/>
      <c r="R6737" s="1"/>
      <c r="U6737" s="1"/>
    </row>
    <row r="6738" spans="5:21" x14ac:dyDescent="0.25">
      <c r="E6738" s="1"/>
      <c r="F6738" s="1"/>
      <c r="Q6738" s="1"/>
      <c r="R6738" s="1"/>
      <c r="U6738" s="1"/>
    </row>
    <row r="6739" spans="5:21" x14ac:dyDescent="0.25">
      <c r="E6739" s="1"/>
      <c r="F6739" s="1"/>
      <c r="Q6739" s="1"/>
      <c r="R6739" s="1"/>
      <c r="U6739" s="1"/>
    </row>
    <row r="6740" spans="5:21" x14ac:dyDescent="0.25">
      <c r="E6740" s="1"/>
      <c r="F6740" s="1"/>
      <c r="Q6740" s="1"/>
      <c r="R6740" s="1"/>
      <c r="U6740" s="1"/>
    </row>
    <row r="6741" spans="5:21" x14ac:dyDescent="0.25">
      <c r="E6741" s="1"/>
      <c r="F6741" s="1"/>
      <c r="Q6741" s="1"/>
      <c r="R6741" s="1"/>
      <c r="U6741" s="1"/>
    </row>
    <row r="6742" spans="5:21" x14ac:dyDescent="0.25">
      <c r="E6742" s="1"/>
      <c r="F6742" s="1"/>
      <c r="Q6742" s="1"/>
      <c r="R6742" s="1"/>
      <c r="U6742" s="1"/>
    </row>
    <row r="6743" spans="5:21" x14ac:dyDescent="0.25">
      <c r="E6743" s="1"/>
      <c r="F6743" s="1"/>
      <c r="Q6743" s="1"/>
      <c r="R6743" s="1"/>
      <c r="U6743" s="1"/>
    </row>
    <row r="6744" spans="5:21" x14ac:dyDescent="0.25">
      <c r="E6744" s="1"/>
      <c r="F6744" s="1"/>
      <c r="Q6744" s="1"/>
      <c r="R6744" s="1"/>
      <c r="U6744" s="1"/>
    </row>
    <row r="6745" spans="5:21" x14ac:dyDescent="0.25">
      <c r="E6745" s="1"/>
      <c r="F6745" s="1"/>
      <c r="Q6745" s="1"/>
      <c r="R6745" s="1"/>
      <c r="U6745" s="1"/>
    </row>
    <row r="6746" spans="5:21" x14ac:dyDescent="0.25">
      <c r="Q6746" s="1"/>
      <c r="R6746" s="1"/>
      <c r="U6746" s="1"/>
    </row>
    <row r="6747" spans="5:21" x14ac:dyDescent="0.25">
      <c r="Q6747" s="1"/>
      <c r="R6747" s="1"/>
      <c r="U6747" s="1"/>
    </row>
    <row r="6748" spans="5:21" x14ac:dyDescent="0.25">
      <c r="Q6748" s="1"/>
      <c r="R6748" s="1"/>
      <c r="U6748" s="1"/>
    </row>
    <row r="6749" spans="5:21" x14ac:dyDescent="0.25">
      <c r="Q6749" s="1"/>
      <c r="R6749" s="1"/>
      <c r="U6749" s="1"/>
    </row>
    <row r="6750" spans="5:21" x14ac:dyDescent="0.25">
      <c r="Q6750" s="1"/>
      <c r="R6750" s="1"/>
      <c r="U6750" s="1"/>
    </row>
    <row r="6751" spans="5:21" x14ac:dyDescent="0.25">
      <c r="Q6751" s="1"/>
      <c r="R6751" s="1"/>
      <c r="U6751" s="1"/>
    </row>
    <row r="6752" spans="5:21" x14ac:dyDescent="0.25">
      <c r="Q6752" s="1"/>
      <c r="R6752" s="1"/>
      <c r="U6752" s="1"/>
    </row>
    <row r="6753" spans="17:21" x14ac:dyDescent="0.25">
      <c r="Q6753" s="1"/>
      <c r="R6753" s="1"/>
      <c r="U6753" s="1"/>
    </row>
    <row r="6754" spans="17:21" x14ac:dyDescent="0.25">
      <c r="Q6754" s="1"/>
      <c r="R6754" s="1"/>
      <c r="U6754" s="1"/>
    </row>
    <row r="6755" spans="17:21" x14ac:dyDescent="0.25">
      <c r="Q6755" s="1"/>
      <c r="R6755" s="1"/>
      <c r="U6755" s="1"/>
    </row>
    <row r="6756" spans="17:21" x14ac:dyDescent="0.25">
      <c r="Q6756" s="1"/>
      <c r="R6756" s="1"/>
      <c r="U6756" s="1"/>
    </row>
    <row r="6757" spans="17:21" x14ac:dyDescent="0.25">
      <c r="Q6757" s="1"/>
      <c r="R6757" s="1"/>
      <c r="U6757" s="1"/>
    </row>
    <row r="6758" spans="17:21" x14ac:dyDescent="0.25">
      <c r="Q6758" s="1"/>
      <c r="R6758" s="1"/>
      <c r="U6758" s="1"/>
    </row>
    <row r="6759" spans="17:21" x14ac:dyDescent="0.25">
      <c r="Q6759" s="1"/>
      <c r="R6759" s="1"/>
      <c r="U6759" s="1"/>
    </row>
    <row r="6760" spans="17:21" x14ac:dyDescent="0.25">
      <c r="Q6760" s="1"/>
      <c r="R6760" s="1"/>
      <c r="U6760" s="1"/>
    </row>
    <row r="6761" spans="17:21" x14ac:dyDescent="0.25">
      <c r="Q6761" s="1"/>
      <c r="R6761" s="1"/>
      <c r="U6761" s="1"/>
    </row>
    <row r="6762" spans="17:21" x14ac:dyDescent="0.25">
      <c r="Q6762" s="1"/>
      <c r="R6762" s="1"/>
      <c r="U6762" s="1"/>
    </row>
    <row r="6763" spans="17:21" x14ac:dyDescent="0.25">
      <c r="Q6763" s="1"/>
      <c r="R6763" s="1"/>
      <c r="U6763" s="1"/>
    </row>
    <row r="6764" spans="17:21" x14ac:dyDescent="0.25">
      <c r="Q6764" s="1"/>
      <c r="R6764" s="1"/>
      <c r="U6764" s="1"/>
    </row>
    <row r="6765" spans="17:21" x14ac:dyDescent="0.25">
      <c r="Q6765" s="1"/>
      <c r="R6765" s="1"/>
      <c r="U6765" s="1"/>
    </row>
    <row r="6766" spans="17:21" x14ac:dyDescent="0.25">
      <c r="Q6766" s="1"/>
      <c r="R6766" s="1"/>
      <c r="U6766" s="1"/>
    </row>
    <row r="6767" spans="17:21" x14ac:dyDescent="0.25">
      <c r="Q6767" s="1"/>
      <c r="R6767" s="1"/>
      <c r="U6767" s="1"/>
    </row>
    <row r="6768" spans="17:21" x14ac:dyDescent="0.25">
      <c r="Q6768" s="1"/>
      <c r="R6768" s="1"/>
      <c r="U6768" s="1"/>
    </row>
    <row r="6769" spans="17:21" x14ac:dyDescent="0.25">
      <c r="Q6769" s="1"/>
      <c r="R6769" s="1"/>
      <c r="U6769" s="1"/>
    </row>
    <row r="6770" spans="17:21" x14ac:dyDescent="0.25">
      <c r="Q6770" s="1"/>
      <c r="R6770" s="1"/>
      <c r="U6770" s="1"/>
    </row>
    <row r="6771" spans="17:21" x14ac:dyDescent="0.25">
      <c r="Q6771" s="1"/>
      <c r="R6771" s="1"/>
      <c r="U6771" s="1"/>
    </row>
    <row r="6772" spans="17:21" x14ac:dyDescent="0.25">
      <c r="Q6772" s="1"/>
      <c r="R6772" s="1"/>
      <c r="U6772" s="1"/>
    </row>
    <row r="6773" spans="17:21" x14ac:dyDescent="0.25">
      <c r="Q6773" s="1"/>
      <c r="R6773" s="1"/>
      <c r="U6773" s="1"/>
    </row>
    <row r="6774" spans="17:21" x14ac:dyDescent="0.25">
      <c r="Q6774" s="1"/>
      <c r="R6774" s="1"/>
      <c r="U6774" s="1"/>
    </row>
    <row r="6775" spans="17:21" x14ac:dyDescent="0.25">
      <c r="Q6775" s="1"/>
      <c r="R6775" s="1"/>
      <c r="U6775" s="1"/>
    </row>
    <row r="6776" spans="17:21" x14ac:dyDescent="0.25">
      <c r="Q6776" s="1"/>
      <c r="R6776" s="1"/>
      <c r="U6776" s="1"/>
    </row>
    <row r="6777" spans="17:21" x14ac:dyDescent="0.25">
      <c r="Q6777" s="1"/>
      <c r="R6777" s="1"/>
      <c r="U6777" s="1"/>
    </row>
    <row r="6778" spans="17:21" x14ac:dyDescent="0.25">
      <c r="Q6778" s="1"/>
      <c r="R6778" s="1"/>
      <c r="U6778" s="1"/>
    </row>
    <row r="6779" spans="17:21" x14ac:dyDescent="0.25">
      <c r="Q6779" s="1"/>
      <c r="R6779" s="1"/>
      <c r="U6779" s="1"/>
    </row>
    <row r="6780" spans="17:21" x14ac:dyDescent="0.25">
      <c r="Q6780" s="1"/>
      <c r="R6780" s="1"/>
      <c r="U6780" s="1"/>
    </row>
    <row r="6781" spans="17:21" x14ac:dyDescent="0.25">
      <c r="Q6781" s="1"/>
      <c r="R6781" s="1"/>
      <c r="U6781" s="1"/>
    </row>
    <row r="6782" spans="17:21" x14ac:dyDescent="0.25">
      <c r="Q6782" s="1"/>
      <c r="R6782" s="1"/>
      <c r="U6782" s="1"/>
    </row>
    <row r="6783" spans="17:21" x14ac:dyDescent="0.25">
      <c r="Q6783" s="1"/>
      <c r="R6783" s="1"/>
      <c r="U6783" s="1"/>
    </row>
    <row r="6784" spans="17:21" x14ac:dyDescent="0.25">
      <c r="Q6784" s="1"/>
      <c r="R6784" s="1"/>
      <c r="U6784" s="1"/>
    </row>
    <row r="6785" spans="5:21" x14ac:dyDescent="0.25">
      <c r="Q6785" s="1"/>
      <c r="R6785" s="1"/>
      <c r="U6785" s="1"/>
    </row>
    <row r="6786" spans="5:21" x14ac:dyDescent="0.25">
      <c r="Q6786" s="1"/>
      <c r="R6786" s="1"/>
      <c r="U6786" s="1"/>
    </row>
    <row r="6787" spans="5:21" x14ac:dyDescent="0.25">
      <c r="Q6787" s="1"/>
      <c r="R6787" s="1"/>
      <c r="U6787" s="1"/>
    </row>
    <row r="6788" spans="5:21" x14ac:dyDescent="0.25">
      <c r="Q6788" s="1"/>
      <c r="R6788" s="1"/>
      <c r="U6788" s="1"/>
    </row>
    <row r="6789" spans="5:21" x14ac:dyDescent="0.25">
      <c r="Q6789" s="1"/>
      <c r="R6789" s="1"/>
      <c r="U6789" s="1"/>
    </row>
    <row r="6790" spans="5:21" x14ac:dyDescent="0.25">
      <c r="Q6790" s="1"/>
      <c r="R6790" s="1"/>
      <c r="U6790" s="1"/>
    </row>
    <row r="6791" spans="5:21" x14ac:dyDescent="0.25">
      <c r="Q6791" s="1"/>
      <c r="R6791" s="1"/>
      <c r="U6791" s="1"/>
    </row>
    <row r="6792" spans="5:21" x14ac:dyDescent="0.25">
      <c r="Q6792" s="1"/>
      <c r="R6792" s="1"/>
      <c r="U6792" s="1"/>
    </row>
    <row r="6793" spans="5:21" x14ac:dyDescent="0.25">
      <c r="Q6793" s="1"/>
      <c r="R6793" s="1"/>
      <c r="U6793" s="1"/>
    </row>
    <row r="6794" spans="5:21" x14ac:dyDescent="0.25">
      <c r="E6794" s="1"/>
      <c r="F6794" s="1"/>
      <c r="Q6794" s="1"/>
      <c r="R6794" s="1"/>
      <c r="U6794" s="1"/>
    </row>
    <row r="6795" spans="5:21" x14ac:dyDescent="0.25">
      <c r="E6795" s="1"/>
      <c r="F6795" s="1"/>
      <c r="Q6795" s="1"/>
      <c r="R6795" s="1"/>
      <c r="U6795" s="1"/>
    </row>
    <row r="6796" spans="5:21" x14ac:dyDescent="0.25">
      <c r="E6796" s="1"/>
      <c r="F6796" s="1"/>
      <c r="Q6796" s="1"/>
      <c r="R6796" s="1"/>
      <c r="U6796" s="1"/>
    </row>
    <row r="6797" spans="5:21" x14ac:dyDescent="0.25">
      <c r="E6797" s="1"/>
      <c r="F6797" s="1"/>
      <c r="Q6797" s="1"/>
      <c r="R6797" s="1"/>
      <c r="U6797" s="1"/>
    </row>
    <row r="6798" spans="5:21" x14ac:dyDescent="0.25">
      <c r="E6798" s="1"/>
      <c r="F6798" s="1"/>
      <c r="Q6798" s="1"/>
      <c r="R6798" s="1"/>
      <c r="U6798" s="1"/>
    </row>
    <row r="6799" spans="5:21" x14ac:dyDescent="0.25">
      <c r="E6799" s="1"/>
      <c r="F6799" s="1"/>
      <c r="Q6799" s="1"/>
      <c r="R6799" s="1"/>
      <c r="U6799" s="1"/>
    </row>
    <row r="6800" spans="5:21" x14ac:dyDescent="0.25">
      <c r="E6800" s="1"/>
      <c r="F6800" s="1"/>
      <c r="Q6800" s="1"/>
      <c r="R6800" s="1"/>
      <c r="U6800" s="1"/>
    </row>
    <row r="6801" spans="5:21" x14ac:dyDescent="0.25">
      <c r="E6801" s="1"/>
      <c r="F6801" s="1"/>
      <c r="Q6801" s="1"/>
      <c r="R6801" s="1"/>
      <c r="U6801" s="1"/>
    </row>
    <row r="6802" spans="5:21" x14ac:dyDescent="0.25">
      <c r="E6802" s="1"/>
      <c r="F6802" s="1"/>
      <c r="Q6802" s="1"/>
      <c r="R6802" s="1"/>
      <c r="U6802" s="1"/>
    </row>
    <row r="6803" spans="5:21" x14ac:dyDescent="0.25">
      <c r="E6803" s="1"/>
      <c r="F6803" s="1"/>
      <c r="Q6803" s="1"/>
      <c r="R6803" s="1"/>
      <c r="U6803" s="1"/>
    </row>
    <row r="6804" spans="5:21" x14ac:dyDescent="0.25">
      <c r="E6804" s="1"/>
      <c r="F6804" s="1"/>
      <c r="Q6804" s="1"/>
      <c r="R6804" s="1"/>
      <c r="U6804" s="1"/>
    </row>
    <row r="6805" spans="5:21" x14ac:dyDescent="0.25">
      <c r="E6805" s="1"/>
      <c r="F6805" s="1"/>
      <c r="Q6805" s="1"/>
      <c r="R6805" s="1"/>
      <c r="U6805" s="1"/>
    </row>
    <row r="6806" spans="5:21" x14ac:dyDescent="0.25">
      <c r="E6806" s="1"/>
      <c r="F6806" s="1"/>
      <c r="Q6806" s="1"/>
      <c r="R6806" s="1"/>
      <c r="U6806" s="1"/>
    </row>
    <row r="6807" spans="5:21" x14ac:dyDescent="0.25">
      <c r="E6807" s="1"/>
      <c r="F6807" s="1"/>
      <c r="Q6807" s="1"/>
      <c r="R6807" s="1"/>
      <c r="U6807" s="1"/>
    </row>
    <row r="6808" spans="5:21" x14ac:dyDescent="0.25">
      <c r="E6808" s="1"/>
      <c r="F6808" s="1"/>
      <c r="Q6808" s="1"/>
      <c r="R6808" s="1"/>
      <c r="U6808" s="1"/>
    </row>
    <row r="6809" spans="5:21" x14ac:dyDescent="0.25">
      <c r="E6809" s="1"/>
      <c r="F6809" s="1"/>
      <c r="Q6809" s="1"/>
      <c r="R6809" s="1"/>
      <c r="U6809" s="1"/>
    </row>
    <row r="6810" spans="5:21" x14ac:dyDescent="0.25">
      <c r="E6810" s="1"/>
      <c r="F6810" s="1"/>
      <c r="Q6810" s="1"/>
      <c r="R6810" s="1"/>
      <c r="U6810" s="1"/>
    </row>
    <row r="6811" spans="5:21" x14ac:dyDescent="0.25">
      <c r="E6811" s="1"/>
      <c r="F6811" s="1"/>
      <c r="Q6811" s="1"/>
      <c r="R6811" s="1"/>
      <c r="U6811" s="1"/>
    </row>
    <row r="6812" spans="5:21" x14ac:dyDescent="0.25">
      <c r="E6812" s="1"/>
      <c r="F6812" s="1"/>
      <c r="Q6812" s="1"/>
      <c r="R6812" s="1"/>
      <c r="U6812" s="1"/>
    </row>
    <row r="6813" spans="5:21" x14ac:dyDescent="0.25">
      <c r="E6813" s="1"/>
      <c r="F6813" s="1"/>
      <c r="Q6813" s="1"/>
      <c r="R6813" s="1"/>
      <c r="U6813" s="1"/>
    </row>
    <row r="6814" spans="5:21" x14ac:dyDescent="0.25">
      <c r="E6814" s="1"/>
      <c r="F6814" s="1"/>
      <c r="Q6814" s="1"/>
      <c r="R6814" s="1"/>
      <c r="U6814" s="1"/>
    </row>
    <row r="6815" spans="5:21" x14ac:dyDescent="0.25">
      <c r="E6815" s="1"/>
      <c r="F6815" s="1"/>
      <c r="Q6815" s="1"/>
      <c r="R6815" s="1"/>
      <c r="U6815" s="1"/>
    </row>
    <row r="6816" spans="5:21" x14ac:dyDescent="0.25">
      <c r="E6816" s="1"/>
      <c r="F6816" s="1"/>
      <c r="Q6816" s="1"/>
      <c r="R6816" s="1"/>
      <c r="U6816" s="1"/>
    </row>
    <row r="6817" spans="5:21" x14ac:dyDescent="0.25">
      <c r="E6817" s="1"/>
      <c r="F6817" s="1"/>
      <c r="Q6817" s="1"/>
      <c r="R6817" s="1"/>
      <c r="U6817" s="1"/>
    </row>
    <row r="6818" spans="5:21" x14ac:dyDescent="0.25">
      <c r="Q6818" s="1"/>
      <c r="R6818" s="1"/>
      <c r="U6818" s="1"/>
    </row>
    <row r="6819" spans="5:21" x14ac:dyDescent="0.25">
      <c r="Q6819" s="1"/>
      <c r="R6819" s="1"/>
      <c r="U6819" s="1"/>
    </row>
    <row r="6820" spans="5:21" x14ac:dyDescent="0.25">
      <c r="Q6820" s="1"/>
      <c r="R6820" s="1"/>
      <c r="U6820" s="1"/>
    </row>
    <row r="6821" spans="5:21" x14ac:dyDescent="0.25">
      <c r="Q6821" s="1"/>
      <c r="R6821" s="1"/>
      <c r="U6821" s="1"/>
    </row>
    <row r="6822" spans="5:21" x14ac:dyDescent="0.25">
      <c r="Q6822" s="1"/>
      <c r="R6822" s="1"/>
      <c r="U6822" s="1"/>
    </row>
    <row r="6823" spans="5:21" x14ac:dyDescent="0.25">
      <c r="Q6823" s="1"/>
      <c r="R6823" s="1"/>
      <c r="U6823" s="1"/>
    </row>
    <row r="6824" spans="5:21" x14ac:dyDescent="0.25">
      <c r="Q6824" s="1"/>
      <c r="R6824" s="1"/>
      <c r="U6824" s="1"/>
    </row>
    <row r="6825" spans="5:21" x14ac:dyDescent="0.25">
      <c r="Q6825" s="1"/>
      <c r="R6825" s="1"/>
      <c r="U6825" s="1"/>
    </row>
    <row r="6826" spans="5:21" x14ac:dyDescent="0.25">
      <c r="Q6826" s="1"/>
      <c r="R6826" s="1"/>
      <c r="U6826" s="1"/>
    </row>
    <row r="6827" spans="5:21" x14ac:dyDescent="0.25">
      <c r="Q6827" s="1"/>
      <c r="R6827" s="1"/>
      <c r="U6827" s="1"/>
    </row>
    <row r="6828" spans="5:21" x14ac:dyDescent="0.25">
      <c r="Q6828" s="1"/>
      <c r="R6828" s="1"/>
      <c r="U6828" s="1"/>
    </row>
    <row r="6829" spans="5:21" x14ac:dyDescent="0.25">
      <c r="Q6829" s="1"/>
      <c r="R6829" s="1"/>
      <c r="U6829" s="1"/>
    </row>
    <row r="6830" spans="5:21" x14ac:dyDescent="0.25">
      <c r="Q6830" s="1"/>
      <c r="R6830" s="1"/>
      <c r="U6830" s="1"/>
    </row>
    <row r="6831" spans="5:21" x14ac:dyDescent="0.25">
      <c r="Q6831" s="1"/>
      <c r="R6831" s="1"/>
      <c r="U6831" s="1"/>
    </row>
    <row r="6832" spans="5:21" x14ac:dyDescent="0.25">
      <c r="Q6832" s="1"/>
      <c r="R6832" s="1"/>
      <c r="U6832" s="1"/>
    </row>
    <row r="6833" spans="17:21" x14ac:dyDescent="0.25">
      <c r="Q6833" s="1"/>
      <c r="R6833" s="1"/>
      <c r="U6833" s="1"/>
    </row>
    <row r="6834" spans="17:21" x14ac:dyDescent="0.25">
      <c r="Q6834" s="1"/>
      <c r="R6834" s="1"/>
      <c r="U6834" s="1"/>
    </row>
    <row r="6835" spans="17:21" x14ac:dyDescent="0.25">
      <c r="Q6835" s="1"/>
      <c r="R6835" s="1"/>
      <c r="U6835" s="1"/>
    </row>
    <row r="6836" spans="17:21" x14ac:dyDescent="0.25">
      <c r="Q6836" s="1"/>
      <c r="R6836" s="1"/>
      <c r="U6836" s="1"/>
    </row>
    <row r="6837" spans="17:21" x14ac:dyDescent="0.25">
      <c r="Q6837" s="1"/>
      <c r="R6837" s="1"/>
      <c r="U6837" s="1"/>
    </row>
    <row r="6838" spans="17:21" x14ac:dyDescent="0.25">
      <c r="Q6838" s="1"/>
      <c r="R6838" s="1"/>
      <c r="U6838" s="1"/>
    </row>
    <row r="6839" spans="17:21" x14ac:dyDescent="0.25">
      <c r="Q6839" s="1"/>
      <c r="R6839" s="1"/>
      <c r="U6839" s="1"/>
    </row>
    <row r="6840" spans="17:21" x14ac:dyDescent="0.25">
      <c r="Q6840" s="1"/>
      <c r="R6840" s="1"/>
      <c r="U6840" s="1"/>
    </row>
    <row r="6841" spans="17:21" x14ac:dyDescent="0.25">
      <c r="Q6841" s="1"/>
      <c r="R6841" s="1"/>
      <c r="U6841" s="1"/>
    </row>
    <row r="6842" spans="17:21" x14ac:dyDescent="0.25">
      <c r="Q6842" s="1"/>
      <c r="R6842" s="1"/>
      <c r="U6842" s="1"/>
    </row>
    <row r="6843" spans="17:21" x14ac:dyDescent="0.25">
      <c r="Q6843" s="1"/>
      <c r="R6843" s="1"/>
      <c r="U6843" s="1"/>
    </row>
    <row r="6844" spans="17:21" x14ac:dyDescent="0.25">
      <c r="Q6844" s="1"/>
      <c r="R6844" s="1"/>
      <c r="U6844" s="1"/>
    </row>
    <row r="6845" spans="17:21" x14ac:dyDescent="0.25">
      <c r="Q6845" s="1"/>
      <c r="R6845" s="1"/>
      <c r="U6845" s="1"/>
    </row>
    <row r="6846" spans="17:21" x14ac:dyDescent="0.25">
      <c r="Q6846" s="1"/>
      <c r="R6846" s="1"/>
      <c r="U6846" s="1"/>
    </row>
    <row r="6847" spans="17:21" x14ac:dyDescent="0.25">
      <c r="Q6847" s="1"/>
      <c r="R6847" s="1"/>
      <c r="U6847" s="1"/>
    </row>
    <row r="6848" spans="17:21" x14ac:dyDescent="0.25">
      <c r="Q6848" s="1"/>
      <c r="R6848" s="1"/>
      <c r="U6848" s="1"/>
    </row>
    <row r="6849" spans="17:21" x14ac:dyDescent="0.25">
      <c r="Q6849" s="1"/>
      <c r="R6849" s="1"/>
      <c r="U6849" s="1"/>
    </row>
    <row r="6850" spans="17:21" x14ac:dyDescent="0.25">
      <c r="Q6850" s="1"/>
      <c r="R6850" s="1"/>
      <c r="U6850" s="1"/>
    </row>
    <row r="6851" spans="17:21" x14ac:dyDescent="0.25">
      <c r="Q6851" s="1"/>
      <c r="R6851" s="1"/>
      <c r="U6851" s="1"/>
    </row>
    <row r="6852" spans="17:21" x14ac:dyDescent="0.25">
      <c r="Q6852" s="1"/>
      <c r="R6852" s="1"/>
      <c r="U6852" s="1"/>
    </row>
    <row r="6853" spans="17:21" x14ac:dyDescent="0.25">
      <c r="Q6853" s="1"/>
      <c r="R6853" s="1"/>
      <c r="U6853" s="1"/>
    </row>
    <row r="6854" spans="17:21" x14ac:dyDescent="0.25">
      <c r="Q6854" s="1"/>
      <c r="R6854" s="1"/>
      <c r="U6854" s="1"/>
    </row>
    <row r="6855" spans="17:21" x14ac:dyDescent="0.25">
      <c r="Q6855" s="1"/>
      <c r="R6855" s="1"/>
      <c r="U6855" s="1"/>
    </row>
    <row r="6856" spans="17:21" x14ac:dyDescent="0.25">
      <c r="Q6856" s="1"/>
      <c r="R6856" s="1"/>
      <c r="U6856" s="1"/>
    </row>
    <row r="6857" spans="17:21" x14ac:dyDescent="0.25">
      <c r="Q6857" s="1"/>
      <c r="R6857" s="1"/>
      <c r="U6857" s="1"/>
    </row>
    <row r="6858" spans="17:21" x14ac:dyDescent="0.25">
      <c r="Q6858" s="1"/>
      <c r="R6858" s="1"/>
      <c r="U6858" s="1"/>
    </row>
    <row r="6859" spans="17:21" x14ac:dyDescent="0.25">
      <c r="Q6859" s="1"/>
      <c r="R6859" s="1"/>
      <c r="U6859" s="1"/>
    </row>
    <row r="6860" spans="17:21" x14ac:dyDescent="0.25">
      <c r="Q6860" s="1"/>
      <c r="R6860" s="1"/>
      <c r="U6860" s="1"/>
    </row>
    <row r="6861" spans="17:21" x14ac:dyDescent="0.25">
      <c r="Q6861" s="1"/>
      <c r="R6861" s="1"/>
      <c r="U6861" s="1"/>
    </row>
    <row r="6862" spans="17:21" x14ac:dyDescent="0.25">
      <c r="Q6862" s="1"/>
      <c r="R6862" s="1"/>
      <c r="U6862" s="1"/>
    </row>
    <row r="6863" spans="17:21" x14ac:dyDescent="0.25">
      <c r="Q6863" s="1"/>
      <c r="R6863" s="1"/>
      <c r="U6863" s="1"/>
    </row>
    <row r="6864" spans="17:21" x14ac:dyDescent="0.25">
      <c r="Q6864" s="1"/>
      <c r="R6864" s="1"/>
      <c r="U6864" s="1"/>
    </row>
    <row r="6865" spans="5:21" x14ac:dyDescent="0.25">
      <c r="Q6865" s="1"/>
      <c r="R6865" s="1"/>
      <c r="U6865" s="1"/>
    </row>
    <row r="6866" spans="5:21" x14ac:dyDescent="0.25">
      <c r="E6866" s="1"/>
      <c r="F6866" s="1"/>
      <c r="Q6866" s="1"/>
      <c r="R6866" s="1"/>
      <c r="U6866" s="1"/>
    </row>
    <row r="6867" spans="5:21" x14ac:dyDescent="0.25">
      <c r="E6867" s="1"/>
      <c r="F6867" s="1"/>
      <c r="Q6867" s="1"/>
      <c r="R6867" s="1"/>
      <c r="U6867" s="1"/>
    </row>
    <row r="6868" spans="5:21" x14ac:dyDescent="0.25">
      <c r="E6868" s="1"/>
      <c r="F6868" s="1"/>
      <c r="Q6868" s="1"/>
      <c r="R6868" s="1"/>
      <c r="U6868" s="1"/>
    </row>
    <row r="6869" spans="5:21" x14ac:dyDescent="0.25">
      <c r="E6869" s="1"/>
      <c r="F6869" s="1"/>
      <c r="Q6869" s="1"/>
      <c r="R6869" s="1"/>
      <c r="U6869" s="1"/>
    </row>
    <row r="6870" spans="5:21" x14ac:dyDescent="0.25">
      <c r="E6870" s="1"/>
      <c r="F6870" s="1"/>
      <c r="Q6870" s="1"/>
      <c r="R6870" s="1"/>
      <c r="U6870" s="1"/>
    </row>
    <row r="6871" spans="5:21" x14ac:dyDescent="0.25">
      <c r="E6871" s="1"/>
      <c r="F6871" s="1"/>
      <c r="Q6871" s="1"/>
      <c r="R6871" s="1"/>
      <c r="U6871" s="1"/>
    </row>
    <row r="6872" spans="5:21" x14ac:dyDescent="0.25">
      <c r="E6872" s="1"/>
      <c r="F6872" s="1"/>
      <c r="Q6872" s="1"/>
      <c r="R6872" s="1"/>
      <c r="U6872" s="1"/>
    </row>
    <row r="6873" spans="5:21" x14ac:dyDescent="0.25">
      <c r="E6873" s="1"/>
      <c r="F6873" s="1"/>
      <c r="Q6873" s="1"/>
      <c r="R6873" s="1"/>
      <c r="U6873" s="1"/>
    </row>
    <row r="6874" spans="5:21" x14ac:dyDescent="0.25">
      <c r="E6874" s="1"/>
      <c r="F6874" s="1"/>
      <c r="Q6874" s="1"/>
      <c r="R6874" s="1"/>
      <c r="U6874" s="1"/>
    </row>
    <row r="6875" spans="5:21" x14ac:dyDescent="0.25">
      <c r="E6875" s="1"/>
      <c r="F6875" s="1"/>
      <c r="Q6875" s="1"/>
      <c r="R6875" s="1"/>
      <c r="U6875" s="1"/>
    </row>
    <row r="6876" spans="5:21" x14ac:dyDescent="0.25">
      <c r="E6876" s="1"/>
      <c r="F6876" s="1"/>
      <c r="Q6876" s="1"/>
      <c r="R6876" s="1"/>
      <c r="U6876" s="1"/>
    </row>
    <row r="6877" spans="5:21" x14ac:dyDescent="0.25">
      <c r="E6877" s="1"/>
      <c r="F6877" s="1"/>
      <c r="Q6877" s="1"/>
      <c r="R6877" s="1"/>
      <c r="U6877" s="1"/>
    </row>
    <row r="6878" spans="5:21" x14ac:dyDescent="0.25">
      <c r="E6878" s="1"/>
      <c r="F6878" s="1"/>
      <c r="Q6878" s="1"/>
      <c r="R6878" s="1"/>
      <c r="U6878" s="1"/>
    </row>
    <row r="6879" spans="5:21" x14ac:dyDescent="0.25">
      <c r="E6879" s="1"/>
      <c r="F6879" s="1"/>
      <c r="Q6879" s="1"/>
      <c r="R6879" s="1"/>
      <c r="U6879" s="1"/>
    </row>
    <row r="6880" spans="5:21" x14ac:dyDescent="0.25">
      <c r="E6880" s="1"/>
      <c r="F6880" s="1"/>
      <c r="Q6880" s="1"/>
      <c r="R6880" s="1"/>
      <c r="U6880" s="1"/>
    </row>
    <row r="6881" spans="5:21" x14ac:dyDescent="0.25">
      <c r="E6881" s="1"/>
      <c r="F6881" s="1"/>
      <c r="Q6881" s="1"/>
      <c r="R6881" s="1"/>
      <c r="U6881" s="1"/>
    </row>
    <row r="6882" spans="5:21" x14ac:dyDescent="0.25">
      <c r="E6882" s="1"/>
      <c r="F6882" s="1"/>
      <c r="Q6882" s="1"/>
      <c r="R6882" s="1"/>
      <c r="U6882" s="1"/>
    </row>
    <row r="6883" spans="5:21" x14ac:dyDescent="0.25">
      <c r="E6883" s="1"/>
      <c r="F6883" s="1"/>
      <c r="Q6883" s="1"/>
      <c r="R6883" s="1"/>
      <c r="U6883" s="1"/>
    </row>
    <row r="6884" spans="5:21" x14ac:dyDescent="0.25">
      <c r="E6884" s="1"/>
      <c r="F6884" s="1"/>
      <c r="Q6884" s="1"/>
      <c r="R6884" s="1"/>
      <c r="U6884" s="1"/>
    </row>
    <row r="6885" spans="5:21" x14ac:dyDescent="0.25">
      <c r="E6885" s="1"/>
      <c r="F6885" s="1"/>
      <c r="Q6885" s="1"/>
      <c r="R6885" s="1"/>
      <c r="U6885" s="1"/>
    </row>
    <row r="6886" spans="5:21" x14ac:dyDescent="0.25">
      <c r="E6886" s="1"/>
      <c r="F6886" s="1"/>
      <c r="Q6886" s="1"/>
      <c r="R6886" s="1"/>
      <c r="U6886" s="1"/>
    </row>
    <row r="6887" spans="5:21" x14ac:dyDescent="0.25">
      <c r="E6887" s="1"/>
      <c r="F6887" s="1"/>
      <c r="Q6887" s="1"/>
      <c r="R6887" s="1"/>
      <c r="U6887" s="1"/>
    </row>
    <row r="6888" spans="5:21" x14ac:dyDescent="0.25">
      <c r="E6888" s="1"/>
      <c r="F6888" s="1"/>
      <c r="Q6888" s="1"/>
      <c r="R6888" s="1"/>
      <c r="U6888" s="1"/>
    </row>
    <row r="6889" spans="5:21" x14ac:dyDescent="0.25">
      <c r="E6889" s="1"/>
      <c r="F6889" s="1"/>
      <c r="Q6889" s="1"/>
      <c r="R6889" s="1"/>
      <c r="U6889" s="1"/>
    </row>
    <row r="6890" spans="5:21" x14ac:dyDescent="0.25">
      <c r="E6890" s="1"/>
      <c r="F6890" s="1"/>
      <c r="Q6890" s="1"/>
      <c r="R6890" s="1"/>
      <c r="U6890" s="1"/>
    </row>
    <row r="6891" spans="5:21" x14ac:dyDescent="0.25">
      <c r="E6891" s="1"/>
      <c r="F6891" s="1"/>
      <c r="Q6891" s="1"/>
      <c r="R6891" s="1"/>
      <c r="U6891" s="1"/>
    </row>
    <row r="6892" spans="5:21" x14ac:dyDescent="0.25">
      <c r="E6892" s="1"/>
      <c r="F6892" s="1"/>
      <c r="Q6892" s="1"/>
      <c r="R6892" s="1"/>
      <c r="U6892" s="1"/>
    </row>
    <row r="6893" spans="5:21" x14ac:dyDescent="0.25">
      <c r="E6893" s="1"/>
      <c r="F6893" s="1"/>
      <c r="Q6893" s="1"/>
      <c r="R6893" s="1"/>
      <c r="U6893" s="1"/>
    </row>
    <row r="6894" spans="5:21" x14ac:dyDescent="0.25">
      <c r="E6894" s="1"/>
      <c r="F6894" s="1"/>
      <c r="Q6894" s="1"/>
      <c r="R6894" s="1"/>
      <c r="U6894" s="1"/>
    </row>
    <row r="6895" spans="5:21" x14ac:dyDescent="0.25">
      <c r="E6895" s="1"/>
      <c r="F6895" s="1"/>
      <c r="Q6895" s="1"/>
      <c r="R6895" s="1"/>
      <c r="U6895" s="1"/>
    </row>
    <row r="6896" spans="5:21" x14ac:dyDescent="0.25">
      <c r="E6896" s="1"/>
      <c r="F6896" s="1"/>
      <c r="Q6896" s="1"/>
      <c r="R6896" s="1"/>
      <c r="U6896" s="1"/>
    </row>
    <row r="6897" spans="5:21" x14ac:dyDescent="0.25">
      <c r="E6897" s="1"/>
      <c r="F6897" s="1"/>
      <c r="Q6897" s="1"/>
      <c r="R6897" s="1"/>
      <c r="U6897" s="1"/>
    </row>
    <row r="6898" spans="5:21" x14ac:dyDescent="0.25">
      <c r="E6898" s="1"/>
      <c r="F6898" s="1"/>
      <c r="Q6898" s="1"/>
      <c r="R6898" s="1"/>
      <c r="U6898" s="1"/>
    </row>
    <row r="6899" spans="5:21" x14ac:dyDescent="0.25">
      <c r="E6899" s="1"/>
      <c r="F6899" s="1"/>
      <c r="Q6899" s="1"/>
      <c r="R6899" s="1"/>
      <c r="U6899" s="1"/>
    </row>
    <row r="6900" spans="5:21" x14ac:dyDescent="0.25">
      <c r="E6900" s="1"/>
      <c r="F6900" s="1"/>
      <c r="Q6900" s="1"/>
      <c r="R6900" s="1"/>
      <c r="U6900" s="1"/>
    </row>
    <row r="6901" spans="5:21" x14ac:dyDescent="0.25">
      <c r="E6901" s="1"/>
      <c r="F6901" s="1"/>
      <c r="Q6901" s="1"/>
      <c r="R6901" s="1"/>
      <c r="U6901" s="1"/>
    </row>
    <row r="6902" spans="5:21" x14ac:dyDescent="0.25">
      <c r="E6902" s="1"/>
      <c r="F6902" s="1"/>
      <c r="Q6902" s="1"/>
      <c r="R6902" s="1"/>
      <c r="U6902" s="1"/>
    </row>
    <row r="6903" spans="5:21" x14ac:dyDescent="0.25">
      <c r="E6903" s="1"/>
      <c r="F6903" s="1"/>
      <c r="Q6903" s="1"/>
      <c r="R6903" s="1"/>
      <c r="U6903" s="1"/>
    </row>
    <row r="6904" spans="5:21" x14ac:dyDescent="0.25">
      <c r="E6904" s="1"/>
      <c r="F6904" s="1"/>
      <c r="Q6904" s="1"/>
      <c r="R6904" s="1"/>
      <c r="U6904" s="1"/>
    </row>
    <row r="6905" spans="5:21" x14ac:dyDescent="0.25">
      <c r="E6905" s="1"/>
      <c r="F6905" s="1"/>
      <c r="Q6905" s="1"/>
      <c r="R6905" s="1"/>
      <c r="U6905" s="1"/>
    </row>
    <row r="6906" spans="5:21" x14ac:dyDescent="0.25">
      <c r="E6906" s="1"/>
      <c r="F6906" s="1"/>
      <c r="Q6906" s="1"/>
      <c r="R6906" s="1"/>
      <c r="U6906" s="1"/>
    </row>
    <row r="6907" spans="5:21" x14ac:dyDescent="0.25">
      <c r="E6907" s="1"/>
      <c r="F6907" s="1"/>
      <c r="Q6907" s="1"/>
      <c r="R6907" s="1"/>
      <c r="U6907" s="1"/>
    </row>
    <row r="6908" spans="5:21" x14ac:dyDescent="0.25">
      <c r="E6908" s="1"/>
      <c r="F6908" s="1"/>
      <c r="Q6908" s="1"/>
      <c r="R6908" s="1"/>
      <c r="U6908" s="1"/>
    </row>
    <row r="6909" spans="5:21" x14ac:dyDescent="0.25">
      <c r="E6909" s="1"/>
      <c r="F6909" s="1"/>
      <c r="Q6909" s="1"/>
      <c r="R6909" s="1"/>
      <c r="U6909" s="1"/>
    </row>
    <row r="6910" spans="5:21" x14ac:dyDescent="0.25">
      <c r="E6910" s="1"/>
      <c r="F6910" s="1"/>
      <c r="Q6910" s="1"/>
      <c r="R6910" s="1"/>
      <c r="U6910" s="1"/>
    </row>
    <row r="6911" spans="5:21" x14ac:dyDescent="0.25">
      <c r="E6911" s="1"/>
      <c r="F6911" s="1"/>
      <c r="Q6911" s="1"/>
      <c r="R6911" s="1"/>
      <c r="U6911" s="1"/>
    </row>
    <row r="6912" spans="5:21" x14ac:dyDescent="0.25">
      <c r="E6912" s="1"/>
      <c r="F6912" s="1"/>
      <c r="Q6912" s="1"/>
      <c r="R6912" s="1"/>
      <c r="U6912" s="1"/>
    </row>
    <row r="6913" spans="5:21" x14ac:dyDescent="0.25">
      <c r="E6913" s="1"/>
      <c r="F6913" s="1"/>
      <c r="Q6913" s="1"/>
      <c r="R6913" s="1"/>
      <c r="U6913" s="1"/>
    </row>
    <row r="6914" spans="5:21" x14ac:dyDescent="0.25">
      <c r="Q6914" s="1"/>
      <c r="R6914" s="1"/>
      <c r="U6914" s="1"/>
    </row>
    <row r="6915" spans="5:21" x14ac:dyDescent="0.25">
      <c r="Q6915" s="1"/>
      <c r="R6915" s="1"/>
      <c r="U6915" s="1"/>
    </row>
    <row r="6916" spans="5:21" x14ac:dyDescent="0.25">
      <c r="Q6916" s="1"/>
      <c r="R6916" s="1"/>
      <c r="U6916" s="1"/>
    </row>
    <row r="6917" spans="5:21" x14ac:dyDescent="0.25">
      <c r="Q6917" s="1"/>
      <c r="R6917" s="1"/>
      <c r="U6917" s="1"/>
    </row>
    <row r="6918" spans="5:21" x14ac:dyDescent="0.25">
      <c r="Q6918" s="1"/>
      <c r="R6918" s="1"/>
      <c r="U6918" s="1"/>
    </row>
    <row r="6919" spans="5:21" x14ac:dyDescent="0.25">
      <c r="Q6919" s="1"/>
      <c r="R6919" s="1"/>
      <c r="U6919" s="1"/>
    </row>
    <row r="6920" spans="5:21" x14ac:dyDescent="0.25">
      <c r="Q6920" s="1"/>
      <c r="R6920" s="1"/>
      <c r="U6920" s="1"/>
    </row>
    <row r="6921" spans="5:21" x14ac:dyDescent="0.25">
      <c r="Q6921" s="1"/>
      <c r="R6921" s="1"/>
      <c r="U6921" s="1"/>
    </row>
    <row r="6922" spans="5:21" x14ac:dyDescent="0.25">
      <c r="Q6922" s="1"/>
      <c r="R6922" s="1"/>
      <c r="U6922" s="1"/>
    </row>
    <row r="6923" spans="5:21" x14ac:dyDescent="0.25">
      <c r="Q6923" s="1"/>
      <c r="R6923" s="1"/>
      <c r="U6923" s="1"/>
    </row>
    <row r="6924" spans="5:21" x14ac:dyDescent="0.25">
      <c r="Q6924" s="1"/>
      <c r="R6924" s="1"/>
      <c r="U6924" s="1"/>
    </row>
    <row r="6925" spans="5:21" x14ac:dyDescent="0.25">
      <c r="Q6925" s="1"/>
      <c r="R6925" s="1"/>
      <c r="U6925" s="1"/>
    </row>
    <row r="6926" spans="5:21" x14ac:dyDescent="0.25">
      <c r="Q6926" s="1"/>
      <c r="R6926" s="1"/>
      <c r="U6926" s="1"/>
    </row>
    <row r="6927" spans="5:21" x14ac:dyDescent="0.25">
      <c r="Q6927" s="1"/>
      <c r="R6927" s="1"/>
      <c r="U6927" s="1"/>
    </row>
    <row r="6928" spans="5:21" x14ac:dyDescent="0.25">
      <c r="Q6928" s="1"/>
      <c r="R6928" s="1"/>
      <c r="U6928" s="1"/>
    </row>
    <row r="6929" spans="17:21" x14ac:dyDescent="0.25">
      <c r="Q6929" s="1"/>
      <c r="R6929" s="1"/>
      <c r="U6929" s="1"/>
    </row>
    <row r="6930" spans="17:21" x14ac:dyDescent="0.25">
      <c r="Q6930" s="1"/>
      <c r="R6930" s="1"/>
      <c r="U6930" s="1"/>
    </row>
    <row r="6931" spans="17:21" x14ac:dyDescent="0.25">
      <c r="Q6931" s="1"/>
      <c r="R6931" s="1"/>
      <c r="U6931" s="1"/>
    </row>
    <row r="6932" spans="17:21" x14ac:dyDescent="0.25">
      <c r="Q6932" s="1"/>
      <c r="R6932" s="1"/>
      <c r="U6932" s="1"/>
    </row>
    <row r="6933" spans="17:21" x14ac:dyDescent="0.25">
      <c r="Q6933" s="1"/>
      <c r="R6933" s="1"/>
      <c r="U6933" s="1"/>
    </row>
    <row r="6934" spans="17:21" x14ac:dyDescent="0.25">
      <c r="Q6934" s="1"/>
      <c r="R6934" s="1"/>
      <c r="U6934" s="1"/>
    </row>
    <row r="6935" spans="17:21" x14ac:dyDescent="0.25">
      <c r="Q6935" s="1"/>
      <c r="R6935" s="1"/>
      <c r="U6935" s="1"/>
    </row>
    <row r="6936" spans="17:21" x14ac:dyDescent="0.25">
      <c r="Q6936" s="1"/>
      <c r="R6936" s="1"/>
      <c r="U6936" s="1"/>
    </row>
    <row r="6937" spans="17:21" x14ac:dyDescent="0.25">
      <c r="Q6937" s="1"/>
      <c r="R6937" s="1"/>
      <c r="U6937" s="1"/>
    </row>
    <row r="6938" spans="17:21" x14ac:dyDescent="0.25">
      <c r="Q6938" s="1"/>
      <c r="R6938" s="1"/>
      <c r="U6938" s="1"/>
    </row>
    <row r="6939" spans="17:21" x14ac:dyDescent="0.25">
      <c r="Q6939" s="1"/>
      <c r="R6939" s="1"/>
      <c r="U6939" s="1"/>
    </row>
    <row r="6940" spans="17:21" x14ac:dyDescent="0.25">
      <c r="Q6940" s="1"/>
      <c r="R6940" s="1"/>
      <c r="U6940" s="1"/>
    </row>
    <row r="6941" spans="17:21" x14ac:dyDescent="0.25">
      <c r="Q6941" s="1"/>
      <c r="R6941" s="1"/>
      <c r="U6941" s="1"/>
    </row>
    <row r="6942" spans="17:21" x14ac:dyDescent="0.25">
      <c r="Q6942" s="1"/>
      <c r="R6942" s="1"/>
      <c r="U6942" s="1"/>
    </row>
    <row r="6943" spans="17:21" x14ac:dyDescent="0.25">
      <c r="Q6943" s="1"/>
      <c r="R6943" s="1"/>
      <c r="U6943" s="1"/>
    </row>
    <row r="6944" spans="17:21" x14ac:dyDescent="0.25">
      <c r="Q6944" s="1"/>
      <c r="R6944" s="1"/>
      <c r="U6944" s="1"/>
    </row>
    <row r="6945" spans="17:21" x14ac:dyDescent="0.25">
      <c r="Q6945" s="1"/>
      <c r="R6945" s="1"/>
      <c r="U6945" s="1"/>
    </row>
    <row r="6946" spans="17:21" x14ac:dyDescent="0.25">
      <c r="Q6946" s="1"/>
      <c r="R6946" s="1"/>
      <c r="U6946" s="1"/>
    </row>
    <row r="6947" spans="17:21" x14ac:dyDescent="0.25">
      <c r="Q6947" s="1"/>
      <c r="R6947" s="1"/>
      <c r="U6947" s="1"/>
    </row>
    <row r="6948" spans="17:21" x14ac:dyDescent="0.25">
      <c r="Q6948" s="1"/>
      <c r="R6948" s="1"/>
      <c r="U6948" s="1"/>
    </row>
    <row r="6949" spans="17:21" x14ac:dyDescent="0.25">
      <c r="Q6949" s="1"/>
      <c r="R6949" s="1"/>
      <c r="U6949" s="1"/>
    </row>
    <row r="6950" spans="17:21" x14ac:dyDescent="0.25">
      <c r="Q6950" s="1"/>
      <c r="R6950" s="1"/>
      <c r="U6950" s="1"/>
    </row>
    <row r="6951" spans="17:21" x14ac:dyDescent="0.25">
      <c r="Q6951" s="1"/>
      <c r="R6951" s="1"/>
      <c r="U6951" s="1"/>
    </row>
    <row r="6952" spans="17:21" x14ac:dyDescent="0.25">
      <c r="Q6952" s="1"/>
      <c r="R6952" s="1"/>
      <c r="U6952" s="1"/>
    </row>
    <row r="6953" spans="17:21" x14ac:dyDescent="0.25">
      <c r="Q6953" s="1"/>
      <c r="R6953" s="1"/>
      <c r="U6953" s="1"/>
    </row>
    <row r="6954" spans="17:21" x14ac:dyDescent="0.25">
      <c r="Q6954" s="1"/>
      <c r="R6954" s="1"/>
      <c r="U6954" s="1"/>
    </row>
    <row r="6955" spans="17:21" x14ac:dyDescent="0.25">
      <c r="Q6955" s="1"/>
      <c r="R6955" s="1"/>
      <c r="U6955" s="1"/>
    </row>
    <row r="6956" spans="17:21" x14ac:dyDescent="0.25">
      <c r="Q6956" s="1"/>
      <c r="R6956" s="1"/>
      <c r="U6956" s="1"/>
    </row>
    <row r="6957" spans="17:21" x14ac:dyDescent="0.25">
      <c r="Q6957" s="1"/>
      <c r="R6957" s="1"/>
      <c r="U6957" s="1"/>
    </row>
    <row r="6958" spans="17:21" x14ac:dyDescent="0.25">
      <c r="Q6958" s="1"/>
      <c r="R6958" s="1"/>
      <c r="U6958" s="1"/>
    </row>
    <row r="6959" spans="17:21" x14ac:dyDescent="0.25">
      <c r="Q6959" s="1"/>
      <c r="R6959" s="1"/>
      <c r="U6959" s="1"/>
    </row>
    <row r="6960" spans="17:21" x14ac:dyDescent="0.25">
      <c r="Q6960" s="1"/>
      <c r="R6960" s="1"/>
      <c r="U6960" s="1"/>
    </row>
    <row r="6961" spans="5:21" x14ac:dyDescent="0.25">
      <c r="Q6961" s="1"/>
      <c r="R6961" s="1"/>
      <c r="U6961" s="1"/>
    </row>
    <row r="6962" spans="5:21" x14ac:dyDescent="0.25">
      <c r="E6962" s="1"/>
      <c r="F6962" s="1"/>
      <c r="Q6962" s="1"/>
      <c r="R6962" s="1"/>
      <c r="U6962" s="1"/>
    </row>
    <row r="6963" spans="5:21" x14ac:dyDescent="0.25">
      <c r="E6963" s="1"/>
      <c r="F6963" s="1"/>
      <c r="Q6963" s="1"/>
      <c r="R6963" s="1"/>
      <c r="U6963" s="1"/>
    </row>
    <row r="6964" spans="5:21" x14ac:dyDescent="0.25">
      <c r="E6964" s="1"/>
      <c r="F6964" s="1"/>
      <c r="Q6964" s="1"/>
      <c r="R6964" s="1"/>
      <c r="U6964" s="1"/>
    </row>
    <row r="6965" spans="5:21" x14ac:dyDescent="0.25">
      <c r="E6965" s="1"/>
      <c r="F6965" s="1"/>
      <c r="Q6965" s="1"/>
      <c r="R6965" s="1"/>
      <c r="U6965" s="1"/>
    </row>
    <row r="6966" spans="5:21" x14ac:dyDescent="0.25">
      <c r="E6966" s="1"/>
      <c r="F6966" s="1"/>
      <c r="Q6966" s="1"/>
      <c r="R6966" s="1"/>
      <c r="U6966" s="1"/>
    </row>
    <row r="6967" spans="5:21" x14ac:dyDescent="0.25">
      <c r="E6967" s="1"/>
      <c r="F6967" s="1"/>
      <c r="Q6967" s="1"/>
      <c r="R6967" s="1"/>
      <c r="U6967" s="1"/>
    </row>
    <row r="6968" spans="5:21" x14ac:dyDescent="0.25">
      <c r="E6968" s="1"/>
      <c r="F6968" s="1"/>
      <c r="Q6968" s="1"/>
      <c r="R6968" s="1"/>
      <c r="U6968" s="1"/>
    </row>
    <row r="6969" spans="5:21" x14ac:dyDescent="0.25">
      <c r="E6969" s="1"/>
      <c r="F6969" s="1"/>
      <c r="Q6969" s="1"/>
      <c r="R6969" s="1"/>
      <c r="U6969" s="1"/>
    </row>
    <row r="6970" spans="5:21" x14ac:dyDescent="0.25">
      <c r="E6970" s="1"/>
      <c r="F6970" s="1"/>
      <c r="Q6970" s="1"/>
      <c r="R6970" s="1"/>
      <c r="U6970" s="1"/>
    </row>
    <row r="6971" spans="5:21" x14ac:dyDescent="0.25">
      <c r="E6971" s="1"/>
      <c r="F6971" s="1"/>
      <c r="Q6971" s="1"/>
      <c r="R6971" s="1"/>
      <c r="U6971" s="1"/>
    </row>
    <row r="6972" spans="5:21" x14ac:dyDescent="0.25">
      <c r="E6972" s="1"/>
      <c r="F6972" s="1"/>
      <c r="Q6972" s="1"/>
      <c r="R6972" s="1"/>
      <c r="U6972" s="1"/>
    </row>
    <row r="6973" spans="5:21" x14ac:dyDescent="0.25">
      <c r="E6973" s="1"/>
      <c r="F6973" s="1"/>
      <c r="Q6973" s="1"/>
      <c r="R6973" s="1"/>
      <c r="U6973" s="1"/>
    </row>
    <row r="6974" spans="5:21" x14ac:dyDescent="0.25">
      <c r="E6974" s="1"/>
      <c r="F6974" s="1"/>
      <c r="Q6974" s="1"/>
      <c r="R6974" s="1"/>
      <c r="U6974" s="1"/>
    </row>
    <row r="6975" spans="5:21" x14ac:dyDescent="0.25">
      <c r="E6975" s="1"/>
      <c r="F6975" s="1"/>
      <c r="Q6975" s="1"/>
      <c r="R6975" s="1"/>
      <c r="U6975" s="1"/>
    </row>
    <row r="6976" spans="5:21" x14ac:dyDescent="0.25">
      <c r="E6976" s="1"/>
      <c r="F6976" s="1"/>
      <c r="Q6976" s="1"/>
      <c r="R6976" s="1"/>
      <c r="U6976" s="1"/>
    </row>
    <row r="6977" spans="5:21" x14ac:dyDescent="0.25">
      <c r="E6977" s="1"/>
      <c r="F6977" s="1"/>
      <c r="Q6977" s="1"/>
      <c r="R6977" s="1"/>
      <c r="U6977" s="1"/>
    </row>
    <row r="6978" spans="5:21" x14ac:dyDescent="0.25">
      <c r="E6978" s="1"/>
      <c r="F6978" s="1"/>
      <c r="Q6978" s="1"/>
      <c r="R6978" s="1"/>
      <c r="U6978" s="1"/>
    </row>
    <row r="6979" spans="5:21" x14ac:dyDescent="0.25">
      <c r="E6979" s="1"/>
      <c r="F6979" s="1"/>
      <c r="Q6979" s="1"/>
      <c r="R6979" s="1"/>
      <c r="U6979" s="1"/>
    </row>
    <row r="6980" spans="5:21" x14ac:dyDescent="0.25">
      <c r="E6980" s="1"/>
      <c r="F6980" s="1"/>
      <c r="Q6980" s="1"/>
      <c r="R6980" s="1"/>
      <c r="U6980" s="1"/>
    </row>
    <row r="6981" spans="5:21" x14ac:dyDescent="0.25">
      <c r="E6981" s="1"/>
      <c r="F6981" s="1"/>
      <c r="Q6981" s="1"/>
      <c r="R6981" s="1"/>
      <c r="U6981" s="1"/>
    </row>
    <row r="6982" spans="5:21" x14ac:dyDescent="0.25">
      <c r="E6982" s="1"/>
      <c r="F6982" s="1"/>
      <c r="Q6982" s="1"/>
      <c r="R6982" s="1"/>
      <c r="U6982" s="1"/>
    </row>
    <row r="6983" spans="5:21" x14ac:dyDescent="0.25">
      <c r="E6983" s="1"/>
      <c r="F6983" s="1"/>
      <c r="Q6983" s="1"/>
      <c r="R6983" s="1"/>
      <c r="U6983" s="1"/>
    </row>
    <row r="6984" spans="5:21" x14ac:dyDescent="0.25">
      <c r="E6984" s="1"/>
      <c r="F6984" s="1"/>
      <c r="Q6984" s="1"/>
      <c r="R6984" s="1"/>
      <c r="U6984" s="1"/>
    </row>
    <row r="6985" spans="5:21" x14ac:dyDescent="0.25">
      <c r="E6985" s="1"/>
      <c r="F6985" s="1"/>
      <c r="Q6985" s="1"/>
      <c r="R6985" s="1"/>
      <c r="U6985" s="1"/>
    </row>
    <row r="6986" spans="5:21" x14ac:dyDescent="0.25">
      <c r="Q6986" s="1"/>
      <c r="R6986" s="1"/>
      <c r="U6986" s="1"/>
    </row>
    <row r="6987" spans="5:21" x14ac:dyDescent="0.25">
      <c r="Q6987" s="1"/>
      <c r="R6987" s="1"/>
      <c r="U6987" s="1"/>
    </row>
    <row r="6988" spans="5:21" x14ac:dyDescent="0.25">
      <c r="Q6988" s="1"/>
      <c r="R6988" s="1"/>
      <c r="U6988" s="1"/>
    </row>
    <row r="6989" spans="5:21" x14ac:dyDescent="0.25">
      <c r="Q6989" s="1"/>
      <c r="R6989" s="1"/>
      <c r="U6989" s="1"/>
    </row>
    <row r="6990" spans="5:21" x14ac:dyDescent="0.25">
      <c r="Q6990" s="1"/>
      <c r="R6990" s="1"/>
      <c r="U6990" s="1"/>
    </row>
    <row r="6991" spans="5:21" x14ac:dyDescent="0.25">
      <c r="Q6991" s="1"/>
      <c r="R6991" s="1"/>
      <c r="U6991" s="1"/>
    </row>
    <row r="6992" spans="5:21" x14ac:dyDescent="0.25">
      <c r="Q6992" s="1"/>
      <c r="R6992" s="1"/>
      <c r="U6992" s="1"/>
    </row>
    <row r="6993" spans="17:21" x14ac:dyDescent="0.25">
      <c r="Q6993" s="1"/>
      <c r="R6993" s="1"/>
      <c r="U6993" s="1"/>
    </row>
    <row r="6994" spans="17:21" x14ac:dyDescent="0.25">
      <c r="Q6994" s="1"/>
      <c r="R6994" s="1"/>
      <c r="U6994" s="1"/>
    </row>
    <row r="6995" spans="17:21" x14ac:dyDescent="0.25">
      <c r="Q6995" s="1"/>
      <c r="R6995" s="1"/>
      <c r="U6995" s="1"/>
    </row>
    <row r="6996" spans="17:21" x14ac:dyDescent="0.25">
      <c r="Q6996" s="1"/>
      <c r="R6996" s="1"/>
      <c r="U6996" s="1"/>
    </row>
    <row r="6997" spans="17:21" x14ac:dyDescent="0.25">
      <c r="Q6997" s="1"/>
      <c r="R6997" s="1"/>
      <c r="U6997" s="1"/>
    </row>
    <row r="6998" spans="17:21" x14ac:dyDescent="0.25">
      <c r="Q6998" s="1"/>
      <c r="R6998" s="1"/>
      <c r="U6998" s="1"/>
    </row>
    <row r="6999" spans="17:21" x14ac:dyDescent="0.25">
      <c r="Q6999" s="1"/>
      <c r="R6999" s="1"/>
      <c r="U6999" s="1"/>
    </row>
    <row r="7000" spans="17:21" x14ac:dyDescent="0.25">
      <c r="Q7000" s="1"/>
      <c r="R7000" s="1"/>
      <c r="U7000" s="1"/>
    </row>
    <row r="7001" spans="17:21" x14ac:dyDescent="0.25">
      <c r="Q7001" s="1"/>
      <c r="R7001" s="1"/>
      <c r="U7001" s="1"/>
    </row>
    <row r="7002" spans="17:21" x14ac:dyDescent="0.25">
      <c r="Q7002" s="1"/>
      <c r="R7002" s="1"/>
      <c r="U7002" s="1"/>
    </row>
    <row r="7003" spans="17:21" x14ac:dyDescent="0.25">
      <c r="Q7003" s="1"/>
      <c r="R7003" s="1"/>
      <c r="U7003" s="1"/>
    </row>
    <row r="7004" spans="17:21" x14ac:dyDescent="0.25">
      <c r="Q7004" s="1"/>
      <c r="R7004" s="1"/>
      <c r="U7004" s="1"/>
    </row>
    <row r="7005" spans="17:21" x14ac:dyDescent="0.25">
      <c r="Q7005" s="1"/>
      <c r="R7005" s="1"/>
      <c r="U7005" s="1"/>
    </row>
    <row r="7006" spans="17:21" x14ac:dyDescent="0.25">
      <c r="Q7006" s="1"/>
      <c r="R7006" s="1"/>
      <c r="U7006" s="1"/>
    </row>
    <row r="7007" spans="17:21" x14ac:dyDescent="0.25">
      <c r="Q7007" s="1"/>
      <c r="R7007" s="1"/>
      <c r="U7007" s="1"/>
    </row>
    <row r="7008" spans="17:21" x14ac:dyDescent="0.25">
      <c r="Q7008" s="1"/>
      <c r="R7008" s="1"/>
      <c r="U7008" s="1"/>
    </row>
    <row r="7009" spans="17:21" x14ac:dyDescent="0.25">
      <c r="Q7009" s="1"/>
      <c r="R7009" s="1"/>
      <c r="U7009" s="1"/>
    </row>
    <row r="7010" spans="17:21" x14ac:dyDescent="0.25">
      <c r="Q7010" s="1"/>
      <c r="R7010" s="1"/>
      <c r="U7010" s="1"/>
    </row>
    <row r="7011" spans="17:21" x14ac:dyDescent="0.25">
      <c r="Q7011" s="1"/>
      <c r="R7011" s="1"/>
      <c r="U7011" s="1"/>
    </row>
    <row r="7012" spans="17:21" x14ac:dyDescent="0.25">
      <c r="Q7012" s="1"/>
      <c r="R7012" s="1"/>
      <c r="U7012" s="1"/>
    </row>
    <row r="7013" spans="17:21" x14ac:dyDescent="0.25">
      <c r="Q7013" s="1"/>
      <c r="R7013" s="1"/>
      <c r="U7013" s="1"/>
    </row>
    <row r="7014" spans="17:21" x14ac:dyDescent="0.25">
      <c r="Q7014" s="1"/>
      <c r="R7014" s="1"/>
      <c r="U7014" s="1"/>
    </row>
    <row r="7015" spans="17:21" x14ac:dyDescent="0.25">
      <c r="Q7015" s="1"/>
      <c r="R7015" s="1"/>
      <c r="U7015" s="1"/>
    </row>
    <row r="7016" spans="17:21" x14ac:dyDescent="0.25">
      <c r="Q7016" s="1"/>
      <c r="R7016" s="1"/>
      <c r="U7016" s="1"/>
    </row>
    <row r="7017" spans="17:21" x14ac:dyDescent="0.25">
      <c r="Q7017" s="1"/>
      <c r="R7017" s="1"/>
      <c r="U7017" s="1"/>
    </row>
    <row r="7018" spans="17:21" x14ac:dyDescent="0.25">
      <c r="Q7018" s="1"/>
      <c r="R7018" s="1"/>
      <c r="U7018" s="1"/>
    </row>
    <row r="7019" spans="17:21" x14ac:dyDescent="0.25">
      <c r="Q7019" s="1"/>
      <c r="R7019" s="1"/>
      <c r="U7019" s="1"/>
    </row>
    <row r="7020" spans="17:21" x14ac:dyDescent="0.25">
      <c r="Q7020" s="1"/>
      <c r="R7020" s="1"/>
      <c r="U7020" s="1"/>
    </row>
    <row r="7021" spans="17:21" x14ac:dyDescent="0.25">
      <c r="Q7021" s="1"/>
      <c r="R7021" s="1"/>
      <c r="U7021" s="1"/>
    </row>
    <row r="7022" spans="17:21" x14ac:dyDescent="0.25">
      <c r="Q7022" s="1"/>
      <c r="R7022" s="1"/>
      <c r="U7022" s="1"/>
    </row>
    <row r="7023" spans="17:21" x14ac:dyDescent="0.25">
      <c r="Q7023" s="1"/>
      <c r="R7023" s="1"/>
      <c r="U7023" s="1"/>
    </row>
    <row r="7024" spans="17:21" x14ac:dyDescent="0.25">
      <c r="Q7024" s="1"/>
      <c r="R7024" s="1"/>
      <c r="U7024" s="1"/>
    </row>
    <row r="7025" spans="17:21" x14ac:dyDescent="0.25">
      <c r="Q7025" s="1"/>
      <c r="R7025" s="1"/>
      <c r="U7025" s="1"/>
    </row>
    <row r="7026" spans="17:21" x14ac:dyDescent="0.25">
      <c r="Q7026" s="1"/>
      <c r="R7026" s="1"/>
      <c r="U7026" s="1"/>
    </row>
    <row r="7027" spans="17:21" x14ac:dyDescent="0.25">
      <c r="Q7027" s="1"/>
      <c r="R7027" s="1"/>
      <c r="U7027" s="1"/>
    </row>
    <row r="7028" spans="17:21" x14ac:dyDescent="0.25">
      <c r="Q7028" s="1"/>
      <c r="R7028" s="1"/>
      <c r="U7028" s="1"/>
    </row>
    <row r="7029" spans="17:21" x14ac:dyDescent="0.25">
      <c r="Q7029" s="1"/>
      <c r="R7029" s="1"/>
      <c r="U7029" s="1"/>
    </row>
    <row r="7030" spans="17:21" x14ac:dyDescent="0.25">
      <c r="Q7030" s="1"/>
      <c r="R7030" s="1"/>
      <c r="U7030" s="1"/>
    </row>
    <row r="7031" spans="17:21" x14ac:dyDescent="0.25">
      <c r="Q7031" s="1"/>
      <c r="R7031" s="1"/>
      <c r="U7031" s="1"/>
    </row>
    <row r="7032" spans="17:21" x14ac:dyDescent="0.25">
      <c r="Q7032" s="1"/>
      <c r="R7032" s="1"/>
      <c r="U7032" s="1"/>
    </row>
    <row r="7033" spans="17:21" x14ac:dyDescent="0.25">
      <c r="Q7033" s="1"/>
      <c r="R7033" s="1"/>
      <c r="U7033" s="1"/>
    </row>
    <row r="7034" spans="17:21" x14ac:dyDescent="0.25">
      <c r="Q7034" s="1"/>
      <c r="R7034" s="1"/>
      <c r="U7034" s="1"/>
    </row>
    <row r="7035" spans="17:21" x14ac:dyDescent="0.25">
      <c r="Q7035" s="1"/>
      <c r="R7035" s="1"/>
      <c r="U7035" s="1"/>
    </row>
    <row r="7036" spans="17:21" x14ac:dyDescent="0.25">
      <c r="Q7036" s="1"/>
      <c r="R7036" s="1"/>
      <c r="U7036" s="1"/>
    </row>
    <row r="7037" spans="17:21" x14ac:dyDescent="0.25">
      <c r="Q7037" s="1"/>
      <c r="R7037" s="1"/>
      <c r="U7037" s="1"/>
    </row>
    <row r="7038" spans="17:21" x14ac:dyDescent="0.25">
      <c r="Q7038" s="1"/>
      <c r="R7038" s="1"/>
      <c r="U7038" s="1"/>
    </row>
    <row r="7039" spans="17:21" x14ac:dyDescent="0.25">
      <c r="Q7039" s="1"/>
      <c r="R7039" s="1"/>
      <c r="U7039" s="1"/>
    </row>
    <row r="7040" spans="17:21" x14ac:dyDescent="0.25">
      <c r="Q7040" s="1"/>
      <c r="R7040" s="1"/>
      <c r="U7040" s="1"/>
    </row>
    <row r="7041" spans="17:21" x14ac:dyDescent="0.25">
      <c r="Q7041" s="1"/>
      <c r="R7041" s="1"/>
      <c r="U7041" s="1"/>
    </row>
    <row r="7042" spans="17:21" x14ac:dyDescent="0.25">
      <c r="Q7042" s="1"/>
      <c r="R7042" s="1"/>
      <c r="U7042" s="1"/>
    </row>
    <row r="7043" spans="17:21" x14ac:dyDescent="0.25">
      <c r="Q7043" s="1"/>
      <c r="R7043" s="1"/>
      <c r="U7043" s="1"/>
    </row>
    <row r="7044" spans="17:21" x14ac:dyDescent="0.25">
      <c r="Q7044" s="1"/>
      <c r="R7044" s="1"/>
      <c r="U7044" s="1"/>
    </row>
    <row r="7045" spans="17:21" x14ac:dyDescent="0.25">
      <c r="Q7045" s="1"/>
      <c r="R7045" s="1"/>
      <c r="U7045" s="1"/>
    </row>
    <row r="7046" spans="17:21" x14ac:dyDescent="0.25">
      <c r="Q7046" s="1"/>
      <c r="R7046" s="1"/>
      <c r="U7046" s="1"/>
    </row>
    <row r="7047" spans="17:21" x14ac:dyDescent="0.25">
      <c r="Q7047" s="1"/>
      <c r="R7047" s="1"/>
      <c r="U7047" s="1"/>
    </row>
    <row r="7048" spans="17:21" x14ac:dyDescent="0.25">
      <c r="Q7048" s="1"/>
      <c r="R7048" s="1"/>
      <c r="U7048" s="1"/>
    </row>
    <row r="7049" spans="17:21" x14ac:dyDescent="0.25">
      <c r="Q7049" s="1"/>
      <c r="R7049" s="1"/>
      <c r="U7049" s="1"/>
    </row>
    <row r="7050" spans="17:21" x14ac:dyDescent="0.25">
      <c r="Q7050" s="1"/>
      <c r="R7050" s="1"/>
      <c r="U7050" s="1"/>
    </row>
    <row r="7051" spans="17:21" x14ac:dyDescent="0.25">
      <c r="Q7051" s="1"/>
      <c r="R7051" s="1"/>
      <c r="U7051" s="1"/>
    </row>
    <row r="7052" spans="17:21" x14ac:dyDescent="0.25">
      <c r="Q7052" s="1"/>
      <c r="R7052" s="1"/>
      <c r="U7052" s="1"/>
    </row>
    <row r="7053" spans="17:21" x14ac:dyDescent="0.25">
      <c r="Q7053" s="1"/>
      <c r="R7053" s="1"/>
      <c r="U7053" s="1"/>
    </row>
    <row r="7054" spans="17:21" x14ac:dyDescent="0.25">
      <c r="Q7054" s="1"/>
      <c r="R7054" s="1"/>
      <c r="U7054" s="1"/>
    </row>
    <row r="7055" spans="17:21" x14ac:dyDescent="0.25">
      <c r="Q7055" s="1"/>
      <c r="R7055" s="1"/>
      <c r="U7055" s="1"/>
    </row>
    <row r="7056" spans="17:21" x14ac:dyDescent="0.25">
      <c r="Q7056" s="1"/>
      <c r="R7056" s="1"/>
      <c r="U7056" s="1"/>
    </row>
    <row r="7057" spans="5:21" x14ac:dyDescent="0.25">
      <c r="Q7057" s="1"/>
      <c r="R7057" s="1"/>
      <c r="U7057" s="1"/>
    </row>
    <row r="7058" spans="5:21" x14ac:dyDescent="0.25">
      <c r="E7058" s="1"/>
      <c r="F7058" s="1"/>
      <c r="Q7058" s="1"/>
      <c r="R7058" s="1"/>
      <c r="U7058" s="1"/>
    </row>
    <row r="7059" spans="5:21" x14ac:dyDescent="0.25">
      <c r="E7059" s="1"/>
      <c r="F7059" s="1"/>
      <c r="Q7059" s="1"/>
      <c r="R7059" s="1"/>
      <c r="U7059" s="1"/>
    </row>
    <row r="7060" spans="5:21" x14ac:dyDescent="0.25">
      <c r="E7060" s="1"/>
      <c r="F7060" s="1"/>
      <c r="Q7060" s="1"/>
      <c r="R7060" s="1"/>
      <c r="U7060" s="1"/>
    </row>
    <row r="7061" spans="5:21" x14ac:dyDescent="0.25">
      <c r="E7061" s="1"/>
      <c r="F7061" s="1"/>
      <c r="Q7061" s="1"/>
      <c r="R7061" s="1"/>
      <c r="U7061" s="1"/>
    </row>
    <row r="7062" spans="5:21" x14ac:dyDescent="0.25">
      <c r="E7062" s="1"/>
      <c r="F7062" s="1"/>
      <c r="Q7062" s="1"/>
      <c r="R7062" s="1"/>
      <c r="U7062" s="1"/>
    </row>
    <row r="7063" spans="5:21" x14ac:dyDescent="0.25">
      <c r="E7063" s="1"/>
      <c r="F7063" s="1"/>
      <c r="Q7063" s="1"/>
      <c r="R7063" s="1"/>
      <c r="U7063" s="1"/>
    </row>
    <row r="7064" spans="5:21" x14ac:dyDescent="0.25">
      <c r="E7064" s="1"/>
      <c r="F7064" s="1"/>
      <c r="Q7064" s="1"/>
      <c r="R7064" s="1"/>
      <c r="U7064" s="1"/>
    </row>
    <row r="7065" spans="5:21" x14ac:dyDescent="0.25">
      <c r="E7065" s="1"/>
      <c r="F7065" s="1"/>
      <c r="Q7065" s="1"/>
      <c r="R7065" s="1"/>
      <c r="U7065" s="1"/>
    </row>
    <row r="7066" spans="5:21" x14ac:dyDescent="0.25">
      <c r="E7066" s="1"/>
      <c r="F7066" s="1"/>
      <c r="Q7066" s="1"/>
      <c r="R7066" s="1"/>
      <c r="U7066" s="1"/>
    </row>
    <row r="7067" spans="5:21" x14ac:dyDescent="0.25">
      <c r="E7067" s="1"/>
      <c r="F7067" s="1"/>
      <c r="Q7067" s="1"/>
      <c r="R7067" s="1"/>
      <c r="U7067" s="1"/>
    </row>
    <row r="7068" spans="5:21" x14ac:dyDescent="0.25">
      <c r="E7068" s="1"/>
      <c r="F7068" s="1"/>
      <c r="Q7068" s="1"/>
      <c r="R7068" s="1"/>
      <c r="U7068" s="1"/>
    </row>
    <row r="7069" spans="5:21" x14ac:dyDescent="0.25">
      <c r="E7069" s="1"/>
      <c r="F7069" s="1"/>
      <c r="Q7069" s="1"/>
      <c r="R7069" s="1"/>
      <c r="U7069" s="1"/>
    </row>
    <row r="7070" spans="5:21" x14ac:dyDescent="0.25">
      <c r="E7070" s="1"/>
      <c r="F7070" s="1"/>
      <c r="Q7070" s="1"/>
      <c r="R7070" s="1"/>
      <c r="U7070" s="1"/>
    </row>
    <row r="7071" spans="5:21" x14ac:dyDescent="0.25">
      <c r="E7071" s="1"/>
      <c r="F7071" s="1"/>
      <c r="Q7071" s="1"/>
      <c r="R7071" s="1"/>
      <c r="U7071" s="1"/>
    </row>
    <row r="7072" spans="5:21" x14ac:dyDescent="0.25">
      <c r="E7072" s="1"/>
      <c r="F7072" s="1"/>
      <c r="Q7072" s="1"/>
      <c r="R7072" s="1"/>
      <c r="U7072" s="1"/>
    </row>
    <row r="7073" spans="5:21" x14ac:dyDescent="0.25">
      <c r="E7073" s="1"/>
      <c r="F7073" s="1"/>
      <c r="Q7073" s="1"/>
      <c r="R7073" s="1"/>
      <c r="U7073" s="1"/>
    </row>
    <row r="7074" spans="5:21" x14ac:dyDescent="0.25">
      <c r="E7074" s="1"/>
      <c r="F7074" s="1"/>
      <c r="Q7074" s="1"/>
      <c r="R7074" s="1"/>
      <c r="U7074" s="1"/>
    </row>
    <row r="7075" spans="5:21" x14ac:dyDescent="0.25">
      <c r="E7075" s="1"/>
      <c r="F7075" s="1"/>
      <c r="Q7075" s="1"/>
      <c r="R7075" s="1"/>
      <c r="U7075" s="1"/>
    </row>
    <row r="7076" spans="5:21" x14ac:dyDescent="0.25">
      <c r="E7076" s="1"/>
      <c r="F7076" s="1"/>
      <c r="Q7076" s="1"/>
      <c r="R7076" s="1"/>
      <c r="U7076" s="1"/>
    </row>
    <row r="7077" spans="5:21" x14ac:dyDescent="0.25">
      <c r="E7077" s="1"/>
      <c r="F7077" s="1"/>
      <c r="Q7077" s="1"/>
      <c r="R7077" s="1"/>
      <c r="U7077" s="1"/>
    </row>
    <row r="7078" spans="5:21" x14ac:dyDescent="0.25">
      <c r="E7078" s="1"/>
      <c r="F7078" s="1"/>
      <c r="Q7078" s="1"/>
      <c r="R7078" s="1"/>
      <c r="U7078" s="1"/>
    </row>
    <row r="7079" spans="5:21" x14ac:dyDescent="0.25">
      <c r="E7079" s="1"/>
      <c r="F7079" s="1"/>
      <c r="Q7079" s="1"/>
      <c r="R7079" s="1"/>
      <c r="U7079" s="1"/>
    </row>
    <row r="7080" spans="5:21" x14ac:dyDescent="0.25">
      <c r="E7080" s="1"/>
      <c r="F7080" s="1"/>
      <c r="Q7080" s="1"/>
      <c r="R7080" s="1"/>
      <c r="U7080" s="1"/>
    </row>
    <row r="7081" spans="5:21" x14ac:dyDescent="0.25">
      <c r="E7081" s="1"/>
      <c r="F7081" s="1"/>
      <c r="Q7081" s="1"/>
      <c r="R7081" s="1"/>
      <c r="U7081" s="1"/>
    </row>
    <row r="7082" spans="5:21" x14ac:dyDescent="0.25">
      <c r="Q7082" s="1"/>
      <c r="R7082" s="1"/>
      <c r="U7082" s="1"/>
    </row>
    <row r="7083" spans="5:21" x14ac:dyDescent="0.25">
      <c r="Q7083" s="1"/>
      <c r="R7083" s="1"/>
      <c r="U7083" s="1"/>
    </row>
    <row r="7084" spans="5:21" x14ac:dyDescent="0.25">
      <c r="Q7084" s="1"/>
      <c r="R7084" s="1"/>
      <c r="U7084" s="1"/>
    </row>
    <row r="7085" spans="5:21" x14ac:dyDescent="0.25">
      <c r="Q7085" s="1"/>
      <c r="R7085" s="1"/>
      <c r="U7085" s="1"/>
    </row>
    <row r="7086" spans="5:21" x14ac:dyDescent="0.25">
      <c r="Q7086" s="1"/>
      <c r="R7086" s="1"/>
      <c r="U7086" s="1"/>
    </row>
    <row r="7087" spans="5:21" x14ac:dyDescent="0.25">
      <c r="Q7087" s="1"/>
      <c r="R7087" s="1"/>
      <c r="U7087" s="1"/>
    </row>
    <row r="7088" spans="5:21" x14ac:dyDescent="0.25">
      <c r="Q7088" s="1"/>
      <c r="R7088" s="1"/>
      <c r="U7088" s="1"/>
    </row>
    <row r="7089" spans="17:21" x14ac:dyDescent="0.25">
      <c r="Q7089" s="1"/>
      <c r="R7089" s="1"/>
      <c r="U7089" s="1"/>
    </row>
    <row r="7090" spans="17:21" x14ac:dyDescent="0.25">
      <c r="Q7090" s="1"/>
      <c r="R7090" s="1"/>
      <c r="U7090" s="1"/>
    </row>
    <row r="7091" spans="17:21" x14ac:dyDescent="0.25">
      <c r="Q7091" s="1"/>
      <c r="R7091" s="1"/>
      <c r="U7091" s="1"/>
    </row>
    <row r="7092" spans="17:21" x14ac:dyDescent="0.25">
      <c r="Q7092" s="1"/>
      <c r="R7092" s="1"/>
      <c r="U7092" s="1"/>
    </row>
    <row r="7093" spans="17:21" x14ac:dyDescent="0.25">
      <c r="Q7093" s="1"/>
      <c r="R7093" s="1"/>
      <c r="U7093" s="1"/>
    </row>
    <row r="7094" spans="17:21" x14ac:dyDescent="0.25">
      <c r="Q7094" s="1"/>
      <c r="R7094" s="1"/>
      <c r="U7094" s="1"/>
    </row>
    <row r="7095" spans="17:21" x14ac:dyDescent="0.25">
      <c r="Q7095" s="1"/>
      <c r="R7095" s="1"/>
      <c r="U7095" s="1"/>
    </row>
    <row r="7096" spans="17:21" x14ac:dyDescent="0.25">
      <c r="Q7096" s="1"/>
      <c r="R7096" s="1"/>
      <c r="U7096" s="1"/>
    </row>
    <row r="7097" spans="17:21" x14ac:dyDescent="0.25">
      <c r="Q7097" s="1"/>
      <c r="R7097" s="1"/>
      <c r="U7097" s="1"/>
    </row>
    <row r="7098" spans="17:21" x14ac:dyDescent="0.25">
      <c r="Q7098" s="1"/>
      <c r="R7098" s="1"/>
      <c r="U7098" s="1"/>
    </row>
    <row r="7099" spans="17:21" x14ac:dyDescent="0.25">
      <c r="Q7099" s="1"/>
      <c r="R7099" s="1"/>
      <c r="U7099" s="1"/>
    </row>
    <row r="7100" spans="17:21" x14ac:dyDescent="0.25">
      <c r="Q7100" s="1"/>
      <c r="R7100" s="1"/>
      <c r="U7100" s="1"/>
    </row>
    <row r="7101" spans="17:21" x14ac:dyDescent="0.25">
      <c r="Q7101" s="1"/>
      <c r="R7101" s="1"/>
      <c r="U7101" s="1"/>
    </row>
    <row r="7102" spans="17:21" x14ac:dyDescent="0.25">
      <c r="Q7102" s="1"/>
      <c r="R7102" s="1"/>
      <c r="U7102" s="1"/>
    </row>
    <row r="7103" spans="17:21" x14ac:dyDescent="0.25">
      <c r="Q7103" s="1"/>
      <c r="R7103" s="1"/>
      <c r="U7103" s="1"/>
    </row>
    <row r="7104" spans="17:21" x14ac:dyDescent="0.25">
      <c r="Q7104" s="1"/>
      <c r="R7104" s="1"/>
      <c r="U7104" s="1"/>
    </row>
    <row r="7105" spans="17:21" x14ac:dyDescent="0.25">
      <c r="Q7105" s="1"/>
      <c r="R7105" s="1"/>
      <c r="U7105" s="1"/>
    </row>
    <row r="7106" spans="17:21" x14ac:dyDescent="0.25">
      <c r="Q7106" s="1"/>
      <c r="R7106" s="1"/>
      <c r="U7106" s="1"/>
    </row>
    <row r="7107" spans="17:21" x14ac:dyDescent="0.25">
      <c r="Q7107" s="1"/>
      <c r="R7107" s="1"/>
      <c r="U7107" s="1"/>
    </row>
    <row r="7108" spans="17:21" x14ac:dyDescent="0.25">
      <c r="Q7108" s="1"/>
      <c r="R7108" s="1"/>
      <c r="U7108" s="1"/>
    </row>
    <row r="7109" spans="17:21" x14ac:dyDescent="0.25">
      <c r="Q7109" s="1"/>
      <c r="R7109" s="1"/>
      <c r="U7109" s="1"/>
    </row>
    <row r="7110" spans="17:21" x14ac:dyDescent="0.25">
      <c r="Q7110" s="1"/>
      <c r="R7110" s="1"/>
      <c r="U7110" s="1"/>
    </row>
    <row r="7111" spans="17:21" x14ac:dyDescent="0.25">
      <c r="Q7111" s="1"/>
      <c r="R7111" s="1"/>
      <c r="U7111" s="1"/>
    </row>
    <row r="7112" spans="17:21" x14ac:dyDescent="0.25">
      <c r="Q7112" s="1"/>
      <c r="R7112" s="1"/>
      <c r="U7112" s="1"/>
    </row>
    <row r="7113" spans="17:21" x14ac:dyDescent="0.25">
      <c r="Q7113" s="1"/>
      <c r="R7113" s="1"/>
      <c r="U7113" s="1"/>
    </row>
    <row r="7114" spans="17:21" x14ac:dyDescent="0.25">
      <c r="Q7114" s="1"/>
      <c r="R7114" s="1"/>
      <c r="U7114" s="1"/>
    </row>
    <row r="7115" spans="17:21" x14ac:dyDescent="0.25">
      <c r="Q7115" s="1"/>
      <c r="R7115" s="1"/>
      <c r="U7115" s="1"/>
    </row>
    <row r="7116" spans="17:21" x14ac:dyDescent="0.25">
      <c r="Q7116" s="1"/>
      <c r="R7116" s="1"/>
      <c r="U7116" s="1"/>
    </row>
    <row r="7117" spans="17:21" x14ac:dyDescent="0.25">
      <c r="Q7117" s="1"/>
      <c r="R7117" s="1"/>
      <c r="U7117" s="1"/>
    </row>
    <row r="7118" spans="17:21" x14ac:dyDescent="0.25">
      <c r="Q7118" s="1"/>
      <c r="R7118" s="1"/>
      <c r="U7118" s="1"/>
    </row>
    <row r="7119" spans="17:21" x14ac:dyDescent="0.25">
      <c r="Q7119" s="1"/>
      <c r="R7119" s="1"/>
      <c r="U7119" s="1"/>
    </row>
    <row r="7120" spans="17:21" x14ac:dyDescent="0.25">
      <c r="Q7120" s="1"/>
      <c r="R7120" s="1"/>
      <c r="U7120" s="1"/>
    </row>
    <row r="7121" spans="17:21" x14ac:dyDescent="0.25">
      <c r="Q7121" s="1"/>
      <c r="R7121" s="1"/>
      <c r="U7121" s="1"/>
    </row>
    <row r="7122" spans="17:21" x14ac:dyDescent="0.25">
      <c r="Q7122" s="1"/>
      <c r="R7122" s="1"/>
      <c r="U7122" s="1"/>
    </row>
    <row r="7123" spans="17:21" x14ac:dyDescent="0.25">
      <c r="Q7123" s="1"/>
      <c r="R7123" s="1"/>
      <c r="U7123" s="1"/>
    </row>
    <row r="7124" spans="17:21" x14ac:dyDescent="0.25">
      <c r="Q7124" s="1"/>
      <c r="R7124" s="1"/>
      <c r="U7124" s="1"/>
    </row>
    <row r="7125" spans="17:21" x14ac:dyDescent="0.25">
      <c r="Q7125" s="1"/>
      <c r="R7125" s="1"/>
      <c r="U7125" s="1"/>
    </row>
    <row r="7126" spans="17:21" x14ac:dyDescent="0.25">
      <c r="Q7126" s="1"/>
      <c r="R7126" s="1"/>
      <c r="U7126" s="1"/>
    </row>
    <row r="7127" spans="17:21" x14ac:dyDescent="0.25">
      <c r="Q7127" s="1"/>
      <c r="R7127" s="1"/>
      <c r="U7127" s="1"/>
    </row>
    <row r="7128" spans="17:21" x14ac:dyDescent="0.25">
      <c r="Q7128" s="1"/>
      <c r="R7128" s="1"/>
      <c r="U7128" s="1"/>
    </row>
    <row r="7129" spans="17:21" x14ac:dyDescent="0.25">
      <c r="Q7129" s="1"/>
      <c r="R7129" s="1"/>
      <c r="U7129" s="1"/>
    </row>
    <row r="7130" spans="17:21" x14ac:dyDescent="0.25">
      <c r="Q7130" s="1"/>
      <c r="R7130" s="1"/>
      <c r="U7130" s="1"/>
    </row>
    <row r="7131" spans="17:21" x14ac:dyDescent="0.25">
      <c r="Q7131" s="1"/>
      <c r="R7131" s="1"/>
      <c r="U7131" s="1"/>
    </row>
    <row r="7132" spans="17:21" x14ac:dyDescent="0.25">
      <c r="Q7132" s="1"/>
      <c r="R7132" s="1"/>
      <c r="U7132" s="1"/>
    </row>
    <row r="7133" spans="17:21" x14ac:dyDescent="0.25">
      <c r="Q7133" s="1"/>
      <c r="R7133" s="1"/>
      <c r="U7133" s="1"/>
    </row>
    <row r="7134" spans="17:21" x14ac:dyDescent="0.25">
      <c r="Q7134" s="1"/>
      <c r="R7134" s="1"/>
      <c r="U7134" s="1"/>
    </row>
    <row r="7135" spans="17:21" x14ac:dyDescent="0.25">
      <c r="Q7135" s="1"/>
      <c r="R7135" s="1"/>
      <c r="U7135" s="1"/>
    </row>
    <row r="7136" spans="17:21" x14ac:dyDescent="0.25">
      <c r="Q7136" s="1"/>
      <c r="R7136" s="1"/>
      <c r="U7136" s="1"/>
    </row>
    <row r="7137" spans="17:21" x14ac:dyDescent="0.25">
      <c r="Q7137" s="1"/>
      <c r="R7137" s="1"/>
      <c r="U7137" s="1"/>
    </row>
    <row r="7138" spans="17:21" x14ac:dyDescent="0.25">
      <c r="Q7138" s="1"/>
      <c r="R7138" s="1"/>
      <c r="U7138" s="1"/>
    </row>
    <row r="7139" spans="17:21" x14ac:dyDescent="0.25">
      <c r="Q7139" s="1"/>
      <c r="R7139" s="1"/>
      <c r="U7139" s="1"/>
    </row>
    <row r="7140" spans="17:21" x14ac:dyDescent="0.25">
      <c r="Q7140" s="1"/>
      <c r="R7140" s="1"/>
      <c r="U7140" s="1"/>
    </row>
    <row r="7141" spans="17:21" x14ac:dyDescent="0.25">
      <c r="Q7141" s="1"/>
      <c r="R7141" s="1"/>
      <c r="U7141" s="1"/>
    </row>
    <row r="7142" spans="17:21" x14ac:dyDescent="0.25">
      <c r="Q7142" s="1"/>
      <c r="R7142" s="1"/>
      <c r="U7142" s="1"/>
    </row>
    <row r="7143" spans="17:21" x14ac:dyDescent="0.25">
      <c r="Q7143" s="1"/>
      <c r="R7143" s="1"/>
      <c r="U7143" s="1"/>
    </row>
    <row r="7144" spans="17:21" x14ac:dyDescent="0.25">
      <c r="Q7144" s="1"/>
      <c r="R7144" s="1"/>
      <c r="U7144" s="1"/>
    </row>
    <row r="7145" spans="17:21" x14ac:dyDescent="0.25">
      <c r="Q7145" s="1"/>
      <c r="R7145" s="1"/>
      <c r="U7145" s="1"/>
    </row>
    <row r="7146" spans="17:21" x14ac:dyDescent="0.25">
      <c r="Q7146" s="1"/>
      <c r="R7146" s="1"/>
      <c r="U7146" s="1"/>
    </row>
    <row r="7147" spans="17:21" x14ac:dyDescent="0.25">
      <c r="Q7147" s="1"/>
      <c r="R7147" s="1"/>
      <c r="U7147" s="1"/>
    </row>
    <row r="7148" spans="17:21" x14ac:dyDescent="0.25">
      <c r="Q7148" s="1"/>
      <c r="R7148" s="1"/>
      <c r="U7148" s="1"/>
    </row>
    <row r="7149" spans="17:21" x14ac:dyDescent="0.25">
      <c r="Q7149" s="1"/>
      <c r="R7149" s="1"/>
      <c r="U7149" s="1"/>
    </row>
    <row r="7150" spans="17:21" x14ac:dyDescent="0.25">
      <c r="Q7150" s="1"/>
      <c r="R7150" s="1"/>
      <c r="U7150" s="1"/>
    </row>
    <row r="7151" spans="17:21" x14ac:dyDescent="0.25">
      <c r="Q7151" s="1"/>
      <c r="R7151" s="1"/>
      <c r="U7151" s="1"/>
    </row>
    <row r="7152" spans="17:21" x14ac:dyDescent="0.25">
      <c r="Q7152" s="1"/>
      <c r="R7152" s="1"/>
      <c r="U7152" s="1"/>
    </row>
    <row r="7153" spans="17:21" x14ac:dyDescent="0.25">
      <c r="Q7153" s="1"/>
      <c r="R7153" s="1"/>
      <c r="U7153" s="1"/>
    </row>
    <row r="7154" spans="17:21" x14ac:dyDescent="0.25">
      <c r="Q7154" s="1"/>
      <c r="R7154" s="1"/>
      <c r="U7154" s="1"/>
    </row>
    <row r="7155" spans="17:21" x14ac:dyDescent="0.25">
      <c r="Q7155" s="1"/>
      <c r="R7155" s="1"/>
      <c r="U7155" s="1"/>
    </row>
    <row r="7156" spans="17:21" x14ac:dyDescent="0.25">
      <c r="Q7156" s="1"/>
      <c r="R7156" s="1"/>
      <c r="U7156" s="1"/>
    </row>
    <row r="7157" spans="17:21" x14ac:dyDescent="0.25">
      <c r="Q7157" s="1"/>
      <c r="R7157" s="1"/>
      <c r="U7157" s="1"/>
    </row>
    <row r="7158" spans="17:21" x14ac:dyDescent="0.25">
      <c r="Q7158" s="1"/>
      <c r="R7158" s="1"/>
      <c r="U7158" s="1"/>
    </row>
    <row r="7159" spans="17:21" x14ac:dyDescent="0.25">
      <c r="Q7159" s="1"/>
      <c r="R7159" s="1"/>
      <c r="U7159" s="1"/>
    </row>
    <row r="7160" spans="17:21" x14ac:dyDescent="0.25">
      <c r="Q7160" s="1"/>
      <c r="R7160" s="1"/>
      <c r="U7160" s="1"/>
    </row>
    <row r="7161" spans="17:21" x14ac:dyDescent="0.25">
      <c r="Q7161" s="1"/>
      <c r="R7161" s="1"/>
      <c r="U7161" s="1"/>
    </row>
    <row r="7162" spans="17:21" x14ac:dyDescent="0.25">
      <c r="Q7162" s="1"/>
      <c r="R7162" s="1"/>
      <c r="U7162" s="1"/>
    </row>
    <row r="7163" spans="17:21" x14ac:dyDescent="0.25">
      <c r="Q7163" s="1"/>
      <c r="R7163" s="1"/>
      <c r="U7163" s="1"/>
    </row>
    <row r="7164" spans="17:21" x14ac:dyDescent="0.25">
      <c r="Q7164" s="1"/>
      <c r="R7164" s="1"/>
      <c r="U7164" s="1"/>
    </row>
    <row r="7165" spans="17:21" x14ac:dyDescent="0.25">
      <c r="Q7165" s="1"/>
      <c r="R7165" s="1"/>
      <c r="U7165" s="1"/>
    </row>
    <row r="7166" spans="17:21" x14ac:dyDescent="0.25">
      <c r="Q7166" s="1"/>
      <c r="R7166" s="1"/>
      <c r="U7166" s="1"/>
    </row>
    <row r="7167" spans="17:21" x14ac:dyDescent="0.25">
      <c r="Q7167" s="1"/>
      <c r="R7167" s="1"/>
      <c r="U7167" s="1"/>
    </row>
    <row r="7168" spans="17:21" x14ac:dyDescent="0.25">
      <c r="Q7168" s="1"/>
      <c r="R7168" s="1"/>
      <c r="U7168" s="1"/>
    </row>
    <row r="7169" spans="5:21" x14ac:dyDescent="0.25">
      <c r="Q7169" s="1"/>
      <c r="R7169" s="1"/>
      <c r="U7169" s="1"/>
    </row>
    <row r="7170" spans="5:21" x14ac:dyDescent="0.25">
      <c r="Q7170" s="1"/>
      <c r="R7170" s="1"/>
      <c r="U7170" s="1"/>
    </row>
    <row r="7171" spans="5:21" x14ac:dyDescent="0.25">
      <c r="Q7171" s="1"/>
      <c r="R7171" s="1"/>
      <c r="U7171" s="1"/>
    </row>
    <row r="7172" spans="5:21" x14ac:dyDescent="0.25">
      <c r="Q7172" s="1"/>
      <c r="R7172" s="1"/>
      <c r="U7172" s="1"/>
    </row>
    <row r="7173" spans="5:21" x14ac:dyDescent="0.25">
      <c r="Q7173" s="1"/>
      <c r="R7173" s="1"/>
      <c r="U7173" s="1"/>
    </row>
    <row r="7174" spans="5:21" x14ac:dyDescent="0.25">
      <c r="Q7174" s="1"/>
      <c r="R7174" s="1"/>
      <c r="U7174" s="1"/>
    </row>
    <row r="7175" spans="5:21" x14ac:dyDescent="0.25">
      <c r="Q7175" s="1"/>
      <c r="R7175" s="1"/>
      <c r="U7175" s="1"/>
    </row>
    <row r="7176" spans="5:21" x14ac:dyDescent="0.25">
      <c r="Q7176" s="1"/>
      <c r="R7176" s="1"/>
      <c r="U7176" s="1"/>
    </row>
    <row r="7177" spans="5:21" x14ac:dyDescent="0.25">
      <c r="Q7177" s="1"/>
      <c r="R7177" s="1"/>
      <c r="U7177" s="1"/>
    </row>
    <row r="7178" spans="5:21" x14ac:dyDescent="0.25">
      <c r="E7178" s="1"/>
      <c r="F7178" s="1"/>
      <c r="Q7178" s="1"/>
      <c r="R7178" s="1"/>
      <c r="U7178" s="1"/>
    </row>
    <row r="7179" spans="5:21" x14ac:dyDescent="0.25">
      <c r="E7179" s="1"/>
      <c r="F7179" s="1"/>
      <c r="Q7179" s="1"/>
      <c r="R7179" s="1"/>
      <c r="U7179" s="1"/>
    </row>
    <row r="7180" spans="5:21" x14ac:dyDescent="0.25">
      <c r="E7180" s="1"/>
      <c r="F7180" s="1"/>
      <c r="Q7180" s="1"/>
      <c r="R7180" s="1"/>
      <c r="U7180" s="1"/>
    </row>
    <row r="7181" spans="5:21" x14ac:dyDescent="0.25">
      <c r="E7181" s="1"/>
      <c r="F7181" s="1"/>
      <c r="Q7181" s="1"/>
      <c r="R7181" s="1"/>
      <c r="U7181" s="1"/>
    </row>
    <row r="7182" spans="5:21" x14ac:dyDescent="0.25">
      <c r="E7182" s="1"/>
      <c r="F7182" s="1"/>
      <c r="Q7182" s="1"/>
      <c r="R7182" s="1"/>
      <c r="U7182" s="1"/>
    </row>
    <row r="7183" spans="5:21" x14ac:dyDescent="0.25">
      <c r="E7183" s="1"/>
      <c r="F7183" s="1"/>
      <c r="Q7183" s="1"/>
      <c r="R7183" s="1"/>
      <c r="U7183" s="1"/>
    </row>
    <row r="7184" spans="5:21" x14ac:dyDescent="0.25">
      <c r="E7184" s="1"/>
      <c r="F7184" s="1"/>
      <c r="Q7184" s="1"/>
      <c r="R7184" s="1"/>
      <c r="U7184" s="1"/>
    </row>
    <row r="7185" spans="5:21" x14ac:dyDescent="0.25">
      <c r="E7185" s="1"/>
      <c r="F7185" s="1"/>
      <c r="Q7185" s="1"/>
      <c r="R7185" s="1"/>
      <c r="U7185" s="1"/>
    </row>
    <row r="7186" spans="5:21" x14ac:dyDescent="0.25">
      <c r="E7186" s="1"/>
      <c r="F7186" s="1"/>
      <c r="Q7186" s="1"/>
      <c r="R7186" s="1"/>
      <c r="U7186" s="1"/>
    </row>
    <row r="7187" spans="5:21" x14ac:dyDescent="0.25">
      <c r="E7187" s="1"/>
      <c r="F7187" s="1"/>
      <c r="Q7187" s="1"/>
      <c r="R7187" s="1"/>
      <c r="U7187" s="1"/>
    </row>
    <row r="7188" spans="5:21" x14ac:dyDescent="0.25">
      <c r="E7188" s="1"/>
      <c r="F7188" s="1"/>
      <c r="Q7188" s="1"/>
      <c r="R7188" s="1"/>
      <c r="U7188" s="1"/>
    </row>
    <row r="7189" spans="5:21" x14ac:dyDescent="0.25">
      <c r="E7189" s="1"/>
      <c r="F7189" s="1"/>
      <c r="Q7189" s="1"/>
      <c r="R7189" s="1"/>
      <c r="U7189" s="1"/>
    </row>
    <row r="7190" spans="5:21" x14ac:dyDescent="0.25">
      <c r="E7190" s="1"/>
      <c r="F7190" s="1"/>
      <c r="Q7190" s="1"/>
      <c r="R7190" s="1"/>
      <c r="U7190" s="1"/>
    </row>
    <row r="7191" spans="5:21" x14ac:dyDescent="0.25">
      <c r="E7191" s="1"/>
      <c r="F7191" s="1"/>
      <c r="Q7191" s="1"/>
      <c r="R7191" s="1"/>
      <c r="U7191" s="1"/>
    </row>
    <row r="7192" spans="5:21" x14ac:dyDescent="0.25">
      <c r="E7192" s="1"/>
      <c r="F7192" s="1"/>
      <c r="Q7192" s="1"/>
      <c r="R7192" s="1"/>
      <c r="U7192" s="1"/>
    </row>
    <row r="7193" spans="5:21" x14ac:dyDescent="0.25">
      <c r="E7193" s="1"/>
      <c r="F7193" s="1"/>
      <c r="Q7193" s="1"/>
      <c r="R7193" s="1"/>
      <c r="U7193" s="1"/>
    </row>
    <row r="7194" spans="5:21" x14ac:dyDescent="0.25">
      <c r="E7194" s="1"/>
      <c r="F7194" s="1"/>
      <c r="Q7194" s="1"/>
      <c r="R7194" s="1"/>
      <c r="U7194" s="1"/>
    </row>
    <row r="7195" spans="5:21" x14ac:dyDescent="0.25">
      <c r="E7195" s="1"/>
      <c r="F7195" s="1"/>
      <c r="Q7195" s="1"/>
      <c r="R7195" s="1"/>
      <c r="U7195" s="1"/>
    </row>
    <row r="7196" spans="5:21" x14ac:dyDescent="0.25">
      <c r="E7196" s="1"/>
      <c r="F7196" s="1"/>
      <c r="Q7196" s="1"/>
      <c r="R7196" s="1"/>
      <c r="U7196" s="1"/>
    </row>
    <row r="7197" spans="5:21" x14ac:dyDescent="0.25">
      <c r="E7197" s="1"/>
      <c r="F7197" s="1"/>
      <c r="Q7197" s="1"/>
      <c r="R7197" s="1"/>
      <c r="U7197" s="1"/>
    </row>
    <row r="7198" spans="5:21" x14ac:dyDescent="0.25">
      <c r="E7198" s="1"/>
      <c r="F7198" s="1"/>
      <c r="Q7198" s="1"/>
      <c r="R7198" s="1"/>
      <c r="U7198" s="1"/>
    </row>
    <row r="7199" spans="5:21" x14ac:dyDescent="0.25">
      <c r="E7199" s="1"/>
      <c r="F7199" s="1"/>
      <c r="Q7199" s="1"/>
      <c r="R7199" s="1"/>
      <c r="U7199" s="1"/>
    </row>
    <row r="7200" spans="5:21" x14ac:dyDescent="0.25">
      <c r="E7200" s="1"/>
      <c r="F7200" s="1"/>
      <c r="Q7200" s="1"/>
      <c r="R7200" s="1"/>
      <c r="U7200" s="1"/>
    </row>
    <row r="7201" spans="5:21" x14ac:dyDescent="0.25">
      <c r="E7201" s="1"/>
      <c r="F7201" s="1"/>
      <c r="Q7201" s="1"/>
      <c r="R7201" s="1"/>
      <c r="U7201" s="1"/>
    </row>
    <row r="7202" spans="5:21" x14ac:dyDescent="0.25">
      <c r="E7202" s="1"/>
      <c r="F7202" s="1"/>
      <c r="Q7202" s="1"/>
      <c r="R7202" s="1"/>
      <c r="U7202" s="1"/>
    </row>
    <row r="7203" spans="5:21" x14ac:dyDescent="0.25">
      <c r="E7203" s="1"/>
      <c r="F7203" s="1"/>
      <c r="Q7203" s="1"/>
      <c r="R7203" s="1"/>
      <c r="U7203" s="1"/>
    </row>
    <row r="7204" spans="5:21" x14ac:dyDescent="0.25">
      <c r="E7204" s="1"/>
      <c r="F7204" s="1"/>
      <c r="Q7204" s="1"/>
      <c r="R7204" s="1"/>
      <c r="U7204" s="1"/>
    </row>
    <row r="7205" spans="5:21" x14ac:dyDescent="0.25">
      <c r="E7205" s="1"/>
      <c r="F7205" s="1"/>
      <c r="Q7205" s="1"/>
      <c r="R7205" s="1"/>
      <c r="U7205" s="1"/>
    </row>
    <row r="7206" spans="5:21" x14ac:dyDescent="0.25">
      <c r="E7206" s="1"/>
      <c r="F7206" s="1"/>
      <c r="Q7206" s="1"/>
      <c r="R7206" s="1"/>
      <c r="U7206" s="1"/>
    </row>
    <row r="7207" spans="5:21" x14ac:dyDescent="0.25">
      <c r="E7207" s="1"/>
      <c r="F7207" s="1"/>
      <c r="Q7207" s="1"/>
      <c r="R7207" s="1"/>
      <c r="U7207" s="1"/>
    </row>
    <row r="7208" spans="5:21" x14ac:dyDescent="0.25">
      <c r="E7208" s="1"/>
      <c r="F7208" s="1"/>
      <c r="Q7208" s="1"/>
      <c r="R7208" s="1"/>
      <c r="U7208" s="1"/>
    </row>
    <row r="7209" spans="5:21" x14ac:dyDescent="0.25">
      <c r="E7209" s="1"/>
      <c r="F7209" s="1"/>
      <c r="Q7209" s="1"/>
      <c r="R7209" s="1"/>
      <c r="U7209" s="1"/>
    </row>
    <row r="7210" spans="5:21" x14ac:dyDescent="0.25">
      <c r="E7210" s="1"/>
      <c r="F7210" s="1"/>
      <c r="Q7210" s="1"/>
      <c r="R7210" s="1"/>
      <c r="U7210" s="1"/>
    </row>
    <row r="7211" spans="5:21" x14ac:dyDescent="0.25">
      <c r="E7211" s="1"/>
      <c r="F7211" s="1"/>
      <c r="Q7211" s="1"/>
      <c r="R7211" s="1"/>
      <c r="U7211" s="1"/>
    </row>
    <row r="7212" spans="5:21" x14ac:dyDescent="0.25">
      <c r="E7212" s="1"/>
      <c r="F7212" s="1"/>
      <c r="Q7212" s="1"/>
      <c r="R7212" s="1"/>
      <c r="U7212" s="1"/>
    </row>
    <row r="7213" spans="5:21" x14ac:dyDescent="0.25">
      <c r="E7213" s="1"/>
      <c r="F7213" s="1"/>
      <c r="Q7213" s="1"/>
      <c r="R7213" s="1"/>
      <c r="U7213" s="1"/>
    </row>
    <row r="7214" spans="5:21" x14ac:dyDescent="0.25">
      <c r="E7214" s="1"/>
      <c r="F7214" s="1"/>
      <c r="Q7214" s="1"/>
      <c r="R7214" s="1"/>
      <c r="U7214" s="1"/>
    </row>
    <row r="7215" spans="5:21" x14ac:dyDescent="0.25">
      <c r="E7215" s="1"/>
      <c r="F7215" s="1"/>
      <c r="Q7215" s="1"/>
      <c r="R7215" s="1"/>
      <c r="U7215" s="1"/>
    </row>
    <row r="7216" spans="5:21" x14ac:dyDescent="0.25">
      <c r="E7216" s="1"/>
      <c r="F7216" s="1"/>
      <c r="Q7216" s="1"/>
      <c r="R7216" s="1"/>
      <c r="U7216" s="1"/>
    </row>
    <row r="7217" spans="5:21" x14ac:dyDescent="0.25">
      <c r="E7217" s="1"/>
      <c r="F7217" s="1"/>
      <c r="Q7217" s="1"/>
      <c r="R7217" s="1"/>
      <c r="U7217" s="1"/>
    </row>
    <row r="7218" spans="5:21" x14ac:dyDescent="0.25">
      <c r="E7218" s="1"/>
      <c r="F7218" s="1"/>
      <c r="Q7218" s="1"/>
      <c r="R7218" s="1"/>
      <c r="U7218" s="1"/>
    </row>
    <row r="7219" spans="5:21" x14ac:dyDescent="0.25">
      <c r="E7219" s="1"/>
      <c r="F7219" s="1"/>
      <c r="Q7219" s="1"/>
      <c r="R7219" s="1"/>
      <c r="U7219" s="1"/>
    </row>
    <row r="7220" spans="5:21" x14ac:dyDescent="0.25">
      <c r="E7220" s="1"/>
      <c r="F7220" s="1"/>
      <c r="Q7220" s="1"/>
      <c r="R7220" s="1"/>
      <c r="U7220" s="1"/>
    </row>
    <row r="7221" spans="5:21" x14ac:dyDescent="0.25">
      <c r="E7221" s="1"/>
      <c r="F7221" s="1"/>
      <c r="Q7221" s="1"/>
      <c r="R7221" s="1"/>
      <c r="U7221" s="1"/>
    </row>
    <row r="7222" spans="5:21" x14ac:dyDescent="0.25">
      <c r="E7222" s="1"/>
      <c r="F7222" s="1"/>
      <c r="Q7222" s="1"/>
      <c r="R7222" s="1"/>
      <c r="U7222" s="1"/>
    </row>
    <row r="7223" spans="5:21" x14ac:dyDescent="0.25">
      <c r="E7223" s="1"/>
      <c r="F7223" s="1"/>
      <c r="Q7223" s="1"/>
      <c r="R7223" s="1"/>
      <c r="U7223" s="1"/>
    </row>
    <row r="7224" spans="5:21" x14ac:dyDescent="0.25">
      <c r="E7224" s="1"/>
      <c r="F7224" s="1"/>
      <c r="Q7224" s="1"/>
      <c r="R7224" s="1"/>
      <c r="U7224" s="1"/>
    </row>
    <row r="7225" spans="5:21" x14ac:dyDescent="0.25">
      <c r="E7225" s="1"/>
      <c r="F7225" s="1"/>
      <c r="Q7225" s="1"/>
      <c r="R7225" s="1"/>
      <c r="U7225" s="1"/>
    </row>
    <row r="7226" spans="5:21" x14ac:dyDescent="0.25">
      <c r="Q7226" s="1"/>
      <c r="R7226" s="1"/>
      <c r="U7226" s="1"/>
    </row>
    <row r="7227" spans="5:21" x14ac:dyDescent="0.25">
      <c r="Q7227" s="1"/>
      <c r="R7227" s="1"/>
      <c r="U7227" s="1"/>
    </row>
    <row r="7228" spans="5:21" x14ac:dyDescent="0.25">
      <c r="Q7228" s="1"/>
      <c r="R7228" s="1"/>
      <c r="U7228" s="1"/>
    </row>
    <row r="7229" spans="5:21" x14ac:dyDescent="0.25">
      <c r="Q7229" s="1"/>
      <c r="R7229" s="1"/>
      <c r="U7229" s="1"/>
    </row>
    <row r="7230" spans="5:21" x14ac:dyDescent="0.25">
      <c r="Q7230" s="1"/>
      <c r="R7230" s="1"/>
      <c r="U7230" s="1"/>
    </row>
    <row r="7231" spans="5:21" x14ac:dyDescent="0.25">
      <c r="Q7231" s="1"/>
      <c r="R7231" s="1"/>
      <c r="U7231" s="1"/>
    </row>
    <row r="7232" spans="5:21" x14ac:dyDescent="0.25">
      <c r="Q7232" s="1"/>
      <c r="R7232" s="1"/>
      <c r="U7232" s="1"/>
    </row>
    <row r="7233" spans="17:21" x14ac:dyDescent="0.25">
      <c r="Q7233" s="1"/>
      <c r="R7233" s="1"/>
      <c r="U7233" s="1"/>
    </row>
    <row r="7234" spans="17:21" x14ac:dyDescent="0.25">
      <c r="Q7234" s="1"/>
      <c r="R7234" s="1"/>
      <c r="U7234" s="1"/>
    </row>
    <row r="7235" spans="17:21" x14ac:dyDescent="0.25">
      <c r="Q7235" s="1"/>
      <c r="R7235" s="1"/>
      <c r="U7235" s="1"/>
    </row>
    <row r="7236" spans="17:21" x14ac:dyDescent="0.25">
      <c r="Q7236" s="1"/>
      <c r="R7236" s="1"/>
      <c r="U7236" s="1"/>
    </row>
    <row r="7237" spans="17:21" x14ac:dyDescent="0.25">
      <c r="Q7237" s="1"/>
      <c r="R7237" s="1"/>
      <c r="U7237" s="1"/>
    </row>
    <row r="7238" spans="17:21" x14ac:dyDescent="0.25">
      <c r="Q7238" s="1"/>
      <c r="R7238" s="1"/>
      <c r="U7238" s="1"/>
    </row>
    <row r="7239" spans="17:21" x14ac:dyDescent="0.25">
      <c r="Q7239" s="1"/>
      <c r="R7239" s="1"/>
      <c r="U7239" s="1"/>
    </row>
    <row r="7240" spans="17:21" x14ac:dyDescent="0.25">
      <c r="Q7240" s="1"/>
      <c r="R7240" s="1"/>
      <c r="U7240" s="1"/>
    </row>
    <row r="7241" spans="17:21" x14ac:dyDescent="0.25">
      <c r="Q7241" s="1"/>
      <c r="R7241" s="1"/>
      <c r="U7241" s="1"/>
    </row>
    <row r="7242" spans="17:21" x14ac:dyDescent="0.25">
      <c r="Q7242" s="1"/>
      <c r="R7242" s="1"/>
      <c r="U7242" s="1"/>
    </row>
    <row r="7243" spans="17:21" x14ac:dyDescent="0.25">
      <c r="Q7243" s="1"/>
      <c r="R7243" s="1"/>
      <c r="U7243" s="1"/>
    </row>
    <row r="7244" spans="17:21" x14ac:dyDescent="0.25">
      <c r="Q7244" s="1"/>
      <c r="R7244" s="1"/>
      <c r="U7244" s="1"/>
    </row>
    <row r="7245" spans="17:21" x14ac:dyDescent="0.25">
      <c r="Q7245" s="1"/>
      <c r="R7245" s="1"/>
      <c r="U7245" s="1"/>
    </row>
    <row r="7246" spans="17:21" x14ac:dyDescent="0.25">
      <c r="Q7246" s="1"/>
      <c r="R7246" s="1"/>
      <c r="U7246" s="1"/>
    </row>
    <row r="7247" spans="17:21" x14ac:dyDescent="0.25">
      <c r="Q7247" s="1"/>
      <c r="R7247" s="1"/>
      <c r="U7247" s="1"/>
    </row>
    <row r="7248" spans="17:21" x14ac:dyDescent="0.25">
      <c r="Q7248" s="1"/>
      <c r="R7248" s="1"/>
      <c r="U7248" s="1"/>
    </row>
    <row r="7249" spans="17:21" x14ac:dyDescent="0.25">
      <c r="Q7249" s="1"/>
      <c r="R7249" s="1"/>
      <c r="U7249" s="1"/>
    </row>
    <row r="7250" spans="17:21" x14ac:dyDescent="0.25">
      <c r="Q7250" s="1"/>
      <c r="R7250" s="1"/>
      <c r="U7250" s="1"/>
    </row>
    <row r="7251" spans="17:21" x14ac:dyDescent="0.25">
      <c r="Q7251" s="1"/>
      <c r="R7251" s="1"/>
      <c r="U7251" s="1"/>
    </row>
    <row r="7252" spans="17:21" x14ac:dyDescent="0.25">
      <c r="Q7252" s="1"/>
      <c r="R7252" s="1"/>
      <c r="U7252" s="1"/>
    </row>
    <row r="7253" spans="17:21" x14ac:dyDescent="0.25">
      <c r="Q7253" s="1"/>
      <c r="R7253" s="1"/>
      <c r="U7253" s="1"/>
    </row>
    <row r="7254" spans="17:21" x14ac:dyDescent="0.25">
      <c r="Q7254" s="1"/>
      <c r="R7254" s="1"/>
      <c r="U7254" s="1"/>
    </row>
    <row r="7255" spans="17:21" x14ac:dyDescent="0.25">
      <c r="Q7255" s="1"/>
      <c r="R7255" s="1"/>
      <c r="U7255" s="1"/>
    </row>
    <row r="7256" spans="17:21" x14ac:dyDescent="0.25">
      <c r="Q7256" s="1"/>
      <c r="R7256" s="1"/>
      <c r="U7256" s="1"/>
    </row>
    <row r="7257" spans="17:21" x14ac:dyDescent="0.25">
      <c r="Q7257" s="1"/>
      <c r="R7257" s="1"/>
      <c r="U7257" s="1"/>
    </row>
    <row r="7258" spans="17:21" x14ac:dyDescent="0.25">
      <c r="Q7258" s="1"/>
      <c r="R7258" s="1"/>
      <c r="U7258" s="1"/>
    </row>
    <row r="7259" spans="17:21" x14ac:dyDescent="0.25">
      <c r="Q7259" s="1"/>
      <c r="R7259" s="1"/>
      <c r="U7259" s="1"/>
    </row>
    <row r="7260" spans="17:21" x14ac:dyDescent="0.25">
      <c r="Q7260" s="1"/>
      <c r="R7260" s="1"/>
      <c r="U7260" s="1"/>
    </row>
    <row r="7261" spans="17:21" x14ac:dyDescent="0.25">
      <c r="Q7261" s="1"/>
      <c r="R7261" s="1"/>
      <c r="U7261" s="1"/>
    </row>
    <row r="7262" spans="17:21" x14ac:dyDescent="0.25">
      <c r="Q7262" s="1"/>
      <c r="R7262" s="1"/>
      <c r="U7262" s="1"/>
    </row>
    <row r="7263" spans="17:21" x14ac:dyDescent="0.25">
      <c r="Q7263" s="1"/>
      <c r="R7263" s="1"/>
      <c r="U7263" s="1"/>
    </row>
    <row r="7264" spans="17:21" x14ac:dyDescent="0.25">
      <c r="Q7264" s="1"/>
      <c r="R7264" s="1"/>
      <c r="U7264" s="1"/>
    </row>
    <row r="7265" spans="5:21" x14ac:dyDescent="0.25">
      <c r="Q7265" s="1"/>
      <c r="R7265" s="1"/>
      <c r="U7265" s="1"/>
    </row>
    <row r="7266" spans="5:21" x14ac:dyDescent="0.25">
      <c r="Q7266" s="1"/>
      <c r="R7266" s="1"/>
      <c r="U7266" s="1"/>
    </row>
    <row r="7267" spans="5:21" x14ac:dyDescent="0.25">
      <c r="Q7267" s="1"/>
      <c r="R7267" s="1"/>
      <c r="U7267" s="1"/>
    </row>
    <row r="7268" spans="5:21" x14ac:dyDescent="0.25">
      <c r="Q7268" s="1"/>
      <c r="R7268" s="1"/>
      <c r="U7268" s="1"/>
    </row>
    <row r="7269" spans="5:21" x14ac:dyDescent="0.25">
      <c r="Q7269" s="1"/>
      <c r="R7269" s="1"/>
      <c r="U7269" s="1"/>
    </row>
    <row r="7270" spans="5:21" x14ac:dyDescent="0.25">
      <c r="Q7270" s="1"/>
      <c r="R7270" s="1"/>
      <c r="U7270" s="1"/>
    </row>
    <row r="7271" spans="5:21" x14ac:dyDescent="0.25">
      <c r="Q7271" s="1"/>
      <c r="R7271" s="1"/>
      <c r="U7271" s="1"/>
    </row>
    <row r="7272" spans="5:21" x14ac:dyDescent="0.25">
      <c r="Q7272" s="1"/>
      <c r="R7272" s="1"/>
      <c r="U7272" s="1"/>
    </row>
    <row r="7273" spans="5:21" x14ac:dyDescent="0.25">
      <c r="Q7273" s="1"/>
      <c r="R7273" s="1"/>
      <c r="U7273" s="1"/>
    </row>
    <row r="7274" spans="5:21" x14ac:dyDescent="0.25">
      <c r="E7274" s="1"/>
      <c r="F7274" s="1"/>
      <c r="Q7274" s="1"/>
      <c r="R7274" s="1"/>
      <c r="U7274" s="1"/>
    </row>
    <row r="7275" spans="5:21" x14ac:dyDescent="0.25">
      <c r="E7275" s="1"/>
      <c r="F7275" s="1"/>
      <c r="Q7275" s="1"/>
      <c r="R7275" s="1"/>
      <c r="U7275" s="1"/>
    </row>
    <row r="7276" spans="5:21" x14ac:dyDescent="0.25">
      <c r="E7276" s="1"/>
      <c r="F7276" s="1"/>
      <c r="Q7276" s="1"/>
      <c r="R7276" s="1"/>
      <c r="U7276" s="1"/>
    </row>
    <row r="7277" spans="5:21" x14ac:dyDescent="0.25">
      <c r="E7277" s="1"/>
      <c r="F7277" s="1"/>
      <c r="Q7277" s="1"/>
      <c r="R7277" s="1"/>
      <c r="U7277" s="1"/>
    </row>
    <row r="7278" spans="5:21" x14ac:dyDescent="0.25">
      <c r="E7278" s="1"/>
      <c r="F7278" s="1"/>
      <c r="Q7278" s="1"/>
      <c r="R7278" s="1"/>
      <c r="U7278" s="1"/>
    </row>
    <row r="7279" spans="5:21" x14ac:dyDescent="0.25">
      <c r="E7279" s="1"/>
      <c r="F7279" s="1"/>
      <c r="Q7279" s="1"/>
      <c r="R7279" s="1"/>
      <c r="U7279" s="1"/>
    </row>
    <row r="7280" spans="5:21" x14ac:dyDescent="0.25">
      <c r="E7280" s="1"/>
      <c r="F7280" s="1"/>
      <c r="Q7280" s="1"/>
      <c r="R7280" s="1"/>
      <c r="U7280" s="1"/>
    </row>
    <row r="7281" spans="5:21" x14ac:dyDescent="0.25">
      <c r="E7281" s="1"/>
      <c r="F7281" s="1"/>
      <c r="Q7281" s="1"/>
      <c r="R7281" s="1"/>
      <c r="U7281" s="1"/>
    </row>
    <row r="7282" spans="5:21" x14ac:dyDescent="0.25">
      <c r="E7282" s="1"/>
      <c r="F7282" s="1"/>
      <c r="Q7282" s="1"/>
      <c r="R7282" s="1"/>
      <c r="U7282" s="1"/>
    </row>
    <row r="7283" spans="5:21" x14ac:dyDescent="0.25">
      <c r="E7283" s="1"/>
      <c r="F7283" s="1"/>
      <c r="Q7283" s="1"/>
      <c r="R7283" s="1"/>
      <c r="U7283" s="1"/>
    </row>
    <row r="7284" spans="5:21" x14ac:dyDescent="0.25">
      <c r="E7284" s="1"/>
      <c r="F7284" s="1"/>
      <c r="Q7284" s="1"/>
      <c r="R7284" s="1"/>
      <c r="U7284" s="1"/>
    </row>
    <row r="7285" spans="5:21" x14ac:dyDescent="0.25">
      <c r="E7285" s="1"/>
      <c r="F7285" s="1"/>
      <c r="Q7285" s="1"/>
      <c r="R7285" s="1"/>
      <c r="U7285" s="1"/>
    </row>
    <row r="7286" spans="5:21" x14ac:dyDescent="0.25">
      <c r="E7286" s="1"/>
      <c r="F7286" s="1"/>
      <c r="Q7286" s="1"/>
      <c r="R7286" s="1"/>
      <c r="U7286" s="1"/>
    </row>
    <row r="7287" spans="5:21" x14ac:dyDescent="0.25">
      <c r="E7287" s="1"/>
      <c r="F7287" s="1"/>
      <c r="Q7287" s="1"/>
      <c r="R7287" s="1"/>
      <c r="U7287" s="1"/>
    </row>
    <row r="7288" spans="5:21" x14ac:dyDescent="0.25">
      <c r="E7288" s="1"/>
      <c r="F7288" s="1"/>
      <c r="Q7288" s="1"/>
      <c r="R7288" s="1"/>
      <c r="U7288" s="1"/>
    </row>
    <row r="7289" spans="5:21" x14ac:dyDescent="0.25">
      <c r="E7289" s="1"/>
      <c r="F7289" s="1"/>
      <c r="Q7289" s="1"/>
      <c r="R7289" s="1"/>
      <c r="U7289" s="1"/>
    </row>
    <row r="7290" spans="5:21" x14ac:dyDescent="0.25">
      <c r="E7290" s="1"/>
      <c r="F7290" s="1"/>
      <c r="Q7290" s="1"/>
      <c r="R7290" s="1"/>
      <c r="U7290" s="1"/>
    </row>
    <row r="7291" spans="5:21" x14ac:dyDescent="0.25">
      <c r="E7291" s="1"/>
      <c r="F7291" s="1"/>
      <c r="Q7291" s="1"/>
      <c r="R7291" s="1"/>
      <c r="U7291" s="1"/>
    </row>
    <row r="7292" spans="5:21" x14ac:dyDescent="0.25">
      <c r="E7292" s="1"/>
      <c r="F7292" s="1"/>
      <c r="Q7292" s="1"/>
      <c r="R7292" s="1"/>
      <c r="U7292" s="1"/>
    </row>
    <row r="7293" spans="5:21" x14ac:dyDescent="0.25">
      <c r="E7293" s="1"/>
      <c r="F7293" s="1"/>
      <c r="Q7293" s="1"/>
      <c r="R7293" s="1"/>
      <c r="U7293" s="1"/>
    </row>
    <row r="7294" spans="5:21" x14ac:dyDescent="0.25">
      <c r="E7294" s="1"/>
      <c r="F7294" s="1"/>
      <c r="Q7294" s="1"/>
      <c r="R7294" s="1"/>
      <c r="U7294" s="1"/>
    </row>
    <row r="7295" spans="5:21" x14ac:dyDescent="0.25">
      <c r="E7295" s="1"/>
      <c r="F7295" s="1"/>
      <c r="Q7295" s="1"/>
      <c r="R7295" s="1"/>
      <c r="U7295" s="1"/>
    </row>
    <row r="7296" spans="5:21" x14ac:dyDescent="0.25">
      <c r="E7296" s="1"/>
      <c r="F7296" s="1"/>
      <c r="Q7296" s="1"/>
      <c r="R7296" s="1"/>
      <c r="U7296" s="1"/>
    </row>
    <row r="7297" spans="5:21" x14ac:dyDescent="0.25">
      <c r="E7297" s="1"/>
      <c r="F7297" s="1"/>
      <c r="Q7297" s="1"/>
      <c r="R7297" s="1"/>
      <c r="U7297" s="1"/>
    </row>
    <row r="7298" spans="5:21" x14ac:dyDescent="0.25">
      <c r="Q7298" s="1"/>
      <c r="R7298" s="1"/>
      <c r="U7298" s="1"/>
    </row>
    <row r="7299" spans="5:21" x14ac:dyDescent="0.25">
      <c r="Q7299" s="1"/>
      <c r="R7299" s="1"/>
      <c r="U7299" s="1"/>
    </row>
    <row r="7300" spans="5:21" x14ac:dyDescent="0.25">
      <c r="Q7300" s="1"/>
      <c r="R7300" s="1"/>
      <c r="U7300" s="1"/>
    </row>
    <row r="7301" spans="5:21" x14ac:dyDescent="0.25">
      <c r="Q7301" s="1"/>
      <c r="R7301" s="1"/>
      <c r="U7301" s="1"/>
    </row>
    <row r="7302" spans="5:21" x14ac:dyDescent="0.25">
      <c r="Q7302" s="1"/>
      <c r="R7302" s="1"/>
      <c r="U7302" s="1"/>
    </row>
    <row r="7303" spans="5:21" x14ac:dyDescent="0.25">
      <c r="Q7303" s="1"/>
      <c r="R7303" s="1"/>
      <c r="U7303" s="1"/>
    </row>
    <row r="7304" spans="5:21" x14ac:dyDescent="0.25">
      <c r="Q7304" s="1"/>
      <c r="R7304" s="1"/>
      <c r="U7304" s="1"/>
    </row>
    <row r="7305" spans="5:21" x14ac:dyDescent="0.25">
      <c r="Q7305" s="1"/>
      <c r="R7305" s="1"/>
      <c r="U7305" s="1"/>
    </row>
    <row r="7306" spans="5:21" x14ac:dyDescent="0.25">
      <c r="Q7306" s="1"/>
      <c r="R7306" s="1"/>
      <c r="U7306" s="1"/>
    </row>
    <row r="7307" spans="5:21" x14ac:dyDescent="0.25">
      <c r="Q7307" s="1"/>
      <c r="R7307" s="1"/>
      <c r="U7307" s="1"/>
    </row>
    <row r="7308" spans="5:21" x14ac:dyDescent="0.25">
      <c r="Q7308" s="1"/>
      <c r="R7308" s="1"/>
      <c r="U7308" s="1"/>
    </row>
    <row r="7309" spans="5:21" x14ac:dyDescent="0.25">
      <c r="Q7309" s="1"/>
      <c r="R7309" s="1"/>
      <c r="U7309" s="1"/>
    </row>
    <row r="7310" spans="5:21" x14ac:dyDescent="0.25">
      <c r="Q7310" s="1"/>
      <c r="R7310" s="1"/>
      <c r="U7310" s="1"/>
    </row>
    <row r="7311" spans="5:21" x14ac:dyDescent="0.25">
      <c r="Q7311" s="1"/>
      <c r="R7311" s="1"/>
      <c r="U7311" s="1"/>
    </row>
    <row r="7312" spans="5:21" x14ac:dyDescent="0.25">
      <c r="Q7312" s="1"/>
      <c r="R7312" s="1"/>
      <c r="U7312" s="1"/>
    </row>
    <row r="7313" spans="17:21" x14ac:dyDescent="0.25">
      <c r="Q7313" s="1"/>
      <c r="R7313" s="1"/>
      <c r="U7313" s="1"/>
    </row>
    <row r="7314" spans="17:21" x14ac:dyDescent="0.25">
      <c r="Q7314" s="1"/>
      <c r="R7314" s="1"/>
      <c r="U7314" s="1"/>
    </row>
    <row r="7315" spans="17:21" x14ac:dyDescent="0.25">
      <c r="Q7315" s="1"/>
      <c r="R7315" s="1"/>
      <c r="U7315" s="1"/>
    </row>
    <row r="7316" spans="17:21" x14ac:dyDescent="0.25">
      <c r="Q7316" s="1"/>
      <c r="R7316" s="1"/>
      <c r="U7316" s="1"/>
    </row>
    <row r="7317" spans="17:21" x14ac:dyDescent="0.25">
      <c r="Q7317" s="1"/>
      <c r="R7317" s="1"/>
      <c r="U7317" s="1"/>
    </row>
    <row r="7318" spans="17:21" x14ac:dyDescent="0.25">
      <c r="Q7318" s="1"/>
      <c r="R7318" s="1"/>
      <c r="U7318" s="1"/>
    </row>
    <row r="7319" spans="17:21" x14ac:dyDescent="0.25">
      <c r="Q7319" s="1"/>
      <c r="R7319" s="1"/>
      <c r="U7319" s="1"/>
    </row>
    <row r="7320" spans="17:21" x14ac:dyDescent="0.25">
      <c r="Q7320" s="1"/>
      <c r="R7320" s="1"/>
      <c r="U7320" s="1"/>
    </row>
    <row r="7321" spans="17:21" x14ac:dyDescent="0.25">
      <c r="Q7321" s="1"/>
      <c r="R7321" s="1"/>
      <c r="U7321" s="1"/>
    </row>
    <row r="7322" spans="17:21" x14ac:dyDescent="0.25">
      <c r="Q7322" s="1"/>
      <c r="R7322" s="1"/>
      <c r="U7322" s="1"/>
    </row>
    <row r="7323" spans="17:21" x14ac:dyDescent="0.25">
      <c r="Q7323" s="1"/>
      <c r="R7323" s="1"/>
      <c r="U7323" s="1"/>
    </row>
    <row r="7324" spans="17:21" x14ac:dyDescent="0.25">
      <c r="Q7324" s="1"/>
      <c r="R7324" s="1"/>
      <c r="U7324" s="1"/>
    </row>
    <row r="7325" spans="17:21" x14ac:dyDescent="0.25">
      <c r="Q7325" s="1"/>
      <c r="R7325" s="1"/>
      <c r="U7325" s="1"/>
    </row>
    <row r="7326" spans="17:21" x14ac:dyDescent="0.25">
      <c r="Q7326" s="1"/>
      <c r="R7326" s="1"/>
      <c r="U7326" s="1"/>
    </row>
    <row r="7327" spans="17:21" x14ac:dyDescent="0.25">
      <c r="Q7327" s="1"/>
      <c r="R7327" s="1"/>
      <c r="U7327" s="1"/>
    </row>
    <row r="7328" spans="17:21" x14ac:dyDescent="0.25">
      <c r="Q7328" s="1"/>
      <c r="R7328" s="1"/>
      <c r="U7328" s="1"/>
    </row>
    <row r="7329" spans="17:21" x14ac:dyDescent="0.25">
      <c r="Q7329" s="1"/>
      <c r="R7329" s="1"/>
      <c r="U7329" s="1"/>
    </row>
    <row r="7330" spans="17:21" x14ac:dyDescent="0.25">
      <c r="Q7330" s="1"/>
      <c r="R7330" s="1"/>
      <c r="U7330" s="1"/>
    </row>
    <row r="7331" spans="17:21" x14ac:dyDescent="0.25">
      <c r="Q7331" s="1"/>
      <c r="R7331" s="1"/>
      <c r="U7331" s="1"/>
    </row>
    <row r="7332" spans="17:21" x14ac:dyDescent="0.25">
      <c r="Q7332" s="1"/>
      <c r="R7332" s="1"/>
      <c r="U7332" s="1"/>
    </row>
    <row r="7333" spans="17:21" x14ac:dyDescent="0.25">
      <c r="Q7333" s="1"/>
      <c r="R7333" s="1"/>
      <c r="U7333" s="1"/>
    </row>
    <row r="7334" spans="17:21" x14ac:dyDescent="0.25">
      <c r="Q7334" s="1"/>
      <c r="R7334" s="1"/>
      <c r="U7334" s="1"/>
    </row>
    <row r="7335" spans="17:21" x14ac:dyDescent="0.25">
      <c r="Q7335" s="1"/>
      <c r="R7335" s="1"/>
      <c r="U7335" s="1"/>
    </row>
    <row r="7336" spans="17:21" x14ac:dyDescent="0.25">
      <c r="Q7336" s="1"/>
      <c r="R7336" s="1"/>
      <c r="U7336" s="1"/>
    </row>
    <row r="7337" spans="17:21" x14ac:dyDescent="0.25">
      <c r="Q7337" s="1"/>
      <c r="R7337" s="1"/>
      <c r="U7337" s="1"/>
    </row>
    <row r="7338" spans="17:21" x14ac:dyDescent="0.25">
      <c r="Q7338" s="1"/>
      <c r="R7338" s="1"/>
      <c r="U7338" s="1"/>
    </row>
    <row r="7339" spans="17:21" x14ac:dyDescent="0.25">
      <c r="Q7339" s="1"/>
      <c r="R7339" s="1"/>
      <c r="U7339" s="1"/>
    </row>
    <row r="7340" spans="17:21" x14ac:dyDescent="0.25">
      <c r="Q7340" s="1"/>
      <c r="R7340" s="1"/>
      <c r="U7340" s="1"/>
    </row>
    <row r="7341" spans="17:21" x14ac:dyDescent="0.25">
      <c r="Q7341" s="1"/>
      <c r="R7341" s="1"/>
      <c r="U7341" s="1"/>
    </row>
    <row r="7342" spans="17:21" x14ac:dyDescent="0.25">
      <c r="Q7342" s="1"/>
      <c r="R7342" s="1"/>
      <c r="U7342" s="1"/>
    </row>
    <row r="7343" spans="17:21" x14ac:dyDescent="0.25">
      <c r="Q7343" s="1"/>
      <c r="R7343" s="1"/>
      <c r="U7343" s="1"/>
    </row>
    <row r="7344" spans="17:21" x14ac:dyDescent="0.25">
      <c r="Q7344" s="1"/>
      <c r="R7344" s="1"/>
      <c r="U7344" s="1"/>
    </row>
    <row r="7345" spans="17:21" x14ac:dyDescent="0.25">
      <c r="Q7345" s="1"/>
      <c r="R7345" s="1"/>
      <c r="U7345" s="1"/>
    </row>
    <row r="7346" spans="17:21" x14ac:dyDescent="0.25">
      <c r="Q7346" s="1"/>
      <c r="R7346" s="1"/>
      <c r="U7346" s="1"/>
    </row>
    <row r="7347" spans="17:21" x14ac:dyDescent="0.25">
      <c r="Q7347" s="1"/>
      <c r="R7347" s="1"/>
      <c r="U7347" s="1"/>
    </row>
    <row r="7348" spans="17:21" x14ac:dyDescent="0.25">
      <c r="Q7348" s="1"/>
      <c r="R7348" s="1"/>
      <c r="U7348" s="1"/>
    </row>
    <row r="7349" spans="17:21" x14ac:dyDescent="0.25">
      <c r="Q7349" s="1"/>
      <c r="R7349" s="1"/>
      <c r="U7349" s="1"/>
    </row>
    <row r="7350" spans="17:21" x14ac:dyDescent="0.25">
      <c r="Q7350" s="1"/>
      <c r="R7350" s="1"/>
      <c r="U7350" s="1"/>
    </row>
    <row r="7351" spans="17:21" x14ac:dyDescent="0.25">
      <c r="Q7351" s="1"/>
      <c r="R7351" s="1"/>
      <c r="U7351" s="1"/>
    </row>
    <row r="7352" spans="17:21" x14ac:dyDescent="0.25">
      <c r="Q7352" s="1"/>
      <c r="R7352" s="1"/>
      <c r="U7352" s="1"/>
    </row>
    <row r="7353" spans="17:21" x14ac:dyDescent="0.25">
      <c r="Q7353" s="1"/>
      <c r="R7353" s="1"/>
      <c r="U7353" s="1"/>
    </row>
    <row r="7354" spans="17:21" x14ac:dyDescent="0.25">
      <c r="Q7354" s="1"/>
      <c r="R7354" s="1"/>
      <c r="U7354" s="1"/>
    </row>
    <row r="7355" spans="17:21" x14ac:dyDescent="0.25">
      <c r="Q7355" s="1"/>
      <c r="R7355" s="1"/>
      <c r="U7355" s="1"/>
    </row>
    <row r="7356" spans="17:21" x14ac:dyDescent="0.25">
      <c r="Q7356" s="1"/>
      <c r="R7356" s="1"/>
      <c r="U7356" s="1"/>
    </row>
    <row r="7357" spans="17:21" x14ac:dyDescent="0.25">
      <c r="Q7357" s="1"/>
      <c r="R7357" s="1"/>
      <c r="U7357" s="1"/>
    </row>
    <row r="7358" spans="17:21" x14ac:dyDescent="0.25">
      <c r="Q7358" s="1"/>
      <c r="R7358" s="1"/>
      <c r="U7358" s="1"/>
    </row>
    <row r="7359" spans="17:21" x14ac:dyDescent="0.25">
      <c r="Q7359" s="1"/>
      <c r="R7359" s="1"/>
      <c r="U7359" s="1"/>
    </row>
    <row r="7360" spans="17:21" x14ac:dyDescent="0.25">
      <c r="Q7360" s="1"/>
      <c r="R7360" s="1"/>
      <c r="U7360" s="1"/>
    </row>
    <row r="7361" spans="17:21" x14ac:dyDescent="0.25">
      <c r="Q7361" s="1"/>
      <c r="R7361" s="1"/>
      <c r="U7361" s="1"/>
    </row>
    <row r="7362" spans="17:21" x14ac:dyDescent="0.25">
      <c r="Q7362" s="1"/>
      <c r="R7362" s="1"/>
      <c r="U7362" s="1"/>
    </row>
    <row r="7363" spans="17:21" x14ac:dyDescent="0.25">
      <c r="Q7363" s="1"/>
      <c r="R7363" s="1"/>
      <c r="U7363" s="1"/>
    </row>
    <row r="7364" spans="17:21" x14ac:dyDescent="0.25">
      <c r="Q7364" s="1"/>
      <c r="R7364" s="1"/>
      <c r="U7364" s="1"/>
    </row>
    <row r="7365" spans="17:21" x14ac:dyDescent="0.25">
      <c r="Q7365" s="1"/>
      <c r="R7365" s="1"/>
      <c r="U7365" s="1"/>
    </row>
    <row r="7366" spans="17:21" x14ac:dyDescent="0.25">
      <c r="Q7366" s="1"/>
      <c r="R7366" s="1"/>
      <c r="U7366" s="1"/>
    </row>
    <row r="7367" spans="17:21" x14ac:dyDescent="0.25">
      <c r="Q7367" s="1"/>
      <c r="R7367" s="1"/>
      <c r="U7367" s="1"/>
    </row>
    <row r="7368" spans="17:21" x14ac:dyDescent="0.25">
      <c r="Q7368" s="1"/>
      <c r="R7368" s="1"/>
      <c r="U7368" s="1"/>
    </row>
    <row r="7369" spans="17:21" x14ac:dyDescent="0.25">
      <c r="Q7369" s="1"/>
      <c r="R7369" s="1"/>
      <c r="U7369" s="1"/>
    </row>
    <row r="7370" spans="17:21" x14ac:dyDescent="0.25">
      <c r="Q7370" s="1"/>
      <c r="R7370" s="1"/>
      <c r="U7370" s="1"/>
    </row>
    <row r="7371" spans="17:21" x14ac:dyDescent="0.25">
      <c r="Q7371" s="1"/>
      <c r="R7371" s="1"/>
      <c r="U7371" s="1"/>
    </row>
    <row r="7372" spans="17:21" x14ac:dyDescent="0.25">
      <c r="Q7372" s="1"/>
      <c r="R7372" s="1"/>
      <c r="U7372" s="1"/>
    </row>
    <row r="7373" spans="17:21" x14ac:dyDescent="0.25">
      <c r="Q7373" s="1"/>
      <c r="R7373" s="1"/>
      <c r="U7373" s="1"/>
    </row>
    <row r="7374" spans="17:21" x14ac:dyDescent="0.25">
      <c r="Q7374" s="1"/>
      <c r="R7374" s="1"/>
      <c r="U7374" s="1"/>
    </row>
    <row r="7375" spans="17:21" x14ac:dyDescent="0.25">
      <c r="Q7375" s="1"/>
      <c r="R7375" s="1"/>
      <c r="U7375" s="1"/>
    </row>
    <row r="7376" spans="17:21" x14ac:dyDescent="0.25">
      <c r="Q7376" s="1"/>
      <c r="R7376" s="1"/>
      <c r="U7376" s="1"/>
    </row>
    <row r="7377" spans="17:21" x14ac:dyDescent="0.25">
      <c r="Q7377" s="1"/>
      <c r="R7377" s="1"/>
      <c r="U7377" s="1"/>
    </row>
    <row r="7378" spans="17:21" x14ac:dyDescent="0.25">
      <c r="Q7378" s="1"/>
      <c r="R7378" s="1"/>
      <c r="U7378" s="1"/>
    </row>
    <row r="7379" spans="17:21" x14ac:dyDescent="0.25">
      <c r="Q7379" s="1"/>
      <c r="R7379" s="1"/>
      <c r="U7379" s="1"/>
    </row>
    <row r="7380" spans="17:21" x14ac:dyDescent="0.25">
      <c r="Q7380" s="1"/>
      <c r="R7380" s="1"/>
      <c r="U7380" s="1"/>
    </row>
    <row r="7381" spans="17:21" x14ac:dyDescent="0.25">
      <c r="Q7381" s="1"/>
      <c r="R7381" s="1"/>
      <c r="U7381" s="1"/>
    </row>
    <row r="7382" spans="17:21" x14ac:dyDescent="0.25">
      <c r="Q7382" s="1"/>
      <c r="R7382" s="1"/>
      <c r="U7382" s="1"/>
    </row>
    <row r="7383" spans="17:21" x14ac:dyDescent="0.25">
      <c r="Q7383" s="1"/>
      <c r="R7383" s="1"/>
      <c r="U7383" s="1"/>
    </row>
    <row r="7384" spans="17:21" x14ac:dyDescent="0.25">
      <c r="Q7384" s="1"/>
      <c r="R7384" s="1"/>
      <c r="U7384" s="1"/>
    </row>
    <row r="7385" spans="17:21" x14ac:dyDescent="0.25">
      <c r="Q7385" s="1"/>
      <c r="R7385" s="1"/>
      <c r="U7385" s="1"/>
    </row>
    <row r="7386" spans="17:21" x14ac:dyDescent="0.25">
      <c r="Q7386" s="1"/>
      <c r="R7386" s="1"/>
      <c r="U7386" s="1"/>
    </row>
    <row r="7387" spans="17:21" x14ac:dyDescent="0.25">
      <c r="Q7387" s="1"/>
      <c r="R7387" s="1"/>
      <c r="U7387" s="1"/>
    </row>
    <row r="7388" spans="17:21" x14ac:dyDescent="0.25">
      <c r="Q7388" s="1"/>
      <c r="R7388" s="1"/>
      <c r="U7388" s="1"/>
    </row>
    <row r="7389" spans="17:21" x14ac:dyDescent="0.25">
      <c r="Q7389" s="1"/>
      <c r="R7389" s="1"/>
      <c r="U7389" s="1"/>
    </row>
    <row r="7390" spans="17:21" x14ac:dyDescent="0.25">
      <c r="Q7390" s="1"/>
      <c r="R7390" s="1"/>
      <c r="U7390" s="1"/>
    </row>
    <row r="7391" spans="17:21" x14ac:dyDescent="0.25">
      <c r="Q7391" s="1"/>
      <c r="R7391" s="1"/>
      <c r="U7391" s="1"/>
    </row>
    <row r="7392" spans="17:21" x14ac:dyDescent="0.25">
      <c r="Q7392" s="1"/>
      <c r="R7392" s="1"/>
      <c r="U7392" s="1"/>
    </row>
    <row r="7393" spans="17:21" x14ac:dyDescent="0.25">
      <c r="Q7393" s="1"/>
      <c r="R7393" s="1"/>
      <c r="U7393" s="1"/>
    </row>
    <row r="7394" spans="17:21" x14ac:dyDescent="0.25">
      <c r="Q7394" s="1"/>
      <c r="R7394" s="1"/>
      <c r="U7394" s="1"/>
    </row>
    <row r="7395" spans="17:21" x14ac:dyDescent="0.25">
      <c r="Q7395" s="1"/>
      <c r="R7395" s="1"/>
      <c r="U7395" s="1"/>
    </row>
    <row r="7396" spans="17:21" x14ac:dyDescent="0.25">
      <c r="Q7396" s="1"/>
      <c r="R7396" s="1"/>
      <c r="U7396" s="1"/>
    </row>
    <row r="7397" spans="17:21" x14ac:dyDescent="0.25">
      <c r="Q7397" s="1"/>
      <c r="R7397" s="1"/>
      <c r="U7397" s="1"/>
    </row>
    <row r="7398" spans="17:21" x14ac:dyDescent="0.25">
      <c r="Q7398" s="1"/>
      <c r="R7398" s="1"/>
      <c r="U7398" s="1"/>
    </row>
    <row r="7399" spans="17:21" x14ac:dyDescent="0.25">
      <c r="Q7399" s="1"/>
      <c r="R7399" s="1"/>
      <c r="U7399" s="1"/>
    </row>
    <row r="7400" spans="17:21" x14ac:dyDescent="0.25">
      <c r="Q7400" s="1"/>
      <c r="R7400" s="1"/>
      <c r="U7400" s="1"/>
    </row>
    <row r="7401" spans="17:21" x14ac:dyDescent="0.25">
      <c r="Q7401" s="1"/>
      <c r="R7401" s="1"/>
      <c r="U7401" s="1"/>
    </row>
    <row r="7402" spans="17:21" x14ac:dyDescent="0.25">
      <c r="Q7402" s="1"/>
      <c r="R7402" s="1"/>
      <c r="U7402" s="1"/>
    </row>
    <row r="7403" spans="17:21" x14ac:dyDescent="0.25">
      <c r="Q7403" s="1"/>
      <c r="R7403" s="1"/>
      <c r="U7403" s="1"/>
    </row>
    <row r="7404" spans="17:21" x14ac:dyDescent="0.25">
      <c r="Q7404" s="1"/>
      <c r="R7404" s="1"/>
      <c r="U7404" s="1"/>
    </row>
    <row r="7405" spans="17:21" x14ac:dyDescent="0.25">
      <c r="Q7405" s="1"/>
      <c r="R7405" s="1"/>
      <c r="U7405" s="1"/>
    </row>
    <row r="7406" spans="17:21" x14ac:dyDescent="0.25">
      <c r="Q7406" s="1"/>
      <c r="R7406" s="1"/>
      <c r="U7406" s="1"/>
    </row>
    <row r="7407" spans="17:21" x14ac:dyDescent="0.25">
      <c r="Q7407" s="1"/>
      <c r="R7407" s="1"/>
      <c r="U7407" s="1"/>
    </row>
    <row r="7408" spans="17:21" x14ac:dyDescent="0.25">
      <c r="Q7408" s="1"/>
      <c r="R7408" s="1"/>
      <c r="U7408" s="1"/>
    </row>
    <row r="7409" spans="17:21" x14ac:dyDescent="0.25">
      <c r="Q7409" s="1"/>
      <c r="R7409" s="1"/>
      <c r="U7409" s="1"/>
    </row>
    <row r="7410" spans="17:21" x14ac:dyDescent="0.25">
      <c r="Q7410" s="1"/>
      <c r="R7410" s="1"/>
      <c r="U7410" s="1"/>
    </row>
    <row r="7411" spans="17:21" x14ac:dyDescent="0.25">
      <c r="Q7411" s="1"/>
      <c r="R7411" s="1"/>
      <c r="U7411" s="1"/>
    </row>
    <row r="7412" spans="17:21" x14ac:dyDescent="0.25">
      <c r="Q7412" s="1"/>
      <c r="R7412" s="1"/>
      <c r="U7412" s="1"/>
    </row>
    <row r="7413" spans="17:21" x14ac:dyDescent="0.25">
      <c r="Q7413" s="1"/>
      <c r="R7413" s="1"/>
      <c r="U7413" s="1"/>
    </row>
    <row r="7414" spans="17:21" x14ac:dyDescent="0.25">
      <c r="Q7414" s="1"/>
      <c r="R7414" s="1"/>
      <c r="U7414" s="1"/>
    </row>
    <row r="7415" spans="17:21" x14ac:dyDescent="0.25">
      <c r="Q7415" s="1"/>
      <c r="R7415" s="1"/>
      <c r="U7415" s="1"/>
    </row>
    <row r="7416" spans="17:21" x14ac:dyDescent="0.25">
      <c r="Q7416" s="1"/>
      <c r="R7416" s="1"/>
      <c r="U7416" s="1"/>
    </row>
    <row r="7417" spans="17:21" x14ac:dyDescent="0.25">
      <c r="Q7417" s="1"/>
      <c r="R7417" s="1"/>
      <c r="U7417" s="1"/>
    </row>
    <row r="7418" spans="17:21" x14ac:dyDescent="0.25">
      <c r="Q7418" s="1"/>
      <c r="R7418" s="1"/>
      <c r="U7418" s="1"/>
    </row>
    <row r="7419" spans="17:21" x14ac:dyDescent="0.25">
      <c r="Q7419" s="1"/>
      <c r="R7419" s="1"/>
      <c r="U7419" s="1"/>
    </row>
    <row r="7420" spans="17:21" x14ac:dyDescent="0.25">
      <c r="Q7420" s="1"/>
      <c r="R7420" s="1"/>
      <c r="U7420" s="1"/>
    </row>
    <row r="7421" spans="17:21" x14ac:dyDescent="0.25">
      <c r="Q7421" s="1"/>
      <c r="R7421" s="1"/>
      <c r="U7421" s="1"/>
    </row>
    <row r="7422" spans="17:21" x14ac:dyDescent="0.25">
      <c r="Q7422" s="1"/>
      <c r="R7422" s="1"/>
      <c r="U7422" s="1"/>
    </row>
    <row r="7423" spans="17:21" x14ac:dyDescent="0.25">
      <c r="Q7423" s="1"/>
      <c r="R7423" s="1"/>
      <c r="U7423" s="1"/>
    </row>
    <row r="7424" spans="17:21" x14ac:dyDescent="0.25">
      <c r="Q7424" s="1"/>
      <c r="R7424" s="1"/>
      <c r="U7424" s="1"/>
    </row>
    <row r="7425" spans="17:21" x14ac:dyDescent="0.25">
      <c r="Q7425" s="1"/>
      <c r="R7425" s="1"/>
      <c r="U7425" s="1"/>
    </row>
    <row r="7426" spans="17:21" x14ac:dyDescent="0.25">
      <c r="Q7426" s="1"/>
      <c r="R7426" s="1"/>
      <c r="U7426" s="1"/>
    </row>
    <row r="7427" spans="17:21" x14ac:dyDescent="0.25">
      <c r="Q7427" s="1"/>
      <c r="R7427" s="1"/>
      <c r="U7427" s="1"/>
    </row>
    <row r="7428" spans="17:21" x14ac:dyDescent="0.25">
      <c r="Q7428" s="1"/>
      <c r="R7428" s="1"/>
      <c r="U7428" s="1"/>
    </row>
    <row r="7429" spans="17:21" x14ac:dyDescent="0.25">
      <c r="Q7429" s="1"/>
      <c r="R7429" s="1"/>
      <c r="U7429" s="1"/>
    </row>
    <row r="7430" spans="17:21" x14ac:dyDescent="0.25">
      <c r="Q7430" s="1"/>
      <c r="R7430" s="1"/>
      <c r="U7430" s="1"/>
    </row>
    <row r="7431" spans="17:21" x14ac:dyDescent="0.25">
      <c r="Q7431" s="1"/>
      <c r="R7431" s="1"/>
      <c r="U7431" s="1"/>
    </row>
    <row r="7432" spans="17:21" x14ac:dyDescent="0.25">
      <c r="Q7432" s="1"/>
      <c r="R7432" s="1"/>
      <c r="U7432" s="1"/>
    </row>
    <row r="7433" spans="17:21" x14ac:dyDescent="0.25">
      <c r="Q7433" s="1"/>
      <c r="R7433" s="1"/>
      <c r="U7433" s="1"/>
    </row>
    <row r="7434" spans="17:21" x14ac:dyDescent="0.25">
      <c r="Q7434" s="1"/>
      <c r="R7434" s="1"/>
      <c r="U7434" s="1"/>
    </row>
    <row r="7435" spans="17:21" x14ac:dyDescent="0.25">
      <c r="Q7435" s="1"/>
      <c r="R7435" s="1"/>
      <c r="U7435" s="1"/>
    </row>
    <row r="7436" spans="17:21" x14ac:dyDescent="0.25">
      <c r="Q7436" s="1"/>
      <c r="R7436" s="1"/>
      <c r="U7436" s="1"/>
    </row>
    <row r="7437" spans="17:21" x14ac:dyDescent="0.25">
      <c r="Q7437" s="1"/>
      <c r="R7437" s="1"/>
      <c r="U7437" s="1"/>
    </row>
    <row r="7438" spans="17:21" x14ac:dyDescent="0.25">
      <c r="Q7438" s="1"/>
      <c r="R7438" s="1"/>
      <c r="U7438" s="1"/>
    </row>
    <row r="7439" spans="17:21" x14ac:dyDescent="0.25">
      <c r="Q7439" s="1"/>
      <c r="R7439" s="1"/>
      <c r="U7439" s="1"/>
    </row>
    <row r="7440" spans="17:21" x14ac:dyDescent="0.25">
      <c r="Q7440" s="1"/>
      <c r="R7440" s="1"/>
      <c r="U7440" s="1"/>
    </row>
    <row r="7441" spans="17:21" x14ac:dyDescent="0.25">
      <c r="Q7441" s="1"/>
      <c r="R7441" s="1"/>
      <c r="U7441" s="1"/>
    </row>
    <row r="7442" spans="17:21" x14ac:dyDescent="0.25">
      <c r="Q7442" s="1"/>
      <c r="R7442" s="1"/>
      <c r="U7442" s="1"/>
    </row>
    <row r="7443" spans="17:21" x14ac:dyDescent="0.25">
      <c r="Q7443" s="1"/>
      <c r="R7443" s="1"/>
      <c r="U7443" s="1"/>
    </row>
    <row r="7444" spans="17:21" x14ac:dyDescent="0.25">
      <c r="Q7444" s="1"/>
      <c r="R7444" s="1"/>
      <c r="U7444" s="1"/>
    </row>
    <row r="7445" spans="17:21" x14ac:dyDescent="0.25">
      <c r="Q7445" s="1"/>
      <c r="R7445" s="1"/>
      <c r="U7445" s="1"/>
    </row>
    <row r="7446" spans="17:21" x14ac:dyDescent="0.25">
      <c r="Q7446" s="1"/>
      <c r="R7446" s="1"/>
      <c r="U7446" s="1"/>
    </row>
    <row r="7447" spans="17:21" x14ac:dyDescent="0.25">
      <c r="Q7447" s="1"/>
      <c r="R7447" s="1"/>
      <c r="U7447" s="1"/>
    </row>
    <row r="7448" spans="17:21" x14ac:dyDescent="0.25">
      <c r="Q7448" s="1"/>
      <c r="R7448" s="1"/>
      <c r="U7448" s="1"/>
    </row>
    <row r="7449" spans="17:21" x14ac:dyDescent="0.25">
      <c r="Q7449" s="1"/>
      <c r="R7449" s="1"/>
      <c r="U7449" s="1"/>
    </row>
    <row r="7450" spans="17:21" x14ac:dyDescent="0.25">
      <c r="Q7450" s="1"/>
      <c r="R7450" s="1"/>
      <c r="U7450" s="1"/>
    </row>
    <row r="7451" spans="17:21" x14ac:dyDescent="0.25">
      <c r="Q7451" s="1"/>
      <c r="R7451" s="1"/>
      <c r="U7451" s="1"/>
    </row>
    <row r="7452" spans="17:21" x14ac:dyDescent="0.25">
      <c r="Q7452" s="1"/>
      <c r="R7452" s="1"/>
      <c r="U7452" s="1"/>
    </row>
    <row r="7453" spans="17:21" x14ac:dyDescent="0.25">
      <c r="Q7453" s="1"/>
      <c r="R7453" s="1"/>
      <c r="U7453" s="1"/>
    </row>
    <row r="7454" spans="17:21" x14ac:dyDescent="0.25">
      <c r="Q7454" s="1"/>
      <c r="R7454" s="1"/>
      <c r="U7454" s="1"/>
    </row>
    <row r="7455" spans="17:21" x14ac:dyDescent="0.25">
      <c r="Q7455" s="1"/>
      <c r="R7455" s="1"/>
      <c r="U7455" s="1"/>
    </row>
    <row r="7456" spans="17:21" x14ac:dyDescent="0.25">
      <c r="Q7456" s="1"/>
      <c r="R7456" s="1"/>
      <c r="U7456" s="1"/>
    </row>
    <row r="7457" spans="17:21" x14ac:dyDescent="0.25">
      <c r="Q7457" s="1"/>
      <c r="R7457" s="1"/>
      <c r="U7457" s="1"/>
    </row>
    <row r="7458" spans="17:21" x14ac:dyDescent="0.25">
      <c r="Q7458" s="1"/>
      <c r="R7458" s="1"/>
      <c r="U7458" s="1"/>
    </row>
    <row r="7459" spans="17:21" x14ac:dyDescent="0.25">
      <c r="Q7459" s="1"/>
      <c r="R7459" s="1"/>
      <c r="U7459" s="1"/>
    </row>
    <row r="7460" spans="17:21" x14ac:dyDescent="0.25">
      <c r="Q7460" s="1"/>
      <c r="R7460" s="1"/>
      <c r="U7460" s="1"/>
    </row>
    <row r="7461" spans="17:21" x14ac:dyDescent="0.25">
      <c r="Q7461" s="1"/>
      <c r="R7461" s="1"/>
      <c r="U7461" s="1"/>
    </row>
    <row r="7462" spans="17:21" x14ac:dyDescent="0.25">
      <c r="Q7462" s="1"/>
      <c r="R7462" s="1"/>
      <c r="U7462" s="1"/>
    </row>
    <row r="7463" spans="17:21" x14ac:dyDescent="0.25">
      <c r="Q7463" s="1"/>
      <c r="R7463" s="1"/>
      <c r="U7463" s="1"/>
    </row>
    <row r="7464" spans="17:21" x14ac:dyDescent="0.25">
      <c r="Q7464" s="1"/>
      <c r="R7464" s="1"/>
      <c r="U7464" s="1"/>
    </row>
    <row r="7465" spans="17:21" x14ac:dyDescent="0.25">
      <c r="Q7465" s="1"/>
      <c r="R7465" s="1"/>
      <c r="U7465" s="1"/>
    </row>
    <row r="7466" spans="17:21" x14ac:dyDescent="0.25">
      <c r="Q7466" s="1"/>
      <c r="R7466" s="1"/>
      <c r="U7466" s="1"/>
    </row>
    <row r="7467" spans="17:21" x14ac:dyDescent="0.25">
      <c r="Q7467" s="1"/>
      <c r="R7467" s="1"/>
      <c r="U7467" s="1"/>
    </row>
    <row r="7468" spans="17:21" x14ac:dyDescent="0.25">
      <c r="Q7468" s="1"/>
      <c r="R7468" s="1"/>
      <c r="U7468" s="1"/>
    </row>
    <row r="7469" spans="17:21" x14ac:dyDescent="0.25">
      <c r="Q7469" s="1"/>
      <c r="R7469" s="1"/>
      <c r="U7469" s="1"/>
    </row>
    <row r="7470" spans="17:21" x14ac:dyDescent="0.25">
      <c r="Q7470" s="1"/>
      <c r="R7470" s="1"/>
      <c r="U7470" s="1"/>
    </row>
    <row r="7471" spans="17:21" x14ac:dyDescent="0.25">
      <c r="Q7471" s="1"/>
      <c r="R7471" s="1"/>
      <c r="U7471" s="1"/>
    </row>
    <row r="7472" spans="17:21" x14ac:dyDescent="0.25">
      <c r="Q7472" s="1"/>
      <c r="R7472" s="1"/>
      <c r="U7472" s="1"/>
    </row>
    <row r="7473" spans="17:21" x14ac:dyDescent="0.25">
      <c r="Q7473" s="1"/>
      <c r="R7473" s="1"/>
      <c r="U7473" s="1"/>
    </row>
    <row r="7474" spans="17:21" x14ac:dyDescent="0.25">
      <c r="Q7474" s="1"/>
      <c r="R7474" s="1"/>
      <c r="U7474" s="1"/>
    </row>
    <row r="7475" spans="17:21" x14ac:dyDescent="0.25">
      <c r="Q7475" s="1"/>
      <c r="R7475" s="1"/>
      <c r="U7475" s="1"/>
    </row>
    <row r="7476" spans="17:21" x14ac:dyDescent="0.25">
      <c r="Q7476" s="1"/>
      <c r="R7476" s="1"/>
      <c r="U7476" s="1"/>
    </row>
    <row r="7477" spans="17:21" x14ac:dyDescent="0.25">
      <c r="Q7477" s="1"/>
      <c r="R7477" s="1"/>
      <c r="U7477" s="1"/>
    </row>
    <row r="7478" spans="17:21" x14ac:dyDescent="0.25">
      <c r="Q7478" s="1"/>
      <c r="R7478" s="1"/>
      <c r="U7478" s="1"/>
    </row>
    <row r="7479" spans="17:21" x14ac:dyDescent="0.25">
      <c r="Q7479" s="1"/>
      <c r="R7479" s="1"/>
      <c r="U7479" s="1"/>
    </row>
    <row r="7480" spans="17:21" x14ac:dyDescent="0.25">
      <c r="Q7480" s="1"/>
      <c r="R7480" s="1"/>
      <c r="U7480" s="1"/>
    </row>
    <row r="7481" spans="17:21" x14ac:dyDescent="0.25">
      <c r="Q7481" s="1"/>
      <c r="R7481" s="1"/>
      <c r="U7481" s="1"/>
    </row>
    <row r="7482" spans="17:21" x14ac:dyDescent="0.25">
      <c r="Q7482" s="1"/>
      <c r="R7482" s="1"/>
      <c r="U7482" s="1"/>
    </row>
    <row r="7483" spans="17:21" x14ac:dyDescent="0.25">
      <c r="Q7483" s="1"/>
      <c r="R7483" s="1"/>
      <c r="U7483" s="1"/>
    </row>
    <row r="7484" spans="17:21" x14ac:dyDescent="0.25">
      <c r="Q7484" s="1"/>
      <c r="R7484" s="1"/>
      <c r="U7484" s="1"/>
    </row>
    <row r="7485" spans="17:21" x14ac:dyDescent="0.25">
      <c r="Q7485" s="1"/>
      <c r="R7485" s="1"/>
      <c r="U7485" s="1"/>
    </row>
    <row r="7486" spans="17:21" x14ac:dyDescent="0.25">
      <c r="Q7486" s="1"/>
      <c r="R7486" s="1"/>
      <c r="U7486" s="1"/>
    </row>
    <row r="7487" spans="17:21" x14ac:dyDescent="0.25">
      <c r="Q7487" s="1"/>
      <c r="R7487" s="1"/>
      <c r="U7487" s="1"/>
    </row>
    <row r="7488" spans="17:21" x14ac:dyDescent="0.25">
      <c r="Q7488" s="1"/>
      <c r="R7488" s="1"/>
      <c r="U7488" s="1"/>
    </row>
    <row r="7489" spans="17:21" x14ac:dyDescent="0.25">
      <c r="Q7489" s="1"/>
      <c r="R7489" s="1"/>
      <c r="U7489" s="1"/>
    </row>
    <row r="7490" spans="17:21" x14ac:dyDescent="0.25">
      <c r="Q7490" s="1"/>
      <c r="R7490" s="1"/>
      <c r="U7490" s="1"/>
    </row>
    <row r="7491" spans="17:21" x14ac:dyDescent="0.25">
      <c r="Q7491" s="1"/>
      <c r="R7491" s="1"/>
      <c r="U7491" s="1"/>
    </row>
    <row r="7492" spans="17:21" x14ac:dyDescent="0.25">
      <c r="Q7492" s="1"/>
      <c r="R7492" s="1"/>
      <c r="U7492" s="1"/>
    </row>
    <row r="7493" spans="17:21" x14ac:dyDescent="0.25">
      <c r="Q7493" s="1"/>
      <c r="R7493" s="1"/>
      <c r="U7493" s="1"/>
    </row>
    <row r="7494" spans="17:21" x14ac:dyDescent="0.25">
      <c r="Q7494" s="1"/>
      <c r="R7494" s="1"/>
      <c r="U7494" s="1"/>
    </row>
    <row r="7495" spans="17:21" x14ac:dyDescent="0.25">
      <c r="Q7495" s="1"/>
      <c r="R7495" s="1"/>
      <c r="U7495" s="1"/>
    </row>
    <row r="7496" spans="17:21" x14ac:dyDescent="0.25">
      <c r="Q7496" s="1"/>
      <c r="R7496" s="1"/>
      <c r="U7496" s="1"/>
    </row>
    <row r="7497" spans="17:21" x14ac:dyDescent="0.25">
      <c r="Q7497" s="1"/>
      <c r="R7497" s="1"/>
      <c r="U7497" s="1"/>
    </row>
    <row r="7498" spans="17:21" x14ac:dyDescent="0.25">
      <c r="Q7498" s="1"/>
      <c r="R7498" s="1"/>
      <c r="U7498" s="1"/>
    </row>
    <row r="7499" spans="17:21" x14ac:dyDescent="0.25">
      <c r="Q7499" s="1"/>
      <c r="R7499" s="1"/>
      <c r="U7499" s="1"/>
    </row>
    <row r="7500" spans="17:21" x14ac:dyDescent="0.25">
      <c r="Q7500" s="1"/>
      <c r="R7500" s="1"/>
      <c r="U7500" s="1"/>
    </row>
    <row r="7501" spans="17:21" x14ac:dyDescent="0.25">
      <c r="Q7501" s="1"/>
      <c r="R7501" s="1"/>
      <c r="U7501" s="1"/>
    </row>
    <row r="7502" spans="17:21" x14ac:dyDescent="0.25">
      <c r="Q7502" s="1"/>
      <c r="R7502" s="1"/>
      <c r="U7502" s="1"/>
    </row>
    <row r="7503" spans="17:21" x14ac:dyDescent="0.25">
      <c r="Q7503" s="1"/>
      <c r="R7503" s="1"/>
      <c r="U7503" s="1"/>
    </row>
    <row r="7504" spans="17:21" x14ac:dyDescent="0.25">
      <c r="Q7504" s="1"/>
      <c r="R7504" s="1"/>
      <c r="U7504" s="1"/>
    </row>
    <row r="7505" spans="17:21" x14ac:dyDescent="0.25">
      <c r="Q7505" s="1"/>
      <c r="R7505" s="1"/>
      <c r="U7505" s="1"/>
    </row>
    <row r="7506" spans="17:21" x14ac:dyDescent="0.25">
      <c r="Q7506" s="1"/>
      <c r="R7506" s="1"/>
      <c r="U7506" s="1"/>
    </row>
    <row r="7507" spans="17:21" x14ac:dyDescent="0.25">
      <c r="Q7507" s="1"/>
      <c r="R7507" s="1"/>
      <c r="U7507" s="1"/>
    </row>
    <row r="7508" spans="17:21" x14ac:dyDescent="0.25">
      <c r="Q7508" s="1"/>
      <c r="R7508" s="1"/>
      <c r="U7508" s="1"/>
    </row>
    <row r="7509" spans="17:21" x14ac:dyDescent="0.25">
      <c r="Q7509" s="1"/>
      <c r="R7509" s="1"/>
      <c r="U7509" s="1"/>
    </row>
    <row r="7510" spans="17:21" x14ac:dyDescent="0.25">
      <c r="Q7510" s="1"/>
      <c r="R7510" s="1"/>
      <c r="U7510" s="1"/>
    </row>
    <row r="7511" spans="17:21" x14ac:dyDescent="0.25">
      <c r="Q7511" s="1"/>
      <c r="R7511" s="1"/>
      <c r="U7511" s="1"/>
    </row>
    <row r="7512" spans="17:21" x14ac:dyDescent="0.25">
      <c r="Q7512" s="1"/>
      <c r="R7512" s="1"/>
      <c r="U7512" s="1"/>
    </row>
    <row r="7513" spans="17:21" x14ac:dyDescent="0.25">
      <c r="Q7513" s="1"/>
      <c r="R7513" s="1"/>
      <c r="U7513" s="1"/>
    </row>
    <row r="7514" spans="17:21" x14ac:dyDescent="0.25">
      <c r="Q7514" s="1"/>
      <c r="R7514" s="1"/>
      <c r="U7514" s="1"/>
    </row>
    <row r="7515" spans="17:21" x14ac:dyDescent="0.25">
      <c r="Q7515" s="1"/>
      <c r="R7515" s="1"/>
      <c r="U7515" s="1"/>
    </row>
    <row r="7516" spans="17:21" x14ac:dyDescent="0.25">
      <c r="Q7516" s="1"/>
      <c r="R7516" s="1"/>
      <c r="U7516" s="1"/>
    </row>
    <row r="7517" spans="17:21" x14ac:dyDescent="0.25">
      <c r="Q7517" s="1"/>
      <c r="R7517" s="1"/>
      <c r="U7517" s="1"/>
    </row>
    <row r="7518" spans="17:21" x14ac:dyDescent="0.25">
      <c r="Q7518" s="1"/>
      <c r="R7518" s="1"/>
      <c r="U7518" s="1"/>
    </row>
    <row r="7519" spans="17:21" x14ac:dyDescent="0.25">
      <c r="Q7519" s="1"/>
      <c r="R7519" s="1"/>
      <c r="U7519" s="1"/>
    </row>
    <row r="7520" spans="17:21" x14ac:dyDescent="0.25">
      <c r="Q7520" s="1"/>
      <c r="R7520" s="1"/>
      <c r="U7520" s="1"/>
    </row>
    <row r="7521" spans="17:21" x14ac:dyDescent="0.25">
      <c r="Q7521" s="1"/>
      <c r="R7521" s="1"/>
      <c r="U7521" s="1"/>
    </row>
    <row r="7522" spans="17:21" x14ac:dyDescent="0.25">
      <c r="Q7522" s="1"/>
      <c r="R7522" s="1"/>
      <c r="U7522" s="1"/>
    </row>
    <row r="7523" spans="17:21" x14ac:dyDescent="0.25">
      <c r="Q7523" s="1"/>
      <c r="R7523" s="1"/>
      <c r="U7523" s="1"/>
    </row>
    <row r="7524" spans="17:21" x14ac:dyDescent="0.25">
      <c r="Q7524" s="1"/>
      <c r="R7524" s="1"/>
      <c r="U7524" s="1"/>
    </row>
    <row r="7525" spans="17:21" x14ac:dyDescent="0.25">
      <c r="Q7525" s="1"/>
      <c r="R7525" s="1"/>
      <c r="U7525" s="1"/>
    </row>
    <row r="7526" spans="17:21" x14ac:dyDescent="0.25">
      <c r="Q7526" s="1"/>
      <c r="R7526" s="1"/>
      <c r="U7526" s="1"/>
    </row>
    <row r="7527" spans="17:21" x14ac:dyDescent="0.25">
      <c r="Q7527" s="1"/>
      <c r="R7527" s="1"/>
      <c r="U7527" s="1"/>
    </row>
    <row r="7528" spans="17:21" x14ac:dyDescent="0.25">
      <c r="Q7528" s="1"/>
      <c r="R7528" s="1"/>
      <c r="U7528" s="1"/>
    </row>
    <row r="7529" spans="17:21" x14ac:dyDescent="0.25">
      <c r="Q7529" s="1"/>
      <c r="R7529" s="1"/>
      <c r="U7529" s="1"/>
    </row>
    <row r="7530" spans="17:21" x14ac:dyDescent="0.25">
      <c r="Q7530" s="1"/>
      <c r="R7530" s="1"/>
      <c r="U7530" s="1"/>
    </row>
    <row r="7531" spans="17:21" x14ac:dyDescent="0.25">
      <c r="Q7531" s="1"/>
      <c r="R7531" s="1"/>
      <c r="U7531" s="1"/>
    </row>
    <row r="7532" spans="17:21" x14ac:dyDescent="0.25">
      <c r="Q7532" s="1"/>
      <c r="R7532" s="1"/>
      <c r="U7532" s="1"/>
    </row>
    <row r="7533" spans="17:21" x14ac:dyDescent="0.25">
      <c r="Q7533" s="1"/>
      <c r="R7533" s="1"/>
      <c r="U7533" s="1"/>
    </row>
    <row r="7534" spans="17:21" x14ac:dyDescent="0.25">
      <c r="Q7534" s="1"/>
      <c r="R7534" s="1"/>
      <c r="U7534" s="1"/>
    </row>
    <row r="7535" spans="17:21" x14ac:dyDescent="0.25">
      <c r="Q7535" s="1"/>
      <c r="R7535" s="1"/>
      <c r="U7535" s="1"/>
    </row>
    <row r="7536" spans="17:21" x14ac:dyDescent="0.25">
      <c r="Q7536" s="1"/>
      <c r="R7536" s="1"/>
      <c r="U7536" s="1"/>
    </row>
    <row r="7537" spans="17:21" x14ac:dyDescent="0.25">
      <c r="Q7537" s="1"/>
      <c r="R7537" s="1"/>
      <c r="U7537" s="1"/>
    </row>
    <row r="7538" spans="17:21" x14ac:dyDescent="0.25">
      <c r="Q7538" s="1"/>
      <c r="R7538" s="1"/>
      <c r="U7538" s="1"/>
    </row>
    <row r="7539" spans="17:21" x14ac:dyDescent="0.25">
      <c r="Q7539" s="1"/>
      <c r="R7539" s="1"/>
      <c r="U7539" s="1"/>
    </row>
    <row r="7540" spans="17:21" x14ac:dyDescent="0.25">
      <c r="Q7540" s="1"/>
      <c r="R7540" s="1"/>
      <c r="U7540" s="1"/>
    </row>
    <row r="7541" spans="17:21" x14ac:dyDescent="0.25">
      <c r="Q7541" s="1"/>
      <c r="R7541" s="1"/>
      <c r="U7541" s="1"/>
    </row>
    <row r="7542" spans="17:21" x14ac:dyDescent="0.25">
      <c r="Q7542" s="1"/>
      <c r="R7542" s="1"/>
      <c r="U7542" s="1"/>
    </row>
    <row r="7543" spans="17:21" x14ac:dyDescent="0.25">
      <c r="Q7543" s="1"/>
      <c r="R7543" s="1"/>
      <c r="U7543" s="1"/>
    </row>
    <row r="7544" spans="17:21" x14ac:dyDescent="0.25">
      <c r="Q7544" s="1"/>
      <c r="R7544" s="1"/>
      <c r="U7544" s="1"/>
    </row>
    <row r="7545" spans="17:21" x14ac:dyDescent="0.25">
      <c r="Q7545" s="1"/>
      <c r="R7545" s="1"/>
      <c r="U7545" s="1"/>
    </row>
    <row r="7546" spans="17:21" x14ac:dyDescent="0.25">
      <c r="Q7546" s="1"/>
      <c r="R7546" s="1"/>
      <c r="U7546" s="1"/>
    </row>
    <row r="7547" spans="17:21" x14ac:dyDescent="0.25">
      <c r="Q7547" s="1"/>
      <c r="R7547" s="1"/>
      <c r="U7547" s="1"/>
    </row>
    <row r="7548" spans="17:21" x14ac:dyDescent="0.25">
      <c r="Q7548" s="1"/>
      <c r="R7548" s="1"/>
      <c r="U7548" s="1"/>
    </row>
    <row r="7549" spans="17:21" x14ac:dyDescent="0.25">
      <c r="Q7549" s="1"/>
      <c r="R7549" s="1"/>
      <c r="U7549" s="1"/>
    </row>
    <row r="7550" spans="17:21" x14ac:dyDescent="0.25">
      <c r="Q7550" s="1"/>
      <c r="R7550" s="1"/>
      <c r="U7550" s="1"/>
    </row>
    <row r="7551" spans="17:21" x14ac:dyDescent="0.25">
      <c r="Q7551" s="1"/>
      <c r="R7551" s="1"/>
      <c r="U7551" s="1"/>
    </row>
    <row r="7552" spans="17:21" x14ac:dyDescent="0.25">
      <c r="Q7552" s="1"/>
      <c r="R7552" s="1"/>
      <c r="U7552" s="1"/>
    </row>
    <row r="7553" spans="17:21" x14ac:dyDescent="0.25">
      <c r="Q7553" s="1"/>
      <c r="R7553" s="1"/>
      <c r="U7553" s="1"/>
    </row>
    <row r="7554" spans="17:21" x14ac:dyDescent="0.25">
      <c r="Q7554" s="1"/>
      <c r="R7554" s="1"/>
      <c r="U7554" s="1"/>
    </row>
    <row r="7555" spans="17:21" x14ac:dyDescent="0.25">
      <c r="Q7555" s="1"/>
      <c r="R7555" s="1"/>
      <c r="U7555" s="1"/>
    </row>
    <row r="7556" spans="17:21" x14ac:dyDescent="0.25">
      <c r="Q7556" s="1"/>
      <c r="R7556" s="1"/>
      <c r="U7556" s="1"/>
    </row>
    <row r="7557" spans="17:21" x14ac:dyDescent="0.25">
      <c r="Q7557" s="1"/>
      <c r="R7557" s="1"/>
      <c r="U7557" s="1"/>
    </row>
    <row r="7558" spans="17:21" x14ac:dyDescent="0.25">
      <c r="Q7558" s="1"/>
      <c r="R7558" s="1"/>
      <c r="U7558" s="1"/>
    </row>
    <row r="7559" spans="17:21" x14ac:dyDescent="0.25">
      <c r="Q7559" s="1"/>
      <c r="R7559" s="1"/>
      <c r="U7559" s="1"/>
    </row>
    <row r="7560" spans="17:21" x14ac:dyDescent="0.25">
      <c r="Q7560" s="1"/>
      <c r="R7560" s="1"/>
      <c r="U7560" s="1"/>
    </row>
    <row r="7561" spans="17:21" x14ac:dyDescent="0.25">
      <c r="Q7561" s="1"/>
      <c r="R7561" s="1"/>
      <c r="U7561" s="1"/>
    </row>
    <row r="7562" spans="17:21" x14ac:dyDescent="0.25">
      <c r="Q7562" s="1"/>
      <c r="R7562" s="1"/>
      <c r="U7562" s="1"/>
    </row>
    <row r="7563" spans="17:21" x14ac:dyDescent="0.25">
      <c r="Q7563" s="1"/>
      <c r="R7563" s="1"/>
      <c r="U7563" s="1"/>
    </row>
    <row r="7564" spans="17:21" x14ac:dyDescent="0.25">
      <c r="Q7564" s="1"/>
      <c r="R7564" s="1"/>
      <c r="U7564" s="1"/>
    </row>
    <row r="7565" spans="17:21" x14ac:dyDescent="0.25">
      <c r="Q7565" s="1"/>
      <c r="R7565" s="1"/>
      <c r="U7565" s="1"/>
    </row>
    <row r="7566" spans="17:21" x14ac:dyDescent="0.25">
      <c r="Q7566" s="1"/>
      <c r="R7566" s="1"/>
      <c r="U7566" s="1"/>
    </row>
    <row r="7567" spans="17:21" x14ac:dyDescent="0.25">
      <c r="Q7567" s="1"/>
      <c r="R7567" s="1"/>
      <c r="U7567" s="1"/>
    </row>
    <row r="7568" spans="17:21" x14ac:dyDescent="0.25">
      <c r="Q7568" s="1"/>
      <c r="R7568" s="1"/>
      <c r="U7568" s="1"/>
    </row>
    <row r="7569" spans="17:21" x14ac:dyDescent="0.25">
      <c r="Q7569" s="1"/>
      <c r="R7569" s="1"/>
      <c r="U7569" s="1"/>
    </row>
    <row r="7570" spans="17:21" x14ac:dyDescent="0.25">
      <c r="Q7570" s="1"/>
      <c r="R7570" s="1"/>
      <c r="U7570" s="1"/>
    </row>
    <row r="7571" spans="17:21" x14ac:dyDescent="0.25">
      <c r="Q7571" s="1"/>
      <c r="R7571" s="1"/>
      <c r="U7571" s="1"/>
    </row>
    <row r="7572" spans="17:21" x14ac:dyDescent="0.25">
      <c r="Q7572" s="1"/>
      <c r="R7572" s="1"/>
      <c r="U7572" s="1"/>
    </row>
    <row r="7573" spans="17:21" x14ac:dyDescent="0.25">
      <c r="Q7573" s="1"/>
      <c r="R7573" s="1"/>
      <c r="U7573" s="1"/>
    </row>
    <row r="7574" spans="17:21" x14ac:dyDescent="0.25">
      <c r="Q7574" s="1"/>
      <c r="R7574" s="1"/>
      <c r="U7574" s="1"/>
    </row>
    <row r="7575" spans="17:21" x14ac:dyDescent="0.25">
      <c r="Q7575" s="1"/>
      <c r="R7575" s="1"/>
      <c r="U7575" s="1"/>
    </row>
    <row r="7576" spans="17:21" x14ac:dyDescent="0.25">
      <c r="Q7576" s="1"/>
      <c r="R7576" s="1"/>
      <c r="U7576" s="1"/>
    </row>
    <row r="7577" spans="17:21" x14ac:dyDescent="0.25">
      <c r="Q7577" s="1"/>
      <c r="R7577" s="1"/>
      <c r="U7577" s="1"/>
    </row>
    <row r="7578" spans="17:21" x14ac:dyDescent="0.25">
      <c r="Q7578" s="1"/>
      <c r="R7578" s="1"/>
      <c r="U7578" s="1"/>
    </row>
    <row r="7579" spans="17:21" x14ac:dyDescent="0.25">
      <c r="Q7579" s="1"/>
      <c r="R7579" s="1"/>
      <c r="U7579" s="1"/>
    </row>
    <row r="7580" spans="17:21" x14ac:dyDescent="0.25">
      <c r="Q7580" s="1"/>
      <c r="R7580" s="1"/>
      <c r="U7580" s="1"/>
    </row>
    <row r="7581" spans="17:21" x14ac:dyDescent="0.25">
      <c r="Q7581" s="1"/>
      <c r="R7581" s="1"/>
      <c r="U7581" s="1"/>
    </row>
    <row r="7582" spans="17:21" x14ac:dyDescent="0.25">
      <c r="Q7582" s="1"/>
      <c r="R7582" s="1"/>
      <c r="U7582" s="1"/>
    </row>
    <row r="7583" spans="17:21" x14ac:dyDescent="0.25">
      <c r="Q7583" s="1"/>
      <c r="R7583" s="1"/>
      <c r="U7583" s="1"/>
    </row>
    <row r="7584" spans="17:21" x14ac:dyDescent="0.25">
      <c r="Q7584" s="1"/>
      <c r="R7584" s="1"/>
      <c r="U7584" s="1"/>
    </row>
    <row r="7585" spans="17:21" x14ac:dyDescent="0.25">
      <c r="Q7585" s="1"/>
      <c r="R7585" s="1"/>
      <c r="U7585" s="1"/>
    </row>
    <row r="7586" spans="17:21" x14ac:dyDescent="0.25">
      <c r="Q7586" s="1"/>
      <c r="R7586" s="1"/>
      <c r="U7586" s="1"/>
    </row>
    <row r="7587" spans="17:21" x14ac:dyDescent="0.25">
      <c r="Q7587" s="1"/>
      <c r="R7587" s="1"/>
      <c r="U7587" s="1"/>
    </row>
    <row r="7588" spans="17:21" x14ac:dyDescent="0.25">
      <c r="Q7588" s="1"/>
      <c r="R7588" s="1"/>
      <c r="U7588" s="1"/>
    </row>
    <row r="7589" spans="17:21" x14ac:dyDescent="0.25">
      <c r="Q7589" s="1"/>
      <c r="R7589" s="1"/>
      <c r="U7589" s="1"/>
    </row>
    <row r="7590" spans="17:21" x14ac:dyDescent="0.25">
      <c r="Q7590" s="1"/>
      <c r="R7590" s="1"/>
      <c r="U7590" s="1"/>
    </row>
    <row r="7591" spans="17:21" x14ac:dyDescent="0.25">
      <c r="Q7591" s="1"/>
      <c r="R7591" s="1"/>
      <c r="U7591" s="1"/>
    </row>
    <row r="7592" spans="17:21" x14ac:dyDescent="0.25">
      <c r="Q7592" s="1"/>
      <c r="R7592" s="1"/>
      <c r="U7592" s="1"/>
    </row>
    <row r="7593" spans="17:21" x14ac:dyDescent="0.25">
      <c r="Q7593" s="1"/>
      <c r="R7593" s="1"/>
      <c r="U7593" s="1"/>
    </row>
    <row r="7594" spans="17:21" x14ac:dyDescent="0.25">
      <c r="Q7594" s="1"/>
      <c r="R7594" s="1"/>
      <c r="U7594" s="1"/>
    </row>
    <row r="7595" spans="17:21" x14ac:dyDescent="0.25">
      <c r="Q7595" s="1"/>
      <c r="R7595" s="1"/>
      <c r="U7595" s="1"/>
    </row>
    <row r="7596" spans="17:21" x14ac:dyDescent="0.25">
      <c r="Q7596" s="1"/>
      <c r="R7596" s="1"/>
      <c r="U7596" s="1"/>
    </row>
    <row r="7597" spans="17:21" x14ac:dyDescent="0.25">
      <c r="Q7597" s="1"/>
      <c r="R7597" s="1"/>
      <c r="U7597" s="1"/>
    </row>
    <row r="7598" spans="17:21" x14ac:dyDescent="0.25">
      <c r="Q7598" s="1"/>
      <c r="R7598" s="1"/>
      <c r="U7598" s="1"/>
    </row>
    <row r="7599" spans="17:21" x14ac:dyDescent="0.25">
      <c r="Q7599" s="1"/>
      <c r="R7599" s="1"/>
      <c r="U7599" s="1"/>
    </row>
    <row r="7600" spans="17:21" x14ac:dyDescent="0.25">
      <c r="Q7600" s="1"/>
      <c r="R7600" s="1"/>
      <c r="U7600" s="1"/>
    </row>
    <row r="7601" spans="5:21" x14ac:dyDescent="0.25">
      <c r="Q7601" s="1"/>
      <c r="R7601" s="1"/>
      <c r="U7601" s="1"/>
    </row>
    <row r="7602" spans="5:21" x14ac:dyDescent="0.25">
      <c r="Q7602" s="1"/>
      <c r="R7602" s="1"/>
      <c r="U7602" s="1"/>
    </row>
    <row r="7603" spans="5:21" x14ac:dyDescent="0.25">
      <c r="Q7603" s="1"/>
      <c r="R7603" s="1"/>
      <c r="U7603" s="1"/>
    </row>
    <row r="7604" spans="5:21" x14ac:dyDescent="0.25">
      <c r="Q7604" s="1"/>
      <c r="R7604" s="1"/>
      <c r="U7604" s="1"/>
    </row>
    <row r="7605" spans="5:21" x14ac:dyDescent="0.25">
      <c r="Q7605" s="1"/>
      <c r="R7605" s="1"/>
      <c r="U7605" s="1"/>
    </row>
    <row r="7606" spans="5:21" x14ac:dyDescent="0.25">
      <c r="Q7606" s="1"/>
      <c r="R7606" s="1"/>
      <c r="U7606" s="1"/>
    </row>
    <row r="7607" spans="5:21" x14ac:dyDescent="0.25">
      <c r="Q7607" s="1"/>
      <c r="R7607" s="1"/>
      <c r="U7607" s="1"/>
    </row>
    <row r="7608" spans="5:21" x14ac:dyDescent="0.25">
      <c r="Q7608" s="1"/>
      <c r="R7608" s="1"/>
      <c r="U7608" s="1"/>
    </row>
    <row r="7609" spans="5:21" x14ac:dyDescent="0.25">
      <c r="Q7609" s="1"/>
      <c r="R7609" s="1"/>
      <c r="U7609" s="1"/>
    </row>
    <row r="7610" spans="5:21" x14ac:dyDescent="0.25">
      <c r="E7610" s="1"/>
      <c r="F7610" s="1"/>
      <c r="Q7610" s="1"/>
      <c r="R7610" s="1"/>
      <c r="U7610" s="1"/>
    </row>
    <row r="7611" spans="5:21" x14ac:dyDescent="0.25">
      <c r="E7611" s="1"/>
      <c r="F7611" s="1"/>
      <c r="Q7611" s="1"/>
      <c r="R7611" s="1"/>
      <c r="U7611" s="1"/>
    </row>
    <row r="7612" spans="5:21" x14ac:dyDescent="0.25">
      <c r="E7612" s="1"/>
      <c r="F7612" s="1"/>
      <c r="Q7612" s="1"/>
      <c r="R7612" s="1"/>
      <c r="U7612" s="1"/>
    </row>
    <row r="7613" spans="5:21" x14ac:dyDescent="0.25">
      <c r="E7613" s="1"/>
      <c r="F7613" s="1"/>
      <c r="Q7613" s="1"/>
      <c r="R7613" s="1"/>
      <c r="U7613" s="1"/>
    </row>
    <row r="7614" spans="5:21" x14ac:dyDescent="0.25">
      <c r="E7614" s="1"/>
      <c r="F7614" s="1"/>
      <c r="Q7614" s="1"/>
      <c r="R7614" s="1"/>
      <c r="U7614" s="1"/>
    </row>
    <row r="7615" spans="5:21" x14ac:dyDescent="0.25">
      <c r="E7615" s="1"/>
      <c r="F7615" s="1"/>
      <c r="Q7615" s="1"/>
      <c r="R7615" s="1"/>
      <c r="U7615" s="1"/>
    </row>
    <row r="7616" spans="5:21" x14ac:dyDescent="0.25">
      <c r="E7616" s="1"/>
      <c r="F7616" s="1"/>
      <c r="Q7616" s="1"/>
      <c r="R7616" s="1"/>
      <c r="U7616" s="1"/>
    </row>
    <row r="7617" spans="5:21" x14ac:dyDescent="0.25">
      <c r="E7617" s="1"/>
      <c r="F7617" s="1"/>
      <c r="Q7617" s="1"/>
      <c r="R7617" s="1"/>
      <c r="U7617" s="1"/>
    </row>
    <row r="7618" spans="5:21" x14ac:dyDescent="0.25">
      <c r="E7618" s="1"/>
      <c r="F7618" s="1"/>
      <c r="Q7618" s="1"/>
      <c r="R7618" s="1"/>
      <c r="U7618" s="1"/>
    </row>
    <row r="7619" spans="5:21" x14ac:dyDescent="0.25">
      <c r="E7619" s="1"/>
      <c r="F7619" s="1"/>
      <c r="Q7619" s="1"/>
      <c r="R7619" s="1"/>
      <c r="U7619" s="1"/>
    </row>
    <row r="7620" spans="5:21" x14ac:dyDescent="0.25">
      <c r="E7620" s="1"/>
      <c r="F7620" s="1"/>
      <c r="Q7620" s="1"/>
      <c r="R7620" s="1"/>
      <c r="U7620" s="1"/>
    </row>
    <row r="7621" spans="5:21" x14ac:dyDescent="0.25">
      <c r="E7621" s="1"/>
      <c r="F7621" s="1"/>
      <c r="Q7621" s="1"/>
      <c r="R7621" s="1"/>
      <c r="U7621" s="1"/>
    </row>
    <row r="7622" spans="5:21" x14ac:dyDescent="0.25">
      <c r="E7622" s="1"/>
      <c r="F7622" s="1"/>
      <c r="Q7622" s="1"/>
      <c r="R7622" s="1"/>
      <c r="U7622" s="1"/>
    </row>
    <row r="7623" spans="5:21" x14ac:dyDescent="0.25">
      <c r="E7623" s="1"/>
      <c r="F7623" s="1"/>
      <c r="Q7623" s="1"/>
      <c r="R7623" s="1"/>
      <c r="U7623" s="1"/>
    </row>
    <row r="7624" spans="5:21" x14ac:dyDescent="0.25">
      <c r="E7624" s="1"/>
      <c r="F7624" s="1"/>
      <c r="Q7624" s="1"/>
      <c r="R7624" s="1"/>
      <c r="U7624" s="1"/>
    </row>
    <row r="7625" spans="5:21" x14ac:dyDescent="0.25">
      <c r="E7625" s="1"/>
      <c r="F7625" s="1"/>
      <c r="Q7625" s="1"/>
      <c r="R7625" s="1"/>
      <c r="U7625" s="1"/>
    </row>
    <row r="7626" spans="5:21" x14ac:dyDescent="0.25">
      <c r="E7626" s="1"/>
      <c r="F7626" s="1"/>
      <c r="Q7626" s="1"/>
      <c r="R7626" s="1"/>
      <c r="U7626" s="1"/>
    </row>
    <row r="7627" spans="5:21" x14ac:dyDescent="0.25">
      <c r="E7627" s="1"/>
      <c r="F7627" s="1"/>
      <c r="Q7627" s="1"/>
      <c r="R7627" s="1"/>
      <c r="U7627" s="1"/>
    </row>
    <row r="7628" spans="5:21" x14ac:dyDescent="0.25">
      <c r="E7628" s="1"/>
      <c r="F7628" s="1"/>
      <c r="Q7628" s="1"/>
      <c r="R7628" s="1"/>
      <c r="U7628" s="1"/>
    </row>
    <row r="7629" spans="5:21" x14ac:dyDescent="0.25">
      <c r="E7629" s="1"/>
      <c r="F7629" s="1"/>
      <c r="Q7629" s="1"/>
      <c r="R7629" s="1"/>
      <c r="U7629" s="1"/>
    </row>
    <row r="7630" spans="5:21" x14ac:dyDescent="0.25">
      <c r="E7630" s="1"/>
      <c r="F7630" s="1"/>
      <c r="Q7630" s="1"/>
      <c r="R7630" s="1"/>
      <c r="U7630" s="1"/>
    </row>
    <row r="7631" spans="5:21" x14ac:dyDescent="0.25">
      <c r="E7631" s="1"/>
      <c r="F7631" s="1"/>
      <c r="Q7631" s="1"/>
      <c r="R7631" s="1"/>
      <c r="U7631" s="1"/>
    </row>
    <row r="7632" spans="5:21" x14ac:dyDescent="0.25">
      <c r="E7632" s="1"/>
      <c r="F7632" s="1"/>
      <c r="Q7632" s="1"/>
      <c r="R7632" s="1"/>
      <c r="U7632" s="1"/>
    </row>
    <row r="7633" spans="5:21" x14ac:dyDescent="0.25">
      <c r="E7633" s="1"/>
      <c r="F7633" s="1"/>
      <c r="Q7633" s="1"/>
      <c r="R7633" s="1"/>
      <c r="U7633" s="1"/>
    </row>
    <row r="7634" spans="5:21" x14ac:dyDescent="0.25">
      <c r="E7634" s="1"/>
      <c r="F7634" s="1"/>
      <c r="Q7634" s="1"/>
      <c r="R7634" s="1"/>
      <c r="U7634" s="1"/>
    </row>
    <row r="7635" spans="5:21" x14ac:dyDescent="0.25">
      <c r="E7635" s="1"/>
      <c r="F7635" s="1"/>
      <c r="Q7635" s="1"/>
      <c r="R7635" s="1"/>
      <c r="U7635" s="1"/>
    </row>
    <row r="7636" spans="5:21" x14ac:dyDescent="0.25">
      <c r="E7636" s="1"/>
      <c r="F7636" s="1"/>
      <c r="Q7636" s="1"/>
      <c r="R7636" s="1"/>
      <c r="U7636" s="1"/>
    </row>
    <row r="7637" spans="5:21" x14ac:dyDescent="0.25">
      <c r="E7637" s="1"/>
      <c r="F7637" s="1"/>
      <c r="Q7637" s="1"/>
      <c r="R7637" s="1"/>
      <c r="U7637" s="1"/>
    </row>
    <row r="7638" spans="5:21" x14ac:dyDescent="0.25">
      <c r="E7638" s="1"/>
      <c r="F7638" s="1"/>
      <c r="Q7638" s="1"/>
      <c r="R7638" s="1"/>
      <c r="U7638" s="1"/>
    </row>
    <row r="7639" spans="5:21" x14ac:dyDescent="0.25">
      <c r="E7639" s="1"/>
      <c r="F7639" s="1"/>
      <c r="Q7639" s="1"/>
      <c r="R7639" s="1"/>
      <c r="U7639" s="1"/>
    </row>
    <row r="7640" spans="5:21" x14ac:dyDescent="0.25">
      <c r="E7640" s="1"/>
      <c r="F7640" s="1"/>
      <c r="Q7640" s="1"/>
      <c r="R7640" s="1"/>
      <c r="U7640" s="1"/>
    </row>
    <row r="7641" spans="5:21" x14ac:dyDescent="0.25">
      <c r="E7641" s="1"/>
      <c r="F7641" s="1"/>
      <c r="Q7641" s="1"/>
      <c r="R7641" s="1"/>
      <c r="U7641" s="1"/>
    </row>
    <row r="7642" spans="5:21" x14ac:dyDescent="0.25">
      <c r="E7642" s="1"/>
      <c r="F7642" s="1"/>
      <c r="Q7642" s="1"/>
      <c r="R7642" s="1"/>
      <c r="U7642" s="1"/>
    </row>
    <row r="7643" spans="5:21" x14ac:dyDescent="0.25">
      <c r="E7643" s="1"/>
      <c r="F7643" s="1"/>
      <c r="Q7643" s="1"/>
      <c r="R7643" s="1"/>
      <c r="U7643" s="1"/>
    </row>
    <row r="7644" spans="5:21" x14ac:dyDescent="0.25">
      <c r="E7644" s="1"/>
      <c r="F7644" s="1"/>
      <c r="Q7644" s="1"/>
      <c r="R7644" s="1"/>
      <c r="U7644" s="1"/>
    </row>
    <row r="7645" spans="5:21" x14ac:dyDescent="0.25">
      <c r="E7645" s="1"/>
      <c r="F7645" s="1"/>
      <c r="Q7645" s="1"/>
      <c r="R7645" s="1"/>
      <c r="U7645" s="1"/>
    </row>
    <row r="7646" spans="5:21" x14ac:dyDescent="0.25">
      <c r="E7646" s="1"/>
      <c r="F7646" s="1"/>
      <c r="Q7646" s="1"/>
      <c r="R7646" s="1"/>
      <c r="U7646" s="1"/>
    </row>
    <row r="7647" spans="5:21" x14ac:dyDescent="0.25">
      <c r="E7647" s="1"/>
      <c r="F7647" s="1"/>
      <c r="Q7647" s="1"/>
      <c r="R7647" s="1"/>
      <c r="U7647" s="1"/>
    </row>
    <row r="7648" spans="5:21" x14ac:dyDescent="0.25">
      <c r="E7648" s="1"/>
      <c r="F7648" s="1"/>
      <c r="Q7648" s="1"/>
      <c r="R7648" s="1"/>
      <c r="U7648" s="1"/>
    </row>
    <row r="7649" spans="5:21" x14ac:dyDescent="0.25">
      <c r="E7649" s="1"/>
      <c r="F7649" s="1"/>
      <c r="Q7649" s="1"/>
      <c r="R7649" s="1"/>
      <c r="U7649" s="1"/>
    </row>
    <row r="7650" spans="5:21" x14ac:dyDescent="0.25">
      <c r="E7650" s="1"/>
      <c r="F7650" s="1"/>
      <c r="Q7650" s="1"/>
      <c r="R7650" s="1"/>
      <c r="U7650" s="1"/>
    </row>
    <row r="7651" spans="5:21" x14ac:dyDescent="0.25">
      <c r="E7651" s="1"/>
      <c r="F7651" s="1"/>
      <c r="Q7651" s="1"/>
      <c r="R7651" s="1"/>
      <c r="U7651" s="1"/>
    </row>
    <row r="7652" spans="5:21" x14ac:dyDescent="0.25">
      <c r="E7652" s="1"/>
      <c r="F7652" s="1"/>
      <c r="Q7652" s="1"/>
      <c r="R7652" s="1"/>
      <c r="U7652" s="1"/>
    </row>
    <row r="7653" spans="5:21" x14ac:dyDescent="0.25">
      <c r="E7653" s="1"/>
      <c r="F7653" s="1"/>
      <c r="Q7653" s="1"/>
      <c r="R7653" s="1"/>
      <c r="U7653" s="1"/>
    </row>
    <row r="7654" spans="5:21" x14ac:dyDescent="0.25">
      <c r="E7654" s="1"/>
      <c r="F7654" s="1"/>
      <c r="Q7654" s="1"/>
      <c r="R7654" s="1"/>
      <c r="U7654" s="1"/>
    </row>
    <row r="7655" spans="5:21" x14ac:dyDescent="0.25">
      <c r="E7655" s="1"/>
      <c r="F7655" s="1"/>
      <c r="Q7655" s="1"/>
      <c r="R7655" s="1"/>
      <c r="U7655" s="1"/>
    </row>
    <row r="7656" spans="5:21" x14ac:dyDescent="0.25">
      <c r="E7656" s="1"/>
      <c r="F7656" s="1"/>
      <c r="Q7656" s="1"/>
      <c r="R7656" s="1"/>
      <c r="U7656" s="1"/>
    </row>
    <row r="7657" spans="5:21" x14ac:dyDescent="0.25">
      <c r="E7657" s="1"/>
      <c r="F7657" s="1"/>
      <c r="Q7657" s="1"/>
      <c r="R7657" s="1"/>
      <c r="U7657" s="1"/>
    </row>
    <row r="7658" spans="5:21" x14ac:dyDescent="0.25">
      <c r="E7658" s="1"/>
      <c r="F7658" s="1"/>
      <c r="Q7658" s="1"/>
      <c r="R7658" s="1"/>
      <c r="U7658" s="1"/>
    </row>
    <row r="7659" spans="5:21" x14ac:dyDescent="0.25">
      <c r="E7659" s="1"/>
      <c r="F7659" s="1"/>
      <c r="Q7659" s="1"/>
      <c r="R7659" s="1"/>
      <c r="U7659" s="1"/>
    </row>
    <row r="7660" spans="5:21" x14ac:dyDescent="0.25">
      <c r="E7660" s="1"/>
      <c r="F7660" s="1"/>
      <c r="Q7660" s="1"/>
      <c r="R7660" s="1"/>
      <c r="U7660" s="1"/>
    </row>
    <row r="7661" spans="5:21" x14ac:dyDescent="0.25">
      <c r="E7661" s="1"/>
      <c r="F7661" s="1"/>
      <c r="Q7661" s="1"/>
      <c r="R7661" s="1"/>
      <c r="U7661" s="1"/>
    </row>
    <row r="7662" spans="5:21" x14ac:dyDescent="0.25">
      <c r="E7662" s="1"/>
      <c r="F7662" s="1"/>
      <c r="Q7662" s="1"/>
      <c r="R7662" s="1"/>
      <c r="U7662" s="1"/>
    </row>
    <row r="7663" spans="5:21" x14ac:dyDescent="0.25">
      <c r="E7663" s="1"/>
      <c r="F7663" s="1"/>
      <c r="Q7663" s="1"/>
      <c r="R7663" s="1"/>
      <c r="U7663" s="1"/>
    </row>
    <row r="7664" spans="5:21" x14ac:dyDescent="0.25">
      <c r="E7664" s="1"/>
      <c r="F7664" s="1"/>
      <c r="Q7664" s="1"/>
      <c r="R7664" s="1"/>
      <c r="U7664" s="1"/>
    </row>
    <row r="7665" spans="5:21" x14ac:dyDescent="0.25">
      <c r="E7665" s="1"/>
      <c r="F7665" s="1"/>
      <c r="Q7665" s="1"/>
      <c r="R7665" s="1"/>
      <c r="U7665" s="1"/>
    </row>
    <row r="7666" spans="5:21" x14ac:dyDescent="0.25">
      <c r="E7666" s="1"/>
      <c r="F7666" s="1"/>
      <c r="Q7666" s="1"/>
      <c r="R7666" s="1"/>
      <c r="U7666" s="1"/>
    </row>
    <row r="7667" spans="5:21" x14ac:dyDescent="0.25">
      <c r="E7667" s="1"/>
      <c r="F7667" s="1"/>
      <c r="Q7667" s="1"/>
      <c r="R7667" s="1"/>
      <c r="U7667" s="1"/>
    </row>
    <row r="7668" spans="5:21" x14ac:dyDescent="0.25">
      <c r="E7668" s="1"/>
      <c r="F7668" s="1"/>
      <c r="Q7668" s="1"/>
      <c r="R7668" s="1"/>
      <c r="U7668" s="1"/>
    </row>
    <row r="7669" spans="5:21" x14ac:dyDescent="0.25">
      <c r="E7669" s="1"/>
      <c r="F7669" s="1"/>
      <c r="Q7669" s="1"/>
      <c r="R7669" s="1"/>
      <c r="U7669" s="1"/>
    </row>
    <row r="7670" spans="5:21" x14ac:dyDescent="0.25">
      <c r="E7670" s="1"/>
      <c r="F7670" s="1"/>
      <c r="Q7670" s="1"/>
      <c r="R7670" s="1"/>
      <c r="U7670" s="1"/>
    </row>
    <row r="7671" spans="5:21" x14ac:dyDescent="0.25">
      <c r="E7671" s="1"/>
      <c r="F7671" s="1"/>
      <c r="Q7671" s="1"/>
      <c r="R7671" s="1"/>
      <c r="U7671" s="1"/>
    </row>
    <row r="7672" spans="5:21" x14ac:dyDescent="0.25">
      <c r="E7672" s="1"/>
      <c r="F7672" s="1"/>
      <c r="Q7672" s="1"/>
      <c r="R7672" s="1"/>
      <c r="U7672" s="1"/>
    </row>
    <row r="7673" spans="5:21" x14ac:dyDescent="0.25">
      <c r="E7673" s="1"/>
      <c r="F7673" s="1"/>
      <c r="Q7673" s="1"/>
      <c r="R7673" s="1"/>
      <c r="U7673" s="1"/>
    </row>
    <row r="7674" spans="5:21" x14ac:dyDescent="0.25">
      <c r="E7674" s="1"/>
      <c r="F7674" s="1"/>
      <c r="Q7674" s="1"/>
      <c r="R7674" s="1"/>
      <c r="U7674" s="1"/>
    </row>
    <row r="7675" spans="5:21" x14ac:dyDescent="0.25">
      <c r="E7675" s="1"/>
      <c r="F7675" s="1"/>
      <c r="Q7675" s="1"/>
      <c r="R7675" s="1"/>
      <c r="U7675" s="1"/>
    </row>
    <row r="7676" spans="5:21" x14ac:dyDescent="0.25">
      <c r="E7676" s="1"/>
      <c r="F7676" s="1"/>
      <c r="Q7676" s="1"/>
      <c r="R7676" s="1"/>
      <c r="U7676" s="1"/>
    </row>
    <row r="7677" spans="5:21" x14ac:dyDescent="0.25">
      <c r="E7677" s="1"/>
      <c r="F7677" s="1"/>
      <c r="Q7677" s="1"/>
      <c r="R7677" s="1"/>
      <c r="U7677" s="1"/>
    </row>
    <row r="7678" spans="5:21" x14ac:dyDescent="0.25">
      <c r="E7678" s="1"/>
      <c r="F7678" s="1"/>
      <c r="Q7678" s="1"/>
      <c r="R7678" s="1"/>
      <c r="U7678" s="1"/>
    </row>
    <row r="7679" spans="5:21" x14ac:dyDescent="0.25">
      <c r="E7679" s="1"/>
      <c r="F7679" s="1"/>
      <c r="Q7679" s="1"/>
      <c r="R7679" s="1"/>
      <c r="U7679" s="1"/>
    </row>
    <row r="7680" spans="5:21" x14ac:dyDescent="0.25">
      <c r="E7680" s="1"/>
      <c r="F7680" s="1"/>
      <c r="Q7680" s="1"/>
      <c r="R7680" s="1"/>
      <c r="U7680" s="1"/>
    </row>
    <row r="7681" spans="5:21" x14ac:dyDescent="0.25">
      <c r="E7681" s="1"/>
      <c r="F7681" s="1"/>
      <c r="Q7681" s="1"/>
      <c r="R7681" s="1"/>
      <c r="U7681" s="1"/>
    </row>
    <row r="7682" spans="5:21" x14ac:dyDescent="0.25">
      <c r="E7682" s="1"/>
      <c r="F7682" s="1"/>
      <c r="Q7682" s="1"/>
      <c r="R7682" s="1"/>
      <c r="U7682" s="1"/>
    </row>
    <row r="7683" spans="5:21" x14ac:dyDescent="0.25">
      <c r="E7683" s="1"/>
      <c r="F7683" s="1"/>
      <c r="Q7683" s="1"/>
      <c r="R7683" s="1"/>
      <c r="U7683" s="1"/>
    </row>
    <row r="7684" spans="5:21" x14ac:dyDescent="0.25">
      <c r="E7684" s="1"/>
      <c r="F7684" s="1"/>
      <c r="Q7684" s="1"/>
      <c r="R7684" s="1"/>
      <c r="U7684" s="1"/>
    </row>
    <row r="7685" spans="5:21" x14ac:dyDescent="0.25">
      <c r="E7685" s="1"/>
      <c r="F7685" s="1"/>
      <c r="Q7685" s="1"/>
      <c r="R7685" s="1"/>
      <c r="U7685" s="1"/>
    </row>
    <row r="7686" spans="5:21" x14ac:dyDescent="0.25">
      <c r="E7686" s="1"/>
      <c r="F7686" s="1"/>
      <c r="Q7686" s="1"/>
      <c r="R7686" s="1"/>
      <c r="U7686" s="1"/>
    </row>
    <row r="7687" spans="5:21" x14ac:dyDescent="0.25">
      <c r="E7687" s="1"/>
      <c r="F7687" s="1"/>
      <c r="Q7687" s="1"/>
      <c r="R7687" s="1"/>
      <c r="U7687" s="1"/>
    </row>
    <row r="7688" spans="5:21" x14ac:dyDescent="0.25">
      <c r="E7688" s="1"/>
      <c r="F7688" s="1"/>
      <c r="Q7688" s="1"/>
      <c r="R7688" s="1"/>
      <c r="U7688" s="1"/>
    </row>
    <row r="7689" spans="5:21" x14ac:dyDescent="0.25">
      <c r="E7689" s="1"/>
      <c r="F7689" s="1"/>
      <c r="Q7689" s="1"/>
      <c r="R7689" s="1"/>
      <c r="U7689" s="1"/>
    </row>
    <row r="7690" spans="5:21" x14ac:dyDescent="0.25">
      <c r="E7690" s="1"/>
      <c r="F7690" s="1"/>
      <c r="Q7690" s="1"/>
      <c r="R7690" s="1"/>
      <c r="U7690" s="1"/>
    </row>
    <row r="7691" spans="5:21" x14ac:dyDescent="0.25">
      <c r="E7691" s="1"/>
      <c r="F7691" s="1"/>
      <c r="Q7691" s="1"/>
      <c r="R7691" s="1"/>
      <c r="U7691" s="1"/>
    </row>
    <row r="7692" spans="5:21" x14ac:dyDescent="0.25">
      <c r="E7692" s="1"/>
      <c r="F7692" s="1"/>
      <c r="Q7692" s="1"/>
      <c r="R7692" s="1"/>
      <c r="U7692" s="1"/>
    </row>
    <row r="7693" spans="5:21" x14ac:dyDescent="0.25">
      <c r="E7693" s="1"/>
      <c r="F7693" s="1"/>
      <c r="Q7693" s="1"/>
      <c r="R7693" s="1"/>
      <c r="U7693" s="1"/>
    </row>
    <row r="7694" spans="5:21" x14ac:dyDescent="0.25">
      <c r="E7694" s="1"/>
      <c r="F7694" s="1"/>
      <c r="Q7694" s="1"/>
      <c r="R7694" s="1"/>
      <c r="U7694" s="1"/>
    </row>
    <row r="7695" spans="5:21" x14ac:dyDescent="0.25">
      <c r="E7695" s="1"/>
      <c r="F7695" s="1"/>
      <c r="Q7695" s="1"/>
      <c r="R7695" s="1"/>
      <c r="U7695" s="1"/>
    </row>
    <row r="7696" spans="5:21" x14ac:dyDescent="0.25">
      <c r="E7696" s="1"/>
      <c r="F7696" s="1"/>
      <c r="Q7696" s="1"/>
      <c r="R7696" s="1"/>
      <c r="U7696" s="1"/>
    </row>
    <row r="7697" spans="5:21" x14ac:dyDescent="0.25">
      <c r="E7697" s="1"/>
      <c r="F7697" s="1"/>
      <c r="Q7697" s="1"/>
      <c r="R7697" s="1"/>
      <c r="U7697" s="1"/>
    </row>
    <row r="7698" spans="5:21" x14ac:dyDescent="0.25">
      <c r="E7698" s="1"/>
      <c r="F7698" s="1"/>
      <c r="Q7698" s="1"/>
      <c r="R7698" s="1"/>
      <c r="U7698" s="1"/>
    </row>
    <row r="7699" spans="5:21" x14ac:dyDescent="0.25">
      <c r="E7699" s="1"/>
      <c r="F7699" s="1"/>
      <c r="Q7699" s="1"/>
      <c r="R7699" s="1"/>
      <c r="U7699" s="1"/>
    </row>
    <row r="7700" spans="5:21" x14ac:dyDescent="0.25">
      <c r="E7700" s="1"/>
      <c r="F7700" s="1"/>
      <c r="Q7700" s="1"/>
      <c r="R7700" s="1"/>
      <c r="U7700" s="1"/>
    </row>
    <row r="7701" spans="5:21" x14ac:dyDescent="0.25">
      <c r="E7701" s="1"/>
      <c r="F7701" s="1"/>
      <c r="Q7701" s="1"/>
      <c r="R7701" s="1"/>
      <c r="U7701" s="1"/>
    </row>
    <row r="7702" spans="5:21" x14ac:dyDescent="0.25">
      <c r="E7702" s="1"/>
      <c r="F7702" s="1"/>
      <c r="Q7702" s="1"/>
      <c r="R7702" s="1"/>
      <c r="U7702" s="1"/>
    </row>
    <row r="7703" spans="5:21" x14ac:dyDescent="0.25">
      <c r="E7703" s="1"/>
      <c r="F7703" s="1"/>
      <c r="Q7703" s="1"/>
      <c r="R7703" s="1"/>
      <c r="U7703" s="1"/>
    </row>
    <row r="7704" spans="5:21" x14ac:dyDescent="0.25">
      <c r="E7704" s="1"/>
      <c r="F7704" s="1"/>
      <c r="Q7704" s="1"/>
      <c r="R7704" s="1"/>
      <c r="U7704" s="1"/>
    </row>
    <row r="7705" spans="5:21" x14ac:dyDescent="0.25">
      <c r="E7705" s="1"/>
      <c r="F7705" s="1"/>
      <c r="Q7705" s="1"/>
      <c r="R7705" s="1"/>
      <c r="U7705" s="1"/>
    </row>
    <row r="7706" spans="5:21" x14ac:dyDescent="0.25">
      <c r="E7706" s="1"/>
      <c r="F7706" s="1"/>
      <c r="Q7706" s="1"/>
      <c r="R7706" s="1"/>
      <c r="U7706" s="1"/>
    </row>
    <row r="7707" spans="5:21" x14ac:dyDescent="0.25">
      <c r="E7707" s="1"/>
      <c r="F7707" s="1"/>
      <c r="Q7707" s="1"/>
      <c r="R7707" s="1"/>
      <c r="U7707" s="1"/>
    </row>
    <row r="7708" spans="5:21" x14ac:dyDescent="0.25">
      <c r="E7708" s="1"/>
      <c r="F7708" s="1"/>
      <c r="Q7708" s="1"/>
      <c r="R7708" s="1"/>
      <c r="U7708" s="1"/>
    </row>
    <row r="7709" spans="5:21" x14ac:dyDescent="0.25">
      <c r="E7709" s="1"/>
      <c r="F7709" s="1"/>
      <c r="Q7709" s="1"/>
      <c r="R7709" s="1"/>
      <c r="U7709" s="1"/>
    </row>
    <row r="7710" spans="5:21" x14ac:dyDescent="0.25">
      <c r="E7710" s="1"/>
      <c r="F7710" s="1"/>
      <c r="Q7710" s="1"/>
      <c r="R7710" s="1"/>
      <c r="U7710" s="1"/>
    </row>
    <row r="7711" spans="5:21" x14ac:dyDescent="0.25">
      <c r="E7711" s="1"/>
      <c r="F7711" s="1"/>
      <c r="Q7711" s="1"/>
      <c r="R7711" s="1"/>
      <c r="U7711" s="1"/>
    </row>
    <row r="7712" spans="5:21" x14ac:dyDescent="0.25">
      <c r="E7712" s="1"/>
      <c r="F7712" s="1"/>
      <c r="Q7712" s="1"/>
      <c r="R7712" s="1"/>
      <c r="U7712" s="1"/>
    </row>
    <row r="7713" spans="5:21" x14ac:dyDescent="0.25">
      <c r="E7713" s="1"/>
      <c r="F7713" s="1"/>
      <c r="Q7713" s="1"/>
      <c r="R7713" s="1"/>
      <c r="U7713" s="1"/>
    </row>
    <row r="7714" spans="5:21" x14ac:dyDescent="0.25">
      <c r="E7714" s="1"/>
      <c r="F7714" s="1"/>
      <c r="Q7714" s="1"/>
      <c r="R7714" s="1"/>
      <c r="U7714" s="1"/>
    </row>
    <row r="7715" spans="5:21" x14ac:dyDescent="0.25">
      <c r="E7715" s="1"/>
      <c r="F7715" s="1"/>
      <c r="Q7715" s="1"/>
      <c r="R7715" s="1"/>
      <c r="U7715" s="1"/>
    </row>
    <row r="7716" spans="5:21" x14ac:dyDescent="0.25">
      <c r="E7716" s="1"/>
      <c r="F7716" s="1"/>
      <c r="Q7716" s="1"/>
      <c r="R7716" s="1"/>
      <c r="U7716" s="1"/>
    </row>
    <row r="7717" spans="5:21" x14ac:dyDescent="0.25">
      <c r="E7717" s="1"/>
      <c r="F7717" s="1"/>
      <c r="Q7717" s="1"/>
      <c r="R7717" s="1"/>
      <c r="U7717" s="1"/>
    </row>
    <row r="7718" spans="5:21" x14ac:dyDescent="0.25">
      <c r="E7718" s="1"/>
      <c r="F7718" s="1"/>
      <c r="Q7718" s="1"/>
      <c r="R7718" s="1"/>
      <c r="U7718" s="1"/>
    </row>
    <row r="7719" spans="5:21" x14ac:dyDescent="0.25">
      <c r="E7719" s="1"/>
      <c r="F7719" s="1"/>
      <c r="Q7719" s="1"/>
      <c r="R7719" s="1"/>
      <c r="U7719" s="1"/>
    </row>
    <row r="7720" spans="5:21" x14ac:dyDescent="0.25">
      <c r="E7720" s="1"/>
      <c r="F7720" s="1"/>
      <c r="Q7720" s="1"/>
      <c r="R7720" s="1"/>
      <c r="U7720" s="1"/>
    </row>
    <row r="7721" spans="5:21" x14ac:dyDescent="0.25">
      <c r="E7721" s="1"/>
      <c r="F7721" s="1"/>
      <c r="Q7721" s="1"/>
      <c r="R7721" s="1"/>
      <c r="U7721" s="1"/>
    </row>
    <row r="7722" spans="5:21" x14ac:dyDescent="0.25">
      <c r="E7722" s="1"/>
      <c r="F7722" s="1"/>
      <c r="Q7722" s="1"/>
      <c r="R7722" s="1"/>
      <c r="U7722" s="1"/>
    </row>
    <row r="7723" spans="5:21" x14ac:dyDescent="0.25">
      <c r="E7723" s="1"/>
      <c r="F7723" s="1"/>
      <c r="Q7723" s="1"/>
      <c r="R7723" s="1"/>
      <c r="U7723" s="1"/>
    </row>
    <row r="7724" spans="5:21" x14ac:dyDescent="0.25">
      <c r="E7724" s="1"/>
      <c r="F7724" s="1"/>
      <c r="Q7724" s="1"/>
      <c r="R7724" s="1"/>
      <c r="U7724" s="1"/>
    </row>
    <row r="7725" spans="5:21" x14ac:dyDescent="0.25">
      <c r="E7725" s="1"/>
      <c r="F7725" s="1"/>
      <c r="Q7725" s="1"/>
      <c r="R7725" s="1"/>
      <c r="U7725" s="1"/>
    </row>
    <row r="7726" spans="5:21" x14ac:dyDescent="0.25">
      <c r="E7726" s="1"/>
      <c r="F7726" s="1"/>
      <c r="Q7726" s="1"/>
      <c r="R7726" s="1"/>
      <c r="U7726" s="1"/>
    </row>
    <row r="7727" spans="5:21" x14ac:dyDescent="0.25">
      <c r="E7727" s="1"/>
      <c r="F7727" s="1"/>
      <c r="Q7727" s="1"/>
      <c r="R7727" s="1"/>
      <c r="U7727" s="1"/>
    </row>
    <row r="7728" spans="5:21" x14ac:dyDescent="0.25">
      <c r="E7728" s="1"/>
      <c r="F7728" s="1"/>
      <c r="Q7728" s="1"/>
      <c r="R7728" s="1"/>
      <c r="U7728" s="1"/>
    </row>
    <row r="7729" spans="5:21" x14ac:dyDescent="0.25">
      <c r="E7729" s="1"/>
      <c r="F7729" s="1"/>
      <c r="Q7729" s="1"/>
      <c r="R7729" s="1"/>
      <c r="U7729" s="1"/>
    </row>
    <row r="7730" spans="5:21" x14ac:dyDescent="0.25">
      <c r="E7730" s="1"/>
      <c r="F7730" s="1"/>
      <c r="Q7730" s="1"/>
      <c r="R7730" s="1"/>
      <c r="U7730" s="1"/>
    </row>
    <row r="7731" spans="5:21" x14ac:dyDescent="0.25">
      <c r="E7731" s="1"/>
      <c r="F7731" s="1"/>
      <c r="Q7731" s="1"/>
      <c r="R7731" s="1"/>
      <c r="U7731" s="1"/>
    </row>
    <row r="7732" spans="5:21" x14ac:dyDescent="0.25">
      <c r="E7732" s="1"/>
      <c r="F7732" s="1"/>
      <c r="Q7732" s="1"/>
      <c r="R7732" s="1"/>
      <c r="U7732" s="1"/>
    </row>
    <row r="7733" spans="5:21" x14ac:dyDescent="0.25">
      <c r="E7733" s="1"/>
      <c r="F7733" s="1"/>
      <c r="Q7733" s="1"/>
      <c r="R7733" s="1"/>
      <c r="U7733" s="1"/>
    </row>
    <row r="7734" spans="5:21" x14ac:dyDescent="0.25">
      <c r="E7734" s="1"/>
      <c r="F7734" s="1"/>
      <c r="Q7734" s="1"/>
      <c r="R7734" s="1"/>
      <c r="U7734" s="1"/>
    </row>
    <row r="7735" spans="5:21" x14ac:dyDescent="0.25">
      <c r="E7735" s="1"/>
      <c r="F7735" s="1"/>
      <c r="Q7735" s="1"/>
      <c r="R7735" s="1"/>
      <c r="U7735" s="1"/>
    </row>
    <row r="7736" spans="5:21" x14ac:dyDescent="0.25">
      <c r="E7736" s="1"/>
      <c r="F7736" s="1"/>
      <c r="Q7736" s="1"/>
      <c r="R7736" s="1"/>
      <c r="U7736" s="1"/>
    </row>
    <row r="7737" spans="5:21" x14ac:dyDescent="0.25">
      <c r="E7737" s="1"/>
      <c r="F7737" s="1"/>
      <c r="Q7737" s="1"/>
      <c r="R7737" s="1"/>
      <c r="U7737" s="1"/>
    </row>
    <row r="7738" spans="5:21" x14ac:dyDescent="0.25">
      <c r="E7738" s="1"/>
      <c r="F7738" s="1"/>
      <c r="Q7738" s="1"/>
      <c r="R7738" s="1"/>
      <c r="U7738" s="1"/>
    </row>
    <row r="7739" spans="5:21" x14ac:dyDescent="0.25">
      <c r="E7739" s="1"/>
      <c r="F7739" s="1"/>
      <c r="Q7739" s="1"/>
      <c r="R7739" s="1"/>
      <c r="U7739" s="1"/>
    </row>
    <row r="7740" spans="5:21" x14ac:dyDescent="0.25">
      <c r="E7740" s="1"/>
      <c r="F7740" s="1"/>
      <c r="Q7740" s="1"/>
      <c r="R7740" s="1"/>
      <c r="U7740" s="1"/>
    </row>
    <row r="7741" spans="5:21" x14ac:dyDescent="0.25">
      <c r="E7741" s="1"/>
      <c r="F7741" s="1"/>
      <c r="Q7741" s="1"/>
      <c r="R7741" s="1"/>
      <c r="U7741" s="1"/>
    </row>
    <row r="7742" spans="5:21" x14ac:dyDescent="0.25">
      <c r="E7742" s="1"/>
      <c r="F7742" s="1"/>
      <c r="Q7742" s="1"/>
      <c r="R7742" s="1"/>
      <c r="U7742" s="1"/>
    </row>
    <row r="7743" spans="5:21" x14ac:dyDescent="0.25">
      <c r="E7743" s="1"/>
      <c r="F7743" s="1"/>
      <c r="Q7743" s="1"/>
      <c r="R7743" s="1"/>
      <c r="U7743" s="1"/>
    </row>
    <row r="7744" spans="5:21" x14ac:dyDescent="0.25">
      <c r="E7744" s="1"/>
      <c r="F7744" s="1"/>
      <c r="Q7744" s="1"/>
      <c r="R7744" s="1"/>
      <c r="U7744" s="1"/>
    </row>
    <row r="7745" spans="5:21" x14ac:dyDescent="0.25">
      <c r="E7745" s="1"/>
      <c r="F7745" s="1"/>
      <c r="Q7745" s="1"/>
      <c r="R7745" s="1"/>
      <c r="U7745" s="1"/>
    </row>
    <row r="7746" spans="5:21" x14ac:dyDescent="0.25">
      <c r="E7746" s="1"/>
      <c r="F7746" s="1"/>
      <c r="Q7746" s="1"/>
      <c r="R7746" s="1"/>
      <c r="U7746" s="1"/>
    </row>
    <row r="7747" spans="5:21" x14ac:dyDescent="0.25">
      <c r="E7747" s="1"/>
      <c r="F7747" s="1"/>
      <c r="Q7747" s="1"/>
      <c r="R7747" s="1"/>
      <c r="U7747" s="1"/>
    </row>
    <row r="7748" spans="5:21" x14ac:dyDescent="0.25">
      <c r="E7748" s="1"/>
      <c r="F7748" s="1"/>
      <c r="Q7748" s="1"/>
      <c r="R7748" s="1"/>
      <c r="U7748" s="1"/>
    </row>
    <row r="7749" spans="5:21" x14ac:dyDescent="0.25">
      <c r="E7749" s="1"/>
      <c r="F7749" s="1"/>
      <c r="Q7749" s="1"/>
      <c r="R7749" s="1"/>
      <c r="U7749" s="1"/>
    </row>
    <row r="7750" spans="5:21" x14ac:dyDescent="0.25">
      <c r="E7750" s="1"/>
      <c r="F7750" s="1"/>
      <c r="Q7750" s="1"/>
      <c r="R7750" s="1"/>
      <c r="U7750" s="1"/>
    </row>
    <row r="7751" spans="5:21" x14ac:dyDescent="0.25">
      <c r="E7751" s="1"/>
      <c r="F7751" s="1"/>
      <c r="Q7751" s="1"/>
      <c r="R7751" s="1"/>
      <c r="U7751" s="1"/>
    </row>
    <row r="7752" spans="5:21" x14ac:dyDescent="0.25">
      <c r="E7752" s="1"/>
      <c r="F7752" s="1"/>
      <c r="Q7752" s="1"/>
      <c r="R7752" s="1"/>
      <c r="U7752" s="1"/>
    </row>
    <row r="7753" spans="5:21" x14ac:dyDescent="0.25">
      <c r="E7753" s="1"/>
      <c r="F7753" s="1"/>
      <c r="Q7753" s="1"/>
      <c r="R7753" s="1"/>
      <c r="U7753" s="1"/>
    </row>
    <row r="7754" spans="5:21" x14ac:dyDescent="0.25">
      <c r="E7754" s="1"/>
      <c r="F7754" s="1"/>
      <c r="Q7754" s="1"/>
      <c r="R7754" s="1"/>
      <c r="U7754" s="1"/>
    </row>
    <row r="7755" spans="5:21" x14ac:dyDescent="0.25">
      <c r="E7755" s="1"/>
      <c r="F7755" s="1"/>
      <c r="Q7755" s="1"/>
      <c r="R7755" s="1"/>
      <c r="U7755" s="1"/>
    </row>
    <row r="7756" spans="5:21" x14ac:dyDescent="0.25">
      <c r="E7756" s="1"/>
      <c r="F7756" s="1"/>
      <c r="Q7756" s="1"/>
      <c r="R7756" s="1"/>
      <c r="U7756" s="1"/>
    </row>
    <row r="7757" spans="5:21" x14ac:dyDescent="0.25">
      <c r="E7757" s="1"/>
      <c r="F7757" s="1"/>
      <c r="Q7757" s="1"/>
      <c r="R7757" s="1"/>
      <c r="U7757" s="1"/>
    </row>
    <row r="7758" spans="5:21" x14ac:dyDescent="0.25">
      <c r="E7758" s="1"/>
      <c r="F7758" s="1"/>
      <c r="Q7758" s="1"/>
      <c r="R7758" s="1"/>
      <c r="U7758" s="1"/>
    </row>
    <row r="7759" spans="5:21" x14ac:dyDescent="0.25">
      <c r="E7759" s="1"/>
      <c r="F7759" s="1"/>
      <c r="Q7759" s="1"/>
      <c r="R7759" s="1"/>
      <c r="U7759" s="1"/>
    </row>
    <row r="7760" spans="5:21" x14ac:dyDescent="0.25">
      <c r="E7760" s="1"/>
      <c r="F7760" s="1"/>
      <c r="Q7760" s="1"/>
      <c r="R7760" s="1"/>
      <c r="U7760" s="1"/>
    </row>
    <row r="7761" spans="5:21" x14ac:dyDescent="0.25">
      <c r="E7761" s="1"/>
      <c r="F7761" s="1"/>
      <c r="Q7761" s="1"/>
      <c r="R7761" s="1"/>
      <c r="U7761" s="1"/>
    </row>
    <row r="7762" spans="5:21" x14ac:dyDescent="0.25">
      <c r="E7762" s="1"/>
      <c r="F7762" s="1"/>
      <c r="Q7762" s="1"/>
      <c r="R7762" s="1"/>
      <c r="U7762" s="1"/>
    </row>
    <row r="7763" spans="5:21" x14ac:dyDescent="0.25">
      <c r="E7763" s="1"/>
      <c r="F7763" s="1"/>
      <c r="Q7763" s="1"/>
      <c r="R7763" s="1"/>
      <c r="U7763" s="1"/>
    </row>
    <row r="7764" spans="5:21" x14ac:dyDescent="0.25">
      <c r="E7764" s="1"/>
      <c r="F7764" s="1"/>
      <c r="Q7764" s="1"/>
      <c r="R7764" s="1"/>
      <c r="U7764" s="1"/>
    </row>
    <row r="7765" spans="5:21" x14ac:dyDescent="0.25">
      <c r="E7765" s="1"/>
      <c r="F7765" s="1"/>
      <c r="Q7765" s="1"/>
      <c r="R7765" s="1"/>
      <c r="U7765" s="1"/>
    </row>
    <row r="7766" spans="5:21" x14ac:dyDescent="0.25">
      <c r="E7766" s="1"/>
      <c r="F7766" s="1"/>
      <c r="Q7766" s="1"/>
      <c r="R7766" s="1"/>
      <c r="U7766" s="1"/>
    </row>
    <row r="7767" spans="5:21" x14ac:dyDescent="0.25">
      <c r="E7767" s="1"/>
      <c r="F7767" s="1"/>
      <c r="Q7767" s="1"/>
      <c r="R7767" s="1"/>
      <c r="U7767" s="1"/>
    </row>
    <row r="7768" spans="5:21" x14ac:dyDescent="0.25">
      <c r="E7768" s="1"/>
      <c r="F7768" s="1"/>
      <c r="Q7768" s="1"/>
      <c r="R7768" s="1"/>
      <c r="U7768" s="1"/>
    </row>
    <row r="7769" spans="5:21" x14ac:dyDescent="0.25">
      <c r="E7769" s="1"/>
      <c r="F7769" s="1"/>
      <c r="Q7769" s="1"/>
      <c r="R7769" s="1"/>
      <c r="U7769" s="1"/>
    </row>
    <row r="7770" spans="5:21" x14ac:dyDescent="0.25">
      <c r="E7770" s="1"/>
      <c r="F7770" s="1"/>
      <c r="Q7770" s="1"/>
      <c r="R7770" s="1"/>
      <c r="U7770" s="1"/>
    </row>
    <row r="7771" spans="5:21" x14ac:dyDescent="0.25">
      <c r="E7771" s="1"/>
      <c r="F7771" s="1"/>
      <c r="Q7771" s="1"/>
      <c r="R7771" s="1"/>
      <c r="U7771" s="1"/>
    </row>
    <row r="7772" spans="5:21" x14ac:dyDescent="0.25">
      <c r="E7772" s="1"/>
      <c r="F7772" s="1"/>
      <c r="Q7772" s="1"/>
      <c r="R7772" s="1"/>
      <c r="U7772" s="1"/>
    </row>
    <row r="7773" spans="5:21" x14ac:dyDescent="0.25">
      <c r="E7773" s="1"/>
      <c r="F7773" s="1"/>
      <c r="Q7773" s="1"/>
      <c r="R7773" s="1"/>
      <c r="U7773" s="1"/>
    </row>
    <row r="7774" spans="5:21" x14ac:dyDescent="0.25">
      <c r="E7774" s="1"/>
      <c r="F7774" s="1"/>
      <c r="Q7774" s="1"/>
      <c r="R7774" s="1"/>
      <c r="U7774" s="1"/>
    </row>
    <row r="7775" spans="5:21" x14ac:dyDescent="0.25">
      <c r="E7775" s="1"/>
      <c r="F7775" s="1"/>
      <c r="Q7775" s="1"/>
      <c r="R7775" s="1"/>
      <c r="U7775" s="1"/>
    </row>
    <row r="7776" spans="5:21" x14ac:dyDescent="0.25">
      <c r="E7776" s="1"/>
      <c r="F7776" s="1"/>
      <c r="Q7776" s="1"/>
      <c r="R7776" s="1"/>
      <c r="U7776" s="1"/>
    </row>
    <row r="7777" spans="5:21" x14ac:dyDescent="0.25">
      <c r="E7777" s="1"/>
      <c r="F7777" s="1"/>
      <c r="Q7777" s="1"/>
      <c r="R7777" s="1"/>
      <c r="U7777" s="1"/>
    </row>
    <row r="7778" spans="5:21" x14ac:dyDescent="0.25">
      <c r="E7778" s="1"/>
      <c r="F7778" s="1"/>
      <c r="Q7778" s="1"/>
      <c r="R7778" s="1"/>
      <c r="U7778" s="1"/>
    </row>
    <row r="7779" spans="5:21" x14ac:dyDescent="0.25">
      <c r="E7779" s="1"/>
      <c r="F7779" s="1"/>
      <c r="Q7779" s="1"/>
      <c r="R7779" s="1"/>
      <c r="U7779" s="1"/>
    </row>
    <row r="7780" spans="5:21" x14ac:dyDescent="0.25">
      <c r="E7780" s="1"/>
      <c r="F7780" s="1"/>
      <c r="Q7780" s="1"/>
      <c r="R7780" s="1"/>
      <c r="U7780" s="1"/>
    </row>
    <row r="7781" spans="5:21" x14ac:dyDescent="0.25">
      <c r="E7781" s="1"/>
      <c r="F7781" s="1"/>
      <c r="Q7781" s="1"/>
      <c r="R7781" s="1"/>
      <c r="U7781" s="1"/>
    </row>
    <row r="7782" spans="5:21" x14ac:dyDescent="0.25">
      <c r="E7782" s="1"/>
      <c r="F7782" s="1"/>
      <c r="Q7782" s="1"/>
      <c r="R7782" s="1"/>
      <c r="U7782" s="1"/>
    </row>
    <row r="7783" spans="5:21" x14ac:dyDescent="0.25">
      <c r="E7783" s="1"/>
      <c r="F7783" s="1"/>
      <c r="Q7783" s="1"/>
      <c r="R7783" s="1"/>
      <c r="U7783" s="1"/>
    </row>
    <row r="7784" spans="5:21" x14ac:dyDescent="0.25">
      <c r="E7784" s="1"/>
      <c r="F7784" s="1"/>
      <c r="Q7784" s="1"/>
      <c r="R7784" s="1"/>
      <c r="U7784" s="1"/>
    </row>
    <row r="7785" spans="5:21" x14ac:dyDescent="0.25">
      <c r="E7785" s="1"/>
      <c r="F7785" s="1"/>
      <c r="Q7785" s="1"/>
      <c r="R7785" s="1"/>
      <c r="U7785" s="1"/>
    </row>
    <row r="7786" spans="5:21" x14ac:dyDescent="0.25">
      <c r="E7786" s="1"/>
      <c r="F7786" s="1"/>
      <c r="Q7786" s="1"/>
      <c r="R7786" s="1"/>
      <c r="U7786" s="1"/>
    </row>
    <row r="7787" spans="5:21" x14ac:dyDescent="0.25">
      <c r="E7787" s="1"/>
      <c r="F7787" s="1"/>
      <c r="Q7787" s="1"/>
      <c r="R7787" s="1"/>
      <c r="U7787" s="1"/>
    </row>
    <row r="7788" spans="5:21" x14ac:dyDescent="0.25">
      <c r="E7788" s="1"/>
      <c r="F7788" s="1"/>
      <c r="Q7788" s="1"/>
      <c r="R7788" s="1"/>
      <c r="U7788" s="1"/>
    </row>
    <row r="7789" spans="5:21" x14ac:dyDescent="0.25">
      <c r="E7789" s="1"/>
      <c r="F7789" s="1"/>
      <c r="Q7789" s="1"/>
      <c r="R7789" s="1"/>
      <c r="U7789" s="1"/>
    </row>
    <row r="7790" spans="5:21" x14ac:dyDescent="0.25">
      <c r="E7790" s="1"/>
      <c r="F7790" s="1"/>
      <c r="Q7790" s="1"/>
      <c r="R7790" s="1"/>
      <c r="U7790" s="1"/>
    </row>
    <row r="7791" spans="5:21" x14ac:dyDescent="0.25">
      <c r="E7791" s="1"/>
      <c r="F7791" s="1"/>
      <c r="Q7791" s="1"/>
      <c r="R7791" s="1"/>
      <c r="U7791" s="1"/>
    </row>
    <row r="7792" spans="5:21" x14ac:dyDescent="0.25">
      <c r="E7792" s="1"/>
      <c r="F7792" s="1"/>
      <c r="Q7792" s="1"/>
      <c r="R7792" s="1"/>
      <c r="U7792" s="1"/>
    </row>
    <row r="7793" spans="5:21" x14ac:dyDescent="0.25">
      <c r="E7793" s="1"/>
      <c r="F7793" s="1"/>
      <c r="Q7793" s="1"/>
      <c r="R7793" s="1"/>
      <c r="U7793" s="1"/>
    </row>
    <row r="7794" spans="5:21" x14ac:dyDescent="0.25">
      <c r="E7794" s="1"/>
      <c r="F7794" s="1"/>
      <c r="Q7794" s="1"/>
      <c r="R7794" s="1"/>
      <c r="U7794" s="1"/>
    </row>
    <row r="7795" spans="5:21" x14ac:dyDescent="0.25">
      <c r="E7795" s="1"/>
      <c r="F7795" s="1"/>
      <c r="Q7795" s="1"/>
      <c r="R7795" s="1"/>
      <c r="U7795" s="1"/>
    </row>
    <row r="7796" spans="5:21" x14ac:dyDescent="0.25">
      <c r="E7796" s="1"/>
      <c r="F7796" s="1"/>
      <c r="Q7796" s="1"/>
      <c r="R7796" s="1"/>
      <c r="U7796" s="1"/>
    </row>
    <row r="7797" spans="5:21" x14ac:dyDescent="0.25">
      <c r="E7797" s="1"/>
      <c r="F7797" s="1"/>
      <c r="Q7797" s="1"/>
      <c r="R7797" s="1"/>
      <c r="U7797" s="1"/>
    </row>
    <row r="7798" spans="5:21" x14ac:dyDescent="0.25">
      <c r="E7798" s="1"/>
      <c r="F7798" s="1"/>
      <c r="Q7798" s="1"/>
      <c r="R7798" s="1"/>
      <c r="U7798" s="1"/>
    </row>
    <row r="7799" spans="5:21" x14ac:dyDescent="0.25">
      <c r="E7799" s="1"/>
      <c r="F7799" s="1"/>
      <c r="Q7799" s="1"/>
      <c r="R7799" s="1"/>
      <c r="U7799" s="1"/>
    </row>
    <row r="7800" spans="5:21" x14ac:dyDescent="0.25">
      <c r="E7800" s="1"/>
      <c r="F7800" s="1"/>
      <c r="Q7800" s="1"/>
      <c r="R7800" s="1"/>
      <c r="U7800" s="1"/>
    </row>
    <row r="7801" spans="5:21" x14ac:dyDescent="0.25">
      <c r="E7801" s="1"/>
      <c r="F7801" s="1"/>
      <c r="Q7801" s="1"/>
      <c r="R7801" s="1"/>
      <c r="U7801" s="1"/>
    </row>
    <row r="7802" spans="5:21" x14ac:dyDescent="0.25">
      <c r="E7802" s="1"/>
      <c r="F7802" s="1"/>
      <c r="Q7802" s="1"/>
      <c r="R7802" s="1"/>
      <c r="U7802" s="1"/>
    </row>
    <row r="7803" spans="5:21" x14ac:dyDescent="0.25">
      <c r="E7803" s="1"/>
      <c r="F7803" s="1"/>
      <c r="Q7803" s="1"/>
      <c r="R7803" s="1"/>
      <c r="U7803" s="1"/>
    </row>
    <row r="7804" spans="5:21" x14ac:dyDescent="0.25">
      <c r="E7804" s="1"/>
      <c r="F7804" s="1"/>
      <c r="Q7804" s="1"/>
      <c r="R7804" s="1"/>
      <c r="U7804" s="1"/>
    </row>
    <row r="7805" spans="5:21" x14ac:dyDescent="0.25">
      <c r="E7805" s="1"/>
      <c r="F7805" s="1"/>
      <c r="Q7805" s="1"/>
      <c r="R7805" s="1"/>
      <c r="U7805" s="1"/>
    </row>
    <row r="7806" spans="5:21" x14ac:dyDescent="0.25">
      <c r="E7806" s="1"/>
      <c r="F7806" s="1"/>
      <c r="Q7806" s="1"/>
      <c r="R7806" s="1"/>
      <c r="U7806" s="1"/>
    </row>
    <row r="7807" spans="5:21" x14ac:dyDescent="0.25">
      <c r="E7807" s="1"/>
      <c r="F7807" s="1"/>
      <c r="Q7807" s="1"/>
      <c r="R7807" s="1"/>
      <c r="U7807" s="1"/>
    </row>
    <row r="7808" spans="5:21" x14ac:dyDescent="0.25">
      <c r="E7808" s="1"/>
      <c r="F7808" s="1"/>
      <c r="Q7808" s="1"/>
      <c r="R7808" s="1"/>
      <c r="U7808" s="1"/>
    </row>
    <row r="7809" spans="5:21" x14ac:dyDescent="0.25">
      <c r="E7809" s="1"/>
      <c r="F7809" s="1"/>
      <c r="Q7809" s="1"/>
      <c r="R7809" s="1"/>
      <c r="U7809" s="1"/>
    </row>
    <row r="7810" spans="5:21" x14ac:dyDescent="0.25">
      <c r="E7810" s="1"/>
      <c r="F7810" s="1"/>
      <c r="Q7810" s="1"/>
      <c r="R7810" s="1"/>
      <c r="U7810" s="1"/>
    </row>
    <row r="7811" spans="5:21" x14ac:dyDescent="0.25">
      <c r="E7811" s="1"/>
      <c r="F7811" s="1"/>
      <c r="Q7811" s="1"/>
      <c r="R7811" s="1"/>
      <c r="U7811" s="1"/>
    </row>
    <row r="7812" spans="5:21" x14ac:dyDescent="0.25">
      <c r="E7812" s="1"/>
      <c r="F7812" s="1"/>
      <c r="Q7812" s="1"/>
      <c r="R7812" s="1"/>
      <c r="U7812" s="1"/>
    </row>
    <row r="7813" spans="5:21" x14ac:dyDescent="0.25">
      <c r="E7813" s="1"/>
      <c r="F7813" s="1"/>
      <c r="Q7813" s="1"/>
      <c r="R7813" s="1"/>
      <c r="U7813" s="1"/>
    </row>
    <row r="7814" spans="5:21" x14ac:dyDescent="0.25">
      <c r="E7814" s="1"/>
      <c r="F7814" s="1"/>
      <c r="Q7814" s="1"/>
      <c r="R7814" s="1"/>
      <c r="U7814" s="1"/>
    </row>
    <row r="7815" spans="5:21" x14ac:dyDescent="0.25">
      <c r="E7815" s="1"/>
      <c r="F7815" s="1"/>
      <c r="Q7815" s="1"/>
      <c r="R7815" s="1"/>
      <c r="U7815" s="1"/>
    </row>
    <row r="7816" spans="5:21" x14ac:dyDescent="0.25">
      <c r="E7816" s="1"/>
      <c r="F7816" s="1"/>
      <c r="Q7816" s="1"/>
      <c r="R7816" s="1"/>
      <c r="U7816" s="1"/>
    </row>
    <row r="7817" spans="5:21" x14ac:dyDescent="0.25">
      <c r="E7817" s="1"/>
      <c r="F7817" s="1"/>
      <c r="Q7817" s="1"/>
      <c r="R7817" s="1"/>
      <c r="U7817" s="1"/>
    </row>
    <row r="7818" spans="5:21" x14ac:dyDescent="0.25">
      <c r="E7818" s="1"/>
      <c r="F7818" s="1"/>
      <c r="Q7818" s="1"/>
      <c r="R7818" s="1"/>
      <c r="U7818" s="1"/>
    </row>
    <row r="7819" spans="5:21" x14ac:dyDescent="0.25">
      <c r="E7819" s="1"/>
      <c r="F7819" s="1"/>
      <c r="Q7819" s="1"/>
      <c r="R7819" s="1"/>
      <c r="U7819" s="1"/>
    </row>
    <row r="7820" spans="5:21" x14ac:dyDescent="0.25">
      <c r="E7820" s="1"/>
      <c r="F7820" s="1"/>
      <c r="Q7820" s="1"/>
      <c r="R7820" s="1"/>
      <c r="U7820" s="1"/>
    </row>
    <row r="7821" spans="5:21" x14ac:dyDescent="0.25">
      <c r="E7821" s="1"/>
      <c r="F7821" s="1"/>
      <c r="Q7821" s="1"/>
      <c r="R7821" s="1"/>
      <c r="U7821" s="1"/>
    </row>
    <row r="7822" spans="5:21" x14ac:dyDescent="0.25">
      <c r="E7822" s="1"/>
      <c r="F7822" s="1"/>
      <c r="Q7822" s="1"/>
      <c r="R7822" s="1"/>
      <c r="U7822" s="1"/>
    </row>
    <row r="7823" spans="5:21" x14ac:dyDescent="0.25">
      <c r="E7823" s="1"/>
      <c r="F7823" s="1"/>
      <c r="Q7823" s="1"/>
      <c r="R7823" s="1"/>
      <c r="U7823" s="1"/>
    </row>
    <row r="7824" spans="5:21" x14ac:dyDescent="0.25">
      <c r="E7824" s="1"/>
      <c r="F7824" s="1"/>
      <c r="Q7824" s="1"/>
      <c r="R7824" s="1"/>
      <c r="U7824" s="1"/>
    </row>
    <row r="7825" spans="5:21" x14ac:dyDescent="0.25">
      <c r="E7825" s="1"/>
      <c r="F7825" s="1"/>
      <c r="Q7825" s="1"/>
      <c r="R7825" s="1"/>
      <c r="U7825" s="1"/>
    </row>
    <row r="7826" spans="5:21" x14ac:dyDescent="0.25">
      <c r="E7826" s="1"/>
      <c r="F7826" s="1"/>
      <c r="Q7826" s="1"/>
      <c r="R7826" s="1"/>
      <c r="U7826" s="1"/>
    </row>
    <row r="7827" spans="5:21" x14ac:dyDescent="0.25">
      <c r="E7827" s="1"/>
      <c r="F7827" s="1"/>
      <c r="Q7827" s="1"/>
      <c r="R7827" s="1"/>
      <c r="U7827" s="1"/>
    </row>
    <row r="7828" spans="5:21" x14ac:dyDescent="0.25">
      <c r="E7828" s="1"/>
      <c r="F7828" s="1"/>
      <c r="Q7828" s="1"/>
      <c r="R7828" s="1"/>
      <c r="U7828" s="1"/>
    </row>
    <row r="7829" spans="5:21" x14ac:dyDescent="0.25">
      <c r="E7829" s="1"/>
      <c r="F7829" s="1"/>
      <c r="Q7829" s="1"/>
      <c r="R7829" s="1"/>
      <c r="U7829" s="1"/>
    </row>
    <row r="7830" spans="5:21" x14ac:dyDescent="0.25">
      <c r="E7830" s="1"/>
      <c r="F7830" s="1"/>
      <c r="Q7830" s="1"/>
      <c r="R7830" s="1"/>
      <c r="U7830" s="1"/>
    </row>
    <row r="7831" spans="5:21" x14ac:dyDescent="0.25">
      <c r="E7831" s="1"/>
      <c r="F7831" s="1"/>
      <c r="Q7831" s="1"/>
      <c r="R7831" s="1"/>
      <c r="U7831" s="1"/>
    </row>
    <row r="7832" spans="5:21" x14ac:dyDescent="0.25">
      <c r="E7832" s="1"/>
      <c r="F7832" s="1"/>
      <c r="Q7832" s="1"/>
      <c r="R7832" s="1"/>
      <c r="U7832" s="1"/>
    </row>
    <row r="7833" spans="5:21" x14ac:dyDescent="0.25">
      <c r="E7833" s="1"/>
      <c r="F7833" s="1"/>
      <c r="Q7833" s="1"/>
      <c r="R7833" s="1"/>
      <c r="U7833" s="1"/>
    </row>
    <row r="7834" spans="5:21" x14ac:dyDescent="0.25">
      <c r="E7834" s="1"/>
      <c r="F7834" s="1"/>
      <c r="Q7834" s="1"/>
      <c r="R7834" s="1"/>
      <c r="U7834" s="1"/>
    </row>
    <row r="7835" spans="5:21" x14ac:dyDescent="0.25">
      <c r="E7835" s="1"/>
      <c r="F7835" s="1"/>
      <c r="Q7835" s="1"/>
      <c r="R7835" s="1"/>
      <c r="U7835" s="1"/>
    </row>
    <row r="7836" spans="5:21" x14ac:dyDescent="0.25">
      <c r="E7836" s="1"/>
      <c r="F7836" s="1"/>
      <c r="Q7836" s="1"/>
      <c r="R7836" s="1"/>
      <c r="U7836" s="1"/>
    </row>
    <row r="7837" spans="5:21" x14ac:dyDescent="0.25">
      <c r="E7837" s="1"/>
      <c r="F7837" s="1"/>
      <c r="Q7837" s="1"/>
      <c r="R7837" s="1"/>
      <c r="U7837" s="1"/>
    </row>
    <row r="7838" spans="5:21" x14ac:dyDescent="0.25">
      <c r="E7838" s="1"/>
      <c r="F7838" s="1"/>
      <c r="Q7838" s="1"/>
      <c r="R7838" s="1"/>
      <c r="U7838" s="1"/>
    </row>
    <row r="7839" spans="5:21" x14ac:dyDescent="0.25">
      <c r="E7839" s="1"/>
      <c r="F7839" s="1"/>
      <c r="Q7839" s="1"/>
      <c r="R7839" s="1"/>
      <c r="U7839" s="1"/>
    </row>
    <row r="7840" spans="5:21" x14ac:dyDescent="0.25">
      <c r="E7840" s="1"/>
      <c r="F7840" s="1"/>
      <c r="Q7840" s="1"/>
      <c r="R7840" s="1"/>
      <c r="U7840" s="1"/>
    </row>
    <row r="7841" spans="5:21" x14ac:dyDescent="0.25">
      <c r="E7841" s="1"/>
      <c r="F7841" s="1"/>
      <c r="Q7841" s="1"/>
      <c r="R7841" s="1"/>
      <c r="U7841" s="1"/>
    </row>
    <row r="7842" spans="5:21" x14ac:dyDescent="0.25">
      <c r="E7842" s="1"/>
      <c r="F7842" s="1"/>
      <c r="Q7842" s="1"/>
      <c r="R7842" s="1"/>
      <c r="U7842" s="1"/>
    </row>
    <row r="7843" spans="5:21" x14ac:dyDescent="0.25">
      <c r="E7843" s="1"/>
      <c r="F7843" s="1"/>
      <c r="Q7843" s="1"/>
      <c r="R7843" s="1"/>
      <c r="U7843" s="1"/>
    </row>
    <row r="7844" spans="5:21" x14ac:dyDescent="0.25">
      <c r="E7844" s="1"/>
      <c r="F7844" s="1"/>
      <c r="Q7844" s="1"/>
      <c r="R7844" s="1"/>
      <c r="U7844" s="1"/>
    </row>
    <row r="7845" spans="5:21" x14ac:dyDescent="0.25">
      <c r="E7845" s="1"/>
      <c r="F7845" s="1"/>
      <c r="Q7845" s="1"/>
      <c r="R7845" s="1"/>
      <c r="U7845" s="1"/>
    </row>
    <row r="7846" spans="5:21" x14ac:dyDescent="0.25">
      <c r="E7846" s="1"/>
      <c r="F7846" s="1"/>
      <c r="Q7846" s="1"/>
      <c r="R7846" s="1"/>
      <c r="U7846" s="1"/>
    </row>
    <row r="7847" spans="5:21" x14ac:dyDescent="0.25">
      <c r="E7847" s="1"/>
      <c r="F7847" s="1"/>
      <c r="Q7847" s="1"/>
      <c r="R7847" s="1"/>
      <c r="U7847" s="1"/>
    </row>
    <row r="7848" spans="5:21" x14ac:dyDescent="0.25">
      <c r="E7848" s="1"/>
      <c r="F7848" s="1"/>
      <c r="Q7848" s="1"/>
      <c r="R7848" s="1"/>
      <c r="U7848" s="1"/>
    </row>
    <row r="7849" spans="5:21" x14ac:dyDescent="0.25">
      <c r="E7849" s="1"/>
      <c r="F7849" s="1"/>
      <c r="Q7849" s="1"/>
      <c r="R7849" s="1"/>
      <c r="U7849" s="1"/>
    </row>
    <row r="7850" spans="5:21" x14ac:dyDescent="0.25">
      <c r="E7850" s="1"/>
      <c r="F7850" s="1"/>
      <c r="Q7850" s="1"/>
      <c r="R7850" s="1"/>
      <c r="U7850" s="1"/>
    </row>
    <row r="7851" spans="5:21" x14ac:dyDescent="0.25">
      <c r="E7851" s="1"/>
      <c r="F7851" s="1"/>
      <c r="Q7851" s="1"/>
      <c r="R7851" s="1"/>
      <c r="U7851" s="1"/>
    </row>
    <row r="7852" spans="5:21" x14ac:dyDescent="0.25">
      <c r="E7852" s="1"/>
      <c r="F7852" s="1"/>
      <c r="Q7852" s="1"/>
      <c r="R7852" s="1"/>
      <c r="U7852" s="1"/>
    </row>
    <row r="7853" spans="5:21" x14ac:dyDescent="0.25">
      <c r="E7853" s="1"/>
      <c r="F7853" s="1"/>
      <c r="Q7853" s="1"/>
      <c r="R7853" s="1"/>
      <c r="U7853" s="1"/>
    </row>
    <row r="7854" spans="5:21" x14ac:dyDescent="0.25">
      <c r="E7854" s="1"/>
      <c r="F7854" s="1"/>
      <c r="Q7854" s="1"/>
      <c r="R7854" s="1"/>
      <c r="U7854" s="1"/>
    </row>
    <row r="7855" spans="5:21" x14ac:dyDescent="0.25">
      <c r="E7855" s="1"/>
      <c r="F7855" s="1"/>
      <c r="Q7855" s="1"/>
      <c r="R7855" s="1"/>
      <c r="U7855" s="1"/>
    </row>
    <row r="7856" spans="5:21" x14ac:dyDescent="0.25">
      <c r="E7856" s="1"/>
      <c r="F7856" s="1"/>
      <c r="Q7856" s="1"/>
      <c r="R7856" s="1"/>
      <c r="U7856" s="1"/>
    </row>
    <row r="7857" spans="5:21" x14ac:dyDescent="0.25">
      <c r="E7857" s="1"/>
      <c r="F7857" s="1"/>
      <c r="Q7857" s="1"/>
      <c r="R7857" s="1"/>
      <c r="U7857" s="1"/>
    </row>
    <row r="7858" spans="5:21" x14ac:dyDescent="0.25">
      <c r="E7858" s="1"/>
      <c r="F7858" s="1"/>
      <c r="Q7858" s="1"/>
      <c r="R7858" s="1"/>
      <c r="U7858" s="1"/>
    </row>
    <row r="7859" spans="5:21" x14ac:dyDescent="0.25">
      <c r="E7859" s="1"/>
      <c r="F7859" s="1"/>
      <c r="Q7859" s="1"/>
      <c r="R7859" s="1"/>
      <c r="U7859" s="1"/>
    </row>
    <row r="7860" spans="5:21" x14ac:dyDescent="0.25">
      <c r="E7860" s="1"/>
      <c r="F7860" s="1"/>
      <c r="Q7860" s="1"/>
      <c r="R7860" s="1"/>
      <c r="U7860" s="1"/>
    </row>
    <row r="7861" spans="5:21" x14ac:dyDescent="0.25">
      <c r="E7861" s="1"/>
      <c r="F7861" s="1"/>
      <c r="Q7861" s="1"/>
      <c r="R7861" s="1"/>
      <c r="U7861" s="1"/>
    </row>
    <row r="7862" spans="5:21" x14ac:dyDescent="0.25">
      <c r="E7862" s="1"/>
      <c r="F7862" s="1"/>
      <c r="Q7862" s="1"/>
      <c r="R7862" s="1"/>
      <c r="U7862" s="1"/>
    </row>
    <row r="7863" spans="5:21" x14ac:dyDescent="0.25">
      <c r="E7863" s="1"/>
      <c r="F7863" s="1"/>
      <c r="Q7863" s="1"/>
      <c r="R7863" s="1"/>
      <c r="U7863" s="1"/>
    </row>
    <row r="7864" spans="5:21" x14ac:dyDescent="0.25">
      <c r="E7864" s="1"/>
      <c r="F7864" s="1"/>
      <c r="Q7864" s="1"/>
      <c r="R7864" s="1"/>
      <c r="U7864" s="1"/>
    </row>
    <row r="7865" spans="5:21" x14ac:dyDescent="0.25">
      <c r="E7865" s="1"/>
      <c r="F7865" s="1"/>
      <c r="Q7865" s="1"/>
      <c r="R7865" s="1"/>
      <c r="U7865" s="1"/>
    </row>
    <row r="7866" spans="5:21" x14ac:dyDescent="0.25">
      <c r="E7866" s="1"/>
      <c r="F7866" s="1"/>
      <c r="Q7866" s="1"/>
      <c r="R7866" s="1"/>
      <c r="U7866" s="1"/>
    </row>
    <row r="7867" spans="5:21" x14ac:dyDescent="0.25">
      <c r="E7867" s="1"/>
      <c r="F7867" s="1"/>
      <c r="Q7867" s="1"/>
      <c r="R7867" s="1"/>
      <c r="U7867" s="1"/>
    </row>
    <row r="7868" spans="5:21" x14ac:dyDescent="0.25">
      <c r="E7868" s="1"/>
      <c r="F7868" s="1"/>
      <c r="Q7868" s="1"/>
      <c r="R7868" s="1"/>
      <c r="U7868" s="1"/>
    </row>
    <row r="7869" spans="5:21" x14ac:dyDescent="0.25">
      <c r="E7869" s="1"/>
      <c r="F7869" s="1"/>
      <c r="Q7869" s="1"/>
      <c r="R7869" s="1"/>
      <c r="U7869" s="1"/>
    </row>
    <row r="7870" spans="5:21" x14ac:dyDescent="0.25">
      <c r="E7870" s="1"/>
      <c r="F7870" s="1"/>
      <c r="Q7870" s="1"/>
      <c r="R7870" s="1"/>
      <c r="U7870" s="1"/>
    </row>
    <row r="7871" spans="5:21" x14ac:dyDescent="0.25">
      <c r="E7871" s="1"/>
      <c r="F7871" s="1"/>
      <c r="Q7871" s="1"/>
      <c r="R7871" s="1"/>
      <c r="U7871" s="1"/>
    </row>
    <row r="7872" spans="5:21" x14ac:dyDescent="0.25">
      <c r="E7872" s="1"/>
      <c r="F7872" s="1"/>
      <c r="Q7872" s="1"/>
      <c r="R7872" s="1"/>
      <c r="U7872" s="1"/>
    </row>
    <row r="7873" spans="5:21" x14ac:dyDescent="0.25">
      <c r="E7873" s="1"/>
      <c r="F7873" s="1"/>
      <c r="Q7873" s="1"/>
      <c r="R7873" s="1"/>
      <c r="U7873" s="1"/>
    </row>
    <row r="7874" spans="5:21" x14ac:dyDescent="0.25">
      <c r="E7874" s="1"/>
      <c r="F7874" s="1"/>
      <c r="Q7874" s="1"/>
      <c r="R7874" s="1"/>
      <c r="U7874" s="1"/>
    </row>
    <row r="7875" spans="5:21" x14ac:dyDescent="0.25">
      <c r="E7875" s="1"/>
      <c r="F7875" s="1"/>
      <c r="Q7875" s="1"/>
      <c r="R7875" s="1"/>
      <c r="U7875" s="1"/>
    </row>
    <row r="7876" spans="5:21" x14ac:dyDescent="0.25">
      <c r="E7876" s="1"/>
      <c r="F7876" s="1"/>
      <c r="Q7876" s="1"/>
      <c r="R7876" s="1"/>
      <c r="U7876" s="1"/>
    </row>
    <row r="7877" spans="5:21" x14ac:dyDescent="0.25">
      <c r="E7877" s="1"/>
      <c r="F7877" s="1"/>
      <c r="Q7877" s="1"/>
      <c r="R7877" s="1"/>
      <c r="U7877" s="1"/>
    </row>
    <row r="7878" spans="5:21" x14ac:dyDescent="0.25">
      <c r="E7878" s="1"/>
      <c r="F7878" s="1"/>
      <c r="Q7878" s="1"/>
      <c r="R7878" s="1"/>
      <c r="U7878" s="1"/>
    </row>
    <row r="7879" spans="5:21" x14ac:dyDescent="0.25">
      <c r="E7879" s="1"/>
      <c r="F7879" s="1"/>
      <c r="Q7879" s="1"/>
      <c r="R7879" s="1"/>
      <c r="U7879" s="1"/>
    </row>
    <row r="7880" spans="5:21" x14ac:dyDescent="0.25">
      <c r="E7880" s="1"/>
      <c r="F7880" s="1"/>
      <c r="Q7880" s="1"/>
      <c r="R7880" s="1"/>
      <c r="U7880" s="1"/>
    </row>
    <row r="7881" spans="5:21" x14ac:dyDescent="0.25">
      <c r="E7881" s="1"/>
      <c r="F7881" s="1"/>
      <c r="Q7881" s="1"/>
      <c r="R7881" s="1"/>
      <c r="U7881" s="1"/>
    </row>
    <row r="7882" spans="5:21" x14ac:dyDescent="0.25">
      <c r="E7882" s="1"/>
      <c r="F7882" s="1"/>
      <c r="Q7882" s="1"/>
      <c r="R7882" s="1"/>
      <c r="U7882" s="1"/>
    </row>
    <row r="7883" spans="5:21" x14ac:dyDescent="0.25">
      <c r="E7883" s="1"/>
      <c r="F7883" s="1"/>
      <c r="Q7883" s="1"/>
      <c r="R7883" s="1"/>
      <c r="U7883" s="1"/>
    </row>
    <row r="7884" spans="5:21" x14ac:dyDescent="0.25">
      <c r="E7884" s="1"/>
      <c r="F7884" s="1"/>
      <c r="Q7884" s="1"/>
      <c r="R7884" s="1"/>
      <c r="U7884" s="1"/>
    </row>
    <row r="7885" spans="5:21" x14ac:dyDescent="0.25">
      <c r="E7885" s="1"/>
      <c r="F7885" s="1"/>
      <c r="Q7885" s="1"/>
      <c r="R7885" s="1"/>
      <c r="U7885" s="1"/>
    </row>
    <row r="7886" spans="5:21" x14ac:dyDescent="0.25">
      <c r="E7886" s="1"/>
      <c r="F7886" s="1"/>
      <c r="Q7886" s="1"/>
      <c r="R7886" s="1"/>
      <c r="U7886" s="1"/>
    </row>
    <row r="7887" spans="5:21" x14ac:dyDescent="0.25">
      <c r="E7887" s="1"/>
      <c r="F7887" s="1"/>
      <c r="Q7887" s="1"/>
      <c r="R7887" s="1"/>
      <c r="U7887" s="1"/>
    </row>
    <row r="7888" spans="5:21" x14ac:dyDescent="0.25">
      <c r="E7888" s="1"/>
      <c r="F7888" s="1"/>
      <c r="Q7888" s="1"/>
      <c r="R7888" s="1"/>
      <c r="U7888" s="1"/>
    </row>
    <row r="7889" spans="5:21" x14ac:dyDescent="0.25">
      <c r="E7889" s="1"/>
      <c r="F7889" s="1"/>
      <c r="Q7889" s="1"/>
      <c r="R7889" s="1"/>
      <c r="U7889" s="1"/>
    </row>
    <row r="7890" spans="5:21" x14ac:dyDescent="0.25">
      <c r="E7890" s="1"/>
      <c r="F7890" s="1"/>
      <c r="Q7890" s="1"/>
      <c r="R7890" s="1"/>
      <c r="U7890" s="1"/>
    </row>
    <row r="7891" spans="5:21" x14ac:dyDescent="0.25">
      <c r="E7891" s="1"/>
      <c r="F7891" s="1"/>
      <c r="Q7891" s="1"/>
      <c r="R7891" s="1"/>
      <c r="U7891" s="1"/>
    </row>
    <row r="7892" spans="5:21" x14ac:dyDescent="0.25">
      <c r="E7892" s="1"/>
      <c r="F7892" s="1"/>
      <c r="Q7892" s="1"/>
      <c r="R7892" s="1"/>
      <c r="U7892" s="1"/>
    </row>
    <row r="7893" spans="5:21" x14ac:dyDescent="0.25">
      <c r="E7893" s="1"/>
      <c r="F7893" s="1"/>
      <c r="Q7893" s="1"/>
      <c r="R7893" s="1"/>
      <c r="U7893" s="1"/>
    </row>
    <row r="7894" spans="5:21" x14ac:dyDescent="0.25">
      <c r="E7894" s="1"/>
      <c r="F7894" s="1"/>
      <c r="Q7894" s="1"/>
      <c r="R7894" s="1"/>
      <c r="U7894" s="1"/>
    </row>
    <row r="7895" spans="5:21" x14ac:dyDescent="0.25">
      <c r="E7895" s="1"/>
      <c r="F7895" s="1"/>
      <c r="Q7895" s="1"/>
      <c r="R7895" s="1"/>
      <c r="U7895" s="1"/>
    </row>
    <row r="7896" spans="5:21" x14ac:dyDescent="0.25">
      <c r="E7896" s="1"/>
      <c r="F7896" s="1"/>
      <c r="Q7896" s="1"/>
      <c r="R7896" s="1"/>
      <c r="U7896" s="1"/>
    </row>
    <row r="7897" spans="5:21" x14ac:dyDescent="0.25">
      <c r="E7897" s="1"/>
      <c r="F7897" s="1"/>
      <c r="Q7897" s="1"/>
      <c r="R7897" s="1"/>
      <c r="U7897" s="1"/>
    </row>
    <row r="7898" spans="5:21" x14ac:dyDescent="0.25">
      <c r="E7898" s="1"/>
      <c r="F7898" s="1"/>
      <c r="Q7898" s="1"/>
      <c r="R7898" s="1"/>
      <c r="U7898" s="1"/>
    </row>
    <row r="7899" spans="5:21" x14ac:dyDescent="0.25">
      <c r="E7899" s="1"/>
      <c r="F7899" s="1"/>
      <c r="Q7899" s="1"/>
      <c r="R7899" s="1"/>
      <c r="U7899" s="1"/>
    </row>
    <row r="7900" spans="5:21" x14ac:dyDescent="0.25">
      <c r="E7900" s="1"/>
      <c r="F7900" s="1"/>
      <c r="Q7900" s="1"/>
      <c r="R7900" s="1"/>
      <c r="U7900" s="1"/>
    </row>
    <row r="7901" spans="5:21" x14ac:dyDescent="0.25">
      <c r="E7901" s="1"/>
      <c r="F7901" s="1"/>
      <c r="Q7901" s="1"/>
      <c r="R7901" s="1"/>
      <c r="U7901" s="1"/>
    </row>
    <row r="7902" spans="5:21" x14ac:dyDescent="0.25">
      <c r="E7902" s="1"/>
      <c r="F7902" s="1"/>
      <c r="Q7902" s="1"/>
      <c r="R7902" s="1"/>
      <c r="U7902" s="1"/>
    </row>
    <row r="7903" spans="5:21" x14ac:dyDescent="0.25">
      <c r="E7903" s="1"/>
      <c r="F7903" s="1"/>
      <c r="Q7903" s="1"/>
      <c r="R7903" s="1"/>
      <c r="U7903" s="1"/>
    </row>
    <row r="7904" spans="5:21" x14ac:dyDescent="0.25">
      <c r="E7904" s="1"/>
      <c r="F7904" s="1"/>
      <c r="Q7904" s="1"/>
      <c r="R7904" s="1"/>
      <c r="U7904" s="1"/>
    </row>
    <row r="7905" spans="5:21" x14ac:dyDescent="0.25">
      <c r="E7905" s="1"/>
      <c r="F7905" s="1"/>
      <c r="Q7905" s="1"/>
      <c r="R7905" s="1"/>
      <c r="U7905" s="1"/>
    </row>
    <row r="7906" spans="5:21" x14ac:dyDescent="0.25">
      <c r="E7906" s="1"/>
      <c r="F7906" s="1"/>
      <c r="Q7906" s="1"/>
      <c r="R7906" s="1"/>
      <c r="U7906" s="1"/>
    </row>
    <row r="7907" spans="5:21" x14ac:dyDescent="0.25">
      <c r="E7907" s="1"/>
      <c r="F7907" s="1"/>
      <c r="Q7907" s="1"/>
      <c r="R7907" s="1"/>
      <c r="U7907" s="1"/>
    </row>
    <row r="7908" spans="5:21" x14ac:dyDescent="0.25">
      <c r="E7908" s="1"/>
      <c r="F7908" s="1"/>
      <c r="Q7908" s="1"/>
      <c r="R7908" s="1"/>
      <c r="U7908" s="1"/>
    </row>
    <row r="7909" spans="5:21" x14ac:dyDescent="0.25">
      <c r="E7909" s="1"/>
      <c r="F7909" s="1"/>
      <c r="Q7909" s="1"/>
      <c r="R7909" s="1"/>
      <c r="U7909" s="1"/>
    </row>
    <row r="7910" spans="5:21" x14ac:dyDescent="0.25">
      <c r="E7910" s="1"/>
      <c r="F7910" s="1"/>
      <c r="Q7910" s="1"/>
      <c r="R7910" s="1"/>
      <c r="U7910" s="1"/>
    </row>
    <row r="7911" spans="5:21" x14ac:dyDescent="0.25">
      <c r="E7911" s="1"/>
      <c r="F7911" s="1"/>
      <c r="Q7911" s="1"/>
      <c r="R7911" s="1"/>
      <c r="U7911" s="1"/>
    </row>
    <row r="7912" spans="5:21" x14ac:dyDescent="0.25">
      <c r="E7912" s="1"/>
      <c r="F7912" s="1"/>
      <c r="Q7912" s="1"/>
      <c r="R7912" s="1"/>
      <c r="U7912" s="1"/>
    </row>
    <row r="7913" spans="5:21" x14ac:dyDescent="0.25">
      <c r="E7913" s="1"/>
      <c r="F7913" s="1"/>
      <c r="Q7913" s="1"/>
      <c r="R7913" s="1"/>
      <c r="U7913" s="1"/>
    </row>
    <row r="7914" spans="5:21" x14ac:dyDescent="0.25">
      <c r="E7914" s="1"/>
      <c r="F7914" s="1"/>
      <c r="Q7914" s="1"/>
      <c r="R7914" s="1"/>
      <c r="U7914" s="1"/>
    </row>
    <row r="7915" spans="5:21" x14ac:dyDescent="0.25">
      <c r="E7915" s="1"/>
      <c r="F7915" s="1"/>
      <c r="Q7915" s="1"/>
      <c r="R7915" s="1"/>
      <c r="U7915" s="1"/>
    </row>
    <row r="7916" spans="5:21" x14ac:dyDescent="0.25">
      <c r="E7916" s="1"/>
      <c r="F7916" s="1"/>
      <c r="Q7916" s="1"/>
      <c r="R7916" s="1"/>
      <c r="U7916" s="1"/>
    </row>
    <row r="7917" spans="5:21" x14ac:dyDescent="0.25">
      <c r="E7917" s="1"/>
      <c r="F7917" s="1"/>
      <c r="Q7917" s="1"/>
      <c r="R7917" s="1"/>
      <c r="U7917" s="1"/>
    </row>
    <row r="7918" spans="5:21" x14ac:dyDescent="0.25">
      <c r="E7918" s="1"/>
      <c r="F7918" s="1"/>
      <c r="Q7918" s="1"/>
      <c r="R7918" s="1"/>
      <c r="U7918" s="1"/>
    </row>
    <row r="7919" spans="5:21" x14ac:dyDescent="0.25">
      <c r="E7919" s="1"/>
      <c r="F7919" s="1"/>
      <c r="Q7919" s="1"/>
      <c r="R7919" s="1"/>
      <c r="U7919" s="1"/>
    </row>
    <row r="7920" spans="5:21" x14ac:dyDescent="0.25">
      <c r="E7920" s="1"/>
      <c r="F7920" s="1"/>
      <c r="Q7920" s="1"/>
      <c r="R7920" s="1"/>
      <c r="U7920" s="1"/>
    </row>
    <row r="7921" spans="5:21" x14ac:dyDescent="0.25">
      <c r="E7921" s="1"/>
      <c r="F7921" s="1"/>
      <c r="Q7921" s="1"/>
      <c r="R7921" s="1"/>
      <c r="U7921" s="1"/>
    </row>
    <row r="7922" spans="5:21" x14ac:dyDescent="0.25">
      <c r="E7922" s="1"/>
      <c r="F7922" s="1"/>
      <c r="Q7922" s="1"/>
      <c r="R7922" s="1"/>
      <c r="U7922" s="1"/>
    </row>
    <row r="7923" spans="5:21" x14ac:dyDescent="0.25">
      <c r="E7923" s="1"/>
      <c r="F7923" s="1"/>
      <c r="Q7923" s="1"/>
      <c r="R7923" s="1"/>
      <c r="U7923" s="1"/>
    </row>
    <row r="7924" spans="5:21" x14ac:dyDescent="0.25">
      <c r="E7924" s="1"/>
      <c r="F7924" s="1"/>
      <c r="Q7924" s="1"/>
      <c r="R7924" s="1"/>
      <c r="U7924" s="1"/>
    </row>
    <row r="7925" spans="5:21" x14ac:dyDescent="0.25">
      <c r="E7925" s="1"/>
      <c r="F7925" s="1"/>
      <c r="Q7925" s="1"/>
      <c r="R7925" s="1"/>
      <c r="U7925" s="1"/>
    </row>
    <row r="7926" spans="5:21" x14ac:dyDescent="0.25">
      <c r="E7926" s="1"/>
      <c r="F7926" s="1"/>
      <c r="Q7926" s="1"/>
      <c r="R7926" s="1"/>
      <c r="U7926" s="1"/>
    </row>
    <row r="7927" spans="5:21" x14ac:dyDescent="0.25">
      <c r="E7927" s="1"/>
      <c r="F7927" s="1"/>
      <c r="Q7927" s="1"/>
      <c r="R7927" s="1"/>
      <c r="U7927" s="1"/>
    </row>
    <row r="7928" spans="5:21" x14ac:dyDescent="0.25">
      <c r="E7928" s="1"/>
      <c r="F7928" s="1"/>
      <c r="Q7928" s="1"/>
      <c r="R7928" s="1"/>
      <c r="U7928" s="1"/>
    </row>
    <row r="7929" spans="5:21" x14ac:dyDescent="0.25">
      <c r="E7929" s="1"/>
      <c r="F7929" s="1"/>
      <c r="Q7929" s="1"/>
      <c r="R7929" s="1"/>
      <c r="U7929" s="1"/>
    </row>
    <row r="7930" spans="5:21" x14ac:dyDescent="0.25">
      <c r="E7930" s="1"/>
      <c r="F7930" s="1"/>
      <c r="Q7930" s="1"/>
      <c r="R7930" s="1"/>
      <c r="U7930" s="1"/>
    </row>
    <row r="7931" spans="5:21" x14ac:dyDescent="0.25">
      <c r="E7931" s="1"/>
      <c r="F7931" s="1"/>
      <c r="Q7931" s="1"/>
      <c r="R7931" s="1"/>
      <c r="U7931" s="1"/>
    </row>
    <row r="7932" spans="5:21" x14ac:dyDescent="0.25">
      <c r="E7932" s="1"/>
      <c r="F7932" s="1"/>
      <c r="Q7932" s="1"/>
      <c r="R7932" s="1"/>
      <c r="U7932" s="1"/>
    </row>
    <row r="7933" spans="5:21" x14ac:dyDescent="0.25">
      <c r="E7933" s="1"/>
      <c r="F7933" s="1"/>
      <c r="Q7933" s="1"/>
      <c r="R7933" s="1"/>
      <c r="U7933" s="1"/>
    </row>
    <row r="7934" spans="5:21" x14ac:dyDescent="0.25">
      <c r="E7934" s="1"/>
      <c r="F7934" s="1"/>
      <c r="Q7934" s="1"/>
      <c r="R7934" s="1"/>
      <c r="U7934" s="1"/>
    </row>
    <row r="7935" spans="5:21" x14ac:dyDescent="0.25">
      <c r="E7935" s="1"/>
      <c r="F7935" s="1"/>
      <c r="Q7935" s="1"/>
      <c r="R7935" s="1"/>
      <c r="U7935" s="1"/>
    </row>
    <row r="7936" spans="5:21" x14ac:dyDescent="0.25">
      <c r="E7936" s="1"/>
      <c r="F7936" s="1"/>
      <c r="Q7936" s="1"/>
      <c r="R7936" s="1"/>
      <c r="U7936" s="1"/>
    </row>
    <row r="7937" spans="5:21" x14ac:dyDescent="0.25">
      <c r="E7937" s="1"/>
      <c r="F7937" s="1"/>
      <c r="Q7937" s="1"/>
      <c r="R7937" s="1"/>
      <c r="U7937" s="1"/>
    </row>
    <row r="7938" spans="5:21" x14ac:dyDescent="0.25">
      <c r="E7938" s="1"/>
      <c r="F7938" s="1"/>
      <c r="Q7938" s="1"/>
      <c r="R7938" s="1"/>
      <c r="U7938" s="1"/>
    </row>
    <row r="7939" spans="5:21" x14ac:dyDescent="0.25">
      <c r="E7939" s="1"/>
      <c r="F7939" s="1"/>
      <c r="Q7939" s="1"/>
      <c r="R7939" s="1"/>
      <c r="U7939" s="1"/>
    </row>
    <row r="7940" spans="5:21" x14ac:dyDescent="0.25">
      <c r="E7940" s="1"/>
      <c r="F7940" s="1"/>
      <c r="Q7940" s="1"/>
      <c r="R7940" s="1"/>
      <c r="U7940" s="1"/>
    </row>
    <row r="7941" spans="5:21" x14ac:dyDescent="0.25">
      <c r="E7941" s="1"/>
      <c r="F7941" s="1"/>
      <c r="Q7941" s="1"/>
      <c r="R7941" s="1"/>
      <c r="U7941" s="1"/>
    </row>
    <row r="7942" spans="5:21" x14ac:dyDescent="0.25">
      <c r="E7942" s="1"/>
      <c r="F7942" s="1"/>
      <c r="Q7942" s="1"/>
      <c r="R7942" s="1"/>
      <c r="U7942" s="1"/>
    </row>
    <row r="7943" spans="5:21" x14ac:dyDescent="0.25">
      <c r="E7943" s="1"/>
      <c r="F7943" s="1"/>
      <c r="Q7943" s="1"/>
      <c r="R7943" s="1"/>
      <c r="U7943" s="1"/>
    </row>
    <row r="7944" spans="5:21" x14ac:dyDescent="0.25">
      <c r="E7944" s="1"/>
      <c r="F7944" s="1"/>
      <c r="Q7944" s="1"/>
      <c r="R7944" s="1"/>
      <c r="U7944" s="1"/>
    </row>
    <row r="7945" spans="5:21" x14ac:dyDescent="0.25">
      <c r="E7945" s="1"/>
      <c r="F7945" s="1"/>
      <c r="Q7945" s="1"/>
      <c r="R7945" s="1"/>
      <c r="U7945" s="1"/>
    </row>
    <row r="7946" spans="5:21" x14ac:dyDescent="0.25">
      <c r="E7946" s="1"/>
      <c r="F7946" s="1"/>
      <c r="Q7946" s="1"/>
      <c r="R7946" s="1"/>
      <c r="U7946" s="1"/>
    </row>
    <row r="7947" spans="5:21" x14ac:dyDescent="0.25">
      <c r="E7947" s="1"/>
      <c r="F7947" s="1"/>
      <c r="Q7947" s="1"/>
      <c r="R7947" s="1"/>
      <c r="U7947" s="1"/>
    </row>
    <row r="7948" spans="5:21" x14ac:dyDescent="0.25">
      <c r="E7948" s="1"/>
      <c r="F7948" s="1"/>
      <c r="Q7948" s="1"/>
      <c r="R7948" s="1"/>
      <c r="U7948" s="1"/>
    </row>
    <row r="7949" spans="5:21" x14ac:dyDescent="0.25">
      <c r="E7949" s="1"/>
      <c r="F7949" s="1"/>
      <c r="Q7949" s="1"/>
      <c r="R7949" s="1"/>
      <c r="U7949" s="1"/>
    </row>
    <row r="7950" spans="5:21" x14ac:dyDescent="0.25">
      <c r="E7950" s="1"/>
      <c r="F7950" s="1"/>
      <c r="Q7950" s="1"/>
      <c r="R7950" s="1"/>
      <c r="U7950" s="1"/>
    </row>
    <row r="7951" spans="5:21" x14ac:dyDescent="0.25">
      <c r="E7951" s="1"/>
      <c r="F7951" s="1"/>
      <c r="Q7951" s="1"/>
      <c r="R7951" s="1"/>
      <c r="U7951" s="1"/>
    </row>
    <row r="7952" spans="5:21" x14ac:dyDescent="0.25">
      <c r="E7952" s="1"/>
      <c r="F7952" s="1"/>
      <c r="Q7952" s="1"/>
      <c r="R7952" s="1"/>
      <c r="U7952" s="1"/>
    </row>
    <row r="7953" spans="5:21" x14ac:dyDescent="0.25">
      <c r="E7953" s="1"/>
      <c r="F7953" s="1"/>
      <c r="Q7953" s="1"/>
      <c r="R7953" s="1"/>
      <c r="U7953" s="1"/>
    </row>
    <row r="7954" spans="5:21" x14ac:dyDescent="0.25">
      <c r="E7954" s="1"/>
      <c r="F7954" s="1"/>
      <c r="Q7954" s="1"/>
      <c r="R7954" s="1"/>
      <c r="U7954" s="1"/>
    </row>
    <row r="7955" spans="5:21" x14ac:dyDescent="0.25">
      <c r="E7955" s="1"/>
      <c r="F7955" s="1"/>
      <c r="Q7955" s="1"/>
      <c r="R7955" s="1"/>
      <c r="U7955" s="1"/>
    </row>
    <row r="7956" spans="5:21" x14ac:dyDescent="0.25">
      <c r="E7956" s="1"/>
      <c r="F7956" s="1"/>
      <c r="Q7956" s="1"/>
      <c r="R7956" s="1"/>
      <c r="U7956" s="1"/>
    </row>
    <row r="7957" spans="5:21" x14ac:dyDescent="0.25">
      <c r="E7957" s="1"/>
      <c r="F7957" s="1"/>
      <c r="Q7957" s="1"/>
      <c r="R7957" s="1"/>
      <c r="U7957" s="1"/>
    </row>
    <row r="7958" spans="5:21" x14ac:dyDescent="0.25">
      <c r="E7958" s="1"/>
      <c r="F7958" s="1"/>
      <c r="Q7958" s="1"/>
      <c r="R7958" s="1"/>
      <c r="U7958" s="1"/>
    </row>
    <row r="7959" spans="5:21" x14ac:dyDescent="0.25">
      <c r="E7959" s="1"/>
      <c r="F7959" s="1"/>
      <c r="Q7959" s="1"/>
      <c r="R7959" s="1"/>
      <c r="U7959" s="1"/>
    </row>
    <row r="7960" spans="5:21" x14ac:dyDescent="0.25">
      <c r="E7960" s="1"/>
      <c r="F7960" s="1"/>
      <c r="Q7960" s="1"/>
      <c r="R7960" s="1"/>
      <c r="U7960" s="1"/>
    </row>
    <row r="7961" spans="5:21" x14ac:dyDescent="0.25">
      <c r="E7961" s="1"/>
      <c r="F7961" s="1"/>
      <c r="Q7961" s="1"/>
      <c r="R7961" s="1"/>
      <c r="U7961" s="1"/>
    </row>
    <row r="7962" spans="5:21" x14ac:dyDescent="0.25">
      <c r="E7962" s="1"/>
      <c r="F7962" s="1"/>
      <c r="Q7962" s="1"/>
      <c r="R7962" s="1"/>
      <c r="U7962" s="1"/>
    </row>
    <row r="7963" spans="5:21" x14ac:dyDescent="0.25">
      <c r="E7963" s="1"/>
      <c r="F7963" s="1"/>
      <c r="Q7963" s="1"/>
      <c r="R7963" s="1"/>
      <c r="U7963" s="1"/>
    </row>
    <row r="7964" spans="5:21" x14ac:dyDescent="0.25">
      <c r="E7964" s="1"/>
      <c r="F7964" s="1"/>
      <c r="Q7964" s="1"/>
      <c r="R7964" s="1"/>
      <c r="U7964" s="1"/>
    </row>
    <row r="7965" spans="5:21" x14ac:dyDescent="0.25">
      <c r="E7965" s="1"/>
      <c r="F7965" s="1"/>
      <c r="Q7965" s="1"/>
      <c r="R7965" s="1"/>
      <c r="U7965" s="1"/>
    </row>
    <row r="7966" spans="5:21" x14ac:dyDescent="0.25">
      <c r="E7966" s="1"/>
      <c r="F7966" s="1"/>
      <c r="Q7966" s="1"/>
      <c r="R7966" s="1"/>
      <c r="U7966" s="1"/>
    </row>
    <row r="7967" spans="5:21" x14ac:dyDescent="0.25">
      <c r="E7967" s="1"/>
      <c r="F7967" s="1"/>
      <c r="Q7967" s="1"/>
      <c r="R7967" s="1"/>
      <c r="U7967" s="1"/>
    </row>
    <row r="7968" spans="5:21" x14ac:dyDescent="0.25">
      <c r="E7968" s="1"/>
      <c r="F7968" s="1"/>
      <c r="Q7968" s="1"/>
      <c r="R7968" s="1"/>
      <c r="U7968" s="1"/>
    </row>
    <row r="7969" spans="5:21" x14ac:dyDescent="0.25">
      <c r="E7969" s="1"/>
      <c r="F7969" s="1"/>
      <c r="Q7969" s="1"/>
      <c r="R7969" s="1"/>
      <c r="U7969" s="1"/>
    </row>
    <row r="7970" spans="5:21" x14ac:dyDescent="0.25">
      <c r="E7970" s="1"/>
      <c r="F7970" s="1"/>
      <c r="Q7970" s="1"/>
      <c r="R7970" s="1"/>
      <c r="U7970" s="1"/>
    </row>
    <row r="7971" spans="5:21" x14ac:dyDescent="0.25">
      <c r="E7971" s="1"/>
      <c r="F7971" s="1"/>
      <c r="Q7971" s="1"/>
      <c r="R7971" s="1"/>
      <c r="U7971" s="1"/>
    </row>
    <row r="7972" spans="5:21" x14ac:dyDescent="0.25">
      <c r="E7972" s="1"/>
      <c r="F7972" s="1"/>
      <c r="Q7972" s="1"/>
      <c r="R7972" s="1"/>
      <c r="U7972" s="1"/>
    </row>
    <row r="7973" spans="5:21" x14ac:dyDescent="0.25">
      <c r="E7973" s="1"/>
      <c r="F7973" s="1"/>
      <c r="Q7973" s="1"/>
      <c r="R7973" s="1"/>
      <c r="U7973" s="1"/>
    </row>
    <row r="7974" spans="5:21" x14ac:dyDescent="0.25">
      <c r="E7974" s="1"/>
      <c r="F7974" s="1"/>
      <c r="Q7974" s="1"/>
      <c r="R7974" s="1"/>
      <c r="U7974" s="1"/>
    </row>
    <row r="7975" spans="5:21" x14ac:dyDescent="0.25">
      <c r="E7975" s="1"/>
      <c r="F7975" s="1"/>
      <c r="Q7975" s="1"/>
      <c r="R7975" s="1"/>
      <c r="U7975" s="1"/>
    </row>
    <row r="7976" spans="5:21" x14ac:dyDescent="0.25">
      <c r="E7976" s="1"/>
      <c r="F7976" s="1"/>
      <c r="Q7976" s="1"/>
      <c r="R7976" s="1"/>
      <c r="U7976" s="1"/>
    </row>
    <row r="7977" spans="5:21" x14ac:dyDescent="0.25">
      <c r="E7977" s="1"/>
      <c r="F7977" s="1"/>
      <c r="Q7977" s="1"/>
      <c r="R7977" s="1"/>
      <c r="U7977" s="1"/>
    </row>
    <row r="7978" spans="5:21" x14ac:dyDescent="0.25">
      <c r="E7978" s="1"/>
      <c r="F7978" s="1"/>
      <c r="Q7978" s="1"/>
      <c r="R7978" s="1"/>
      <c r="U7978" s="1"/>
    </row>
    <row r="7979" spans="5:21" x14ac:dyDescent="0.25">
      <c r="E7979" s="1"/>
      <c r="F7979" s="1"/>
      <c r="Q7979" s="1"/>
      <c r="R7979" s="1"/>
      <c r="U7979" s="1"/>
    </row>
    <row r="7980" spans="5:21" x14ac:dyDescent="0.25">
      <c r="E7980" s="1"/>
      <c r="F7980" s="1"/>
      <c r="Q7980" s="1"/>
      <c r="R7980" s="1"/>
      <c r="U7980" s="1"/>
    </row>
    <row r="7981" spans="5:21" x14ac:dyDescent="0.25">
      <c r="E7981" s="1"/>
      <c r="F7981" s="1"/>
      <c r="Q7981" s="1"/>
      <c r="R7981" s="1"/>
      <c r="U7981" s="1"/>
    </row>
    <row r="7982" spans="5:21" x14ac:dyDescent="0.25">
      <c r="E7982" s="1"/>
      <c r="F7982" s="1"/>
      <c r="Q7982" s="1"/>
      <c r="R7982" s="1"/>
      <c r="U7982" s="1"/>
    </row>
    <row r="7983" spans="5:21" x14ac:dyDescent="0.25">
      <c r="E7983" s="1"/>
      <c r="F7983" s="1"/>
      <c r="Q7983" s="1"/>
      <c r="R7983" s="1"/>
      <c r="U7983" s="1"/>
    </row>
    <row r="7984" spans="5:21" x14ac:dyDescent="0.25">
      <c r="E7984" s="1"/>
      <c r="F7984" s="1"/>
      <c r="Q7984" s="1"/>
      <c r="R7984" s="1"/>
      <c r="U7984" s="1"/>
    </row>
    <row r="7985" spans="5:21" x14ac:dyDescent="0.25">
      <c r="E7985" s="1"/>
      <c r="F7985" s="1"/>
      <c r="Q7985" s="1"/>
      <c r="R7985" s="1"/>
      <c r="U7985" s="1"/>
    </row>
    <row r="7986" spans="5:21" x14ac:dyDescent="0.25">
      <c r="E7986" s="1"/>
      <c r="F7986" s="1"/>
      <c r="Q7986" s="1"/>
      <c r="R7986" s="1"/>
      <c r="U7986" s="1"/>
    </row>
    <row r="7987" spans="5:21" x14ac:dyDescent="0.25">
      <c r="E7987" s="1"/>
      <c r="F7987" s="1"/>
      <c r="Q7987" s="1"/>
      <c r="R7987" s="1"/>
      <c r="U7987" s="1"/>
    </row>
    <row r="7988" spans="5:21" x14ac:dyDescent="0.25">
      <c r="E7988" s="1"/>
      <c r="F7988" s="1"/>
      <c r="Q7988" s="1"/>
      <c r="R7988" s="1"/>
      <c r="U7988" s="1"/>
    </row>
    <row r="7989" spans="5:21" x14ac:dyDescent="0.25">
      <c r="E7989" s="1"/>
      <c r="F7989" s="1"/>
      <c r="Q7989" s="1"/>
      <c r="R7989" s="1"/>
      <c r="U7989" s="1"/>
    </row>
    <row r="7990" spans="5:21" x14ac:dyDescent="0.25">
      <c r="E7990" s="1"/>
      <c r="F7990" s="1"/>
      <c r="Q7990" s="1"/>
      <c r="R7990" s="1"/>
      <c r="U7990" s="1"/>
    </row>
    <row r="7991" spans="5:21" x14ac:dyDescent="0.25">
      <c r="E7991" s="1"/>
      <c r="F7991" s="1"/>
      <c r="Q7991" s="1"/>
      <c r="R7991" s="1"/>
      <c r="U7991" s="1"/>
    </row>
    <row r="7992" spans="5:21" x14ac:dyDescent="0.25">
      <c r="E7992" s="1"/>
      <c r="F7992" s="1"/>
      <c r="Q7992" s="1"/>
      <c r="R7992" s="1"/>
      <c r="U7992" s="1"/>
    </row>
    <row r="7993" spans="5:21" x14ac:dyDescent="0.25">
      <c r="E7993" s="1"/>
      <c r="F7993" s="1"/>
      <c r="Q7993" s="1"/>
      <c r="R7993" s="1"/>
      <c r="U7993" s="1"/>
    </row>
    <row r="7994" spans="5:21" x14ac:dyDescent="0.25">
      <c r="E7994" s="1"/>
      <c r="F7994" s="1"/>
      <c r="Q7994" s="1"/>
      <c r="R7994" s="1"/>
      <c r="U7994" s="1"/>
    </row>
    <row r="7995" spans="5:21" x14ac:dyDescent="0.25">
      <c r="E7995" s="1"/>
      <c r="F7995" s="1"/>
      <c r="Q7995" s="1"/>
      <c r="R7995" s="1"/>
      <c r="U7995" s="1"/>
    </row>
    <row r="7996" spans="5:21" x14ac:dyDescent="0.25">
      <c r="E7996" s="1"/>
      <c r="F7996" s="1"/>
      <c r="Q7996" s="1"/>
      <c r="R7996" s="1"/>
      <c r="U7996" s="1"/>
    </row>
    <row r="7997" spans="5:21" x14ac:dyDescent="0.25">
      <c r="E7997" s="1"/>
      <c r="F7997" s="1"/>
      <c r="Q7997" s="1"/>
      <c r="R7997" s="1"/>
      <c r="U7997" s="1"/>
    </row>
    <row r="7998" spans="5:21" x14ac:dyDescent="0.25">
      <c r="E7998" s="1"/>
      <c r="F7998" s="1"/>
      <c r="Q7998" s="1"/>
      <c r="R7998" s="1"/>
      <c r="U7998" s="1"/>
    </row>
    <row r="7999" spans="5:21" x14ac:dyDescent="0.25">
      <c r="E7999" s="1"/>
      <c r="F7999" s="1"/>
      <c r="Q7999" s="1"/>
      <c r="R7999" s="1"/>
      <c r="U7999" s="1"/>
    </row>
    <row r="8000" spans="5:21" x14ac:dyDescent="0.25">
      <c r="E8000" s="1"/>
      <c r="F8000" s="1"/>
      <c r="Q8000" s="1"/>
      <c r="R8000" s="1"/>
      <c r="U8000" s="1"/>
    </row>
    <row r="8001" spans="5:21" x14ac:dyDescent="0.25">
      <c r="E8001" s="1"/>
      <c r="F8001" s="1"/>
      <c r="Q8001" s="1"/>
      <c r="R8001" s="1"/>
      <c r="U8001" s="1"/>
    </row>
    <row r="8002" spans="5:21" x14ac:dyDescent="0.25">
      <c r="E8002" s="1"/>
      <c r="F8002" s="1"/>
      <c r="Q8002" s="1"/>
      <c r="R8002" s="1"/>
      <c r="U8002" s="1"/>
    </row>
    <row r="8003" spans="5:21" x14ac:dyDescent="0.25">
      <c r="E8003" s="1"/>
      <c r="F8003" s="1"/>
      <c r="Q8003" s="1"/>
      <c r="R8003" s="1"/>
      <c r="U8003" s="1"/>
    </row>
    <row r="8004" spans="5:21" x14ac:dyDescent="0.25">
      <c r="E8004" s="1"/>
      <c r="F8004" s="1"/>
      <c r="Q8004" s="1"/>
      <c r="R8004" s="1"/>
      <c r="U8004" s="1"/>
    </row>
    <row r="8005" spans="5:21" x14ac:dyDescent="0.25">
      <c r="E8005" s="1"/>
      <c r="F8005" s="1"/>
      <c r="Q8005" s="1"/>
      <c r="R8005" s="1"/>
      <c r="U8005" s="1"/>
    </row>
    <row r="8006" spans="5:21" x14ac:dyDescent="0.25">
      <c r="E8006" s="1"/>
      <c r="F8006" s="1"/>
      <c r="Q8006" s="1"/>
      <c r="R8006" s="1"/>
      <c r="U8006" s="1"/>
    </row>
    <row r="8007" spans="5:21" x14ac:dyDescent="0.25">
      <c r="E8007" s="1"/>
      <c r="F8007" s="1"/>
      <c r="Q8007" s="1"/>
      <c r="R8007" s="1"/>
      <c r="U8007" s="1"/>
    </row>
    <row r="8008" spans="5:21" x14ac:dyDescent="0.25">
      <c r="E8008" s="1"/>
      <c r="F8008" s="1"/>
      <c r="Q8008" s="1"/>
      <c r="R8008" s="1"/>
      <c r="U8008" s="1"/>
    </row>
    <row r="8009" spans="5:21" x14ac:dyDescent="0.25">
      <c r="E8009" s="1"/>
      <c r="F8009" s="1"/>
      <c r="Q8009" s="1"/>
      <c r="R8009" s="1"/>
      <c r="U8009" s="1"/>
    </row>
    <row r="8010" spans="5:21" x14ac:dyDescent="0.25">
      <c r="E8010" s="1"/>
      <c r="F8010" s="1"/>
      <c r="Q8010" s="1"/>
      <c r="R8010" s="1"/>
      <c r="U8010" s="1"/>
    </row>
    <row r="8011" spans="5:21" x14ac:dyDescent="0.25">
      <c r="E8011" s="1"/>
      <c r="F8011" s="1"/>
      <c r="Q8011" s="1"/>
      <c r="R8011" s="1"/>
      <c r="U8011" s="1"/>
    </row>
    <row r="8012" spans="5:21" x14ac:dyDescent="0.25">
      <c r="E8012" s="1"/>
      <c r="F8012" s="1"/>
      <c r="Q8012" s="1"/>
      <c r="R8012" s="1"/>
      <c r="U8012" s="1"/>
    </row>
    <row r="8013" spans="5:21" x14ac:dyDescent="0.25">
      <c r="E8013" s="1"/>
      <c r="F8013" s="1"/>
      <c r="Q8013" s="1"/>
      <c r="R8013" s="1"/>
      <c r="U8013" s="1"/>
    </row>
    <row r="8014" spans="5:21" x14ac:dyDescent="0.25">
      <c r="E8014" s="1"/>
      <c r="F8014" s="1"/>
      <c r="Q8014" s="1"/>
      <c r="R8014" s="1"/>
      <c r="U8014" s="1"/>
    </row>
    <row r="8015" spans="5:21" x14ac:dyDescent="0.25">
      <c r="E8015" s="1"/>
      <c r="F8015" s="1"/>
      <c r="Q8015" s="1"/>
      <c r="R8015" s="1"/>
      <c r="U8015" s="1"/>
    </row>
    <row r="8016" spans="5:21" x14ac:dyDescent="0.25">
      <c r="E8016" s="1"/>
      <c r="F8016" s="1"/>
      <c r="Q8016" s="1"/>
      <c r="R8016" s="1"/>
      <c r="U8016" s="1"/>
    </row>
    <row r="8017" spans="5:21" x14ac:dyDescent="0.25">
      <c r="E8017" s="1"/>
      <c r="F8017" s="1"/>
      <c r="Q8017" s="1"/>
      <c r="R8017" s="1"/>
      <c r="U8017" s="1"/>
    </row>
    <row r="8018" spans="5:21" x14ac:dyDescent="0.25">
      <c r="E8018" s="1"/>
      <c r="F8018" s="1"/>
      <c r="Q8018" s="1"/>
      <c r="R8018" s="1"/>
      <c r="U8018" s="1"/>
    </row>
    <row r="8019" spans="5:21" x14ac:dyDescent="0.25">
      <c r="E8019" s="1"/>
      <c r="F8019" s="1"/>
      <c r="Q8019" s="1"/>
      <c r="R8019" s="1"/>
      <c r="U8019" s="1"/>
    </row>
    <row r="8020" spans="5:21" x14ac:dyDescent="0.25">
      <c r="E8020" s="1"/>
      <c r="F8020" s="1"/>
      <c r="Q8020" s="1"/>
      <c r="R8020" s="1"/>
      <c r="U8020" s="1"/>
    </row>
    <row r="8021" spans="5:21" x14ac:dyDescent="0.25">
      <c r="E8021" s="1"/>
      <c r="F8021" s="1"/>
      <c r="Q8021" s="1"/>
      <c r="R8021" s="1"/>
      <c r="U8021" s="1"/>
    </row>
    <row r="8022" spans="5:21" x14ac:dyDescent="0.25">
      <c r="E8022" s="1"/>
      <c r="F8022" s="1"/>
      <c r="Q8022" s="1"/>
      <c r="R8022" s="1"/>
      <c r="U8022" s="1"/>
    </row>
    <row r="8023" spans="5:21" x14ac:dyDescent="0.25">
      <c r="E8023" s="1"/>
      <c r="F8023" s="1"/>
      <c r="Q8023" s="1"/>
      <c r="R8023" s="1"/>
      <c r="U8023" s="1"/>
    </row>
    <row r="8024" spans="5:21" x14ac:dyDescent="0.25">
      <c r="E8024" s="1"/>
      <c r="F8024" s="1"/>
      <c r="Q8024" s="1"/>
      <c r="R8024" s="1"/>
      <c r="U8024" s="1"/>
    </row>
    <row r="8025" spans="5:21" x14ac:dyDescent="0.25">
      <c r="E8025" s="1"/>
      <c r="F8025" s="1"/>
      <c r="Q8025" s="1"/>
      <c r="R8025" s="1"/>
      <c r="U8025" s="1"/>
    </row>
    <row r="8026" spans="5:21" x14ac:dyDescent="0.25">
      <c r="E8026" s="1"/>
      <c r="F8026" s="1"/>
      <c r="Q8026" s="1"/>
      <c r="R8026" s="1"/>
      <c r="U8026" s="1"/>
    </row>
    <row r="8027" spans="5:21" x14ac:dyDescent="0.25">
      <c r="E8027" s="1"/>
      <c r="F8027" s="1"/>
      <c r="Q8027" s="1"/>
      <c r="R8027" s="1"/>
      <c r="U8027" s="1"/>
    </row>
    <row r="8028" spans="5:21" x14ac:dyDescent="0.25">
      <c r="E8028" s="1"/>
      <c r="F8028" s="1"/>
      <c r="Q8028" s="1"/>
      <c r="R8028" s="1"/>
      <c r="U8028" s="1"/>
    </row>
    <row r="8029" spans="5:21" x14ac:dyDescent="0.25">
      <c r="E8029" s="1"/>
      <c r="F8029" s="1"/>
      <c r="Q8029" s="1"/>
      <c r="R8029" s="1"/>
      <c r="U8029" s="1"/>
    </row>
    <row r="8030" spans="5:21" x14ac:dyDescent="0.25">
      <c r="E8030" s="1"/>
      <c r="F8030" s="1"/>
      <c r="Q8030" s="1"/>
      <c r="R8030" s="1"/>
      <c r="U8030" s="1"/>
    </row>
    <row r="8031" spans="5:21" x14ac:dyDescent="0.25">
      <c r="E8031" s="1"/>
      <c r="F8031" s="1"/>
      <c r="Q8031" s="1"/>
      <c r="R8031" s="1"/>
      <c r="U8031" s="1"/>
    </row>
    <row r="8032" spans="5:21" x14ac:dyDescent="0.25">
      <c r="E8032" s="1"/>
      <c r="F8032" s="1"/>
      <c r="Q8032" s="1"/>
      <c r="R8032" s="1"/>
      <c r="U8032" s="1"/>
    </row>
    <row r="8033" spans="5:21" x14ac:dyDescent="0.25">
      <c r="E8033" s="1"/>
      <c r="F8033" s="1"/>
      <c r="Q8033" s="1"/>
      <c r="R8033" s="1"/>
      <c r="U8033" s="1"/>
    </row>
    <row r="8034" spans="5:21" x14ac:dyDescent="0.25">
      <c r="E8034" s="1"/>
      <c r="F8034" s="1"/>
      <c r="Q8034" s="1"/>
      <c r="R8034" s="1"/>
      <c r="U8034" s="1"/>
    </row>
    <row r="8035" spans="5:21" x14ac:dyDescent="0.25">
      <c r="E8035" s="1"/>
      <c r="F8035" s="1"/>
      <c r="Q8035" s="1"/>
      <c r="R8035" s="1"/>
      <c r="U8035" s="1"/>
    </row>
    <row r="8036" spans="5:21" x14ac:dyDescent="0.25">
      <c r="E8036" s="1"/>
      <c r="F8036" s="1"/>
      <c r="Q8036" s="1"/>
      <c r="R8036" s="1"/>
      <c r="U8036" s="1"/>
    </row>
    <row r="8037" spans="5:21" x14ac:dyDescent="0.25">
      <c r="E8037" s="1"/>
      <c r="F8037" s="1"/>
      <c r="Q8037" s="1"/>
      <c r="R8037" s="1"/>
      <c r="U8037" s="1"/>
    </row>
    <row r="8038" spans="5:21" x14ac:dyDescent="0.25">
      <c r="E8038" s="1"/>
      <c r="F8038" s="1"/>
      <c r="Q8038" s="1"/>
      <c r="R8038" s="1"/>
      <c r="U8038" s="1"/>
    </row>
    <row r="8039" spans="5:21" x14ac:dyDescent="0.25">
      <c r="E8039" s="1"/>
      <c r="F8039" s="1"/>
      <c r="Q8039" s="1"/>
      <c r="R8039" s="1"/>
      <c r="U8039" s="1"/>
    </row>
    <row r="8040" spans="5:21" x14ac:dyDescent="0.25">
      <c r="E8040" s="1"/>
      <c r="F8040" s="1"/>
      <c r="Q8040" s="1"/>
      <c r="R8040" s="1"/>
      <c r="U8040" s="1"/>
    </row>
    <row r="8041" spans="5:21" x14ac:dyDescent="0.25">
      <c r="E8041" s="1"/>
      <c r="F8041" s="1"/>
      <c r="Q8041" s="1"/>
      <c r="R8041" s="1"/>
      <c r="U8041" s="1"/>
    </row>
    <row r="8042" spans="5:21" x14ac:dyDescent="0.25">
      <c r="E8042" s="1"/>
      <c r="F8042" s="1"/>
      <c r="Q8042" s="1"/>
      <c r="R8042" s="1"/>
      <c r="U8042" s="1"/>
    </row>
    <row r="8043" spans="5:21" x14ac:dyDescent="0.25">
      <c r="E8043" s="1"/>
      <c r="F8043" s="1"/>
      <c r="Q8043" s="1"/>
      <c r="R8043" s="1"/>
      <c r="U8043" s="1"/>
    </row>
    <row r="8044" spans="5:21" x14ac:dyDescent="0.25">
      <c r="E8044" s="1"/>
      <c r="F8044" s="1"/>
      <c r="Q8044" s="1"/>
      <c r="R8044" s="1"/>
      <c r="U8044" s="1"/>
    </row>
    <row r="8045" spans="5:21" x14ac:dyDescent="0.25">
      <c r="E8045" s="1"/>
      <c r="F8045" s="1"/>
      <c r="Q8045" s="1"/>
      <c r="R8045" s="1"/>
      <c r="U8045" s="1"/>
    </row>
    <row r="8046" spans="5:21" x14ac:dyDescent="0.25">
      <c r="E8046" s="1"/>
      <c r="F8046" s="1"/>
      <c r="Q8046" s="1"/>
      <c r="R8046" s="1"/>
      <c r="U8046" s="1"/>
    </row>
    <row r="8047" spans="5:21" x14ac:dyDescent="0.25">
      <c r="E8047" s="1"/>
      <c r="F8047" s="1"/>
      <c r="Q8047" s="1"/>
      <c r="R8047" s="1"/>
      <c r="U8047" s="1"/>
    </row>
    <row r="8048" spans="5:21" x14ac:dyDescent="0.25">
      <c r="E8048" s="1"/>
      <c r="F8048" s="1"/>
      <c r="Q8048" s="1"/>
      <c r="R8048" s="1"/>
      <c r="U8048" s="1"/>
    </row>
    <row r="8049" spans="5:21" x14ac:dyDescent="0.25">
      <c r="E8049" s="1"/>
      <c r="F8049" s="1"/>
      <c r="Q8049" s="1"/>
      <c r="R8049" s="1"/>
      <c r="U8049" s="1"/>
    </row>
    <row r="8050" spans="5:21" x14ac:dyDescent="0.25">
      <c r="E8050" s="1"/>
      <c r="F8050" s="1"/>
      <c r="Q8050" s="1"/>
      <c r="R8050" s="1"/>
      <c r="U8050" s="1"/>
    </row>
    <row r="8051" spans="5:21" x14ac:dyDescent="0.25">
      <c r="E8051" s="1"/>
      <c r="F8051" s="1"/>
      <c r="Q8051" s="1"/>
      <c r="R8051" s="1"/>
      <c r="U8051" s="1"/>
    </row>
    <row r="8052" spans="5:21" x14ac:dyDescent="0.25">
      <c r="E8052" s="1"/>
      <c r="F8052" s="1"/>
      <c r="Q8052" s="1"/>
      <c r="R8052" s="1"/>
      <c r="U8052" s="1"/>
    </row>
    <row r="8053" spans="5:21" x14ac:dyDescent="0.25">
      <c r="E8053" s="1"/>
      <c r="F8053" s="1"/>
      <c r="Q8053" s="1"/>
      <c r="R8053" s="1"/>
      <c r="U8053" s="1"/>
    </row>
    <row r="8054" spans="5:21" x14ac:dyDescent="0.25">
      <c r="E8054" s="1"/>
      <c r="F8054" s="1"/>
      <c r="Q8054" s="1"/>
      <c r="R8054" s="1"/>
      <c r="U8054" s="1"/>
    </row>
    <row r="8055" spans="5:21" x14ac:dyDescent="0.25">
      <c r="E8055" s="1"/>
      <c r="F8055" s="1"/>
      <c r="Q8055" s="1"/>
      <c r="R8055" s="1"/>
      <c r="U8055" s="1"/>
    </row>
    <row r="8056" spans="5:21" x14ac:dyDescent="0.25">
      <c r="E8056" s="1"/>
      <c r="F8056" s="1"/>
      <c r="Q8056" s="1"/>
      <c r="R8056" s="1"/>
      <c r="U8056" s="1"/>
    </row>
    <row r="8057" spans="5:21" x14ac:dyDescent="0.25">
      <c r="E8057" s="1"/>
      <c r="F8057" s="1"/>
      <c r="Q8057" s="1"/>
      <c r="R8057" s="1"/>
      <c r="U8057" s="1"/>
    </row>
    <row r="8058" spans="5:21" x14ac:dyDescent="0.25">
      <c r="E8058" s="1"/>
      <c r="F8058" s="1"/>
      <c r="Q8058" s="1"/>
      <c r="R8058" s="1"/>
      <c r="U8058" s="1"/>
    </row>
    <row r="8059" spans="5:21" x14ac:dyDescent="0.25">
      <c r="E8059" s="1"/>
      <c r="F8059" s="1"/>
      <c r="Q8059" s="1"/>
      <c r="R8059" s="1"/>
      <c r="U8059" s="1"/>
    </row>
    <row r="8060" spans="5:21" x14ac:dyDescent="0.25">
      <c r="E8060" s="1"/>
      <c r="F8060" s="1"/>
      <c r="Q8060" s="1"/>
      <c r="R8060" s="1"/>
      <c r="U8060" s="1"/>
    </row>
    <row r="8061" spans="5:21" x14ac:dyDescent="0.25">
      <c r="E8061" s="1"/>
      <c r="F8061" s="1"/>
      <c r="Q8061" s="1"/>
      <c r="R8061" s="1"/>
      <c r="U8061" s="1"/>
    </row>
    <row r="8062" spans="5:21" x14ac:dyDescent="0.25">
      <c r="E8062" s="1"/>
      <c r="F8062" s="1"/>
      <c r="Q8062" s="1"/>
      <c r="R8062" s="1"/>
      <c r="U8062" s="1"/>
    </row>
    <row r="8063" spans="5:21" x14ac:dyDescent="0.25">
      <c r="E8063" s="1"/>
      <c r="F8063" s="1"/>
      <c r="Q8063" s="1"/>
      <c r="R8063" s="1"/>
      <c r="U8063" s="1"/>
    </row>
    <row r="8064" spans="5:21" x14ac:dyDescent="0.25">
      <c r="E8064" s="1"/>
      <c r="F8064" s="1"/>
      <c r="Q8064" s="1"/>
      <c r="R8064" s="1"/>
      <c r="U8064" s="1"/>
    </row>
    <row r="8065" spans="5:21" x14ac:dyDescent="0.25">
      <c r="E8065" s="1"/>
      <c r="F8065" s="1"/>
      <c r="Q8065" s="1"/>
      <c r="R8065" s="1"/>
      <c r="U8065" s="1"/>
    </row>
    <row r="8066" spans="5:21" x14ac:dyDescent="0.25">
      <c r="E8066" s="1"/>
      <c r="F8066" s="1"/>
      <c r="Q8066" s="1"/>
      <c r="R8066" s="1"/>
      <c r="U8066" s="1"/>
    </row>
    <row r="8067" spans="5:21" x14ac:dyDescent="0.25">
      <c r="E8067" s="1"/>
      <c r="F8067" s="1"/>
      <c r="Q8067" s="1"/>
      <c r="R8067" s="1"/>
      <c r="U8067" s="1"/>
    </row>
    <row r="8068" spans="5:21" x14ac:dyDescent="0.25">
      <c r="E8068" s="1"/>
      <c r="F8068" s="1"/>
      <c r="Q8068" s="1"/>
      <c r="R8068" s="1"/>
      <c r="U8068" s="1"/>
    </row>
    <row r="8069" spans="5:21" x14ac:dyDescent="0.25">
      <c r="E8069" s="1"/>
      <c r="F8069" s="1"/>
      <c r="Q8069" s="1"/>
      <c r="R8069" s="1"/>
      <c r="U8069" s="1"/>
    </row>
    <row r="8070" spans="5:21" x14ac:dyDescent="0.25">
      <c r="E8070" s="1"/>
      <c r="F8070" s="1"/>
      <c r="Q8070" s="1"/>
      <c r="R8070" s="1"/>
      <c r="U8070" s="1"/>
    </row>
    <row r="8071" spans="5:21" x14ac:dyDescent="0.25">
      <c r="E8071" s="1"/>
      <c r="F8071" s="1"/>
      <c r="Q8071" s="1"/>
      <c r="R8071" s="1"/>
      <c r="U8071" s="1"/>
    </row>
    <row r="8072" spans="5:21" x14ac:dyDescent="0.25">
      <c r="E8072" s="1"/>
      <c r="F8072" s="1"/>
      <c r="Q8072" s="1"/>
      <c r="R8072" s="1"/>
      <c r="U8072" s="1"/>
    </row>
    <row r="8073" spans="5:21" x14ac:dyDescent="0.25">
      <c r="E8073" s="1"/>
      <c r="F8073" s="1"/>
      <c r="Q8073" s="1"/>
      <c r="R8073" s="1"/>
      <c r="U8073" s="1"/>
    </row>
    <row r="8074" spans="5:21" x14ac:dyDescent="0.25">
      <c r="E8074" s="1"/>
      <c r="F8074" s="1"/>
      <c r="Q8074" s="1"/>
      <c r="R8074" s="1"/>
      <c r="U8074" s="1"/>
    </row>
    <row r="8075" spans="5:21" x14ac:dyDescent="0.25">
      <c r="E8075" s="1"/>
      <c r="F8075" s="1"/>
      <c r="Q8075" s="1"/>
      <c r="R8075" s="1"/>
      <c r="U8075" s="1"/>
    </row>
    <row r="8076" spans="5:21" x14ac:dyDescent="0.25">
      <c r="E8076" s="1"/>
      <c r="F8076" s="1"/>
      <c r="Q8076" s="1"/>
      <c r="R8076" s="1"/>
      <c r="U8076" s="1"/>
    </row>
    <row r="8077" spans="5:21" x14ac:dyDescent="0.25">
      <c r="E8077" s="1"/>
      <c r="F8077" s="1"/>
      <c r="Q8077" s="1"/>
      <c r="R8077" s="1"/>
      <c r="U8077" s="1"/>
    </row>
    <row r="8078" spans="5:21" x14ac:dyDescent="0.25">
      <c r="E8078" s="1"/>
      <c r="F8078" s="1"/>
      <c r="Q8078" s="1"/>
      <c r="R8078" s="1"/>
      <c r="U8078" s="1"/>
    </row>
    <row r="8079" spans="5:21" x14ac:dyDescent="0.25">
      <c r="E8079" s="1"/>
      <c r="F8079" s="1"/>
      <c r="Q8079" s="1"/>
      <c r="R8079" s="1"/>
      <c r="U8079" s="1"/>
    </row>
    <row r="8080" spans="5:21" x14ac:dyDescent="0.25">
      <c r="E8080" s="1"/>
      <c r="F8080" s="1"/>
      <c r="Q8080" s="1"/>
      <c r="R8080" s="1"/>
      <c r="U8080" s="1"/>
    </row>
    <row r="8081" spans="5:21" x14ac:dyDescent="0.25">
      <c r="E8081" s="1"/>
      <c r="F8081" s="1"/>
      <c r="Q8081" s="1"/>
      <c r="R8081" s="1"/>
      <c r="U8081" s="1"/>
    </row>
    <row r="8082" spans="5:21" x14ac:dyDescent="0.25">
      <c r="E8082" s="1"/>
      <c r="F8082" s="1"/>
      <c r="Q8082" s="1"/>
      <c r="R8082" s="1"/>
      <c r="U8082" s="1"/>
    </row>
    <row r="8083" spans="5:21" x14ac:dyDescent="0.25">
      <c r="E8083" s="1"/>
      <c r="F8083" s="1"/>
      <c r="Q8083" s="1"/>
      <c r="R8083" s="1"/>
      <c r="U8083" s="1"/>
    </row>
    <row r="8084" spans="5:21" x14ac:dyDescent="0.25">
      <c r="E8084" s="1"/>
      <c r="F8084" s="1"/>
      <c r="Q8084" s="1"/>
      <c r="R8084" s="1"/>
      <c r="U8084" s="1"/>
    </row>
    <row r="8085" spans="5:21" x14ac:dyDescent="0.25">
      <c r="E8085" s="1"/>
      <c r="F8085" s="1"/>
      <c r="Q8085" s="1"/>
      <c r="R8085" s="1"/>
      <c r="U8085" s="1"/>
    </row>
    <row r="8086" spans="5:21" x14ac:dyDescent="0.25">
      <c r="E8086" s="1"/>
      <c r="F8086" s="1"/>
      <c r="Q8086" s="1"/>
      <c r="R8086" s="1"/>
      <c r="U8086" s="1"/>
    </row>
    <row r="8087" spans="5:21" x14ac:dyDescent="0.25">
      <c r="E8087" s="1"/>
      <c r="F8087" s="1"/>
      <c r="Q8087" s="1"/>
      <c r="R8087" s="1"/>
      <c r="U8087" s="1"/>
    </row>
    <row r="8088" spans="5:21" x14ac:dyDescent="0.25">
      <c r="E8088" s="1"/>
      <c r="F8088" s="1"/>
      <c r="Q8088" s="1"/>
      <c r="R8088" s="1"/>
      <c r="U8088" s="1"/>
    </row>
    <row r="8089" spans="5:21" x14ac:dyDescent="0.25">
      <c r="E8089" s="1"/>
      <c r="F8089" s="1"/>
      <c r="Q8089" s="1"/>
      <c r="R8089" s="1"/>
      <c r="U8089" s="1"/>
    </row>
    <row r="8090" spans="5:21" x14ac:dyDescent="0.25">
      <c r="E8090" s="1"/>
      <c r="F8090" s="1"/>
      <c r="Q8090" s="1"/>
      <c r="R8090" s="1"/>
      <c r="U8090" s="1"/>
    </row>
    <row r="8091" spans="5:21" x14ac:dyDescent="0.25">
      <c r="E8091" s="1"/>
      <c r="F8091" s="1"/>
      <c r="Q8091" s="1"/>
      <c r="R8091" s="1"/>
      <c r="U8091" s="1"/>
    </row>
    <row r="8092" spans="5:21" x14ac:dyDescent="0.25">
      <c r="E8092" s="1"/>
      <c r="F8092" s="1"/>
      <c r="Q8092" s="1"/>
      <c r="R8092" s="1"/>
      <c r="U8092" s="1"/>
    </row>
    <row r="8093" spans="5:21" x14ac:dyDescent="0.25">
      <c r="E8093" s="1"/>
      <c r="F8093" s="1"/>
      <c r="Q8093" s="1"/>
      <c r="R8093" s="1"/>
      <c r="U8093" s="1"/>
    </row>
    <row r="8094" spans="5:21" x14ac:dyDescent="0.25">
      <c r="E8094" s="1"/>
      <c r="F8094" s="1"/>
      <c r="Q8094" s="1"/>
      <c r="R8094" s="1"/>
      <c r="U8094" s="1"/>
    </row>
    <row r="8095" spans="5:21" x14ac:dyDescent="0.25">
      <c r="E8095" s="1"/>
      <c r="F8095" s="1"/>
      <c r="Q8095" s="1"/>
      <c r="R8095" s="1"/>
      <c r="U8095" s="1"/>
    </row>
    <row r="8096" spans="5:21" x14ac:dyDescent="0.25">
      <c r="E8096" s="1"/>
      <c r="F8096" s="1"/>
      <c r="Q8096" s="1"/>
      <c r="R8096" s="1"/>
      <c r="U8096" s="1"/>
    </row>
    <row r="8097" spans="5:21" x14ac:dyDescent="0.25">
      <c r="E8097" s="1"/>
      <c r="F8097" s="1"/>
      <c r="Q8097" s="1"/>
      <c r="R8097" s="1"/>
      <c r="U8097" s="1"/>
    </row>
    <row r="8098" spans="5:21" x14ac:dyDescent="0.25">
      <c r="E8098" s="1"/>
      <c r="F8098" s="1"/>
      <c r="Q8098" s="1"/>
      <c r="R8098" s="1"/>
      <c r="U8098" s="1"/>
    </row>
    <row r="8099" spans="5:21" x14ac:dyDescent="0.25">
      <c r="E8099" s="1"/>
      <c r="F8099" s="1"/>
      <c r="Q8099" s="1"/>
      <c r="R8099" s="1"/>
      <c r="U8099" s="1"/>
    </row>
    <row r="8100" spans="5:21" x14ac:dyDescent="0.25">
      <c r="E8100" s="1"/>
      <c r="F8100" s="1"/>
      <c r="Q8100" s="1"/>
      <c r="R8100" s="1"/>
      <c r="U8100" s="1"/>
    </row>
    <row r="8101" spans="5:21" x14ac:dyDescent="0.25">
      <c r="E8101" s="1"/>
      <c r="F8101" s="1"/>
      <c r="Q8101" s="1"/>
      <c r="R8101" s="1"/>
      <c r="U8101" s="1"/>
    </row>
    <row r="8102" spans="5:21" x14ac:dyDescent="0.25">
      <c r="E8102" s="1"/>
      <c r="F8102" s="1"/>
      <c r="Q8102" s="1"/>
      <c r="R8102" s="1"/>
      <c r="U8102" s="1"/>
    </row>
    <row r="8103" spans="5:21" x14ac:dyDescent="0.25">
      <c r="E8103" s="1"/>
      <c r="F8103" s="1"/>
      <c r="Q8103" s="1"/>
      <c r="R8103" s="1"/>
      <c r="U8103" s="1"/>
    </row>
    <row r="8104" spans="5:21" x14ac:dyDescent="0.25">
      <c r="E8104" s="1"/>
      <c r="F8104" s="1"/>
      <c r="Q8104" s="1"/>
      <c r="R8104" s="1"/>
      <c r="U8104" s="1"/>
    </row>
    <row r="8105" spans="5:21" x14ac:dyDescent="0.25">
      <c r="E8105" s="1"/>
      <c r="F8105" s="1"/>
      <c r="Q8105" s="1"/>
      <c r="R8105" s="1"/>
      <c r="U8105" s="1"/>
    </row>
    <row r="8106" spans="5:21" x14ac:dyDescent="0.25">
      <c r="E8106" s="1"/>
      <c r="F8106" s="1"/>
      <c r="Q8106" s="1"/>
      <c r="R8106" s="1"/>
      <c r="U8106" s="1"/>
    </row>
    <row r="8107" spans="5:21" x14ac:dyDescent="0.25">
      <c r="E8107" s="1"/>
      <c r="F8107" s="1"/>
      <c r="Q8107" s="1"/>
      <c r="R8107" s="1"/>
      <c r="U8107" s="1"/>
    </row>
    <row r="8108" spans="5:21" x14ac:dyDescent="0.25">
      <c r="E8108" s="1"/>
      <c r="F8108" s="1"/>
      <c r="Q8108" s="1"/>
      <c r="R8108" s="1"/>
      <c r="U8108" s="1"/>
    </row>
    <row r="8109" spans="5:21" x14ac:dyDescent="0.25">
      <c r="E8109" s="1"/>
      <c r="F8109" s="1"/>
      <c r="Q8109" s="1"/>
      <c r="R8109" s="1"/>
      <c r="U8109" s="1"/>
    </row>
    <row r="8110" spans="5:21" x14ac:dyDescent="0.25">
      <c r="E8110" s="1"/>
      <c r="F8110" s="1"/>
      <c r="Q8110" s="1"/>
      <c r="R8110" s="1"/>
      <c r="U8110" s="1"/>
    </row>
    <row r="8111" spans="5:21" x14ac:dyDescent="0.25">
      <c r="E8111" s="1"/>
      <c r="F8111" s="1"/>
      <c r="Q8111" s="1"/>
      <c r="R8111" s="1"/>
      <c r="U8111" s="1"/>
    </row>
    <row r="8112" spans="5:21" x14ac:dyDescent="0.25">
      <c r="E8112" s="1"/>
      <c r="F8112" s="1"/>
      <c r="Q8112" s="1"/>
      <c r="R8112" s="1"/>
      <c r="U8112" s="1"/>
    </row>
    <row r="8113" spans="5:21" x14ac:dyDescent="0.25">
      <c r="E8113" s="1"/>
      <c r="F8113" s="1"/>
      <c r="Q8113" s="1"/>
      <c r="R8113" s="1"/>
      <c r="U8113" s="1"/>
    </row>
    <row r="8114" spans="5:21" x14ac:dyDescent="0.25">
      <c r="E8114" s="1"/>
      <c r="F8114" s="1"/>
      <c r="Q8114" s="1"/>
      <c r="R8114" s="1"/>
      <c r="U8114" s="1"/>
    </row>
    <row r="8115" spans="5:21" x14ac:dyDescent="0.25">
      <c r="E8115" s="1"/>
      <c r="F8115" s="1"/>
      <c r="Q8115" s="1"/>
      <c r="R8115" s="1"/>
      <c r="U8115" s="1"/>
    </row>
    <row r="8116" spans="5:21" x14ac:dyDescent="0.25">
      <c r="E8116" s="1"/>
      <c r="F8116" s="1"/>
      <c r="Q8116" s="1"/>
      <c r="R8116" s="1"/>
      <c r="U8116" s="1"/>
    </row>
    <row r="8117" spans="5:21" x14ac:dyDescent="0.25">
      <c r="E8117" s="1"/>
      <c r="F8117" s="1"/>
      <c r="Q8117" s="1"/>
      <c r="R8117" s="1"/>
      <c r="U8117" s="1"/>
    </row>
    <row r="8118" spans="5:21" x14ac:dyDescent="0.25">
      <c r="E8118" s="1"/>
      <c r="F8118" s="1"/>
      <c r="Q8118" s="1"/>
      <c r="R8118" s="1"/>
      <c r="U8118" s="1"/>
    </row>
    <row r="8119" spans="5:21" x14ac:dyDescent="0.25">
      <c r="E8119" s="1"/>
      <c r="F8119" s="1"/>
      <c r="Q8119" s="1"/>
      <c r="R8119" s="1"/>
      <c r="U8119" s="1"/>
    </row>
    <row r="8120" spans="5:21" x14ac:dyDescent="0.25">
      <c r="E8120" s="1"/>
      <c r="F8120" s="1"/>
      <c r="Q8120" s="1"/>
      <c r="R8120" s="1"/>
      <c r="U8120" s="1"/>
    </row>
    <row r="8121" spans="5:21" x14ac:dyDescent="0.25">
      <c r="E8121" s="1"/>
      <c r="F8121" s="1"/>
      <c r="Q8121" s="1"/>
      <c r="R8121" s="1"/>
      <c r="U8121" s="1"/>
    </row>
    <row r="8122" spans="5:21" x14ac:dyDescent="0.25">
      <c r="E8122" s="1"/>
      <c r="F8122" s="1"/>
      <c r="Q8122" s="1"/>
      <c r="R8122" s="1"/>
      <c r="U8122" s="1"/>
    </row>
    <row r="8123" spans="5:21" x14ac:dyDescent="0.25">
      <c r="E8123" s="1"/>
      <c r="F8123" s="1"/>
      <c r="Q8123" s="1"/>
      <c r="R8123" s="1"/>
      <c r="U8123" s="1"/>
    </row>
    <row r="8124" spans="5:21" x14ac:dyDescent="0.25">
      <c r="E8124" s="1"/>
      <c r="F8124" s="1"/>
      <c r="Q8124" s="1"/>
      <c r="R8124" s="1"/>
      <c r="U8124" s="1"/>
    </row>
    <row r="8125" spans="5:21" x14ac:dyDescent="0.25">
      <c r="E8125" s="1"/>
      <c r="F8125" s="1"/>
      <c r="Q8125" s="1"/>
      <c r="R8125" s="1"/>
      <c r="U8125" s="1"/>
    </row>
    <row r="8126" spans="5:21" x14ac:dyDescent="0.25">
      <c r="E8126" s="1"/>
      <c r="F8126" s="1"/>
      <c r="Q8126" s="1"/>
      <c r="R8126" s="1"/>
      <c r="U8126" s="1"/>
    </row>
    <row r="8127" spans="5:21" x14ac:dyDescent="0.25">
      <c r="E8127" s="1"/>
      <c r="F8127" s="1"/>
      <c r="Q8127" s="1"/>
      <c r="R8127" s="1"/>
      <c r="U8127" s="1"/>
    </row>
    <row r="8128" spans="5:21" x14ac:dyDescent="0.25">
      <c r="E8128" s="1"/>
      <c r="F8128" s="1"/>
      <c r="Q8128" s="1"/>
      <c r="R8128" s="1"/>
      <c r="U8128" s="1"/>
    </row>
    <row r="8129" spans="5:21" x14ac:dyDescent="0.25">
      <c r="E8129" s="1"/>
      <c r="F8129" s="1"/>
      <c r="Q8129" s="1"/>
      <c r="R8129" s="1"/>
      <c r="U8129" s="1"/>
    </row>
    <row r="8130" spans="5:21" x14ac:dyDescent="0.25">
      <c r="E8130" s="1"/>
      <c r="F8130" s="1"/>
      <c r="Q8130" s="1"/>
      <c r="R8130" s="1"/>
      <c r="U8130" s="1"/>
    </row>
    <row r="8131" spans="5:21" x14ac:dyDescent="0.25">
      <c r="E8131" s="1"/>
      <c r="F8131" s="1"/>
      <c r="Q8131" s="1"/>
      <c r="R8131" s="1"/>
      <c r="U8131" s="1"/>
    </row>
    <row r="8132" spans="5:21" x14ac:dyDescent="0.25">
      <c r="E8132" s="1"/>
      <c r="F8132" s="1"/>
      <c r="Q8132" s="1"/>
      <c r="R8132" s="1"/>
      <c r="U8132" s="1"/>
    </row>
    <row r="8133" spans="5:21" x14ac:dyDescent="0.25">
      <c r="E8133" s="1"/>
      <c r="F8133" s="1"/>
      <c r="Q8133" s="1"/>
      <c r="R8133" s="1"/>
      <c r="U8133" s="1"/>
    </row>
    <row r="8134" spans="5:21" x14ac:dyDescent="0.25">
      <c r="E8134" s="1"/>
      <c r="F8134" s="1"/>
      <c r="Q8134" s="1"/>
      <c r="R8134" s="1"/>
      <c r="U8134" s="1"/>
    </row>
    <row r="8135" spans="5:21" x14ac:dyDescent="0.25">
      <c r="E8135" s="1"/>
      <c r="F8135" s="1"/>
      <c r="Q8135" s="1"/>
      <c r="R8135" s="1"/>
      <c r="U8135" s="1"/>
    </row>
    <row r="8136" spans="5:21" x14ac:dyDescent="0.25">
      <c r="E8136" s="1"/>
      <c r="F8136" s="1"/>
      <c r="Q8136" s="1"/>
      <c r="R8136" s="1"/>
      <c r="U8136" s="1"/>
    </row>
    <row r="8137" spans="5:21" x14ac:dyDescent="0.25">
      <c r="E8137" s="1"/>
      <c r="F8137" s="1"/>
      <c r="Q8137" s="1"/>
      <c r="R8137" s="1"/>
      <c r="U8137" s="1"/>
    </row>
    <row r="8138" spans="5:21" x14ac:dyDescent="0.25">
      <c r="E8138" s="1"/>
      <c r="F8138" s="1"/>
      <c r="Q8138" s="1"/>
      <c r="R8138" s="1"/>
      <c r="U8138" s="1"/>
    </row>
    <row r="8139" spans="5:21" x14ac:dyDescent="0.25">
      <c r="E8139" s="1"/>
      <c r="F8139" s="1"/>
      <c r="Q8139" s="1"/>
      <c r="R8139" s="1"/>
      <c r="U8139" s="1"/>
    </row>
    <row r="8140" spans="5:21" x14ac:dyDescent="0.25">
      <c r="E8140" s="1"/>
      <c r="F8140" s="1"/>
      <c r="Q8140" s="1"/>
      <c r="R8140" s="1"/>
      <c r="U8140" s="1"/>
    </row>
    <row r="8141" spans="5:21" x14ac:dyDescent="0.25">
      <c r="E8141" s="1"/>
      <c r="F8141" s="1"/>
      <c r="Q8141" s="1"/>
      <c r="R8141" s="1"/>
      <c r="U8141" s="1"/>
    </row>
    <row r="8142" spans="5:21" x14ac:dyDescent="0.25">
      <c r="E8142" s="1"/>
      <c r="F8142" s="1"/>
      <c r="Q8142" s="1"/>
      <c r="R8142" s="1"/>
      <c r="U8142" s="1"/>
    </row>
    <row r="8143" spans="5:21" x14ac:dyDescent="0.25">
      <c r="E8143" s="1"/>
      <c r="F8143" s="1"/>
      <c r="Q8143" s="1"/>
      <c r="R8143" s="1"/>
      <c r="U8143" s="1"/>
    </row>
    <row r="8144" spans="5:21" x14ac:dyDescent="0.25">
      <c r="E8144" s="1"/>
      <c r="F8144" s="1"/>
      <c r="Q8144" s="1"/>
      <c r="R8144" s="1"/>
      <c r="U8144" s="1"/>
    </row>
    <row r="8145" spans="5:21" x14ac:dyDescent="0.25">
      <c r="E8145" s="1"/>
      <c r="F8145" s="1"/>
      <c r="Q8145" s="1"/>
      <c r="R8145" s="1"/>
      <c r="U8145" s="1"/>
    </row>
    <row r="8146" spans="5:21" x14ac:dyDescent="0.25">
      <c r="E8146" s="1"/>
      <c r="F8146" s="1"/>
      <c r="Q8146" s="1"/>
      <c r="R8146" s="1"/>
      <c r="U8146" s="1"/>
    </row>
    <row r="8147" spans="5:21" x14ac:dyDescent="0.25">
      <c r="E8147" s="1"/>
      <c r="F8147" s="1"/>
      <c r="Q8147" s="1"/>
      <c r="R8147" s="1"/>
      <c r="U8147" s="1"/>
    </row>
    <row r="8148" spans="5:21" x14ac:dyDescent="0.25">
      <c r="E8148" s="1"/>
      <c r="F8148" s="1"/>
      <c r="Q8148" s="1"/>
      <c r="R8148" s="1"/>
      <c r="U8148" s="1"/>
    </row>
    <row r="8149" spans="5:21" x14ac:dyDescent="0.25">
      <c r="E8149" s="1"/>
      <c r="F8149" s="1"/>
      <c r="Q8149" s="1"/>
      <c r="R8149" s="1"/>
      <c r="U8149" s="1"/>
    </row>
    <row r="8150" spans="5:21" x14ac:dyDescent="0.25">
      <c r="E8150" s="1"/>
      <c r="F8150" s="1"/>
      <c r="Q8150" s="1"/>
      <c r="R8150" s="1"/>
      <c r="U8150" s="1"/>
    </row>
    <row r="8151" spans="5:21" x14ac:dyDescent="0.25">
      <c r="E8151" s="1"/>
      <c r="F8151" s="1"/>
      <c r="Q8151" s="1"/>
      <c r="R8151" s="1"/>
      <c r="U8151" s="1"/>
    </row>
    <row r="8152" spans="5:21" x14ac:dyDescent="0.25">
      <c r="E8152" s="1"/>
      <c r="F8152" s="1"/>
      <c r="Q8152" s="1"/>
      <c r="R8152" s="1"/>
      <c r="U8152" s="1"/>
    </row>
    <row r="8153" spans="5:21" x14ac:dyDescent="0.25">
      <c r="E8153" s="1"/>
      <c r="F8153" s="1"/>
      <c r="Q8153" s="1"/>
      <c r="R8153" s="1"/>
      <c r="U8153" s="1"/>
    </row>
    <row r="8154" spans="5:21" x14ac:dyDescent="0.25">
      <c r="E8154" s="1"/>
      <c r="F8154" s="1"/>
      <c r="Q8154" s="1"/>
      <c r="R8154" s="1"/>
      <c r="U8154" s="1"/>
    </row>
    <row r="8155" spans="5:21" x14ac:dyDescent="0.25">
      <c r="E8155" s="1"/>
      <c r="F8155" s="1"/>
      <c r="Q8155" s="1"/>
      <c r="R8155" s="1"/>
      <c r="U8155" s="1"/>
    </row>
    <row r="8156" spans="5:21" x14ac:dyDescent="0.25">
      <c r="E8156" s="1"/>
      <c r="F8156" s="1"/>
      <c r="Q8156" s="1"/>
      <c r="R8156" s="1"/>
      <c r="U8156" s="1"/>
    </row>
    <row r="8157" spans="5:21" x14ac:dyDescent="0.25">
      <c r="E8157" s="1"/>
      <c r="F8157" s="1"/>
      <c r="Q8157" s="1"/>
      <c r="R8157" s="1"/>
      <c r="U8157" s="1"/>
    </row>
    <row r="8158" spans="5:21" x14ac:dyDescent="0.25">
      <c r="E8158" s="1"/>
      <c r="F8158" s="1"/>
      <c r="Q8158" s="1"/>
      <c r="R8158" s="1"/>
      <c r="U8158" s="1"/>
    </row>
    <row r="8159" spans="5:21" x14ac:dyDescent="0.25">
      <c r="E8159" s="1"/>
      <c r="F8159" s="1"/>
      <c r="Q8159" s="1"/>
      <c r="R8159" s="1"/>
      <c r="U8159" s="1"/>
    </row>
    <row r="8160" spans="5:21" x14ac:dyDescent="0.25">
      <c r="E8160" s="1"/>
      <c r="F8160" s="1"/>
      <c r="Q8160" s="1"/>
      <c r="R8160" s="1"/>
      <c r="U8160" s="1"/>
    </row>
    <row r="8161" spans="5:21" x14ac:dyDescent="0.25">
      <c r="E8161" s="1"/>
      <c r="F8161" s="1"/>
      <c r="Q8161" s="1"/>
      <c r="R8161" s="1"/>
      <c r="U8161" s="1"/>
    </row>
    <row r="8162" spans="5:21" x14ac:dyDescent="0.25">
      <c r="E8162" s="1"/>
      <c r="F8162" s="1"/>
      <c r="Q8162" s="1"/>
      <c r="R8162" s="1"/>
      <c r="U8162" s="1"/>
    </row>
    <row r="8163" spans="5:21" x14ac:dyDescent="0.25">
      <c r="E8163" s="1"/>
      <c r="F8163" s="1"/>
      <c r="Q8163" s="1"/>
      <c r="R8163" s="1"/>
      <c r="U8163" s="1"/>
    </row>
    <row r="8164" spans="5:21" x14ac:dyDescent="0.25">
      <c r="E8164" s="1"/>
      <c r="F8164" s="1"/>
      <c r="Q8164" s="1"/>
      <c r="R8164" s="1"/>
      <c r="U8164" s="1"/>
    </row>
    <row r="8165" spans="5:21" x14ac:dyDescent="0.25">
      <c r="E8165" s="1"/>
      <c r="F8165" s="1"/>
      <c r="Q8165" s="1"/>
      <c r="R8165" s="1"/>
      <c r="U8165" s="1"/>
    </row>
    <row r="8166" spans="5:21" x14ac:dyDescent="0.25">
      <c r="E8166" s="1"/>
      <c r="F8166" s="1"/>
      <c r="Q8166" s="1"/>
      <c r="R8166" s="1"/>
      <c r="U8166" s="1"/>
    </row>
    <row r="8167" spans="5:21" x14ac:dyDescent="0.25">
      <c r="E8167" s="1"/>
      <c r="F8167" s="1"/>
      <c r="Q8167" s="1"/>
      <c r="R8167" s="1"/>
      <c r="U8167" s="1"/>
    </row>
    <row r="8168" spans="5:21" x14ac:dyDescent="0.25">
      <c r="E8168" s="1"/>
      <c r="F8168" s="1"/>
      <c r="Q8168" s="1"/>
      <c r="R8168" s="1"/>
      <c r="U8168" s="1"/>
    </row>
    <row r="8169" spans="5:21" x14ac:dyDescent="0.25">
      <c r="E8169" s="1"/>
      <c r="F8169" s="1"/>
      <c r="Q8169" s="1"/>
      <c r="R8169" s="1"/>
      <c r="U8169" s="1"/>
    </row>
    <row r="8170" spans="5:21" x14ac:dyDescent="0.25">
      <c r="E8170" s="1"/>
      <c r="F8170" s="1"/>
      <c r="Q8170" s="1"/>
      <c r="R8170" s="1"/>
      <c r="U8170" s="1"/>
    </row>
    <row r="8171" spans="5:21" x14ac:dyDescent="0.25">
      <c r="E8171" s="1"/>
      <c r="F8171" s="1"/>
      <c r="Q8171" s="1"/>
      <c r="R8171" s="1"/>
      <c r="U8171" s="1"/>
    </row>
    <row r="8172" spans="5:21" x14ac:dyDescent="0.25">
      <c r="E8172" s="1"/>
      <c r="F8172" s="1"/>
      <c r="Q8172" s="1"/>
      <c r="R8172" s="1"/>
      <c r="U8172" s="1"/>
    </row>
    <row r="8173" spans="5:21" x14ac:dyDescent="0.25">
      <c r="E8173" s="1"/>
      <c r="F8173" s="1"/>
      <c r="Q8173" s="1"/>
      <c r="R8173" s="1"/>
      <c r="U8173" s="1"/>
    </row>
    <row r="8174" spans="5:21" x14ac:dyDescent="0.25">
      <c r="E8174" s="1"/>
      <c r="F8174" s="1"/>
      <c r="Q8174" s="1"/>
      <c r="R8174" s="1"/>
      <c r="U8174" s="1"/>
    </row>
    <row r="8175" spans="5:21" x14ac:dyDescent="0.25">
      <c r="E8175" s="1"/>
      <c r="F8175" s="1"/>
      <c r="Q8175" s="1"/>
      <c r="R8175" s="1"/>
      <c r="U8175" s="1"/>
    </row>
    <row r="8176" spans="5:21" x14ac:dyDescent="0.25">
      <c r="E8176" s="1"/>
      <c r="F8176" s="1"/>
      <c r="Q8176" s="1"/>
      <c r="R8176" s="1"/>
      <c r="U8176" s="1"/>
    </row>
    <row r="8177" spans="5:21" x14ac:dyDescent="0.25">
      <c r="E8177" s="1"/>
      <c r="F8177" s="1"/>
      <c r="Q8177" s="1"/>
      <c r="R8177" s="1"/>
      <c r="U8177" s="1"/>
    </row>
    <row r="8178" spans="5:21" x14ac:dyDescent="0.25">
      <c r="E8178" s="1"/>
      <c r="F8178" s="1"/>
      <c r="Q8178" s="1"/>
      <c r="R8178" s="1"/>
      <c r="U8178" s="1"/>
    </row>
    <row r="8179" spans="5:21" x14ac:dyDescent="0.25">
      <c r="E8179" s="1"/>
      <c r="F8179" s="1"/>
      <c r="Q8179" s="1"/>
      <c r="R8179" s="1"/>
      <c r="U8179" s="1"/>
    </row>
    <row r="8180" spans="5:21" x14ac:dyDescent="0.25">
      <c r="E8180" s="1"/>
      <c r="F8180" s="1"/>
      <c r="Q8180" s="1"/>
      <c r="R8180" s="1"/>
      <c r="U8180" s="1"/>
    </row>
    <row r="8181" spans="5:21" x14ac:dyDescent="0.25">
      <c r="E8181" s="1"/>
      <c r="F8181" s="1"/>
      <c r="Q8181" s="1"/>
      <c r="R8181" s="1"/>
      <c r="U8181" s="1"/>
    </row>
    <row r="8182" spans="5:21" x14ac:dyDescent="0.25">
      <c r="E8182" s="1"/>
      <c r="F8182" s="1"/>
      <c r="Q8182" s="1"/>
      <c r="R8182" s="1"/>
      <c r="U8182" s="1"/>
    </row>
    <row r="8183" spans="5:21" x14ac:dyDescent="0.25">
      <c r="E8183" s="1"/>
      <c r="F8183" s="1"/>
      <c r="Q8183" s="1"/>
      <c r="R8183" s="1"/>
      <c r="U8183" s="1"/>
    </row>
    <row r="8184" spans="5:21" x14ac:dyDescent="0.25">
      <c r="E8184" s="1"/>
      <c r="F8184" s="1"/>
      <c r="Q8184" s="1"/>
      <c r="R8184" s="1"/>
      <c r="U8184" s="1"/>
    </row>
    <row r="8185" spans="5:21" x14ac:dyDescent="0.25">
      <c r="E8185" s="1"/>
      <c r="F8185" s="1"/>
      <c r="Q8185" s="1"/>
      <c r="R8185" s="1"/>
      <c r="U8185" s="1"/>
    </row>
    <row r="8186" spans="5:21" x14ac:dyDescent="0.25">
      <c r="E8186" s="1"/>
      <c r="F8186" s="1"/>
      <c r="Q8186" s="1"/>
      <c r="R8186" s="1"/>
      <c r="U8186" s="1"/>
    </row>
    <row r="8187" spans="5:21" x14ac:dyDescent="0.25">
      <c r="E8187" s="1"/>
      <c r="F8187" s="1"/>
      <c r="Q8187" s="1"/>
      <c r="R8187" s="1"/>
      <c r="U8187" s="1"/>
    </row>
    <row r="8188" spans="5:21" x14ac:dyDescent="0.25">
      <c r="E8188" s="1"/>
      <c r="F8188" s="1"/>
      <c r="Q8188" s="1"/>
      <c r="R8188" s="1"/>
      <c r="U8188" s="1"/>
    </row>
    <row r="8189" spans="5:21" x14ac:dyDescent="0.25">
      <c r="E8189" s="1"/>
      <c r="F8189" s="1"/>
      <c r="Q8189" s="1"/>
      <c r="R8189" s="1"/>
      <c r="U8189" s="1"/>
    </row>
    <row r="8190" spans="5:21" x14ac:dyDescent="0.25">
      <c r="E8190" s="1"/>
      <c r="F8190" s="1"/>
      <c r="Q8190" s="1"/>
      <c r="R8190" s="1"/>
      <c r="U8190" s="1"/>
    </row>
    <row r="8191" spans="5:21" x14ac:dyDescent="0.25">
      <c r="E8191" s="1"/>
      <c r="F8191" s="1"/>
      <c r="Q8191" s="1"/>
      <c r="R8191" s="1"/>
      <c r="U8191" s="1"/>
    </row>
    <row r="8192" spans="5:21" x14ac:dyDescent="0.25">
      <c r="E8192" s="1"/>
      <c r="F8192" s="1"/>
      <c r="Q8192" s="1"/>
      <c r="R8192" s="1"/>
      <c r="U8192" s="1"/>
    </row>
    <row r="8193" spans="5:21" x14ac:dyDescent="0.25">
      <c r="E8193" s="1"/>
      <c r="F8193" s="1"/>
      <c r="Q8193" s="1"/>
      <c r="R8193" s="1"/>
      <c r="U8193" s="1"/>
    </row>
    <row r="8194" spans="5:21" x14ac:dyDescent="0.25">
      <c r="E8194" s="1"/>
      <c r="F8194" s="1"/>
      <c r="Q8194" s="1"/>
      <c r="R8194" s="1"/>
      <c r="U8194" s="1"/>
    </row>
    <row r="8195" spans="5:21" x14ac:dyDescent="0.25">
      <c r="E8195" s="1"/>
      <c r="F8195" s="1"/>
      <c r="Q8195" s="1"/>
      <c r="R8195" s="1"/>
      <c r="U8195" s="1"/>
    </row>
    <row r="8196" spans="5:21" x14ac:dyDescent="0.25">
      <c r="E8196" s="1"/>
      <c r="F8196" s="1"/>
      <c r="Q8196" s="1"/>
      <c r="R8196" s="1"/>
      <c r="U8196" s="1"/>
    </row>
    <row r="8197" spans="5:21" x14ac:dyDescent="0.25">
      <c r="E8197" s="1"/>
      <c r="F8197" s="1"/>
      <c r="Q8197" s="1"/>
      <c r="R8197" s="1"/>
      <c r="U8197" s="1"/>
    </row>
    <row r="8198" spans="5:21" x14ac:dyDescent="0.25">
      <c r="E8198" s="1"/>
      <c r="F8198" s="1"/>
      <c r="Q8198" s="1"/>
      <c r="R8198" s="1"/>
      <c r="U8198" s="1"/>
    </row>
    <row r="8199" spans="5:21" x14ac:dyDescent="0.25">
      <c r="E8199" s="1"/>
      <c r="F8199" s="1"/>
      <c r="Q8199" s="1"/>
      <c r="R8199" s="1"/>
      <c r="U8199" s="1"/>
    </row>
    <row r="8200" spans="5:21" x14ac:dyDescent="0.25">
      <c r="E8200" s="1"/>
      <c r="F8200" s="1"/>
      <c r="Q8200" s="1"/>
      <c r="R8200" s="1"/>
      <c r="U8200" s="1"/>
    </row>
    <row r="8201" spans="5:21" x14ac:dyDescent="0.25">
      <c r="E8201" s="1"/>
      <c r="F8201" s="1"/>
      <c r="Q8201" s="1"/>
      <c r="R8201" s="1"/>
      <c r="U8201" s="1"/>
    </row>
    <row r="8202" spans="5:21" x14ac:dyDescent="0.25">
      <c r="E8202" s="1"/>
      <c r="F8202" s="1"/>
      <c r="Q8202" s="1"/>
      <c r="R8202" s="1"/>
      <c r="U8202" s="1"/>
    </row>
    <row r="8203" spans="5:21" x14ac:dyDescent="0.25">
      <c r="E8203" s="1"/>
      <c r="F8203" s="1"/>
      <c r="Q8203" s="1"/>
      <c r="R8203" s="1"/>
      <c r="U8203" s="1"/>
    </row>
    <row r="8204" spans="5:21" x14ac:dyDescent="0.25">
      <c r="E8204" s="1"/>
      <c r="F8204" s="1"/>
      <c r="Q8204" s="1"/>
      <c r="R8204" s="1"/>
      <c r="U8204" s="1"/>
    </row>
    <row r="8205" spans="5:21" x14ac:dyDescent="0.25">
      <c r="E8205" s="1"/>
      <c r="F8205" s="1"/>
      <c r="Q8205" s="1"/>
      <c r="R8205" s="1"/>
      <c r="U8205" s="1"/>
    </row>
    <row r="8206" spans="5:21" x14ac:dyDescent="0.25">
      <c r="E8206" s="1"/>
      <c r="F8206" s="1"/>
      <c r="Q8206" s="1"/>
      <c r="R8206" s="1"/>
      <c r="U8206" s="1"/>
    </row>
    <row r="8207" spans="5:21" x14ac:dyDescent="0.25">
      <c r="E8207" s="1"/>
      <c r="F8207" s="1"/>
      <c r="Q8207" s="1"/>
      <c r="R8207" s="1"/>
      <c r="U8207" s="1"/>
    </row>
    <row r="8208" spans="5:21" x14ac:dyDescent="0.25">
      <c r="E8208" s="1"/>
      <c r="F8208" s="1"/>
      <c r="Q8208" s="1"/>
      <c r="R8208" s="1"/>
      <c r="U8208" s="1"/>
    </row>
    <row r="8209" spans="5:21" x14ac:dyDescent="0.25">
      <c r="E8209" s="1"/>
      <c r="F8209" s="1"/>
      <c r="Q8209" s="1"/>
      <c r="R8209" s="1"/>
      <c r="U8209" s="1"/>
    </row>
    <row r="8210" spans="5:21" x14ac:dyDescent="0.25">
      <c r="E8210" s="1"/>
      <c r="F8210" s="1"/>
      <c r="Q8210" s="1"/>
      <c r="R8210" s="1"/>
      <c r="U8210" s="1"/>
    </row>
    <row r="8211" spans="5:21" x14ac:dyDescent="0.25">
      <c r="E8211" s="1"/>
      <c r="F8211" s="1"/>
      <c r="Q8211" s="1"/>
      <c r="R8211" s="1"/>
      <c r="U8211" s="1"/>
    </row>
    <row r="8212" spans="5:21" x14ac:dyDescent="0.25">
      <c r="E8212" s="1"/>
      <c r="F8212" s="1"/>
      <c r="Q8212" s="1"/>
      <c r="R8212" s="1"/>
      <c r="U8212" s="1"/>
    </row>
    <row r="8213" spans="5:21" x14ac:dyDescent="0.25">
      <c r="E8213" s="1"/>
      <c r="F8213" s="1"/>
      <c r="Q8213" s="1"/>
      <c r="R8213" s="1"/>
      <c r="U8213" s="1"/>
    </row>
    <row r="8214" spans="5:21" x14ac:dyDescent="0.25">
      <c r="E8214" s="1"/>
      <c r="F8214" s="1"/>
      <c r="Q8214" s="1"/>
      <c r="R8214" s="1"/>
      <c r="U8214" s="1"/>
    </row>
    <row r="8215" spans="5:21" x14ac:dyDescent="0.25">
      <c r="E8215" s="1"/>
      <c r="F8215" s="1"/>
      <c r="Q8215" s="1"/>
      <c r="R8215" s="1"/>
      <c r="U8215" s="1"/>
    </row>
    <row r="8216" spans="5:21" x14ac:dyDescent="0.25">
      <c r="E8216" s="1"/>
      <c r="F8216" s="1"/>
      <c r="Q8216" s="1"/>
      <c r="R8216" s="1"/>
      <c r="U8216" s="1"/>
    </row>
    <row r="8217" spans="5:21" x14ac:dyDescent="0.25">
      <c r="E8217" s="1"/>
      <c r="F8217" s="1"/>
      <c r="Q8217" s="1"/>
      <c r="R8217" s="1"/>
      <c r="U8217" s="1"/>
    </row>
    <row r="8218" spans="5:21" x14ac:dyDescent="0.25">
      <c r="E8218" s="1"/>
      <c r="F8218" s="1"/>
      <c r="Q8218" s="1"/>
      <c r="R8218" s="1"/>
      <c r="U8218" s="1"/>
    </row>
    <row r="8219" spans="5:21" x14ac:dyDescent="0.25">
      <c r="E8219" s="1"/>
      <c r="F8219" s="1"/>
      <c r="Q8219" s="1"/>
      <c r="R8219" s="1"/>
      <c r="U8219" s="1"/>
    </row>
    <row r="8220" spans="5:21" x14ac:dyDescent="0.25">
      <c r="E8220" s="1"/>
      <c r="F8220" s="1"/>
      <c r="Q8220" s="1"/>
      <c r="R8220" s="1"/>
      <c r="U8220" s="1"/>
    </row>
    <row r="8221" spans="5:21" x14ac:dyDescent="0.25">
      <c r="E8221" s="1"/>
      <c r="F8221" s="1"/>
      <c r="Q8221" s="1"/>
      <c r="R8221" s="1"/>
      <c r="U8221" s="1"/>
    </row>
    <row r="8222" spans="5:21" x14ac:dyDescent="0.25">
      <c r="E8222" s="1"/>
      <c r="F8222" s="1"/>
      <c r="Q8222" s="1"/>
      <c r="R8222" s="1"/>
      <c r="U8222" s="1"/>
    </row>
    <row r="8223" spans="5:21" x14ac:dyDescent="0.25">
      <c r="E8223" s="1"/>
      <c r="F8223" s="1"/>
      <c r="Q8223" s="1"/>
      <c r="R8223" s="1"/>
      <c r="U8223" s="1"/>
    </row>
    <row r="8224" spans="5:21" x14ac:dyDescent="0.25">
      <c r="E8224" s="1"/>
      <c r="F8224" s="1"/>
      <c r="Q8224" s="1"/>
      <c r="R8224" s="1"/>
      <c r="U8224" s="1"/>
    </row>
    <row r="8225" spans="5:21" x14ac:dyDescent="0.25">
      <c r="E8225" s="1"/>
      <c r="F8225" s="1"/>
      <c r="Q8225" s="1"/>
      <c r="R8225" s="1"/>
      <c r="U8225" s="1"/>
    </row>
    <row r="8226" spans="5:21" x14ac:dyDescent="0.25">
      <c r="E8226" s="1"/>
      <c r="F8226" s="1"/>
      <c r="Q8226" s="1"/>
      <c r="R8226" s="1"/>
      <c r="U8226" s="1"/>
    </row>
    <row r="8227" spans="5:21" x14ac:dyDescent="0.25">
      <c r="E8227" s="1"/>
      <c r="F8227" s="1"/>
      <c r="Q8227" s="1"/>
      <c r="R8227" s="1"/>
      <c r="U8227" s="1"/>
    </row>
    <row r="8228" spans="5:21" x14ac:dyDescent="0.25">
      <c r="E8228" s="1"/>
      <c r="F8228" s="1"/>
      <c r="Q8228" s="1"/>
      <c r="R8228" s="1"/>
      <c r="U8228" s="1"/>
    </row>
    <row r="8229" spans="5:21" x14ac:dyDescent="0.25">
      <c r="E8229" s="1"/>
      <c r="F8229" s="1"/>
      <c r="Q8229" s="1"/>
      <c r="R8229" s="1"/>
      <c r="U8229" s="1"/>
    </row>
    <row r="8230" spans="5:21" x14ac:dyDescent="0.25">
      <c r="E8230" s="1"/>
      <c r="F8230" s="1"/>
      <c r="Q8230" s="1"/>
      <c r="R8230" s="1"/>
      <c r="U8230" s="1"/>
    </row>
    <row r="8231" spans="5:21" x14ac:dyDescent="0.25">
      <c r="E8231" s="1"/>
      <c r="F8231" s="1"/>
      <c r="Q8231" s="1"/>
      <c r="R8231" s="1"/>
      <c r="U8231" s="1"/>
    </row>
    <row r="8232" spans="5:21" x14ac:dyDescent="0.25">
      <c r="E8232" s="1"/>
      <c r="F8232" s="1"/>
      <c r="Q8232" s="1"/>
      <c r="R8232" s="1"/>
      <c r="U8232" s="1"/>
    </row>
    <row r="8233" spans="5:21" x14ac:dyDescent="0.25">
      <c r="E8233" s="1"/>
      <c r="F8233" s="1"/>
      <c r="Q8233" s="1"/>
      <c r="R8233" s="1"/>
      <c r="U8233" s="1"/>
    </row>
    <row r="8234" spans="5:21" x14ac:dyDescent="0.25">
      <c r="Q8234" s="1"/>
      <c r="R8234" s="1"/>
      <c r="U8234" s="1"/>
    </row>
    <row r="8235" spans="5:21" x14ac:dyDescent="0.25">
      <c r="Q8235" s="1"/>
      <c r="R8235" s="1"/>
      <c r="U8235" s="1"/>
    </row>
    <row r="8236" spans="5:21" x14ac:dyDescent="0.25">
      <c r="Q8236" s="1"/>
      <c r="R8236" s="1"/>
      <c r="U8236" s="1"/>
    </row>
    <row r="8237" spans="5:21" x14ac:dyDescent="0.25">
      <c r="Q8237" s="1"/>
      <c r="R8237" s="1"/>
      <c r="U8237" s="1"/>
    </row>
    <row r="8238" spans="5:21" x14ac:dyDescent="0.25">
      <c r="Q8238" s="1"/>
      <c r="R8238" s="1"/>
      <c r="U8238" s="1"/>
    </row>
    <row r="8239" spans="5:21" x14ac:dyDescent="0.25">
      <c r="Q8239" s="1"/>
      <c r="R8239" s="1"/>
      <c r="U8239" s="1"/>
    </row>
    <row r="8240" spans="5:21" x14ac:dyDescent="0.25">
      <c r="Q8240" s="1"/>
      <c r="R8240" s="1"/>
      <c r="U8240" s="1"/>
    </row>
    <row r="8241" spans="17:21" x14ac:dyDescent="0.25">
      <c r="Q8241" s="1"/>
      <c r="R8241" s="1"/>
      <c r="U8241" s="1"/>
    </row>
    <row r="8242" spans="17:21" x14ac:dyDescent="0.25">
      <c r="Q8242" s="1"/>
      <c r="R8242" s="1"/>
      <c r="U8242" s="1"/>
    </row>
    <row r="8243" spans="17:21" x14ac:dyDescent="0.25">
      <c r="Q8243" s="1"/>
      <c r="R8243" s="1"/>
      <c r="U8243" s="1"/>
    </row>
    <row r="8244" spans="17:21" x14ac:dyDescent="0.25">
      <c r="Q8244" s="1"/>
      <c r="R8244" s="1"/>
      <c r="U8244" s="1"/>
    </row>
    <row r="8245" spans="17:21" x14ac:dyDescent="0.25">
      <c r="Q8245" s="1"/>
      <c r="R8245" s="1"/>
      <c r="U8245" s="1"/>
    </row>
    <row r="8246" spans="17:21" x14ac:dyDescent="0.25">
      <c r="Q8246" s="1"/>
      <c r="R8246" s="1"/>
      <c r="U8246" s="1"/>
    </row>
    <row r="8247" spans="17:21" x14ac:dyDescent="0.25">
      <c r="Q8247" s="1"/>
      <c r="R8247" s="1"/>
      <c r="U8247" s="1"/>
    </row>
    <row r="8248" spans="17:21" x14ac:dyDescent="0.25">
      <c r="Q8248" s="1"/>
      <c r="R8248" s="1"/>
      <c r="U8248" s="1"/>
    </row>
    <row r="8249" spans="17:21" x14ac:dyDescent="0.25">
      <c r="Q8249" s="1"/>
      <c r="R8249" s="1"/>
      <c r="U8249" s="1"/>
    </row>
    <row r="8250" spans="17:21" x14ac:dyDescent="0.25">
      <c r="Q8250" s="1"/>
      <c r="R8250" s="1"/>
      <c r="U8250" s="1"/>
    </row>
    <row r="8251" spans="17:21" x14ac:dyDescent="0.25">
      <c r="Q8251" s="1"/>
      <c r="R8251" s="1"/>
      <c r="U8251" s="1"/>
    </row>
    <row r="8252" spans="17:21" x14ac:dyDescent="0.25">
      <c r="Q8252" s="1"/>
      <c r="R8252" s="1"/>
      <c r="U8252" s="1"/>
    </row>
    <row r="8253" spans="17:21" x14ac:dyDescent="0.25">
      <c r="Q8253" s="1"/>
      <c r="R8253" s="1"/>
      <c r="U8253" s="1"/>
    </row>
    <row r="8254" spans="17:21" x14ac:dyDescent="0.25">
      <c r="Q8254" s="1"/>
      <c r="R8254" s="1"/>
      <c r="U8254" s="1"/>
    </row>
    <row r="8255" spans="17:21" x14ac:dyDescent="0.25">
      <c r="Q8255" s="1"/>
      <c r="R8255" s="1"/>
      <c r="U8255" s="1"/>
    </row>
    <row r="8256" spans="17:21" x14ac:dyDescent="0.25">
      <c r="Q8256" s="1"/>
      <c r="R8256" s="1"/>
      <c r="U8256" s="1"/>
    </row>
    <row r="8257" spans="17:21" x14ac:dyDescent="0.25">
      <c r="Q8257" s="1"/>
      <c r="R8257" s="1"/>
      <c r="U8257" s="1"/>
    </row>
    <row r="8258" spans="17:21" x14ac:dyDescent="0.25">
      <c r="Q8258" s="1"/>
      <c r="R8258" s="1"/>
      <c r="U8258" s="1"/>
    </row>
    <row r="8259" spans="17:21" x14ac:dyDescent="0.25">
      <c r="Q8259" s="1"/>
      <c r="R8259" s="1"/>
      <c r="U8259" s="1"/>
    </row>
    <row r="8260" spans="17:21" x14ac:dyDescent="0.25">
      <c r="Q8260" s="1"/>
      <c r="R8260" s="1"/>
      <c r="U8260" s="1"/>
    </row>
    <row r="8261" spans="17:21" x14ac:dyDescent="0.25">
      <c r="Q8261" s="1"/>
      <c r="R8261" s="1"/>
      <c r="U8261" s="1"/>
    </row>
    <row r="8262" spans="17:21" x14ac:dyDescent="0.25">
      <c r="Q8262" s="1"/>
      <c r="R8262" s="1"/>
      <c r="U8262" s="1"/>
    </row>
    <row r="8263" spans="17:21" x14ac:dyDescent="0.25">
      <c r="Q8263" s="1"/>
      <c r="R8263" s="1"/>
      <c r="U8263" s="1"/>
    </row>
    <row r="8264" spans="17:21" x14ac:dyDescent="0.25">
      <c r="Q8264" s="1"/>
      <c r="R8264" s="1"/>
      <c r="U8264" s="1"/>
    </row>
    <row r="8265" spans="17:21" x14ac:dyDescent="0.25">
      <c r="Q8265" s="1"/>
      <c r="R8265" s="1"/>
      <c r="U8265" s="1"/>
    </row>
    <row r="8266" spans="17:21" x14ac:dyDescent="0.25">
      <c r="Q8266" s="1"/>
      <c r="R8266" s="1"/>
      <c r="U8266" s="1"/>
    </row>
    <row r="8267" spans="17:21" x14ac:dyDescent="0.25">
      <c r="Q8267" s="1"/>
      <c r="R8267" s="1"/>
      <c r="U8267" s="1"/>
    </row>
    <row r="8268" spans="17:21" x14ac:dyDescent="0.25">
      <c r="Q8268" s="1"/>
      <c r="R8268" s="1"/>
      <c r="U8268" s="1"/>
    </row>
    <row r="8269" spans="17:21" x14ac:dyDescent="0.25">
      <c r="Q8269" s="1"/>
      <c r="R8269" s="1"/>
      <c r="U8269" s="1"/>
    </row>
    <row r="8270" spans="17:21" x14ac:dyDescent="0.25">
      <c r="Q8270" s="1"/>
      <c r="R8270" s="1"/>
      <c r="U8270" s="1"/>
    </row>
    <row r="8271" spans="17:21" x14ac:dyDescent="0.25">
      <c r="Q8271" s="1"/>
      <c r="R8271" s="1"/>
      <c r="U8271" s="1"/>
    </row>
    <row r="8272" spans="17:21" x14ac:dyDescent="0.25">
      <c r="Q8272" s="1"/>
      <c r="R8272" s="1"/>
      <c r="U8272" s="1"/>
    </row>
    <row r="8273" spans="17:21" x14ac:dyDescent="0.25">
      <c r="Q8273" s="1"/>
      <c r="R8273" s="1"/>
      <c r="U8273" s="1"/>
    </row>
    <row r="8274" spans="17:21" x14ac:dyDescent="0.25">
      <c r="Q8274" s="1"/>
      <c r="R8274" s="1"/>
      <c r="U8274" s="1"/>
    </row>
    <row r="8275" spans="17:21" x14ac:dyDescent="0.25">
      <c r="Q8275" s="1"/>
      <c r="R8275" s="1"/>
      <c r="U8275" s="1"/>
    </row>
    <row r="8276" spans="17:21" x14ac:dyDescent="0.25">
      <c r="Q8276" s="1"/>
      <c r="R8276" s="1"/>
      <c r="U8276" s="1"/>
    </row>
    <row r="8277" spans="17:21" x14ac:dyDescent="0.25">
      <c r="Q8277" s="1"/>
      <c r="R8277" s="1"/>
      <c r="U8277" s="1"/>
    </row>
    <row r="8278" spans="17:21" x14ac:dyDescent="0.25">
      <c r="Q8278" s="1"/>
      <c r="R8278" s="1"/>
      <c r="U8278" s="1"/>
    </row>
    <row r="8279" spans="17:21" x14ac:dyDescent="0.25">
      <c r="Q8279" s="1"/>
      <c r="R8279" s="1"/>
      <c r="U8279" s="1"/>
    </row>
    <row r="8280" spans="17:21" x14ac:dyDescent="0.25">
      <c r="Q8280" s="1"/>
      <c r="R8280" s="1"/>
      <c r="U8280" s="1"/>
    </row>
    <row r="8281" spans="17:21" x14ac:dyDescent="0.25">
      <c r="Q8281" s="1"/>
      <c r="R8281" s="1"/>
      <c r="U8281" s="1"/>
    </row>
    <row r="8282" spans="17:21" x14ac:dyDescent="0.25">
      <c r="Q8282" s="1"/>
      <c r="R8282" s="1"/>
      <c r="U8282" s="1"/>
    </row>
    <row r="8283" spans="17:21" x14ac:dyDescent="0.25">
      <c r="Q8283" s="1"/>
      <c r="R8283" s="1"/>
      <c r="U8283" s="1"/>
    </row>
    <row r="8284" spans="17:21" x14ac:dyDescent="0.25">
      <c r="Q8284" s="1"/>
      <c r="R8284" s="1"/>
      <c r="U8284" s="1"/>
    </row>
    <row r="8285" spans="17:21" x14ac:dyDescent="0.25">
      <c r="Q8285" s="1"/>
      <c r="R8285" s="1"/>
      <c r="U8285" s="1"/>
    </row>
    <row r="8286" spans="17:21" x14ac:dyDescent="0.25">
      <c r="Q8286" s="1"/>
      <c r="R8286" s="1"/>
      <c r="U8286" s="1"/>
    </row>
    <row r="8287" spans="17:21" x14ac:dyDescent="0.25">
      <c r="Q8287" s="1"/>
      <c r="R8287" s="1"/>
      <c r="U8287" s="1"/>
    </row>
    <row r="8288" spans="17:21" x14ac:dyDescent="0.25">
      <c r="Q8288" s="1"/>
      <c r="R8288" s="1"/>
      <c r="U8288" s="1"/>
    </row>
    <row r="8289" spans="17:21" x14ac:dyDescent="0.25">
      <c r="Q8289" s="1"/>
      <c r="R8289" s="1"/>
      <c r="U8289" s="1"/>
    </row>
    <row r="8290" spans="17:21" x14ac:dyDescent="0.25">
      <c r="Q8290" s="1"/>
      <c r="R8290" s="1"/>
      <c r="U8290" s="1"/>
    </row>
    <row r="8291" spans="17:21" x14ac:dyDescent="0.25">
      <c r="Q8291" s="1"/>
      <c r="R8291" s="1"/>
      <c r="U8291" s="1"/>
    </row>
    <row r="8292" spans="17:21" x14ac:dyDescent="0.25">
      <c r="Q8292" s="1"/>
      <c r="R8292" s="1"/>
      <c r="U8292" s="1"/>
    </row>
    <row r="8293" spans="17:21" x14ac:dyDescent="0.25">
      <c r="Q8293" s="1"/>
      <c r="R8293" s="1"/>
      <c r="U8293" s="1"/>
    </row>
    <row r="8294" spans="17:21" x14ac:dyDescent="0.25">
      <c r="Q8294" s="1"/>
      <c r="R8294" s="1"/>
      <c r="U8294" s="1"/>
    </row>
    <row r="8295" spans="17:21" x14ac:dyDescent="0.25">
      <c r="Q8295" s="1"/>
      <c r="R8295" s="1"/>
      <c r="U8295" s="1"/>
    </row>
    <row r="8296" spans="17:21" x14ac:dyDescent="0.25">
      <c r="Q8296" s="1"/>
      <c r="R8296" s="1"/>
      <c r="U8296" s="1"/>
    </row>
    <row r="8297" spans="17:21" x14ac:dyDescent="0.25">
      <c r="Q8297" s="1"/>
      <c r="R8297" s="1"/>
      <c r="U8297" s="1"/>
    </row>
    <row r="8298" spans="17:21" x14ac:dyDescent="0.25">
      <c r="Q8298" s="1"/>
      <c r="R8298" s="1"/>
      <c r="U8298" s="1"/>
    </row>
    <row r="8299" spans="17:21" x14ac:dyDescent="0.25">
      <c r="Q8299" s="1"/>
      <c r="R8299" s="1"/>
      <c r="U8299" s="1"/>
    </row>
    <row r="8300" spans="17:21" x14ac:dyDescent="0.25">
      <c r="Q8300" s="1"/>
      <c r="R8300" s="1"/>
      <c r="U8300" s="1"/>
    </row>
    <row r="8301" spans="17:21" x14ac:dyDescent="0.25">
      <c r="Q8301" s="1"/>
      <c r="R8301" s="1"/>
      <c r="U8301" s="1"/>
    </row>
    <row r="8302" spans="17:21" x14ac:dyDescent="0.25">
      <c r="Q8302" s="1"/>
      <c r="R8302" s="1"/>
      <c r="U8302" s="1"/>
    </row>
    <row r="8303" spans="17:21" x14ac:dyDescent="0.25">
      <c r="Q8303" s="1"/>
      <c r="R8303" s="1"/>
      <c r="U8303" s="1"/>
    </row>
    <row r="8304" spans="17:21" x14ac:dyDescent="0.25">
      <c r="Q8304" s="1"/>
      <c r="R8304" s="1"/>
      <c r="U8304" s="1"/>
    </row>
    <row r="8305" spans="17:21" x14ac:dyDescent="0.25">
      <c r="Q8305" s="1"/>
      <c r="R8305" s="1"/>
      <c r="U8305" s="1"/>
    </row>
    <row r="8306" spans="17:21" x14ac:dyDescent="0.25">
      <c r="Q8306" s="1"/>
      <c r="R8306" s="1"/>
      <c r="U8306" s="1"/>
    </row>
    <row r="8307" spans="17:21" x14ac:dyDescent="0.25">
      <c r="Q8307" s="1"/>
      <c r="R8307" s="1"/>
      <c r="U8307" s="1"/>
    </row>
    <row r="8308" spans="17:21" x14ac:dyDescent="0.25">
      <c r="Q8308" s="1"/>
      <c r="R8308" s="1"/>
      <c r="U8308" s="1"/>
    </row>
    <row r="8309" spans="17:21" x14ac:dyDescent="0.25">
      <c r="Q8309" s="1"/>
      <c r="R8309" s="1"/>
      <c r="U8309" s="1"/>
    </row>
    <row r="8310" spans="17:21" x14ac:dyDescent="0.25">
      <c r="Q8310" s="1"/>
      <c r="R8310" s="1"/>
      <c r="U8310" s="1"/>
    </row>
    <row r="8311" spans="17:21" x14ac:dyDescent="0.25">
      <c r="Q8311" s="1"/>
      <c r="R8311" s="1"/>
      <c r="U8311" s="1"/>
    </row>
    <row r="8312" spans="17:21" x14ac:dyDescent="0.25">
      <c r="Q8312" s="1"/>
      <c r="R8312" s="1"/>
      <c r="U8312" s="1"/>
    </row>
    <row r="8313" spans="17:21" x14ac:dyDescent="0.25">
      <c r="Q8313" s="1"/>
      <c r="R8313" s="1"/>
      <c r="U8313" s="1"/>
    </row>
    <row r="8314" spans="17:21" x14ac:dyDescent="0.25">
      <c r="Q8314" s="1"/>
      <c r="R8314" s="1"/>
      <c r="U8314" s="1"/>
    </row>
    <row r="8315" spans="17:21" x14ac:dyDescent="0.25">
      <c r="Q8315" s="1"/>
      <c r="R8315" s="1"/>
      <c r="U8315" s="1"/>
    </row>
    <row r="8316" spans="17:21" x14ac:dyDescent="0.25">
      <c r="Q8316" s="1"/>
      <c r="R8316" s="1"/>
      <c r="U8316" s="1"/>
    </row>
    <row r="8317" spans="17:21" x14ac:dyDescent="0.25">
      <c r="Q8317" s="1"/>
      <c r="R8317" s="1"/>
      <c r="U8317" s="1"/>
    </row>
    <row r="8318" spans="17:21" x14ac:dyDescent="0.25">
      <c r="Q8318" s="1"/>
      <c r="R8318" s="1"/>
      <c r="U8318" s="1"/>
    </row>
    <row r="8319" spans="17:21" x14ac:dyDescent="0.25">
      <c r="Q8319" s="1"/>
      <c r="R8319" s="1"/>
      <c r="U8319" s="1"/>
    </row>
    <row r="8320" spans="17:21" x14ac:dyDescent="0.25">
      <c r="Q8320" s="1"/>
      <c r="R8320" s="1"/>
      <c r="U8320" s="1"/>
    </row>
    <row r="8321" spans="5:21" x14ac:dyDescent="0.25">
      <c r="Q8321" s="1"/>
      <c r="R8321" s="1"/>
      <c r="U8321" s="1"/>
    </row>
    <row r="8322" spans="5:21" x14ac:dyDescent="0.25">
      <c r="Q8322" s="1"/>
      <c r="R8322" s="1"/>
      <c r="U8322" s="1"/>
    </row>
    <row r="8323" spans="5:21" x14ac:dyDescent="0.25">
      <c r="Q8323" s="1"/>
      <c r="R8323" s="1"/>
      <c r="U8323" s="1"/>
    </row>
    <row r="8324" spans="5:21" x14ac:dyDescent="0.25">
      <c r="Q8324" s="1"/>
      <c r="R8324" s="1"/>
      <c r="U8324" s="1"/>
    </row>
    <row r="8325" spans="5:21" x14ac:dyDescent="0.25">
      <c r="Q8325" s="1"/>
      <c r="R8325" s="1"/>
      <c r="U8325" s="1"/>
    </row>
    <row r="8326" spans="5:21" x14ac:dyDescent="0.25">
      <c r="Q8326" s="1"/>
      <c r="R8326" s="1"/>
      <c r="U8326" s="1"/>
    </row>
    <row r="8327" spans="5:21" x14ac:dyDescent="0.25">
      <c r="Q8327" s="1"/>
      <c r="R8327" s="1"/>
      <c r="U8327" s="1"/>
    </row>
    <row r="8328" spans="5:21" x14ac:dyDescent="0.25">
      <c r="Q8328" s="1"/>
      <c r="R8328" s="1"/>
      <c r="U8328" s="1"/>
    </row>
    <row r="8329" spans="5:21" x14ac:dyDescent="0.25">
      <c r="Q8329" s="1"/>
      <c r="R8329" s="1"/>
      <c r="U8329" s="1"/>
    </row>
    <row r="8330" spans="5:21" x14ac:dyDescent="0.25">
      <c r="E8330" s="1"/>
      <c r="F8330" s="1"/>
      <c r="Q8330" s="1"/>
      <c r="R8330" s="1"/>
      <c r="U8330" s="1"/>
    </row>
    <row r="8331" spans="5:21" x14ac:dyDescent="0.25">
      <c r="E8331" s="1"/>
      <c r="F8331" s="1"/>
      <c r="Q8331" s="1"/>
      <c r="R8331" s="1"/>
      <c r="U8331" s="1"/>
    </row>
    <row r="8332" spans="5:21" x14ac:dyDescent="0.25">
      <c r="E8332" s="1"/>
      <c r="F8332" s="1"/>
      <c r="Q8332" s="1"/>
      <c r="R8332" s="1"/>
      <c r="U8332" s="1"/>
    </row>
    <row r="8333" spans="5:21" x14ac:dyDescent="0.25">
      <c r="E8333" s="1"/>
      <c r="F8333" s="1"/>
      <c r="Q8333" s="1"/>
      <c r="R8333" s="1"/>
      <c r="U8333" s="1"/>
    </row>
    <row r="8334" spans="5:21" x14ac:dyDescent="0.25">
      <c r="E8334" s="1"/>
      <c r="F8334" s="1"/>
      <c r="Q8334" s="1"/>
      <c r="R8334" s="1"/>
      <c r="U8334" s="1"/>
    </row>
    <row r="8335" spans="5:21" x14ac:dyDescent="0.25">
      <c r="E8335" s="1"/>
      <c r="F8335" s="1"/>
      <c r="Q8335" s="1"/>
      <c r="R8335" s="1"/>
      <c r="U8335" s="1"/>
    </row>
    <row r="8336" spans="5:21" x14ac:dyDescent="0.25">
      <c r="E8336" s="1"/>
      <c r="F8336" s="1"/>
      <c r="Q8336" s="1"/>
      <c r="R8336" s="1"/>
      <c r="U8336" s="1"/>
    </row>
    <row r="8337" spans="5:21" x14ac:dyDescent="0.25">
      <c r="E8337" s="1"/>
      <c r="F8337" s="1"/>
      <c r="Q8337" s="1"/>
      <c r="R8337" s="1"/>
      <c r="U8337" s="1"/>
    </row>
    <row r="8338" spans="5:21" x14ac:dyDescent="0.25">
      <c r="E8338" s="1"/>
      <c r="F8338" s="1"/>
      <c r="Q8338" s="1"/>
      <c r="R8338" s="1"/>
      <c r="U8338" s="1"/>
    </row>
    <row r="8339" spans="5:21" x14ac:dyDescent="0.25">
      <c r="E8339" s="1"/>
      <c r="F8339" s="1"/>
      <c r="Q8339" s="1"/>
      <c r="R8339" s="1"/>
      <c r="U8339" s="1"/>
    </row>
    <row r="8340" spans="5:21" x14ac:dyDescent="0.25">
      <c r="E8340" s="1"/>
      <c r="F8340" s="1"/>
      <c r="Q8340" s="1"/>
      <c r="R8340" s="1"/>
      <c r="U8340" s="1"/>
    </row>
    <row r="8341" spans="5:21" x14ac:dyDescent="0.25">
      <c r="E8341" s="1"/>
      <c r="F8341" s="1"/>
      <c r="Q8341" s="1"/>
      <c r="R8341" s="1"/>
      <c r="U8341" s="1"/>
    </row>
    <row r="8342" spans="5:21" x14ac:dyDescent="0.25">
      <c r="E8342" s="1"/>
      <c r="F8342" s="1"/>
      <c r="Q8342" s="1"/>
      <c r="R8342" s="1"/>
      <c r="U8342" s="1"/>
    </row>
    <row r="8343" spans="5:21" x14ac:dyDescent="0.25">
      <c r="E8343" s="1"/>
      <c r="F8343" s="1"/>
      <c r="Q8343" s="1"/>
      <c r="R8343" s="1"/>
      <c r="U8343" s="1"/>
    </row>
    <row r="8344" spans="5:21" x14ac:dyDescent="0.25">
      <c r="E8344" s="1"/>
      <c r="F8344" s="1"/>
      <c r="Q8344" s="1"/>
      <c r="R8344" s="1"/>
      <c r="U8344" s="1"/>
    </row>
    <row r="8345" spans="5:21" x14ac:dyDescent="0.25">
      <c r="E8345" s="1"/>
      <c r="F8345" s="1"/>
      <c r="Q8345" s="1"/>
      <c r="R8345" s="1"/>
      <c r="U8345" s="1"/>
    </row>
    <row r="8346" spans="5:21" x14ac:dyDescent="0.25">
      <c r="E8346" s="1"/>
      <c r="F8346" s="1"/>
      <c r="Q8346" s="1"/>
      <c r="R8346" s="1"/>
      <c r="U8346" s="1"/>
    </row>
    <row r="8347" spans="5:21" x14ac:dyDescent="0.25">
      <c r="E8347" s="1"/>
      <c r="F8347" s="1"/>
      <c r="Q8347" s="1"/>
      <c r="R8347" s="1"/>
      <c r="U8347" s="1"/>
    </row>
    <row r="8348" spans="5:21" x14ac:dyDescent="0.25">
      <c r="E8348" s="1"/>
      <c r="F8348" s="1"/>
      <c r="Q8348" s="1"/>
      <c r="R8348" s="1"/>
      <c r="U8348" s="1"/>
    </row>
    <row r="8349" spans="5:21" x14ac:dyDescent="0.25">
      <c r="E8349" s="1"/>
      <c r="F8349" s="1"/>
      <c r="Q8349" s="1"/>
      <c r="R8349" s="1"/>
      <c r="U8349" s="1"/>
    </row>
    <row r="8350" spans="5:21" x14ac:dyDescent="0.25">
      <c r="E8350" s="1"/>
      <c r="F8350" s="1"/>
      <c r="Q8350" s="1"/>
      <c r="R8350" s="1"/>
      <c r="U8350" s="1"/>
    </row>
    <row r="8351" spans="5:21" x14ac:dyDescent="0.25">
      <c r="E8351" s="1"/>
      <c r="F8351" s="1"/>
      <c r="Q8351" s="1"/>
      <c r="R8351" s="1"/>
      <c r="U8351" s="1"/>
    </row>
    <row r="8352" spans="5:21" x14ac:dyDescent="0.25">
      <c r="E8352" s="1"/>
      <c r="F8352" s="1"/>
      <c r="Q8352" s="1"/>
      <c r="R8352" s="1"/>
      <c r="U8352" s="1"/>
    </row>
    <row r="8353" spans="5:21" x14ac:dyDescent="0.25">
      <c r="E8353" s="1"/>
      <c r="F8353" s="1"/>
      <c r="Q8353" s="1"/>
      <c r="R8353" s="1"/>
      <c r="U8353" s="1"/>
    </row>
    <row r="8354" spans="5:21" x14ac:dyDescent="0.25">
      <c r="Q8354" s="1"/>
      <c r="R8354" s="1"/>
      <c r="U8354" s="1"/>
    </row>
    <row r="8355" spans="5:21" x14ac:dyDescent="0.25">
      <c r="Q8355" s="1"/>
      <c r="R8355" s="1"/>
      <c r="U8355" s="1"/>
    </row>
    <row r="8356" spans="5:21" x14ac:dyDescent="0.25">
      <c r="Q8356" s="1"/>
      <c r="R8356" s="1"/>
      <c r="U8356" s="1"/>
    </row>
    <row r="8357" spans="5:21" x14ac:dyDescent="0.25">
      <c r="Q8357" s="1"/>
      <c r="R8357" s="1"/>
      <c r="U8357" s="1"/>
    </row>
    <row r="8358" spans="5:21" x14ac:dyDescent="0.25">
      <c r="Q8358" s="1"/>
      <c r="R8358" s="1"/>
      <c r="U8358" s="1"/>
    </row>
    <row r="8359" spans="5:21" x14ac:dyDescent="0.25">
      <c r="Q8359" s="1"/>
      <c r="R8359" s="1"/>
      <c r="U8359" s="1"/>
    </row>
    <row r="8360" spans="5:21" x14ac:dyDescent="0.25">
      <c r="Q8360" s="1"/>
      <c r="R8360" s="1"/>
      <c r="U8360" s="1"/>
    </row>
    <row r="8361" spans="5:21" x14ac:dyDescent="0.25">
      <c r="Q8361" s="1"/>
      <c r="R8361" s="1"/>
      <c r="U8361" s="1"/>
    </row>
    <row r="8362" spans="5:21" x14ac:dyDescent="0.25">
      <c r="Q8362" s="1"/>
      <c r="R8362" s="1"/>
      <c r="U8362" s="1"/>
    </row>
    <row r="8363" spans="5:21" x14ac:dyDescent="0.25">
      <c r="Q8363" s="1"/>
      <c r="R8363" s="1"/>
      <c r="U8363" s="1"/>
    </row>
    <row r="8364" spans="5:21" x14ac:dyDescent="0.25">
      <c r="Q8364" s="1"/>
      <c r="R8364" s="1"/>
      <c r="U8364" s="1"/>
    </row>
    <row r="8365" spans="5:21" x14ac:dyDescent="0.25">
      <c r="Q8365" s="1"/>
      <c r="R8365" s="1"/>
      <c r="U8365" s="1"/>
    </row>
    <row r="8366" spans="5:21" x14ac:dyDescent="0.25">
      <c r="Q8366" s="1"/>
      <c r="R8366" s="1"/>
      <c r="U8366" s="1"/>
    </row>
    <row r="8367" spans="5:21" x14ac:dyDescent="0.25">
      <c r="Q8367" s="1"/>
      <c r="R8367" s="1"/>
      <c r="U8367" s="1"/>
    </row>
    <row r="8368" spans="5:21" x14ac:dyDescent="0.25">
      <c r="Q8368" s="1"/>
      <c r="R8368" s="1"/>
      <c r="U8368" s="1"/>
    </row>
    <row r="8369" spans="17:21" x14ac:dyDescent="0.25">
      <c r="Q8369" s="1"/>
      <c r="R8369" s="1"/>
      <c r="U8369" s="1"/>
    </row>
    <row r="8370" spans="17:21" x14ac:dyDescent="0.25">
      <c r="Q8370" s="1"/>
      <c r="R8370" s="1"/>
      <c r="U8370" s="1"/>
    </row>
    <row r="8371" spans="17:21" x14ac:dyDescent="0.25">
      <c r="Q8371" s="1"/>
      <c r="R8371" s="1"/>
      <c r="U8371" s="1"/>
    </row>
    <row r="8372" spans="17:21" x14ac:dyDescent="0.25">
      <c r="Q8372" s="1"/>
      <c r="R8372" s="1"/>
      <c r="U8372" s="1"/>
    </row>
    <row r="8373" spans="17:21" x14ac:dyDescent="0.25">
      <c r="Q8373" s="1"/>
      <c r="R8373" s="1"/>
      <c r="U8373" s="1"/>
    </row>
    <row r="8374" spans="17:21" x14ac:dyDescent="0.25">
      <c r="Q8374" s="1"/>
      <c r="R8374" s="1"/>
      <c r="U8374" s="1"/>
    </row>
    <row r="8375" spans="17:21" x14ac:dyDescent="0.25">
      <c r="Q8375" s="1"/>
      <c r="R8375" s="1"/>
      <c r="U8375" s="1"/>
    </row>
    <row r="8376" spans="17:21" x14ac:dyDescent="0.25">
      <c r="Q8376" s="1"/>
      <c r="R8376" s="1"/>
      <c r="U8376" s="1"/>
    </row>
    <row r="8377" spans="17:21" x14ac:dyDescent="0.25">
      <c r="Q8377" s="1"/>
      <c r="R8377" s="1"/>
      <c r="U8377" s="1"/>
    </row>
    <row r="8378" spans="17:21" x14ac:dyDescent="0.25">
      <c r="Q8378" s="1"/>
      <c r="R8378" s="1"/>
      <c r="U8378" s="1"/>
    </row>
    <row r="8379" spans="17:21" x14ac:dyDescent="0.25">
      <c r="Q8379" s="1"/>
      <c r="R8379" s="1"/>
      <c r="U8379" s="1"/>
    </row>
    <row r="8380" spans="17:21" x14ac:dyDescent="0.25">
      <c r="Q8380" s="1"/>
      <c r="R8380" s="1"/>
      <c r="U8380" s="1"/>
    </row>
    <row r="8381" spans="17:21" x14ac:dyDescent="0.25">
      <c r="Q8381" s="1"/>
      <c r="R8381" s="1"/>
      <c r="U8381" s="1"/>
    </row>
    <row r="8382" spans="17:21" x14ac:dyDescent="0.25">
      <c r="Q8382" s="1"/>
      <c r="R8382" s="1"/>
      <c r="U8382" s="1"/>
    </row>
    <row r="8383" spans="17:21" x14ac:dyDescent="0.25">
      <c r="Q8383" s="1"/>
      <c r="R8383" s="1"/>
      <c r="U8383" s="1"/>
    </row>
    <row r="8384" spans="17:21" x14ac:dyDescent="0.25">
      <c r="Q8384" s="1"/>
      <c r="R8384" s="1"/>
      <c r="U8384" s="1"/>
    </row>
    <row r="8385" spans="17:21" x14ac:dyDescent="0.25">
      <c r="Q8385" s="1"/>
      <c r="R8385" s="1"/>
      <c r="U8385" s="1"/>
    </row>
    <row r="8386" spans="17:21" x14ac:dyDescent="0.25">
      <c r="Q8386" s="1"/>
      <c r="R8386" s="1"/>
      <c r="U8386" s="1"/>
    </row>
    <row r="8387" spans="17:21" x14ac:dyDescent="0.25">
      <c r="Q8387" s="1"/>
      <c r="R8387" s="1"/>
      <c r="U8387" s="1"/>
    </row>
    <row r="8388" spans="17:21" x14ac:dyDescent="0.25">
      <c r="Q8388" s="1"/>
      <c r="R8388" s="1"/>
      <c r="U8388" s="1"/>
    </row>
    <row r="8389" spans="17:21" x14ac:dyDescent="0.25">
      <c r="Q8389" s="1"/>
      <c r="R8389" s="1"/>
      <c r="U8389" s="1"/>
    </row>
    <row r="8390" spans="17:21" x14ac:dyDescent="0.25">
      <c r="Q8390" s="1"/>
      <c r="R8390" s="1"/>
      <c r="U8390" s="1"/>
    </row>
    <row r="8391" spans="17:21" x14ac:dyDescent="0.25">
      <c r="Q8391" s="1"/>
      <c r="R8391" s="1"/>
      <c r="U8391" s="1"/>
    </row>
    <row r="8392" spans="17:21" x14ac:dyDescent="0.25">
      <c r="Q8392" s="1"/>
      <c r="R8392" s="1"/>
      <c r="U8392" s="1"/>
    </row>
    <row r="8393" spans="17:21" x14ac:dyDescent="0.25">
      <c r="Q8393" s="1"/>
      <c r="R8393" s="1"/>
      <c r="U8393" s="1"/>
    </row>
    <row r="8394" spans="17:21" x14ac:dyDescent="0.25">
      <c r="Q8394" s="1"/>
      <c r="R8394" s="1"/>
      <c r="U8394" s="1"/>
    </row>
    <row r="8395" spans="17:21" x14ac:dyDescent="0.25">
      <c r="Q8395" s="1"/>
      <c r="R8395" s="1"/>
      <c r="U8395" s="1"/>
    </row>
    <row r="8396" spans="17:21" x14ac:dyDescent="0.25">
      <c r="Q8396" s="1"/>
      <c r="R8396" s="1"/>
      <c r="U8396" s="1"/>
    </row>
    <row r="8397" spans="17:21" x14ac:dyDescent="0.25">
      <c r="Q8397" s="1"/>
      <c r="R8397" s="1"/>
      <c r="U8397" s="1"/>
    </row>
    <row r="8398" spans="17:21" x14ac:dyDescent="0.25">
      <c r="Q8398" s="1"/>
      <c r="R8398" s="1"/>
      <c r="U8398" s="1"/>
    </row>
    <row r="8399" spans="17:21" x14ac:dyDescent="0.25">
      <c r="Q8399" s="1"/>
      <c r="R8399" s="1"/>
      <c r="U8399" s="1"/>
    </row>
    <row r="8400" spans="17:21" x14ac:dyDescent="0.25">
      <c r="Q8400" s="1"/>
      <c r="R8400" s="1"/>
      <c r="U8400" s="1"/>
    </row>
    <row r="8401" spans="17:21" x14ac:dyDescent="0.25">
      <c r="Q8401" s="1"/>
      <c r="R8401" s="1"/>
      <c r="U8401" s="1"/>
    </row>
    <row r="8402" spans="17:21" x14ac:dyDescent="0.25">
      <c r="Q8402" s="1"/>
      <c r="R8402" s="1"/>
      <c r="U8402" s="1"/>
    </row>
    <row r="8403" spans="17:21" x14ac:dyDescent="0.25">
      <c r="Q8403" s="1"/>
      <c r="R8403" s="1"/>
      <c r="U8403" s="1"/>
    </row>
    <row r="8404" spans="17:21" x14ac:dyDescent="0.25">
      <c r="Q8404" s="1"/>
      <c r="R8404" s="1"/>
      <c r="U8404" s="1"/>
    </row>
    <row r="8405" spans="17:21" x14ac:dyDescent="0.25">
      <c r="Q8405" s="1"/>
      <c r="R8405" s="1"/>
      <c r="U8405" s="1"/>
    </row>
    <row r="8406" spans="17:21" x14ac:dyDescent="0.25">
      <c r="Q8406" s="1"/>
      <c r="R8406" s="1"/>
      <c r="U8406" s="1"/>
    </row>
    <row r="8407" spans="17:21" x14ac:dyDescent="0.25">
      <c r="Q8407" s="1"/>
      <c r="R8407" s="1"/>
      <c r="U8407" s="1"/>
    </row>
    <row r="8408" spans="17:21" x14ac:dyDescent="0.25">
      <c r="Q8408" s="1"/>
      <c r="R8408" s="1"/>
      <c r="U8408" s="1"/>
    </row>
    <row r="8409" spans="17:21" x14ac:dyDescent="0.25">
      <c r="Q8409" s="1"/>
      <c r="R8409" s="1"/>
      <c r="U8409" s="1"/>
    </row>
    <row r="8410" spans="17:21" x14ac:dyDescent="0.25">
      <c r="Q8410" s="1"/>
      <c r="R8410" s="1"/>
      <c r="U8410" s="1"/>
    </row>
    <row r="8411" spans="17:21" x14ac:dyDescent="0.25">
      <c r="Q8411" s="1"/>
      <c r="R8411" s="1"/>
      <c r="U8411" s="1"/>
    </row>
    <row r="8412" spans="17:21" x14ac:dyDescent="0.25">
      <c r="Q8412" s="1"/>
      <c r="R8412" s="1"/>
      <c r="U8412" s="1"/>
    </row>
    <row r="8413" spans="17:21" x14ac:dyDescent="0.25">
      <c r="Q8413" s="1"/>
      <c r="R8413" s="1"/>
      <c r="U8413" s="1"/>
    </row>
    <row r="8414" spans="17:21" x14ac:dyDescent="0.25">
      <c r="Q8414" s="1"/>
      <c r="R8414" s="1"/>
      <c r="U8414" s="1"/>
    </row>
    <row r="8415" spans="17:21" x14ac:dyDescent="0.25">
      <c r="Q8415" s="1"/>
      <c r="R8415" s="1"/>
      <c r="U8415" s="1"/>
    </row>
    <row r="8416" spans="17:21" x14ac:dyDescent="0.25">
      <c r="Q8416" s="1"/>
      <c r="R8416" s="1"/>
      <c r="U8416" s="1"/>
    </row>
    <row r="8417" spans="5:21" x14ac:dyDescent="0.25">
      <c r="Q8417" s="1"/>
      <c r="R8417" s="1"/>
      <c r="U8417" s="1"/>
    </row>
    <row r="8418" spans="5:21" x14ac:dyDescent="0.25">
      <c r="Q8418" s="1"/>
      <c r="R8418" s="1"/>
      <c r="U8418" s="1"/>
    </row>
    <row r="8419" spans="5:21" x14ac:dyDescent="0.25">
      <c r="Q8419" s="1"/>
      <c r="R8419" s="1"/>
      <c r="U8419" s="1"/>
    </row>
    <row r="8420" spans="5:21" x14ac:dyDescent="0.25">
      <c r="Q8420" s="1"/>
      <c r="R8420" s="1"/>
      <c r="U8420" s="1"/>
    </row>
    <row r="8421" spans="5:21" x14ac:dyDescent="0.25">
      <c r="Q8421" s="1"/>
      <c r="R8421" s="1"/>
      <c r="U8421" s="1"/>
    </row>
    <row r="8422" spans="5:21" x14ac:dyDescent="0.25">
      <c r="Q8422" s="1"/>
      <c r="R8422" s="1"/>
      <c r="U8422" s="1"/>
    </row>
    <row r="8423" spans="5:21" x14ac:dyDescent="0.25">
      <c r="Q8423" s="1"/>
      <c r="R8423" s="1"/>
      <c r="U8423" s="1"/>
    </row>
    <row r="8424" spans="5:21" x14ac:dyDescent="0.25">
      <c r="Q8424" s="1"/>
      <c r="R8424" s="1"/>
      <c r="U8424" s="1"/>
    </row>
    <row r="8425" spans="5:21" x14ac:dyDescent="0.25">
      <c r="Q8425" s="1"/>
      <c r="R8425" s="1"/>
      <c r="U8425" s="1"/>
    </row>
    <row r="8426" spans="5:21" x14ac:dyDescent="0.25">
      <c r="E8426" s="1"/>
      <c r="F8426" s="1"/>
      <c r="Q8426" s="1"/>
      <c r="R8426" s="1"/>
      <c r="U8426" s="1"/>
    </row>
    <row r="8427" spans="5:21" x14ac:dyDescent="0.25">
      <c r="E8427" s="1"/>
      <c r="F8427" s="1"/>
      <c r="Q8427" s="1"/>
      <c r="R8427" s="1"/>
      <c r="U8427" s="1"/>
    </row>
    <row r="8428" spans="5:21" x14ac:dyDescent="0.25">
      <c r="E8428" s="1"/>
      <c r="F8428" s="1"/>
      <c r="Q8428" s="1"/>
      <c r="R8428" s="1"/>
      <c r="U8428" s="1"/>
    </row>
    <row r="8429" spans="5:21" x14ac:dyDescent="0.25">
      <c r="E8429" s="1"/>
      <c r="F8429" s="1"/>
      <c r="Q8429" s="1"/>
      <c r="R8429" s="1"/>
      <c r="U8429" s="1"/>
    </row>
    <row r="8430" spans="5:21" x14ac:dyDescent="0.25">
      <c r="E8430" s="1"/>
      <c r="F8430" s="1"/>
      <c r="Q8430" s="1"/>
      <c r="R8430" s="1"/>
      <c r="U8430" s="1"/>
    </row>
    <row r="8431" spans="5:21" x14ac:dyDescent="0.25">
      <c r="E8431" s="1"/>
      <c r="F8431" s="1"/>
      <c r="Q8431" s="1"/>
      <c r="R8431" s="1"/>
      <c r="U8431" s="1"/>
    </row>
    <row r="8432" spans="5:21" x14ac:dyDescent="0.25">
      <c r="E8432" s="1"/>
      <c r="F8432" s="1"/>
      <c r="Q8432" s="1"/>
      <c r="R8432" s="1"/>
      <c r="U8432" s="1"/>
    </row>
    <row r="8433" spans="5:21" x14ac:dyDescent="0.25">
      <c r="E8433" s="1"/>
      <c r="F8433" s="1"/>
      <c r="Q8433" s="1"/>
      <c r="R8433" s="1"/>
      <c r="U8433" s="1"/>
    </row>
    <row r="8434" spans="5:21" x14ac:dyDescent="0.25">
      <c r="E8434" s="1"/>
      <c r="F8434" s="1"/>
      <c r="Q8434" s="1"/>
      <c r="R8434" s="1"/>
      <c r="U8434" s="1"/>
    </row>
    <row r="8435" spans="5:21" x14ac:dyDescent="0.25">
      <c r="E8435" s="1"/>
      <c r="F8435" s="1"/>
      <c r="Q8435" s="1"/>
      <c r="R8435" s="1"/>
      <c r="U8435" s="1"/>
    </row>
    <row r="8436" spans="5:21" x14ac:dyDescent="0.25">
      <c r="E8436" s="1"/>
      <c r="F8436" s="1"/>
      <c r="Q8436" s="1"/>
      <c r="R8436" s="1"/>
      <c r="U8436" s="1"/>
    </row>
    <row r="8437" spans="5:21" x14ac:dyDescent="0.25">
      <c r="E8437" s="1"/>
      <c r="F8437" s="1"/>
      <c r="Q8437" s="1"/>
      <c r="R8437" s="1"/>
      <c r="U8437" s="1"/>
    </row>
    <row r="8438" spans="5:21" x14ac:dyDescent="0.25">
      <c r="E8438" s="1"/>
      <c r="F8438" s="1"/>
      <c r="Q8438" s="1"/>
      <c r="R8438" s="1"/>
      <c r="U8438" s="1"/>
    </row>
    <row r="8439" spans="5:21" x14ac:dyDescent="0.25">
      <c r="E8439" s="1"/>
      <c r="F8439" s="1"/>
      <c r="Q8439" s="1"/>
      <c r="R8439" s="1"/>
      <c r="U8439" s="1"/>
    </row>
    <row r="8440" spans="5:21" x14ac:dyDescent="0.25">
      <c r="E8440" s="1"/>
      <c r="F8440" s="1"/>
      <c r="Q8440" s="1"/>
      <c r="R8440" s="1"/>
      <c r="U8440" s="1"/>
    </row>
    <row r="8441" spans="5:21" x14ac:dyDescent="0.25">
      <c r="E8441" s="1"/>
      <c r="F8441" s="1"/>
      <c r="Q8441" s="1"/>
      <c r="R8441" s="1"/>
      <c r="U8441" s="1"/>
    </row>
    <row r="8442" spans="5:21" x14ac:dyDescent="0.25">
      <c r="E8442" s="1"/>
      <c r="F8442" s="1"/>
      <c r="Q8442" s="1"/>
      <c r="R8442" s="1"/>
      <c r="U8442" s="1"/>
    </row>
    <row r="8443" spans="5:21" x14ac:dyDescent="0.25">
      <c r="E8443" s="1"/>
      <c r="F8443" s="1"/>
      <c r="Q8443" s="1"/>
      <c r="R8443" s="1"/>
      <c r="U8443" s="1"/>
    </row>
    <row r="8444" spans="5:21" x14ac:dyDescent="0.25">
      <c r="E8444" s="1"/>
      <c r="F8444" s="1"/>
      <c r="Q8444" s="1"/>
      <c r="R8444" s="1"/>
      <c r="U8444" s="1"/>
    </row>
    <row r="8445" spans="5:21" x14ac:dyDescent="0.25">
      <c r="E8445" s="1"/>
      <c r="F8445" s="1"/>
      <c r="Q8445" s="1"/>
      <c r="R8445" s="1"/>
      <c r="U8445" s="1"/>
    </row>
    <row r="8446" spans="5:21" x14ac:dyDescent="0.25">
      <c r="E8446" s="1"/>
      <c r="F8446" s="1"/>
      <c r="Q8446" s="1"/>
      <c r="R8446" s="1"/>
      <c r="U8446" s="1"/>
    </row>
    <row r="8447" spans="5:21" x14ac:dyDescent="0.25">
      <c r="E8447" s="1"/>
      <c r="F8447" s="1"/>
      <c r="Q8447" s="1"/>
      <c r="R8447" s="1"/>
      <c r="U8447" s="1"/>
    </row>
    <row r="8448" spans="5:21" x14ac:dyDescent="0.25">
      <c r="E8448" s="1"/>
      <c r="F8448" s="1"/>
      <c r="Q8448" s="1"/>
      <c r="R8448" s="1"/>
      <c r="U8448" s="1"/>
    </row>
    <row r="8449" spans="5:21" x14ac:dyDescent="0.25">
      <c r="E8449" s="1"/>
      <c r="F8449" s="1"/>
      <c r="Q8449" s="1"/>
      <c r="R8449" s="1"/>
      <c r="U8449" s="1"/>
    </row>
    <row r="8450" spans="5:21" x14ac:dyDescent="0.25">
      <c r="Q8450" s="1"/>
      <c r="R8450" s="1"/>
      <c r="U8450" s="1"/>
    </row>
    <row r="8451" spans="5:21" x14ac:dyDescent="0.25">
      <c r="Q8451" s="1"/>
      <c r="R8451" s="1"/>
      <c r="U8451" s="1"/>
    </row>
    <row r="8452" spans="5:21" x14ac:dyDescent="0.25">
      <c r="Q8452" s="1"/>
      <c r="R8452" s="1"/>
      <c r="U8452" s="1"/>
    </row>
    <row r="8453" spans="5:21" x14ac:dyDescent="0.25">
      <c r="Q8453" s="1"/>
      <c r="R8453" s="1"/>
      <c r="U8453" s="1"/>
    </row>
    <row r="8454" spans="5:21" x14ac:dyDescent="0.25">
      <c r="Q8454" s="1"/>
      <c r="R8454" s="1"/>
      <c r="U8454" s="1"/>
    </row>
    <row r="8455" spans="5:21" x14ac:dyDescent="0.25">
      <c r="Q8455" s="1"/>
      <c r="R8455" s="1"/>
      <c r="U8455" s="1"/>
    </row>
    <row r="8456" spans="5:21" x14ac:dyDescent="0.25">
      <c r="Q8456" s="1"/>
      <c r="R8456" s="1"/>
      <c r="U8456" s="1"/>
    </row>
    <row r="8457" spans="5:21" x14ac:dyDescent="0.25">
      <c r="Q8457" s="1"/>
      <c r="R8457" s="1"/>
      <c r="U8457" s="1"/>
    </row>
    <row r="8458" spans="5:21" x14ac:dyDescent="0.25">
      <c r="Q8458" s="1"/>
      <c r="R8458" s="1"/>
      <c r="U8458" s="1"/>
    </row>
    <row r="8459" spans="5:21" x14ac:dyDescent="0.25">
      <c r="Q8459" s="1"/>
      <c r="R8459" s="1"/>
      <c r="U8459" s="1"/>
    </row>
    <row r="8460" spans="5:21" x14ac:dyDescent="0.25">
      <c r="Q8460" s="1"/>
      <c r="R8460" s="1"/>
      <c r="U8460" s="1"/>
    </row>
    <row r="8461" spans="5:21" x14ac:dyDescent="0.25">
      <c r="Q8461" s="1"/>
      <c r="R8461" s="1"/>
      <c r="U8461" s="1"/>
    </row>
    <row r="8462" spans="5:21" x14ac:dyDescent="0.25">
      <c r="Q8462" s="1"/>
      <c r="R8462" s="1"/>
      <c r="U8462" s="1"/>
    </row>
    <row r="8463" spans="5:21" x14ac:dyDescent="0.25">
      <c r="Q8463" s="1"/>
      <c r="R8463" s="1"/>
      <c r="U8463" s="1"/>
    </row>
    <row r="8464" spans="5:21" x14ac:dyDescent="0.25">
      <c r="Q8464" s="1"/>
      <c r="R8464" s="1"/>
      <c r="U8464" s="1"/>
    </row>
    <row r="8465" spans="17:21" x14ac:dyDescent="0.25">
      <c r="Q8465" s="1"/>
      <c r="R8465" s="1"/>
      <c r="U8465" s="1"/>
    </row>
    <row r="8466" spans="17:21" x14ac:dyDescent="0.25">
      <c r="Q8466" s="1"/>
      <c r="R8466" s="1"/>
      <c r="U8466" s="1"/>
    </row>
    <row r="8467" spans="17:21" x14ac:dyDescent="0.25">
      <c r="Q8467" s="1"/>
      <c r="R8467" s="1"/>
      <c r="U8467" s="1"/>
    </row>
    <row r="8468" spans="17:21" x14ac:dyDescent="0.25">
      <c r="Q8468" s="1"/>
      <c r="R8468" s="1"/>
      <c r="U8468" s="1"/>
    </row>
    <row r="8469" spans="17:21" x14ac:dyDescent="0.25">
      <c r="Q8469" s="1"/>
      <c r="R8469" s="1"/>
      <c r="U8469" s="1"/>
    </row>
    <row r="8470" spans="17:21" x14ac:dyDescent="0.25">
      <c r="Q8470" s="1"/>
      <c r="R8470" s="1"/>
      <c r="U8470" s="1"/>
    </row>
    <row r="8471" spans="17:21" x14ac:dyDescent="0.25">
      <c r="Q8471" s="1"/>
      <c r="R8471" s="1"/>
      <c r="U8471" s="1"/>
    </row>
    <row r="8472" spans="17:21" x14ac:dyDescent="0.25">
      <c r="Q8472" s="1"/>
      <c r="R8472" s="1"/>
      <c r="U8472" s="1"/>
    </row>
    <row r="8473" spans="17:21" x14ac:dyDescent="0.25">
      <c r="Q8473" s="1"/>
      <c r="R8473" s="1"/>
      <c r="U8473" s="1"/>
    </row>
    <row r="8474" spans="17:21" x14ac:dyDescent="0.25">
      <c r="Q8474" s="1"/>
      <c r="R8474" s="1"/>
      <c r="U8474" s="1"/>
    </row>
    <row r="8475" spans="17:21" x14ac:dyDescent="0.25">
      <c r="Q8475" s="1"/>
      <c r="R8475" s="1"/>
      <c r="U8475" s="1"/>
    </row>
    <row r="8476" spans="17:21" x14ac:dyDescent="0.25">
      <c r="Q8476" s="1"/>
      <c r="R8476" s="1"/>
      <c r="U8476" s="1"/>
    </row>
    <row r="8477" spans="17:21" x14ac:dyDescent="0.25">
      <c r="Q8477" s="1"/>
      <c r="R8477" s="1"/>
      <c r="U8477" s="1"/>
    </row>
    <row r="8478" spans="17:21" x14ac:dyDescent="0.25">
      <c r="Q8478" s="1"/>
      <c r="R8478" s="1"/>
      <c r="U8478" s="1"/>
    </row>
    <row r="8479" spans="17:21" x14ac:dyDescent="0.25">
      <c r="Q8479" s="1"/>
      <c r="R8479" s="1"/>
      <c r="U8479" s="1"/>
    </row>
    <row r="8480" spans="17:21" x14ac:dyDescent="0.25">
      <c r="Q8480" s="1"/>
      <c r="R8480" s="1"/>
      <c r="U8480" s="1"/>
    </row>
    <row r="8481" spans="17:21" x14ac:dyDescent="0.25">
      <c r="Q8481" s="1"/>
      <c r="R8481" s="1"/>
      <c r="U8481" s="1"/>
    </row>
    <row r="8482" spans="17:21" x14ac:dyDescent="0.25">
      <c r="Q8482" s="1"/>
      <c r="R8482" s="1"/>
      <c r="U8482" s="1"/>
    </row>
    <row r="8483" spans="17:21" x14ac:dyDescent="0.25">
      <c r="Q8483" s="1"/>
      <c r="R8483" s="1"/>
      <c r="U8483" s="1"/>
    </row>
    <row r="8484" spans="17:21" x14ac:dyDescent="0.25">
      <c r="Q8484" s="1"/>
      <c r="R8484" s="1"/>
      <c r="U8484" s="1"/>
    </row>
    <row r="8485" spans="17:21" x14ac:dyDescent="0.25">
      <c r="Q8485" s="1"/>
      <c r="R8485" s="1"/>
      <c r="U8485" s="1"/>
    </row>
    <row r="8486" spans="17:21" x14ac:dyDescent="0.25">
      <c r="Q8486" s="1"/>
      <c r="R8486" s="1"/>
      <c r="U8486" s="1"/>
    </row>
    <row r="8487" spans="17:21" x14ac:dyDescent="0.25">
      <c r="Q8487" s="1"/>
      <c r="R8487" s="1"/>
      <c r="U8487" s="1"/>
    </row>
    <row r="8488" spans="17:21" x14ac:dyDescent="0.25">
      <c r="Q8488" s="1"/>
      <c r="R8488" s="1"/>
      <c r="U8488" s="1"/>
    </row>
    <row r="8489" spans="17:21" x14ac:dyDescent="0.25">
      <c r="Q8489" s="1"/>
      <c r="R8489" s="1"/>
      <c r="U8489" s="1"/>
    </row>
    <row r="8490" spans="17:21" x14ac:dyDescent="0.25">
      <c r="Q8490" s="1"/>
      <c r="R8490" s="1"/>
      <c r="U8490" s="1"/>
    </row>
    <row r="8491" spans="17:21" x14ac:dyDescent="0.25">
      <c r="Q8491" s="1"/>
      <c r="R8491" s="1"/>
      <c r="U8491" s="1"/>
    </row>
    <row r="8492" spans="17:21" x14ac:dyDescent="0.25">
      <c r="Q8492" s="1"/>
      <c r="R8492" s="1"/>
      <c r="U8492" s="1"/>
    </row>
    <row r="8493" spans="17:21" x14ac:dyDescent="0.25">
      <c r="Q8493" s="1"/>
      <c r="R8493" s="1"/>
      <c r="U8493" s="1"/>
    </row>
    <row r="8494" spans="17:21" x14ac:dyDescent="0.25">
      <c r="Q8494" s="1"/>
      <c r="R8494" s="1"/>
      <c r="U8494" s="1"/>
    </row>
    <row r="8495" spans="17:21" x14ac:dyDescent="0.25">
      <c r="Q8495" s="1"/>
      <c r="R8495" s="1"/>
      <c r="U8495" s="1"/>
    </row>
    <row r="8496" spans="17:21" x14ac:dyDescent="0.25">
      <c r="Q8496" s="1"/>
      <c r="R8496" s="1"/>
      <c r="U8496" s="1"/>
    </row>
    <row r="8497" spans="17:21" x14ac:dyDescent="0.25">
      <c r="Q8497" s="1"/>
      <c r="R8497" s="1"/>
      <c r="U8497" s="1"/>
    </row>
    <row r="8498" spans="17:21" x14ac:dyDescent="0.25">
      <c r="Q8498" s="1"/>
      <c r="R8498" s="1"/>
      <c r="U8498" s="1"/>
    </row>
    <row r="8499" spans="17:21" x14ac:dyDescent="0.25">
      <c r="Q8499" s="1"/>
      <c r="R8499" s="1"/>
      <c r="U8499" s="1"/>
    </row>
    <row r="8500" spans="17:21" x14ac:dyDescent="0.25">
      <c r="Q8500" s="1"/>
      <c r="R8500" s="1"/>
      <c r="U8500" s="1"/>
    </row>
    <row r="8501" spans="17:21" x14ac:dyDescent="0.25">
      <c r="Q8501" s="1"/>
      <c r="R8501" s="1"/>
      <c r="U8501" s="1"/>
    </row>
    <row r="8502" spans="17:21" x14ac:dyDescent="0.25">
      <c r="Q8502" s="1"/>
      <c r="R8502" s="1"/>
      <c r="U8502" s="1"/>
    </row>
    <row r="8503" spans="17:21" x14ac:dyDescent="0.25">
      <c r="Q8503" s="1"/>
      <c r="R8503" s="1"/>
      <c r="U8503" s="1"/>
    </row>
    <row r="8504" spans="17:21" x14ac:dyDescent="0.25">
      <c r="Q8504" s="1"/>
      <c r="R8504" s="1"/>
      <c r="U8504" s="1"/>
    </row>
    <row r="8505" spans="17:21" x14ac:dyDescent="0.25">
      <c r="Q8505" s="1"/>
      <c r="R8505" s="1"/>
      <c r="U8505" s="1"/>
    </row>
    <row r="8506" spans="17:21" x14ac:dyDescent="0.25">
      <c r="Q8506" s="1"/>
      <c r="R8506" s="1"/>
      <c r="U8506" s="1"/>
    </row>
    <row r="8507" spans="17:21" x14ac:dyDescent="0.25">
      <c r="Q8507" s="1"/>
      <c r="R8507" s="1"/>
      <c r="U8507" s="1"/>
    </row>
    <row r="8508" spans="17:21" x14ac:dyDescent="0.25">
      <c r="Q8508" s="1"/>
      <c r="R8508" s="1"/>
      <c r="U8508" s="1"/>
    </row>
    <row r="8509" spans="17:21" x14ac:dyDescent="0.25">
      <c r="Q8509" s="1"/>
      <c r="R8509" s="1"/>
      <c r="U8509" s="1"/>
    </row>
    <row r="8510" spans="17:21" x14ac:dyDescent="0.25">
      <c r="Q8510" s="1"/>
      <c r="R8510" s="1"/>
      <c r="U8510" s="1"/>
    </row>
    <row r="8511" spans="17:21" x14ac:dyDescent="0.25">
      <c r="Q8511" s="1"/>
      <c r="R8511" s="1"/>
      <c r="U8511" s="1"/>
    </row>
    <row r="8512" spans="17:21" x14ac:dyDescent="0.25">
      <c r="Q8512" s="1"/>
      <c r="R8512" s="1"/>
      <c r="U8512" s="1"/>
    </row>
    <row r="8513" spans="17:21" x14ac:dyDescent="0.25">
      <c r="Q8513" s="1"/>
      <c r="R8513" s="1"/>
      <c r="U8513" s="1"/>
    </row>
    <row r="8514" spans="17:21" x14ac:dyDescent="0.25">
      <c r="Q8514" s="1"/>
      <c r="R8514" s="1"/>
      <c r="U8514" s="1"/>
    </row>
    <row r="8515" spans="17:21" x14ac:dyDescent="0.25">
      <c r="Q8515" s="1"/>
      <c r="R8515" s="1"/>
      <c r="U8515" s="1"/>
    </row>
    <row r="8516" spans="17:21" x14ac:dyDescent="0.25">
      <c r="Q8516" s="1"/>
      <c r="R8516" s="1"/>
      <c r="U8516" s="1"/>
    </row>
    <row r="8517" spans="17:21" x14ac:dyDescent="0.25">
      <c r="Q8517" s="1"/>
      <c r="R8517" s="1"/>
      <c r="U8517" s="1"/>
    </row>
    <row r="8518" spans="17:21" x14ac:dyDescent="0.25">
      <c r="Q8518" s="1"/>
      <c r="R8518" s="1"/>
      <c r="U8518" s="1"/>
    </row>
    <row r="8519" spans="17:21" x14ac:dyDescent="0.25">
      <c r="Q8519" s="1"/>
      <c r="R8519" s="1"/>
      <c r="U8519" s="1"/>
    </row>
    <row r="8520" spans="17:21" x14ac:dyDescent="0.25">
      <c r="Q8520" s="1"/>
      <c r="R8520" s="1"/>
      <c r="U8520" s="1"/>
    </row>
    <row r="8521" spans="17:21" x14ac:dyDescent="0.25">
      <c r="Q8521" s="1"/>
      <c r="R8521" s="1"/>
      <c r="U8521" s="1"/>
    </row>
    <row r="8522" spans="17:21" x14ac:dyDescent="0.25">
      <c r="Q8522" s="1"/>
      <c r="R8522" s="1"/>
      <c r="U8522" s="1"/>
    </row>
    <row r="8523" spans="17:21" x14ac:dyDescent="0.25">
      <c r="Q8523" s="1"/>
      <c r="R8523" s="1"/>
      <c r="U8523" s="1"/>
    </row>
    <row r="8524" spans="17:21" x14ac:dyDescent="0.25">
      <c r="Q8524" s="1"/>
      <c r="R8524" s="1"/>
      <c r="U8524" s="1"/>
    </row>
    <row r="8525" spans="17:21" x14ac:dyDescent="0.25">
      <c r="Q8525" s="1"/>
      <c r="R8525" s="1"/>
      <c r="U8525" s="1"/>
    </row>
    <row r="8526" spans="17:21" x14ac:dyDescent="0.25">
      <c r="Q8526" s="1"/>
      <c r="R8526" s="1"/>
      <c r="U8526" s="1"/>
    </row>
    <row r="8527" spans="17:21" x14ac:dyDescent="0.25">
      <c r="Q8527" s="1"/>
      <c r="R8527" s="1"/>
      <c r="U8527" s="1"/>
    </row>
    <row r="8528" spans="17:21" x14ac:dyDescent="0.25">
      <c r="Q8528" s="1"/>
      <c r="R8528" s="1"/>
      <c r="U8528" s="1"/>
    </row>
    <row r="8529" spans="17:21" x14ac:dyDescent="0.25">
      <c r="Q8529" s="1"/>
      <c r="R8529" s="1"/>
      <c r="U8529" s="1"/>
    </row>
    <row r="8530" spans="17:21" x14ac:dyDescent="0.25">
      <c r="Q8530" s="1"/>
      <c r="R8530" s="1"/>
      <c r="U8530" s="1"/>
    </row>
    <row r="8531" spans="17:21" x14ac:dyDescent="0.25">
      <c r="Q8531" s="1"/>
      <c r="R8531" s="1"/>
      <c r="U8531" s="1"/>
    </row>
    <row r="8532" spans="17:21" x14ac:dyDescent="0.25">
      <c r="Q8532" s="1"/>
      <c r="R8532" s="1"/>
      <c r="U8532" s="1"/>
    </row>
    <row r="8533" spans="17:21" x14ac:dyDescent="0.25">
      <c r="Q8533" s="1"/>
      <c r="R8533" s="1"/>
      <c r="U8533" s="1"/>
    </row>
    <row r="8534" spans="17:21" x14ac:dyDescent="0.25">
      <c r="Q8534" s="1"/>
      <c r="R8534" s="1"/>
      <c r="U8534" s="1"/>
    </row>
    <row r="8535" spans="17:21" x14ac:dyDescent="0.25">
      <c r="Q8535" s="1"/>
      <c r="R8535" s="1"/>
      <c r="U8535" s="1"/>
    </row>
    <row r="8536" spans="17:21" x14ac:dyDescent="0.25">
      <c r="Q8536" s="1"/>
      <c r="R8536" s="1"/>
      <c r="U8536" s="1"/>
    </row>
    <row r="8537" spans="17:21" x14ac:dyDescent="0.25">
      <c r="Q8537" s="1"/>
      <c r="R8537" s="1"/>
      <c r="U8537" s="1"/>
    </row>
    <row r="8538" spans="17:21" x14ac:dyDescent="0.25">
      <c r="Q8538" s="1"/>
      <c r="R8538" s="1"/>
      <c r="U8538" s="1"/>
    </row>
    <row r="8539" spans="17:21" x14ac:dyDescent="0.25">
      <c r="Q8539" s="1"/>
      <c r="R8539" s="1"/>
      <c r="U8539" s="1"/>
    </row>
    <row r="8540" spans="17:21" x14ac:dyDescent="0.25">
      <c r="Q8540" s="1"/>
      <c r="R8540" s="1"/>
      <c r="U8540" s="1"/>
    </row>
    <row r="8541" spans="17:21" x14ac:dyDescent="0.25">
      <c r="Q8541" s="1"/>
      <c r="R8541" s="1"/>
      <c r="U8541" s="1"/>
    </row>
    <row r="8542" spans="17:21" x14ac:dyDescent="0.25">
      <c r="Q8542" s="1"/>
      <c r="R8542" s="1"/>
      <c r="U8542" s="1"/>
    </row>
    <row r="8543" spans="17:21" x14ac:dyDescent="0.25">
      <c r="Q8543" s="1"/>
      <c r="R8543" s="1"/>
      <c r="U8543" s="1"/>
    </row>
    <row r="8544" spans="17:21" x14ac:dyDescent="0.25">
      <c r="Q8544" s="1"/>
      <c r="R8544" s="1"/>
      <c r="U8544" s="1"/>
    </row>
    <row r="8545" spans="17:21" x14ac:dyDescent="0.25">
      <c r="Q8545" s="1"/>
      <c r="R8545" s="1"/>
      <c r="U8545" s="1"/>
    </row>
    <row r="8546" spans="17:21" x14ac:dyDescent="0.25">
      <c r="Q8546" s="1"/>
      <c r="R8546" s="1"/>
      <c r="U8546" s="1"/>
    </row>
    <row r="8547" spans="17:21" x14ac:dyDescent="0.25">
      <c r="Q8547" s="1"/>
      <c r="R8547" s="1"/>
      <c r="U8547" s="1"/>
    </row>
    <row r="8548" spans="17:21" x14ac:dyDescent="0.25">
      <c r="Q8548" s="1"/>
      <c r="R8548" s="1"/>
      <c r="U8548" s="1"/>
    </row>
    <row r="8549" spans="17:21" x14ac:dyDescent="0.25">
      <c r="Q8549" s="1"/>
      <c r="R8549" s="1"/>
      <c r="U8549" s="1"/>
    </row>
    <row r="8550" spans="17:21" x14ac:dyDescent="0.25">
      <c r="Q8550" s="1"/>
      <c r="R8550" s="1"/>
      <c r="U8550" s="1"/>
    </row>
    <row r="8551" spans="17:21" x14ac:dyDescent="0.25">
      <c r="Q8551" s="1"/>
      <c r="R8551" s="1"/>
      <c r="U8551" s="1"/>
    </row>
    <row r="8552" spans="17:21" x14ac:dyDescent="0.25">
      <c r="Q8552" s="1"/>
      <c r="R8552" s="1"/>
      <c r="U8552" s="1"/>
    </row>
    <row r="8553" spans="17:21" x14ac:dyDescent="0.25">
      <c r="Q8553" s="1"/>
      <c r="R8553" s="1"/>
      <c r="U8553" s="1"/>
    </row>
    <row r="8554" spans="17:21" x14ac:dyDescent="0.25">
      <c r="Q8554" s="1"/>
      <c r="R8554" s="1"/>
      <c r="U8554" s="1"/>
    </row>
    <row r="8555" spans="17:21" x14ac:dyDescent="0.25">
      <c r="Q8555" s="1"/>
      <c r="R8555" s="1"/>
      <c r="U8555" s="1"/>
    </row>
    <row r="8556" spans="17:21" x14ac:dyDescent="0.25">
      <c r="Q8556" s="1"/>
      <c r="R8556" s="1"/>
      <c r="U8556" s="1"/>
    </row>
    <row r="8557" spans="17:21" x14ac:dyDescent="0.25">
      <c r="Q8557" s="1"/>
      <c r="R8557" s="1"/>
      <c r="U8557" s="1"/>
    </row>
    <row r="8558" spans="17:21" x14ac:dyDescent="0.25">
      <c r="Q8558" s="1"/>
      <c r="R8558" s="1"/>
      <c r="U8558" s="1"/>
    </row>
    <row r="8559" spans="17:21" x14ac:dyDescent="0.25">
      <c r="Q8559" s="1"/>
      <c r="R8559" s="1"/>
      <c r="U8559" s="1"/>
    </row>
    <row r="8560" spans="17:21" x14ac:dyDescent="0.25">
      <c r="Q8560" s="1"/>
      <c r="R8560" s="1"/>
      <c r="U8560" s="1"/>
    </row>
    <row r="8561" spans="17:21" x14ac:dyDescent="0.25">
      <c r="Q8561" s="1"/>
      <c r="R8561" s="1"/>
      <c r="U8561" s="1"/>
    </row>
    <row r="8562" spans="17:21" x14ac:dyDescent="0.25">
      <c r="Q8562" s="1"/>
      <c r="R8562" s="1"/>
      <c r="U8562" s="1"/>
    </row>
    <row r="8563" spans="17:21" x14ac:dyDescent="0.25">
      <c r="Q8563" s="1"/>
      <c r="R8563" s="1"/>
      <c r="U8563" s="1"/>
    </row>
    <row r="8564" spans="17:21" x14ac:dyDescent="0.25">
      <c r="Q8564" s="1"/>
      <c r="R8564" s="1"/>
      <c r="U8564" s="1"/>
    </row>
    <row r="8565" spans="17:21" x14ac:dyDescent="0.25">
      <c r="Q8565" s="1"/>
      <c r="R8565" s="1"/>
      <c r="U8565" s="1"/>
    </row>
    <row r="8566" spans="17:21" x14ac:dyDescent="0.25">
      <c r="Q8566" s="1"/>
      <c r="R8566" s="1"/>
      <c r="U8566" s="1"/>
    </row>
    <row r="8567" spans="17:21" x14ac:dyDescent="0.25">
      <c r="Q8567" s="1"/>
      <c r="R8567" s="1"/>
      <c r="U8567" s="1"/>
    </row>
    <row r="8568" spans="17:21" x14ac:dyDescent="0.25">
      <c r="Q8568" s="1"/>
      <c r="R8568" s="1"/>
      <c r="U8568" s="1"/>
    </row>
    <row r="8569" spans="17:21" x14ac:dyDescent="0.25">
      <c r="Q8569" s="1"/>
      <c r="R8569" s="1"/>
      <c r="U8569" s="1"/>
    </row>
    <row r="8570" spans="17:21" x14ac:dyDescent="0.25">
      <c r="Q8570" s="1"/>
      <c r="R8570" s="1"/>
      <c r="U8570" s="1"/>
    </row>
    <row r="8571" spans="17:21" x14ac:dyDescent="0.25">
      <c r="Q8571" s="1"/>
      <c r="R8571" s="1"/>
      <c r="U8571" s="1"/>
    </row>
    <row r="8572" spans="17:21" x14ac:dyDescent="0.25">
      <c r="Q8572" s="1"/>
      <c r="R8572" s="1"/>
      <c r="U8572" s="1"/>
    </row>
    <row r="8573" spans="17:21" x14ac:dyDescent="0.25">
      <c r="Q8573" s="1"/>
      <c r="R8573" s="1"/>
      <c r="U8573" s="1"/>
    </row>
    <row r="8574" spans="17:21" x14ac:dyDescent="0.25">
      <c r="Q8574" s="1"/>
      <c r="R8574" s="1"/>
      <c r="U8574" s="1"/>
    </row>
    <row r="8575" spans="17:21" x14ac:dyDescent="0.25">
      <c r="Q8575" s="1"/>
      <c r="R8575" s="1"/>
      <c r="U8575" s="1"/>
    </row>
    <row r="8576" spans="17:21" x14ac:dyDescent="0.25">
      <c r="Q8576" s="1"/>
      <c r="R8576" s="1"/>
      <c r="U8576" s="1"/>
    </row>
    <row r="8577" spans="17:21" x14ac:dyDescent="0.25">
      <c r="Q8577" s="1"/>
      <c r="R8577" s="1"/>
      <c r="U8577" s="1"/>
    </row>
    <row r="8578" spans="17:21" x14ac:dyDescent="0.25">
      <c r="Q8578" s="1"/>
      <c r="R8578" s="1"/>
      <c r="U8578" s="1"/>
    </row>
    <row r="8579" spans="17:21" x14ac:dyDescent="0.25">
      <c r="Q8579" s="1"/>
      <c r="R8579" s="1"/>
      <c r="U8579" s="1"/>
    </row>
    <row r="8580" spans="17:21" x14ac:dyDescent="0.25">
      <c r="Q8580" s="1"/>
      <c r="R8580" s="1"/>
      <c r="U8580" s="1"/>
    </row>
    <row r="8581" spans="17:21" x14ac:dyDescent="0.25">
      <c r="Q8581" s="1"/>
      <c r="R8581" s="1"/>
      <c r="U8581" s="1"/>
    </row>
    <row r="8582" spans="17:21" x14ac:dyDescent="0.25">
      <c r="Q8582" s="1"/>
      <c r="R8582" s="1"/>
      <c r="U8582" s="1"/>
    </row>
    <row r="8583" spans="17:21" x14ac:dyDescent="0.25">
      <c r="Q8583" s="1"/>
      <c r="R8583" s="1"/>
      <c r="U8583" s="1"/>
    </row>
    <row r="8584" spans="17:21" x14ac:dyDescent="0.25">
      <c r="Q8584" s="1"/>
      <c r="R8584" s="1"/>
      <c r="U8584" s="1"/>
    </row>
    <row r="8585" spans="17:21" x14ac:dyDescent="0.25">
      <c r="Q8585" s="1"/>
      <c r="R8585" s="1"/>
      <c r="U8585" s="1"/>
    </row>
    <row r="8586" spans="17:21" x14ac:dyDescent="0.25">
      <c r="Q8586" s="1"/>
      <c r="R8586" s="1"/>
      <c r="U8586" s="1"/>
    </row>
    <row r="8587" spans="17:21" x14ac:dyDescent="0.25">
      <c r="Q8587" s="1"/>
      <c r="R8587" s="1"/>
      <c r="U8587" s="1"/>
    </row>
    <row r="8588" spans="17:21" x14ac:dyDescent="0.25">
      <c r="Q8588" s="1"/>
      <c r="R8588" s="1"/>
      <c r="U8588" s="1"/>
    </row>
    <row r="8589" spans="17:21" x14ac:dyDescent="0.25">
      <c r="Q8589" s="1"/>
      <c r="R8589" s="1"/>
      <c r="U8589" s="1"/>
    </row>
    <row r="8590" spans="17:21" x14ac:dyDescent="0.25">
      <c r="Q8590" s="1"/>
      <c r="R8590" s="1"/>
      <c r="U8590" s="1"/>
    </row>
    <row r="8591" spans="17:21" x14ac:dyDescent="0.25">
      <c r="Q8591" s="1"/>
      <c r="R8591" s="1"/>
      <c r="U8591" s="1"/>
    </row>
    <row r="8592" spans="17:21" x14ac:dyDescent="0.25">
      <c r="Q8592" s="1"/>
      <c r="R8592" s="1"/>
      <c r="U8592" s="1"/>
    </row>
    <row r="8593" spans="17:21" x14ac:dyDescent="0.25">
      <c r="Q8593" s="1"/>
      <c r="R8593" s="1"/>
      <c r="U8593" s="1"/>
    </row>
    <row r="8594" spans="17:21" x14ac:dyDescent="0.25">
      <c r="Q8594" s="1"/>
      <c r="R8594" s="1"/>
      <c r="U8594" s="1"/>
    </row>
    <row r="8595" spans="17:21" x14ac:dyDescent="0.25">
      <c r="Q8595" s="1"/>
      <c r="R8595" s="1"/>
      <c r="U8595" s="1"/>
    </row>
    <row r="8596" spans="17:21" x14ac:dyDescent="0.25">
      <c r="Q8596" s="1"/>
      <c r="R8596" s="1"/>
      <c r="U8596" s="1"/>
    </row>
    <row r="8597" spans="17:21" x14ac:dyDescent="0.25">
      <c r="Q8597" s="1"/>
      <c r="R8597" s="1"/>
      <c r="U8597" s="1"/>
    </row>
    <row r="8598" spans="17:21" x14ac:dyDescent="0.25">
      <c r="Q8598" s="1"/>
      <c r="R8598" s="1"/>
      <c r="U8598" s="1"/>
    </row>
    <row r="8599" spans="17:21" x14ac:dyDescent="0.25">
      <c r="Q8599" s="1"/>
      <c r="R8599" s="1"/>
      <c r="U8599" s="1"/>
    </row>
    <row r="8600" spans="17:21" x14ac:dyDescent="0.25">
      <c r="Q8600" s="1"/>
      <c r="R8600" s="1"/>
      <c r="U8600" s="1"/>
    </row>
    <row r="8601" spans="17:21" x14ac:dyDescent="0.25">
      <c r="Q8601" s="1"/>
      <c r="R8601" s="1"/>
      <c r="U8601" s="1"/>
    </row>
    <row r="8602" spans="17:21" x14ac:dyDescent="0.25">
      <c r="Q8602" s="1"/>
      <c r="R8602" s="1"/>
      <c r="U8602" s="1"/>
    </row>
    <row r="8603" spans="17:21" x14ac:dyDescent="0.25">
      <c r="Q8603" s="1"/>
      <c r="R8603" s="1"/>
      <c r="U8603" s="1"/>
    </row>
    <row r="8604" spans="17:21" x14ac:dyDescent="0.25">
      <c r="Q8604" s="1"/>
      <c r="R8604" s="1"/>
      <c r="U8604" s="1"/>
    </row>
    <row r="8605" spans="17:21" x14ac:dyDescent="0.25">
      <c r="Q8605" s="1"/>
      <c r="R8605" s="1"/>
      <c r="U8605" s="1"/>
    </row>
    <row r="8606" spans="17:21" x14ac:dyDescent="0.25">
      <c r="Q8606" s="1"/>
      <c r="R8606" s="1"/>
      <c r="U8606" s="1"/>
    </row>
    <row r="8607" spans="17:21" x14ac:dyDescent="0.25">
      <c r="Q8607" s="1"/>
      <c r="R8607" s="1"/>
      <c r="U8607" s="1"/>
    </row>
    <row r="8608" spans="17:21" x14ac:dyDescent="0.25">
      <c r="Q8608" s="1"/>
      <c r="R8608" s="1"/>
      <c r="U8608" s="1"/>
    </row>
    <row r="8609" spans="17:21" x14ac:dyDescent="0.25">
      <c r="Q8609" s="1"/>
      <c r="R8609" s="1"/>
      <c r="U8609" s="1"/>
    </row>
    <row r="8610" spans="17:21" x14ac:dyDescent="0.25">
      <c r="Q8610" s="1"/>
      <c r="R8610" s="1"/>
      <c r="U8610" s="1"/>
    </row>
    <row r="8611" spans="17:21" x14ac:dyDescent="0.25">
      <c r="Q8611" s="1"/>
      <c r="R8611" s="1"/>
      <c r="U8611" s="1"/>
    </row>
    <row r="8612" spans="17:21" x14ac:dyDescent="0.25">
      <c r="Q8612" s="1"/>
      <c r="R8612" s="1"/>
      <c r="U8612" s="1"/>
    </row>
    <row r="8613" spans="17:21" x14ac:dyDescent="0.25">
      <c r="Q8613" s="1"/>
      <c r="R8613" s="1"/>
      <c r="U8613" s="1"/>
    </row>
    <row r="8614" spans="17:21" x14ac:dyDescent="0.25">
      <c r="Q8614" s="1"/>
      <c r="R8614" s="1"/>
      <c r="U8614" s="1"/>
    </row>
    <row r="8615" spans="17:21" x14ac:dyDescent="0.25">
      <c r="Q8615" s="1"/>
      <c r="R8615" s="1"/>
      <c r="U8615" s="1"/>
    </row>
    <row r="8616" spans="17:21" x14ac:dyDescent="0.25">
      <c r="Q8616" s="1"/>
      <c r="R8616" s="1"/>
      <c r="U8616" s="1"/>
    </row>
    <row r="8617" spans="17:21" x14ac:dyDescent="0.25">
      <c r="Q8617" s="1"/>
      <c r="R8617" s="1"/>
      <c r="U8617" s="1"/>
    </row>
    <row r="8618" spans="17:21" x14ac:dyDescent="0.25">
      <c r="Q8618" s="1"/>
      <c r="R8618" s="1"/>
      <c r="U8618" s="1"/>
    </row>
    <row r="8619" spans="17:21" x14ac:dyDescent="0.25">
      <c r="Q8619" s="1"/>
      <c r="R8619" s="1"/>
      <c r="U8619" s="1"/>
    </row>
    <row r="8620" spans="17:21" x14ac:dyDescent="0.25">
      <c r="Q8620" s="1"/>
      <c r="R8620" s="1"/>
      <c r="U8620" s="1"/>
    </row>
    <row r="8621" spans="17:21" x14ac:dyDescent="0.25">
      <c r="Q8621" s="1"/>
      <c r="R8621" s="1"/>
      <c r="U8621" s="1"/>
    </row>
    <row r="8622" spans="17:21" x14ac:dyDescent="0.25">
      <c r="Q8622" s="1"/>
      <c r="R8622" s="1"/>
      <c r="U8622" s="1"/>
    </row>
    <row r="8623" spans="17:21" x14ac:dyDescent="0.25">
      <c r="Q8623" s="1"/>
      <c r="R8623" s="1"/>
      <c r="U8623" s="1"/>
    </row>
    <row r="8624" spans="17:21" x14ac:dyDescent="0.25">
      <c r="Q8624" s="1"/>
      <c r="R8624" s="1"/>
      <c r="U8624" s="1"/>
    </row>
    <row r="8625" spans="17:21" x14ac:dyDescent="0.25">
      <c r="Q8625" s="1"/>
      <c r="R8625" s="1"/>
      <c r="U8625" s="1"/>
    </row>
    <row r="8626" spans="17:21" x14ac:dyDescent="0.25">
      <c r="Q8626" s="1"/>
      <c r="R8626" s="1"/>
      <c r="U8626" s="1"/>
    </row>
    <row r="8627" spans="17:21" x14ac:dyDescent="0.25">
      <c r="Q8627" s="1"/>
      <c r="R8627" s="1"/>
      <c r="U8627" s="1"/>
    </row>
    <row r="8628" spans="17:21" x14ac:dyDescent="0.25">
      <c r="Q8628" s="1"/>
      <c r="R8628" s="1"/>
      <c r="U8628" s="1"/>
    </row>
    <row r="8629" spans="17:21" x14ac:dyDescent="0.25">
      <c r="Q8629" s="1"/>
      <c r="R8629" s="1"/>
      <c r="U8629" s="1"/>
    </row>
    <row r="8630" spans="17:21" x14ac:dyDescent="0.25">
      <c r="Q8630" s="1"/>
      <c r="R8630" s="1"/>
      <c r="U8630" s="1"/>
    </row>
    <row r="8631" spans="17:21" x14ac:dyDescent="0.25">
      <c r="Q8631" s="1"/>
      <c r="R8631" s="1"/>
      <c r="U8631" s="1"/>
    </row>
    <row r="8632" spans="17:21" x14ac:dyDescent="0.25">
      <c r="Q8632" s="1"/>
      <c r="R8632" s="1"/>
      <c r="U8632" s="1"/>
    </row>
    <row r="8633" spans="17:21" x14ac:dyDescent="0.25">
      <c r="Q8633" s="1"/>
      <c r="R8633" s="1"/>
      <c r="U8633" s="1"/>
    </row>
    <row r="8634" spans="17:21" x14ac:dyDescent="0.25">
      <c r="Q8634" s="1"/>
      <c r="R8634" s="1"/>
      <c r="U8634" s="1"/>
    </row>
    <row r="8635" spans="17:21" x14ac:dyDescent="0.25">
      <c r="Q8635" s="1"/>
      <c r="R8635" s="1"/>
      <c r="U8635" s="1"/>
    </row>
    <row r="8636" spans="17:21" x14ac:dyDescent="0.25">
      <c r="Q8636" s="1"/>
      <c r="R8636" s="1"/>
      <c r="U8636" s="1"/>
    </row>
    <row r="8637" spans="17:21" x14ac:dyDescent="0.25">
      <c r="Q8637" s="1"/>
      <c r="R8637" s="1"/>
      <c r="U8637" s="1"/>
    </row>
    <row r="8638" spans="17:21" x14ac:dyDescent="0.25">
      <c r="Q8638" s="1"/>
      <c r="R8638" s="1"/>
      <c r="U8638" s="1"/>
    </row>
    <row r="8639" spans="17:21" x14ac:dyDescent="0.25">
      <c r="Q8639" s="1"/>
      <c r="R8639" s="1"/>
      <c r="U8639" s="1"/>
    </row>
    <row r="8640" spans="17:21" x14ac:dyDescent="0.25">
      <c r="Q8640" s="1"/>
      <c r="R8640" s="1"/>
      <c r="U8640" s="1"/>
    </row>
    <row r="8641" spans="17:21" x14ac:dyDescent="0.25">
      <c r="Q8641" s="1"/>
      <c r="R8641" s="1"/>
      <c r="U8641" s="1"/>
    </row>
    <row r="8642" spans="17:21" x14ac:dyDescent="0.25">
      <c r="Q8642" s="1"/>
      <c r="R8642" s="1"/>
      <c r="U8642" s="1"/>
    </row>
    <row r="8643" spans="17:21" x14ac:dyDescent="0.25">
      <c r="Q8643" s="1"/>
      <c r="R8643" s="1"/>
      <c r="U8643" s="1"/>
    </row>
    <row r="8644" spans="17:21" x14ac:dyDescent="0.25">
      <c r="Q8644" s="1"/>
      <c r="R8644" s="1"/>
      <c r="U8644" s="1"/>
    </row>
    <row r="8645" spans="17:21" x14ac:dyDescent="0.25">
      <c r="Q8645" s="1"/>
      <c r="R8645" s="1"/>
      <c r="U8645" s="1"/>
    </row>
    <row r="8646" spans="17:21" x14ac:dyDescent="0.25">
      <c r="Q8646" s="1"/>
      <c r="R8646" s="1"/>
      <c r="U8646" s="1"/>
    </row>
    <row r="8647" spans="17:21" x14ac:dyDescent="0.25">
      <c r="Q8647" s="1"/>
      <c r="R8647" s="1"/>
      <c r="U8647" s="1"/>
    </row>
    <row r="8648" spans="17:21" x14ac:dyDescent="0.25">
      <c r="Q8648" s="1"/>
      <c r="R8648" s="1"/>
      <c r="U8648" s="1"/>
    </row>
    <row r="8649" spans="17:21" x14ac:dyDescent="0.25">
      <c r="Q8649" s="1"/>
      <c r="R8649" s="1"/>
      <c r="U8649" s="1"/>
    </row>
    <row r="8650" spans="17:21" x14ac:dyDescent="0.25">
      <c r="Q8650" s="1"/>
      <c r="R8650" s="1"/>
      <c r="U8650" s="1"/>
    </row>
    <row r="8651" spans="17:21" x14ac:dyDescent="0.25">
      <c r="Q8651" s="1"/>
      <c r="R8651" s="1"/>
      <c r="U8651" s="1"/>
    </row>
    <row r="8652" spans="17:21" x14ac:dyDescent="0.25">
      <c r="Q8652" s="1"/>
      <c r="R8652" s="1"/>
      <c r="U8652" s="1"/>
    </row>
    <row r="8653" spans="17:21" x14ac:dyDescent="0.25">
      <c r="Q8653" s="1"/>
      <c r="R8653" s="1"/>
      <c r="U8653" s="1"/>
    </row>
    <row r="8654" spans="17:21" x14ac:dyDescent="0.25">
      <c r="Q8654" s="1"/>
      <c r="R8654" s="1"/>
      <c r="U8654" s="1"/>
    </row>
    <row r="8655" spans="17:21" x14ac:dyDescent="0.25">
      <c r="Q8655" s="1"/>
      <c r="R8655" s="1"/>
      <c r="U8655" s="1"/>
    </row>
    <row r="8656" spans="17:21" x14ac:dyDescent="0.25">
      <c r="Q8656" s="1"/>
      <c r="R8656" s="1"/>
      <c r="U8656" s="1"/>
    </row>
    <row r="8657" spans="17:21" x14ac:dyDescent="0.25">
      <c r="Q8657" s="1"/>
      <c r="R8657" s="1"/>
      <c r="U8657" s="1"/>
    </row>
    <row r="8658" spans="17:21" x14ac:dyDescent="0.25">
      <c r="Q8658" s="1"/>
      <c r="R8658" s="1"/>
      <c r="U8658" s="1"/>
    </row>
    <row r="8659" spans="17:21" x14ac:dyDescent="0.25">
      <c r="Q8659" s="1"/>
      <c r="R8659" s="1"/>
      <c r="U8659" s="1"/>
    </row>
    <row r="8660" spans="17:21" x14ac:dyDescent="0.25">
      <c r="Q8660" s="1"/>
      <c r="R8660" s="1"/>
      <c r="U8660" s="1"/>
    </row>
    <row r="8661" spans="17:21" x14ac:dyDescent="0.25">
      <c r="Q8661" s="1"/>
      <c r="R8661" s="1"/>
      <c r="U8661" s="1"/>
    </row>
    <row r="8662" spans="17:21" x14ac:dyDescent="0.25">
      <c r="Q8662" s="1"/>
      <c r="R8662" s="1"/>
      <c r="U8662" s="1"/>
    </row>
    <row r="8663" spans="17:21" x14ac:dyDescent="0.25">
      <c r="Q8663" s="1"/>
      <c r="R8663" s="1"/>
      <c r="U8663" s="1"/>
    </row>
    <row r="8664" spans="17:21" x14ac:dyDescent="0.25">
      <c r="Q8664" s="1"/>
      <c r="R8664" s="1"/>
      <c r="U8664" s="1"/>
    </row>
    <row r="8665" spans="17:21" x14ac:dyDescent="0.25">
      <c r="Q8665" s="1"/>
      <c r="R8665" s="1"/>
      <c r="U8665" s="1"/>
    </row>
    <row r="8666" spans="17:21" x14ac:dyDescent="0.25">
      <c r="Q8666" s="1"/>
      <c r="R8666" s="1"/>
      <c r="U8666" s="1"/>
    </row>
    <row r="8667" spans="17:21" x14ac:dyDescent="0.25">
      <c r="Q8667" s="1"/>
      <c r="R8667" s="1"/>
      <c r="U8667" s="1"/>
    </row>
    <row r="8668" spans="17:21" x14ac:dyDescent="0.25">
      <c r="Q8668" s="1"/>
      <c r="R8668" s="1"/>
      <c r="U8668" s="1"/>
    </row>
    <row r="8669" spans="17:21" x14ac:dyDescent="0.25">
      <c r="Q8669" s="1"/>
      <c r="R8669" s="1"/>
      <c r="U8669" s="1"/>
    </row>
    <row r="8670" spans="17:21" x14ac:dyDescent="0.25">
      <c r="Q8670" s="1"/>
      <c r="R8670" s="1"/>
      <c r="U8670" s="1"/>
    </row>
    <row r="8671" spans="17:21" x14ac:dyDescent="0.25">
      <c r="Q8671" s="1"/>
      <c r="R8671" s="1"/>
      <c r="U8671" s="1"/>
    </row>
    <row r="8672" spans="17:21" x14ac:dyDescent="0.25">
      <c r="Q8672" s="1"/>
      <c r="R8672" s="1"/>
      <c r="U8672" s="1"/>
    </row>
    <row r="8673" spans="17:21" x14ac:dyDescent="0.25">
      <c r="Q8673" s="1"/>
      <c r="R8673" s="1"/>
      <c r="U8673" s="1"/>
    </row>
    <row r="8674" spans="17:21" x14ac:dyDescent="0.25">
      <c r="Q8674" s="1"/>
      <c r="R8674" s="1"/>
      <c r="U8674" s="1"/>
    </row>
    <row r="8675" spans="17:21" x14ac:dyDescent="0.25">
      <c r="Q8675" s="1"/>
      <c r="R8675" s="1"/>
      <c r="U8675" s="1"/>
    </row>
    <row r="8676" spans="17:21" x14ac:dyDescent="0.25">
      <c r="Q8676" s="1"/>
      <c r="R8676" s="1"/>
      <c r="U8676" s="1"/>
    </row>
    <row r="8677" spans="17:21" x14ac:dyDescent="0.25">
      <c r="Q8677" s="1"/>
      <c r="R8677" s="1"/>
      <c r="U8677" s="1"/>
    </row>
    <row r="8678" spans="17:21" x14ac:dyDescent="0.25">
      <c r="Q8678" s="1"/>
      <c r="R8678" s="1"/>
      <c r="U8678" s="1"/>
    </row>
    <row r="8679" spans="17:21" x14ac:dyDescent="0.25">
      <c r="Q8679" s="1"/>
      <c r="R8679" s="1"/>
      <c r="U8679" s="1"/>
    </row>
    <row r="8680" spans="17:21" x14ac:dyDescent="0.25">
      <c r="Q8680" s="1"/>
      <c r="R8680" s="1"/>
      <c r="U8680" s="1"/>
    </row>
    <row r="8681" spans="17:21" x14ac:dyDescent="0.25">
      <c r="Q8681" s="1"/>
      <c r="R8681" s="1"/>
      <c r="U8681" s="1"/>
    </row>
    <row r="8682" spans="17:21" x14ac:dyDescent="0.25">
      <c r="Q8682" s="1"/>
      <c r="R8682" s="1"/>
      <c r="U8682" s="1"/>
    </row>
    <row r="8683" spans="17:21" x14ac:dyDescent="0.25">
      <c r="Q8683" s="1"/>
      <c r="R8683" s="1"/>
      <c r="U8683" s="1"/>
    </row>
    <row r="8684" spans="17:21" x14ac:dyDescent="0.25">
      <c r="Q8684" s="1"/>
      <c r="R8684" s="1"/>
      <c r="U8684" s="1"/>
    </row>
    <row r="8685" spans="17:21" x14ac:dyDescent="0.25">
      <c r="Q8685" s="1"/>
      <c r="R8685" s="1"/>
      <c r="U8685" s="1"/>
    </row>
    <row r="8686" spans="17:21" x14ac:dyDescent="0.25">
      <c r="Q8686" s="1"/>
      <c r="R8686" s="1"/>
      <c r="U8686" s="1"/>
    </row>
    <row r="8687" spans="17:21" x14ac:dyDescent="0.25">
      <c r="Q8687" s="1"/>
      <c r="R8687" s="1"/>
      <c r="U8687" s="1"/>
    </row>
    <row r="8688" spans="17:21" x14ac:dyDescent="0.25">
      <c r="Q8688" s="1"/>
      <c r="R8688" s="1"/>
      <c r="U8688" s="1"/>
    </row>
    <row r="8689" spans="17:21" x14ac:dyDescent="0.25">
      <c r="Q8689" s="1"/>
      <c r="R8689" s="1"/>
      <c r="U8689" s="1"/>
    </row>
    <row r="8690" spans="17:21" x14ac:dyDescent="0.25">
      <c r="Q8690" s="1"/>
      <c r="R8690" s="1"/>
      <c r="U8690" s="1"/>
    </row>
    <row r="8691" spans="17:21" x14ac:dyDescent="0.25">
      <c r="Q8691" s="1"/>
      <c r="R8691" s="1"/>
      <c r="U8691" s="1"/>
    </row>
    <row r="8692" spans="17:21" x14ac:dyDescent="0.25">
      <c r="Q8692" s="1"/>
      <c r="R8692" s="1"/>
      <c r="U8692" s="1"/>
    </row>
    <row r="8693" spans="17:21" x14ac:dyDescent="0.25">
      <c r="Q8693" s="1"/>
      <c r="R8693" s="1"/>
      <c r="U8693" s="1"/>
    </row>
    <row r="8694" spans="17:21" x14ac:dyDescent="0.25">
      <c r="Q8694" s="1"/>
      <c r="R8694" s="1"/>
      <c r="U8694" s="1"/>
    </row>
    <row r="8695" spans="17:21" x14ac:dyDescent="0.25">
      <c r="Q8695" s="1"/>
      <c r="R8695" s="1"/>
      <c r="U8695" s="1"/>
    </row>
    <row r="8696" spans="17:21" x14ac:dyDescent="0.25">
      <c r="Q8696" s="1"/>
      <c r="R8696" s="1"/>
      <c r="U8696" s="1"/>
    </row>
    <row r="8697" spans="17:21" x14ac:dyDescent="0.25">
      <c r="Q8697" s="1"/>
      <c r="R8697" s="1"/>
      <c r="U8697" s="1"/>
    </row>
    <row r="8698" spans="17:21" x14ac:dyDescent="0.25">
      <c r="Q8698" s="1"/>
      <c r="R8698" s="1"/>
      <c r="U8698" s="1"/>
    </row>
    <row r="8699" spans="17:21" x14ac:dyDescent="0.25">
      <c r="Q8699" s="1"/>
      <c r="R8699" s="1"/>
      <c r="U8699" s="1"/>
    </row>
    <row r="8700" spans="17:21" x14ac:dyDescent="0.25">
      <c r="Q8700" s="1"/>
      <c r="R8700" s="1"/>
      <c r="U8700" s="1"/>
    </row>
    <row r="8701" spans="17:21" x14ac:dyDescent="0.25">
      <c r="Q8701" s="1"/>
      <c r="R8701" s="1"/>
      <c r="U8701" s="1"/>
    </row>
    <row r="8702" spans="17:21" x14ac:dyDescent="0.25">
      <c r="Q8702" s="1"/>
      <c r="R8702" s="1"/>
      <c r="U8702" s="1"/>
    </row>
    <row r="8703" spans="17:21" x14ac:dyDescent="0.25">
      <c r="Q8703" s="1"/>
      <c r="R8703" s="1"/>
      <c r="U8703" s="1"/>
    </row>
    <row r="8704" spans="17:21" x14ac:dyDescent="0.25">
      <c r="Q8704" s="1"/>
      <c r="R8704" s="1"/>
      <c r="U8704" s="1"/>
    </row>
    <row r="8705" spans="17:21" x14ac:dyDescent="0.25">
      <c r="Q8705" s="1"/>
      <c r="R8705" s="1"/>
      <c r="U8705" s="1"/>
    </row>
    <row r="8706" spans="17:21" x14ac:dyDescent="0.25">
      <c r="Q8706" s="1"/>
      <c r="R8706" s="1"/>
      <c r="U8706" s="1"/>
    </row>
    <row r="8707" spans="17:21" x14ac:dyDescent="0.25">
      <c r="Q8707" s="1"/>
      <c r="R8707" s="1"/>
      <c r="U8707" s="1"/>
    </row>
    <row r="8708" spans="17:21" x14ac:dyDescent="0.25">
      <c r="Q8708" s="1"/>
      <c r="R8708" s="1"/>
      <c r="U8708" s="1"/>
    </row>
    <row r="8709" spans="17:21" x14ac:dyDescent="0.25">
      <c r="Q8709" s="1"/>
      <c r="R8709" s="1"/>
      <c r="U8709" s="1"/>
    </row>
    <row r="8710" spans="17:21" x14ac:dyDescent="0.25">
      <c r="Q8710" s="1"/>
      <c r="R8710" s="1"/>
      <c r="U8710" s="1"/>
    </row>
    <row r="8711" spans="17:21" x14ac:dyDescent="0.25">
      <c r="Q8711" s="1"/>
      <c r="R8711" s="1"/>
      <c r="U8711" s="1"/>
    </row>
    <row r="8712" spans="17:21" x14ac:dyDescent="0.25">
      <c r="Q8712" s="1"/>
      <c r="R8712" s="1"/>
      <c r="U8712" s="1"/>
    </row>
    <row r="8713" spans="17:21" x14ac:dyDescent="0.25">
      <c r="Q8713" s="1"/>
      <c r="R8713" s="1"/>
      <c r="U8713" s="1"/>
    </row>
    <row r="8714" spans="17:21" x14ac:dyDescent="0.25">
      <c r="Q8714" s="1"/>
      <c r="R8714" s="1"/>
      <c r="U8714" s="1"/>
    </row>
    <row r="8715" spans="17:21" x14ac:dyDescent="0.25">
      <c r="Q8715" s="1"/>
      <c r="R8715" s="1"/>
      <c r="U8715" s="1"/>
    </row>
    <row r="8716" spans="17:21" x14ac:dyDescent="0.25">
      <c r="Q8716" s="1"/>
      <c r="R8716" s="1"/>
      <c r="U8716" s="1"/>
    </row>
    <row r="8717" spans="17:21" x14ac:dyDescent="0.25">
      <c r="Q8717" s="1"/>
      <c r="R8717" s="1"/>
      <c r="U8717" s="1"/>
    </row>
    <row r="8718" spans="17:21" x14ac:dyDescent="0.25">
      <c r="Q8718" s="1"/>
      <c r="R8718" s="1"/>
      <c r="U8718" s="1"/>
    </row>
    <row r="8719" spans="17:21" x14ac:dyDescent="0.25">
      <c r="Q8719" s="1"/>
      <c r="R8719" s="1"/>
      <c r="U8719" s="1"/>
    </row>
    <row r="8720" spans="17:21" x14ac:dyDescent="0.25">
      <c r="Q8720" s="1"/>
      <c r="R8720" s="1"/>
      <c r="U8720" s="1"/>
    </row>
    <row r="8721" spans="17:21" x14ac:dyDescent="0.25">
      <c r="Q8721" s="1"/>
      <c r="R8721" s="1"/>
      <c r="U8721" s="1"/>
    </row>
    <row r="8722" spans="17:21" x14ac:dyDescent="0.25">
      <c r="Q8722" s="1"/>
      <c r="R8722" s="1"/>
      <c r="U8722" s="1"/>
    </row>
    <row r="8723" spans="17:21" x14ac:dyDescent="0.25">
      <c r="Q8723" s="1"/>
      <c r="R8723" s="1"/>
      <c r="U8723" s="1"/>
    </row>
    <row r="8724" spans="17:21" x14ac:dyDescent="0.25">
      <c r="Q8724" s="1"/>
      <c r="R8724" s="1"/>
      <c r="U8724" s="1"/>
    </row>
    <row r="8725" spans="17:21" x14ac:dyDescent="0.25">
      <c r="Q8725" s="1"/>
      <c r="R8725" s="1"/>
      <c r="U8725" s="1"/>
    </row>
    <row r="8726" spans="17:21" x14ac:dyDescent="0.25">
      <c r="Q8726" s="1"/>
      <c r="R8726" s="1"/>
      <c r="U8726" s="1"/>
    </row>
    <row r="8727" spans="17:21" x14ac:dyDescent="0.25">
      <c r="Q8727" s="1"/>
      <c r="R8727" s="1"/>
      <c r="U8727" s="1"/>
    </row>
    <row r="8728" spans="17:21" x14ac:dyDescent="0.25">
      <c r="Q8728" s="1"/>
      <c r="R8728" s="1"/>
      <c r="U8728" s="1"/>
    </row>
    <row r="8729" spans="17:21" x14ac:dyDescent="0.25">
      <c r="Q8729" s="1"/>
      <c r="R8729" s="1"/>
      <c r="U8729" s="1"/>
    </row>
    <row r="8730" spans="17:21" x14ac:dyDescent="0.25">
      <c r="Q8730" s="1"/>
      <c r="R8730" s="1"/>
      <c r="U8730" s="1"/>
    </row>
    <row r="8731" spans="17:21" x14ac:dyDescent="0.25">
      <c r="Q8731" s="1"/>
      <c r="R8731" s="1"/>
      <c r="U8731" s="1"/>
    </row>
    <row r="8732" spans="17:21" x14ac:dyDescent="0.25">
      <c r="Q8732" s="1"/>
      <c r="R8732" s="1"/>
      <c r="U8732" s="1"/>
    </row>
    <row r="8733" spans="17:21" x14ac:dyDescent="0.25">
      <c r="Q8733" s="1"/>
      <c r="R8733" s="1"/>
      <c r="U8733" s="1"/>
    </row>
    <row r="8734" spans="17:21" x14ac:dyDescent="0.25">
      <c r="Q8734" s="1"/>
      <c r="R8734" s="1"/>
      <c r="U8734" s="1"/>
    </row>
    <row r="8735" spans="17:21" x14ac:dyDescent="0.25">
      <c r="Q8735" s="1"/>
      <c r="R8735" s="1"/>
      <c r="U8735" s="1"/>
    </row>
    <row r="8736" spans="17:21" x14ac:dyDescent="0.25">
      <c r="Q8736" s="1"/>
      <c r="R8736" s="1"/>
      <c r="U8736" s="1"/>
    </row>
    <row r="8737" spans="17:21" x14ac:dyDescent="0.25">
      <c r="Q8737" s="1"/>
      <c r="R8737" s="1"/>
      <c r="U8737" s="1"/>
    </row>
    <row r="8738" spans="17:21" x14ac:dyDescent="0.25">
      <c r="Q8738" s="1"/>
      <c r="R8738" s="1"/>
      <c r="U8738" s="1"/>
    </row>
    <row r="8739" spans="17:21" x14ac:dyDescent="0.25">
      <c r="Q8739" s="1"/>
      <c r="R8739" s="1"/>
      <c r="U8739" s="1"/>
    </row>
    <row r="8740" spans="17:21" x14ac:dyDescent="0.25">
      <c r="Q8740" s="1"/>
      <c r="R8740" s="1"/>
      <c r="U8740" s="1"/>
    </row>
    <row r="8741" spans="17:21" x14ac:dyDescent="0.25">
      <c r="Q8741" s="1"/>
      <c r="R8741" s="1"/>
      <c r="U8741" s="1"/>
    </row>
    <row r="8742" spans="17:21" x14ac:dyDescent="0.25">
      <c r="Q8742" s="1"/>
      <c r="R8742" s="1"/>
      <c r="U8742" s="1"/>
    </row>
    <row r="8743" spans="17:21" x14ac:dyDescent="0.25">
      <c r="Q8743" s="1"/>
      <c r="R8743" s="1"/>
      <c r="U8743" s="1"/>
    </row>
    <row r="8744" spans="17:21" x14ac:dyDescent="0.25">
      <c r="Q8744" s="1"/>
      <c r="R8744" s="1"/>
      <c r="U8744" s="1"/>
    </row>
    <row r="8745" spans="17:21" x14ac:dyDescent="0.25">
      <c r="Q8745" s="1"/>
      <c r="R8745" s="1"/>
      <c r="U8745" s="1"/>
    </row>
    <row r="8746" spans="17:21" x14ac:dyDescent="0.25">
      <c r="Q8746" s="1"/>
      <c r="R8746" s="1"/>
      <c r="U8746" s="1"/>
    </row>
    <row r="8747" spans="17:21" x14ac:dyDescent="0.25">
      <c r="Q8747" s="1"/>
      <c r="R8747" s="1"/>
      <c r="U8747" s="1"/>
    </row>
    <row r="8748" spans="17:21" x14ac:dyDescent="0.25">
      <c r="Q8748" s="1"/>
      <c r="R8748" s="1"/>
      <c r="U8748" s="1"/>
    </row>
    <row r="8749" spans="17:21" x14ac:dyDescent="0.25">
      <c r="Q8749" s="1"/>
      <c r="R8749" s="1"/>
      <c r="U8749" s="1"/>
    </row>
    <row r="8750" spans="17:21" x14ac:dyDescent="0.25">
      <c r="Q8750" s="1"/>
      <c r="R8750" s="1"/>
      <c r="U8750" s="1"/>
    </row>
    <row r="8751" spans="17:21" x14ac:dyDescent="0.25">
      <c r="Q8751" s="1"/>
      <c r="R8751" s="1"/>
      <c r="U8751" s="1"/>
    </row>
    <row r="8752" spans="17:21" x14ac:dyDescent="0.25">
      <c r="Q8752" s="1"/>
      <c r="R8752" s="1"/>
      <c r="U8752" s="1"/>
    </row>
    <row r="8753" spans="17:21" x14ac:dyDescent="0.25">
      <c r="Q8753" s="1"/>
      <c r="R8753" s="1"/>
      <c r="U8753" s="1"/>
    </row>
    <row r="8754" spans="17:21" x14ac:dyDescent="0.25">
      <c r="Q8754" s="1"/>
      <c r="R8754" s="1"/>
      <c r="U8754" s="1"/>
    </row>
    <row r="8755" spans="17:21" x14ac:dyDescent="0.25">
      <c r="Q8755" s="1"/>
      <c r="R8755" s="1"/>
      <c r="U8755" s="1"/>
    </row>
    <row r="8756" spans="17:21" x14ac:dyDescent="0.25">
      <c r="Q8756" s="1"/>
      <c r="R8756" s="1"/>
      <c r="U8756" s="1"/>
    </row>
    <row r="8757" spans="17:21" x14ac:dyDescent="0.25">
      <c r="Q8757" s="1"/>
      <c r="R8757" s="1"/>
      <c r="U8757" s="1"/>
    </row>
    <row r="8758" spans="17:21" x14ac:dyDescent="0.25">
      <c r="Q8758" s="1"/>
      <c r="R8758" s="1"/>
      <c r="U8758" s="1"/>
    </row>
    <row r="8759" spans="17:21" x14ac:dyDescent="0.25">
      <c r="Q8759" s="1"/>
      <c r="R8759" s="1"/>
      <c r="U8759" s="1"/>
    </row>
    <row r="8760" spans="17:21" x14ac:dyDescent="0.25">
      <c r="Q8760" s="1"/>
      <c r="R8760" s="1"/>
      <c r="U8760" s="1"/>
    </row>
    <row r="8761" spans="17:21" x14ac:dyDescent="0.25">
      <c r="Q8761" s="1"/>
      <c r="R8761" s="1"/>
      <c r="U8761" s="1"/>
    </row>
    <row r="8762" spans="17:21" x14ac:dyDescent="0.25">
      <c r="Q8762" s="1"/>
      <c r="R8762" s="1"/>
      <c r="U8762" s="1"/>
    </row>
    <row r="8763" spans="17:21" x14ac:dyDescent="0.25">
      <c r="Q8763" s="1"/>
      <c r="R8763" s="1"/>
      <c r="U8763" s="1"/>
    </row>
    <row r="8764" spans="17:21" x14ac:dyDescent="0.25">
      <c r="Q8764" s="1"/>
      <c r="R8764" s="1"/>
      <c r="U8764" s="1"/>
    </row>
    <row r="8765" spans="17:21" x14ac:dyDescent="0.25">
      <c r="Q8765" s="1"/>
      <c r="R8765" s="1"/>
      <c r="U8765" s="1"/>
    </row>
    <row r="8766" spans="17:21" x14ac:dyDescent="0.25">
      <c r="Q8766" s="1"/>
      <c r="R8766" s="1"/>
      <c r="U8766" s="1"/>
    </row>
    <row r="8767" spans="17:21" x14ac:dyDescent="0.25">
      <c r="Q8767" s="1"/>
      <c r="R8767" s="1"/>
      <c r="U8767" s="1"/>
    </row>
    <row r="8768" spans="17:21" x14ac:dyDescent="0.25">
      <c r="Q8768" s="1"/>
      <c r="R8768" s="1"/>
      <c r="U8768" s="1"/>
    </row>
    <row r="8769" spans="17:21" x14ac:dyDescent="0.25">
      <c r="Q8769" s="1"/>
      <c r="R8769" s="1"/>
      <c r="U8769" s="1"/>
    </row>
    <row r="8770" spans="17:21" x14ac:dyDescent="0.25">
      <c r="Q8770" s="1"/>
      <c r="R8770" s="1"/>
      <c r="U8770" s="1"/>
    </row>
    <row r="8771" spans="17:21" x14ac:dyDescent="0.25">
      <c r="Q8771" s="1"/>
      <c r="R8771" s="1"/>
      <c r="U8771" s="1"/>
    </row>
    <row r="8772" spans="17:21" x14ac:dyDescent="0.25">
      <c r="Q8772" s="1"/>
      <c r="R8772" s="1"/>
      <c r="U8772" s="1"/>
    </row>
    <row r="8773" spans="17:21" x14ac:dyDescent="0.25">
      <c r="Q8773" s="1"/>
      <c r="R8773" s="1"/>
      <c r="U8773" s="1"/>
    </row>
    <row r="8774" spans="17:21" x14ac:dyDescent="0.25">
      <c r="Q8774" s="1"/>
      <c r="R8774" s="1"/>
      <c r="U8774" s="1"/>
    </row>
    <row r="8775" spans="17:21" x14ac:dyDescent="0.25">
      <c r="Q8775" s="1"/>
      <c r="R8775" s="1"/>
      <c r="U8775" s="1"/>
    </row>
    <row r="8776" spans="17:21" x14ac:dyDescent="0.25">
      <c r="Q8776" s="1"/>
      <c r="R8776" s="1"/>
      <c r="U8776" s="1"/>
    </row>
    <row r="8777" spans="17:21" x14ac:dyDescent="0.25">
      <c r="Q8777" s="1"/>
      <c r="R8777" s="1"/>
      <c r="U8777" s="1"/>
    </row>
    <row r="8778" spans="17:21" x14ac:dyDescent="0.25">
      <c r="Q8778" s="1"/>
      <c r="R8778" s="1"/>
      <c r="U8778" s="1"/>
    </row>
    <row r="8779" spans="17:21" x14ac:dyDescent="0.25">
      <c r="Q8779" s="1"/>
      <c r="R8779" s="1"/>
      <c r="U8779" s="1"/>
    </row>
    <row r="8780" spans="17:21" x14ac:dyDescent="0.25">
      <c r="Q8780" s="1"/>
      <c r="R8780" s="1"/>
      <c r="U8780" s="1"/>
    </row>
    <row r="8781" spans="17:21" x14ac:dyDescent="0.25">
      <c r="Q8781" s="1"/>
      <c r="R8781" s="1"/>
      <c r="U8781" s="1"/>
    </row>
    <row r="8782" spans="17:21" x14ac:dyDescent="0.25">
      <c r="Q8782" s="1"/>
      <c r="R8782" s="1"/>
      <c r="U8782" s="1"/>
    </row>
    <row r="8783" spans="17:21" x14ac:dyDescent="0.25">
      <c r="Q8783" s="1"/>
      <c r="R8783" s="1"/>
      <c r="U8783" s="1"/>
    </row>
    <row r="8784" spans="17:21" x14ac:dyDescent="0.25">
      <c r="Q8784" s="1"/>
      <c r="R8784" s="1"/>
      <c r="U8784" s="1"/>
    </row>
    <row r="8785" spans="17:21" x14ac:dyDescent="0.25">
      <c r="Q8785" s="1"/>
      <c r="R8785" s="1"/>
      <c r="U8785" s="1"/>
    </row>
    <row r="8786" spans="17:21" x14ac:dyDescent="0.25">
      <c r="Q8786" s="1"/>
      <c r="R8786" s="1"/>
      <c r="U8786" s="1"/>
    </row>
    <row r="8787" spans="17:21" x14ac:dyDescent="0.25">
      <c r="Q8787" s="1"/>
      <c r="R8787" s="1"/>
      <c r="U8787" s="1"/>
    </row>
    <row r="8788" spans="17:21" x14ac:dyDescent="0.25">
      <c r="Q8788" s="1"/>
      <c r="R8788" s="1"/>
      <c r="U8788" s="1"/>
    </row>
    <row r="8789" spans="17:21" x14ac:dyDescent="0.25">
      <c r="Q8789" s="1"/>
      <c r="R8789" s="1"/>
      <c r="U8789" s="1"/>
    </row>
    <row r="8790" spans="17:21" x14ac:dyDescent="0.25">
      <c r="Q8790" s="1"/>
      <c r="R8790" s="1"/>
      <c r="U8790" s="1"/>
    </row>
    <row r="8791" spans="17:21" x14ac:dyDescent="0.25">
      <c r="Q8791" s="1"/>
      <c r="R8791" s="1"/>
      <c r="U8791" s="1"/>
    </row>
    <row r="8792" spans="17:21" x14ac:dyDescent="0.25">
      <c r="Q8792" s="1"/>
      <c r="R8792" s="1"/>
      <c r="U8792" s="1"/>
    </row>
    <row r="8793" spans="17:21" x14ac:dyDescent="0.25">
      <c r="Q8793" s="1"/>
      <c r="R8793" s="1"/>
      <c r="U8793" s="1"/>
    </row>
    <row r="8794" spans="17:21" x14ac:dyDescent="0.25">
      <c r="Q8794" s="1"/>
      <c r="R8794" s="1"/>
      <c r="U8794" s="1"/>
    </row>
    <row r="8795" spans="17:21" x14ac:dyDescent="0.25">
      <c r="Q8795" s="1"/>
      <c r="R8795" s="1"/>
      <c r="U8795" s="1"/>
    </row>
    <row r="8796" spans="17:21" x14ac:dyDescent="0.25">
      <c r="Q8796" s="1"/>
      <c r="R8796" s="1"/>
      <c r="U8796" s="1"/>
    </row>
    <row r="8797" spans="17:21" x14ac:dyDescent="0.25">
      <c r="Q8797" s="1"/>
      <c r="R8797" s="1"/>
      <c r="U8797" s="1"/>
    </row>
    <row r="8798" spans="17:21" x14ac:dyDescent="0.25">
      <c r="Q8798" s="1"/>
      <c r="R8798" s="1"/>
      <c r="U8798" s="1"/>
    </row>
    <row r="8799" spans="17:21" x14ac:dyDescent="0.25">
      <c r="Q8799" s="1"/>
      <c r="R8799" s="1"/>
      <c r="U8799" s="1"/>
    </row>
    <row r="8800" spans="17:21" x14ac:dyDescent="0.25">
      <c r="Q8800" s="1"/>
      <c r="R8800" s="1"/>
      <c r="U8800" s="1"/>
    </row>
    <row r="8801" spans="17:21" x14ac:dyDescent="0.25">
      <c r="Q8801" s="1"/>
      <c r="R8801" s="1"/>
      <c r="U8801" s="1"/>
    </row>
    <row r="8802" spans="17:21" x14ac:dyDescent="0.25">
      <c r="Q8802" s="1"/>
      <c r="R8802" s="1"/>
      <c r="U8802" s="1"/>
    </row>
    <row r="8803" spans="17:21" x14ac:dyDescent="0.25">
      <c r="Q8803" s="1"/>
      <c r="R8803" s="1"/>
      <c r="U8803" s="1"/>
    </row>
    <row r="8804" spans="17:21" x14ac:dyDescent="0.25">
      <c r="Q8804" s="1"/>
      <c r="R8804" s="1"/>
      <c r="U8804" s="1"/>
    </row>
    <row r="8805" spans="17:21" x14ac:dyDescent="0.25">
      <c r="Q8805" s="1"/>
      <c r="R8805" s="1"/>
      <c r="U8805" s="1"/>
    </row>
    <row r="8806" spans="17:21" x14ac:dyDescent="0.25">
      <c r="Q8806" s="1"/>
      <c r="R8806" s="1"/>
      <c r="U8806" s="1"/>
    </row>
    <row r="8807" spans="17:21" x14ac:dyDescent="0.25">
      <c r="Q8807" s="1"/>
      <c r="R8807" s="1"/>
      <c r="U8807" s="1"/>
    </row>
    <row r="8808" spans="17:21" x14ac:dyDescent="0.25">
      <c r="Q8808" s="1"/>
      <c r="R8808" s="1"/>
      <c r="U8808" s="1"/>
    </row>
    <row r="8809" spans="17:21" x14ac:dyDescent="0.25">
      <c r="Q8809" s="1"/>
      <c r="R8809" s="1"/>
      <c r="U8809" s="1"/>
    </row>
    <row r="8810" spans="17:21" x14ac:dyDescent="0.25">
      <c r="Q8810" s="1"/>
      <c r="R8810" s="1"/>
      <c r="U8810" s="1"/>
    </row>
    <row r="8811" spans="17:21" x14ac:dyDescent="0.25">
      <c r="Q8811" s="1"/>
      <c r="R8811" s="1"/>
      <c r="U8811" s="1"/>
    </row>
    <row r="8812" spans="17:21" x14ac:dyDescent="0.25">
      <c r="Q8812" s="1"/>
      <c r="R8812" s="1"/>
      <c r="U8812" s="1"/>
    </row>
    <row r="8813" spans="17:21" x14ac:dyDescent="0.25">
      <c r="Q8813" s="1"/>
      <c r="R8813" s="1"/>
      <c r="U8813" s="1"/>
    </row>
    <row r="8814" spans="17:21" x14ac:dyDescent="0.25">
      <c r="Q8814" s="1"/>
      <c r="R8814" s="1"/>
      <c r="U8814" s="1"/>
    </row>
    <row r="8815" spans="17:21" x14ac:dyDescent="0.25">
      <c r="Q8815" s="1"/>
      <c r="R8815" s="1"/>
      <c r="U8815" s="1"/>
    </row>
    <row r="8816" spans="17:21" x14ac:dyDescent="0.25">
      <c r="Q8816" s="1"/>
      <c r="R8816" s="1"/>
      <c r="U8816" s="1"/>
    </row>
    <row r="8817" spans="17:21" x14ac:dyDescent="0.25">
      <c r="Q8817" s="1"/>
      <c r="R8817" s="1"/>
      <c r="U8817" s="1"/>
    </row>
    <row r="8818" spans="17:21" x14ac:dyDescent="0.25">
      <c r="Q8818" s="1"/>
      <c r="R8818" s="1"/>
      <c r="U8818" s="1"/>
    </row>
    <row r="8819" spans="17:21" x14ac:dyDescent="0.25">
      <c r="Q8819" s="1"/>
      <c r="R8819" s="1"/>
      <c r="U8819" s="1"/>
    </row>
    <row r="8820" spans="17:21" x14ac:dyDescent="0.25">
      <c r="Q8820" s="1"/>
      <c r="R8820" s="1"/>
      <c r="U8820" s="1"/>
    </row>
    <row r="8821" spans="17:21" x14ac:dyDescent="0.25">
      <c r="Q8821" s="1"/>
      <c r="R8821" s="1"/>
      <c r="U8821" s="1"/>
    </row>
    <row r="8822" spans="17:21" x14ac:dyDescent="0.25">
      <c r="Q8822" s="1"/>
      <c r="R8822" s="1"/>
      <c r="U8822" s="1"/>
    </row>
    <row r="8823" spans="17:21" x14ac:dyDescent="0.25">
      <c r="Q8823" s="1"/>
      <c r="R8823" s="1"/>
      <c r="U8823" s="1"/>
    </row>
    <row r="8824" spans="17:21" x14ac:dyDescent="0.25">
      <c r="Q8824" s="1"/>
      <c r="R8824" s="1"/>
      <c r="U8824" s="1"/>
    </row>
    <row r="8825" spans="17:21" x14ac:dyDescent="0.25">
      <c r="Q8825" s="1"/>
      <c r="R8825" s="1"/>
      <c r="U8825" s="1"/>
    </row>
    <row r="8826" spans="17:21" x14ac:dyDescent="0.25">
      <c r="Q8826" s="1"/>
      <c r="R8826" s="1"/>
      <c r="U8826" s="1"/>
    </row>
    <row r="8827" spans="17:21" x14ac:dyDescent="0.25">
      <c r="Q8827" s="1"/>
      <c r="R8827" s="1"/>
      <c r="U8827" s="1"/>
    </row>
    <row r="8828" spans="17:21" x14ac:dyDescent="0.25">
      <c r="Q8828" s="1"/>
      <c r="R8828" s="1"/>
      <c r="U8828" s="1"/>
    </row>
    <row r="8829" spans="17:21" x14ac:dyDescent="0.25">
      <c r="Q8829" s="1"/>
      <c r="R8829" s="1"/>
      <c r="U8829" s="1"/>
    </row>
    <row r="8830" spans="17:21" x14ac:dyDescent="0.25">
      <c r="Q8830" s="1"/>
      <c r="R8830" s="1"/>
      <c r="U8830" s="1"/>
    </row>
    <row r="8831" spans="17:21" x14ac:dyDescent="0.25">
      <c r="Q8831" s="1"/>
      <c r="R8831" s="1"/>
      <c r="U8831" s="1"/>
    </row>
    <row r="8832" spans="17:21" x14ac:dyDescent="0.25">
      <c r="Q8832" s="1"/>
      <c r="R8832" s="1"/>
      <c r="U8832" s="1"/>
    </row>
    <row r="8833" spans="17:21" x14ac:dyDescent="0.25">
      <c r="Q8833" s="1"/>
      <c r="R8833" s="1"/>
      <c r="U8833" s="1"/>
    </row>
    <row r="8834" spans="17:21" x14ac:dyDescent="0.25">
      <c r="Q8834" s="1"/>
      <c r="R8834" s="1"/>
      <c r="U8834" s="1"/>
    </row>
    <row r="8835" spans="17:21" x14ac:dyDescent="0.25">
      <c r="Q8835" s="1"/>
      <c r="R8835" s="1"/>
      <c r="U8835" s="1"/>
    </row>
    <row r="8836" spans="17:21" x14ac:dyDescent="0.25">
      <c r="Q8836" s="1"/>
      <c r="R8836" s="1"/>
      <c r="U8836" s="1"/>
    </row>
    <row r="8837" spans="17:21" x14ac:dyDescent="0.25">
      <c r="Q8837" s="1"/>
      <c r="R8837" s="1"/>
      <c r="U8837" s="1"/>
    </row>
    <row r="8838" spans="17:21" x14ac:dyDescent="0.25">
      <c r="Q8838" s="1"/>
      <c r="R8838" s="1"/>
      <c r="U8838" s="1"/>
    </row>
    <row r="8839" spans="17:21" x14ac:dyDescent="0.25">
      <c r="Q8839" s="1"/>
      <c r="R8839" s="1"/>
      <c r="U8839" s="1"/>
    </row>
    <row r="8840" spans="17:21" x14ac:dyDescent="0.25">
      <c r="Q8840" s="1"/>
      <c r="R8840" s="1"/>
      <c r="U8840" s="1"/>
    </row>
    <row r="8841" spans="17:21" x14ac:dyDescent="0.25">
      <c r="Q8841" s="1"/>
      <c r="R8841" s="1"/>
      <c r="U8841" s="1"/>
    </row>
    <row r="8842" spans="17:21" x14ac:dyDescent="0.25">
      <c r="Q8842" s="1"/>
      <c r="R8842" s="1"/>
      <c r="U8842" s="1"/>
    </row>
    <row r="8843" spans="17:21" x14ac:dyDescent="0.25">
      <c r="Q8843" s="1"/>
      <c r="R8843" s="1"/>
      <c r="U8843" s="1"/>
    </row>
    <row r="8844" spans="17:21" x14ac:dyDescent="0.25">
      <c r="Q8844" s="1"/>
      <c r="R8844" s="1"/>
      <c r="U8844" s="1"/>
    </row>
    <row r="8845" spans="17:21" x14ac:dyDescent="0.25">
      <c r="Q8845" s="1"/>
      <c r="R8845" s="1"/>
      <c r="U8845" s="1"/>
    </row>
    <row r="8846" spans="17:21" x14ac:dyDescent="0.25">
      <c r="Q8846" s="1"/>
      <c r="R8846" s="1"/>
      <c r="U8846" s="1"/>
    </row>
    <row r="8847" spans="17:21" x14ac:dyDescent="0.25">
      <c r="Q8847" s="1"/>
      <c r="R8847" s="1"/>
      <c r="U8847" s="1"/>
    </row>
    <row r="8848" spans="17:21" x14ac:dyDescent="0.25">
      <c r="Q8848" s="1"/>
      <c r="R8848" s="1"/>
      <c r="U8848" s="1"/>
    </row>
    <row r="8849" spans="5:21" x14ac:dyDescent="0.25">
      <c r="Q8849" s="1"/>
      <c r="R8849" s="1"/>
      <c r="U8849" s="1"/>
    </row>
    <row r="8850" spans="5:21" x14ac:dyDescent="0.25">
      <c r="Q8850" s="1"/>
      <c r="R8850" s="1"/>
      <c r="U8850" s="1"/>
    </row>
    <row r="8851" spans="5:21" x14ac:dyDescent="0.25">
      <c r="Q8851" s="1"/>
      <c r="R8851" s="1"/>
      <c r="U8851" s="1"/>
    </row>
    <row r="8852" spans="5:21" x14ac:dyDescent="0.25">
      <c r="Q8852" s="1"/>
      <c r="R8852" s="1"/>
      <c r="U8852" s="1"/>
    </row>
    <row r="8853" spans="5:21" x14ac:dyDescent="0.25">
      <c r="Q8853" s="1"/>
      <c r="R8853" s="1"/>
      <c r="U8853" s="1"/>
    </row>
    <row r="8854" spans="5:21" x14ac:dyDescent="0.25">
      <c r="Q8854" s="1"/>
      <c r="R8854" s="1"/>
      <c r="U8854" s="1"/>
    </row>
    <row r="8855" spans="5:21" x14ac:dyDescent="0.25">
      <c r="Q8855" s="1"/>
      <c r="R8855" s="1"/>
      <c r="U8855" s="1"/>
    </row>
    <row r="8856" spans="5:21" x14ac:dyDescent="0.25">
      <c r="Q8856" s="1"/>
      <c r="R8856" s="1"/>
      <c r="U8856" s="1"/>
    </row>
    <row r="8857" spans="5:21" x14ac:dyDescent="0.25">
      <c r="Q8857" s="1"/>
      <c r="R8857" s="1"/>
      <c r="U8857" s="1"/>
    </row>
    <row r="8858" spans="5:21" x14ac:dyDescent="0.25">
      <c r="E8858" s="1"/>
      <c r="F8858" s="1"/>
      <c r="Q8858" s="1"/>
      <c r="R8858" s="1"/>
      <c r="U8858" s="1"/>
    </row>
    <row r="8859" spans="5:21" x14ac:dyDescent="0.25">
      <c r="E8859" s="1"/>
      <c r="F8859" s="1"/>
      <c r="Q8859" s="1"/>
      <c r="R8859" s="1"/>
      <c r="U8859" s="1"/>
    </row>
    <row r="8860" spans="5:21" x14ac:dyDescent="0.25">
      <c r="E8860" s="1"/>
      <c r="F8860" s="1"/>
      <c r="Q8860" s="1"/>
      <c r="R8860" s="1"/>
      <c r="U8860" s="1"/>
    </row>
    <row r="8861" spans="5:21" x14ac:dyDescent="0.25">
      <c r="E8861" s="1"/>
      <c r="F8861" s="1"/>
      <c r="Q8861" s="1"/>
      <c r="R8861" s="1"/>
      <c r="U8861" s="1"/>
    </row>
    <row r="8862" spans="5:21" x14ac:dyDescent="0.25">
      <c r="E8862" s="1"/>
      <c r="F8862" s="1"/>
      <c r="Q8862" s="1"/>
      <c r="R8862" s="1"/>
      <c r="U8862" s="1"/>
    </row>
    <row r="8863" spans="5:21" x14ac:dyDescent="0.25">
      <c r="E8863" s="1"/>
      <c r="F8863" s="1"/>
      <c r="Q8863" s="1"/>
      <c r="R8863" s="1"/>
      <c r="U8863" s="1"/>
    </row>
    <row r="8864" spans="5:21" x14ac:dyDescent="0.25">
      <c r="E8864" s="1"/>
      <c r="F8864" s="1"/>
      <c r="Q8864" s="1"/>
      <c r="R8864" s="1"/>
      <c r="U8864" s="1"/>
    </row>
    <row r="8865" spans="5:21" x14ac:dyDescent="0.25">
      <c r="E8865" s="1"/>
      <c r="F8865" s="1"/>
      <c r="Q8865" s="1"/>
      <c r="R8865" s="1"/>
      <c r="U8865" s="1"/>
    </row>
    <row r="8866" spans="5:21" x14ac:dyDescent="0.25">
      <c r="E8866" s="1"/>
      <c r="F8866" s="1"/>
      <c r="Q8866" s="1"/>
      <c r="R8866" s="1"/>
      <c r="U8866" s="1"/>
    </row>
    <row r="8867" spans="5:21" x14ac:dyDescent="0.25">
      <c r="E8867" s="1"/>
      <c r="F8867" s="1"/>
      <c r="Q8867" s="1"/>
      <c r="R8867" s="1"/>
      <c r="U8867" s="1"/>
    </row>
    <row r="8868" spans="5:21" x14ac:dyDescent="0.25">
      <c r="E8868" s="1"/>
      <c r="F8868" s="1"/>
      <c r="Q8868" s="1"/>
      <c r="R8868" s="1"/>
      <c r="U8868" s="1"/>
    </row>
    <row r="8869" spans="5:21" x14ac:dyDescent="0.25">
      <c r="E8869" s="1"/>
      <c r="F8869" s="1"/>
      <c r="Q8869" s="1"/>
      <c r="R8869" s="1"/>
      <c r="U8869" s="1"/>
    </row>
    <row r="8870" spans="5:21" x14ac:dyDescent="0.25">
      <c r="E8870" s="1"/>
      <c r="F8870" s="1"/>
      <c r="Q8870" s="1"/>
      <c r="R8870" s="1"/>
      <c r="U8870" s="1"/>
    </row>
    <row r="8871" spans="5:21" x14ac:dyDescent="0.25">
      <c r="E8871" s="1"/>
      <c r="F8871" s="1"/>
      <c r="Q8871" s="1"/>
      <c r="R8871" s="1"/>
      <c r="U8871" s="1"/>
    </row>
    <row r="8872" spans="5:21" x14ac:dyDescent="0.25">
      <c r="E8872" s="1"/>
      <c r="F8872" s="1"/>
      <c r="Q8872" s="1"/>
      <c r="R8872" s="1"/>
      <c r="U8872" s="1"/>
    </row>
    <row r="8873" spans="5:21" x14ac:dyDescent="0.25">
      <c r="E8873" s="1"/>
      <c r="F8873" s="1"/>
      <c r="Q8873" s="1"/>
      <c r="R8873" s="1"/>
      <c r="U8873" s="1"/>
    </row>
    <row r="8874" spans="5:21" x14ac:dyDescent="0.25">
      <c r="E8874" s="1"/>
      <c r="F8874" s="1"/>
      <c r="Q8874" s="1"/>
      <c r="R8874" s="1"/>
      <c r="U8874" s="1"/>
    </row>
    <row r="8875" spans="5:21" x14ac:dyDescent="0.25">
      <c r="E8875" s="1"/>
      <c r="F8875" s="1"/>
      <c r="Q8875" s="1"/>
      <c r="R8875" s="1"/>
      <c r="U8875" s="1"/>
    </row>
    <row r="8876" spans="5:21" x14ac:dyDescent="0.25">
      <c r="E8876" s="1"/>
      <c r="F8876" s="1"/>
      <c r="Q8876" s="1"/>
      <c r="R8876" s="1"/>
      <c r="U8876" s="1"/>
    </row>
    <row r="8877" spans="5:21" x14ac:dyDescent="0.25">
      <c r="E8877" s="1"/>
      <c r="F8877" s="1"/>
      <c r="Q8877" s="1"/>
      <c r="R8877" s="1"/>
      <c r="U8877" s="1"/>
    </row>
    <row r="8878" spans="5:21" x14ac:dyDescent="0.25">
      <c r="E8878" s="1"/>
      <c r="F8878" s="1"/>
      <c r="Q8878" s="1"/>
      <c r="R8878" s="1"/>
      <c r="U8878" s="1"/>
    </row>
    <row r="8879" spans="5:21" x14ac:dyDescent="0.25">
      <c r="E8879" s="1"/>
      <c r="F8879" s="1"/>
      <c r="Q8879" s="1"/>
      <c r="R8879" s="1"/>
      <c r="U8879" s="1"/>
    </row>
    <row r="8880" spans="5:21" x14ac:dyDescent="0.25">
      <c r="E8880" s="1"/>
      <c r="F8880" s="1"/>
      <c r="Q8880" s="1"/>
      <c r="R8880" s="1"/>
      <c r="U8880" s="1"/>
    </row>
    <row r="8881" spans="5:21" x14ac:dyDescent="0.25">
      <c r="E8881" s="1"/>
      <c r="F8881" s="1"/>
      <c r="Q8881" s="1"/>
      <c r="R8881" s="1"/>
      <c r="U8881" s="1"/>
    </row>
    <row r="8882" spans="5:21" x14ac:dyDescent="0.25">
      <c r="Q8882" s="1"/>
      <c r="R8882" s="1"/>
      <c r="U8882" s="1"/>
    </row>
    <row r="8883" spans="5:21" x14ac:dyDescent="0.25">
      <c r="Q8883" s="1"/>
      <c r="R8883" s="1"/>
      <c r="U8883" s="1"/>
    </row>
    <row r="8884" spans="5:21" x14ac:dyDescent="0.25">
      <c r="Q8884" s="1"/>
      <c r="R8884" s="1"/>
      <c r="U8884" s="1"/>
    </row>
    <row r="8885" spans="5:21" x14ac:dyDescent="0.25">
      <c r="Q8885" s="1"/>
      <c r="R8885" s="1"/>
      <c r="U8885" s="1"/>
    </row>
    <row r="8886" spans="5:21" x14ac:dyDescent="0.25">
      <c r="Q8886" s="1"/>
      <c r="R8886" s="1"/>
      <c r="U8886" s="1"/>
    </row>
    <row r="8887" spans="5:21" x14ac:dyDescent="0.25">
      <c r="Q8887" s="1"/>
      <c r="R8887" s="1"/>
      <c r="U8887" s="1"/>
    </row>
    <row r="8888" spans="5:21" x14ac:dyDescent="0.25">
      <c r="Q8888" s="1"/>
      <c r="R8888" s="1"/>
      <c r="U8888" s="1"/>
    </row>
    <row r="8889" spans="5:21" x14ac:dyDescent="0.25">
      <c r="Q8889" s="1"/>
      <c r="R8889" s="1"/>
      <c r="U8889" s="1"/>
    </row>
    <row r="8890" spans="5:21" x14ac:dyDescent="0.25">
      <c r="Q8890" s="1"/>
      <c r="R8890" s="1"/>
      <c r="U8890" s="1"/>
    </row>
    <row r="8891" spans="5:21" x14ac:dyDescent="0.25">
      <c r="Q8891" s="1"/>
      <c r="R8891" s="1"/>
      <c r="U8891" s="1"/>
    </row>
    <row r="8892" spans="5:21" x14ac:dyDescent="0.25">
      <c r="Q8892" s="1"/>
      <c r="R8892" s="1"/>
      <c r="U8892" s="1"/>
    </row>
    <row r="8893" spans="5:21" x14ac:dyDescent="0.25">
      <c r="Q8893" s="1"/>
      <c r="R8893" s="1"/>
      <c r="U8893" s="1"/>
    </row>
    <row r="8894" spans="5:21" x14ac:dyDescent="0.25">
      <c r="Q8894" s="1"/>
      <c r="R8894" s="1"/>
      <c r="U8894" s="1"/>
    </row>
    <row r="8895" spans="5:21" x14ac:dyDescent="0.25">
      <c r="Q8895" s="1"/>
      <c r="R8895" s="1"/>
      <c r="U8895" s="1"/>
    </row>
    <row r="8896" spans="5:21" x14ac:dyDescent="0.25">
      <c r="Q8896" s="1"/>
      <c r="R8896" s="1"/>
      <c r="U8896" s="1"/>
    </row>
    <row r="8897" spans="17:21" x14ac:dyDescent="0.25">
      <c r="Q8897" s="1"/>
      <c r="R8897" s="1"/>
      <c r="U8897" s="1"/>
    </row>
    <row r="8898" spans="17:21" x14ac:dyDescent="0.25">
      <c r="Q8898" s="1"/>
      <c r="R8898" s="1"/>
      <c r="U8898" s="1"/>
    </row>
    <row r="8899" spans="17:21" x14ac:dyDescent="0.25">
      <c r="Q8899" s="1"/>
      <c r="R8899" s="1"/>
      <c r="U8899" s="1"/>
    </row>
    <row r="8900" spans="17:21" x14ac:dyDescent="0.25">
      <c r="Q8900" s="1"/>
      <c r="R8900" s="1"/>
      <c r="U8900" s="1"/>
    </row>
    <row r="8901" spans="17:21" x14ac:dyDescent="0.25">
      <c r="Q8901" s="1"/>
      <c r="R8901" s="1"/>
      <c r="U8901" s="1"/>
    </row>
    <row r="8902" spans="17:21" x14ac:dyDescent="0.25">
      <c r="Q8902" s="1"/>
      <c r="R8902" s="1"/>
      <c r="U8902" s="1"/>
    </row>
    <row r="8903" spans="17:21" x14ac:dyDescent="0.25">
      <c r="Q8903" s="1"/>
      <c r="R8903" s="1"/>
      <c r="U8903" s="1"/>
    </row>
    <row r="8904" spans="17:21" x14ac:dyDescent="0.25">
      <c r="Q8904" s="1"/>
      <c r="R8904" s="1"/>
      <c r="U8904" s="1"/>
    </row>
    <row r="8905" spans="17:21" x14ac:dyDescent="0.25">
      <c r="Q8905" s="1"/>
      <c r="R8905" s="1"/>
      <c r="U8905" s="1"/>
    </row>
    <row r="8906" spans="17:21" x14ac:dyDescent="0.25">
      <c r="Q8906" s="1"/>
      <c r="R8906" s="1"/>
      <c r="U8906" s="1"/>
    </row>
    <row r="8907" spans="17:21" x14ac:dyDescent="0.25">
      <c r="Q8907" s="1"/>
      <c r="R8907" s="1"/>
      <c r="U8907" s="1"/>
    </row>
    <row r="8908" spans="17:21" x14ac:dyDescent="0.25">
      <c r="Q8908" s="1"/>
      <c r="R8908" s="1"/>
      <c r="U8908" s="1"/>
    </row>
    <row r="8909" spans="17:21" x14ac:dyDescent="0.25">
      <c r="Q8909" s="1"/>
      <c r="R8909" s="1"/>
      <c r="U8909" s="1"/>
    </row>
    <row r="8910" spans="17:21" x14ac:dyDescent="0.25">
      <c r="Q8910" s="1"/>
      <c r="R8910" s="1"/>
      <c r="U8910" s="1"/>
    </row>
    <row r="8911" spans="17:21" x14ac:dyDescent="0.25">
      <c r="Q8911" s="1"/>
      <c r="R8911" s="1"/>
      <c r="U8911" s="1"/>
    </row>
    <row r="8912" spans="17:21" x14ac:dyDescent="0.25">
      <c r="Q8912" s="1"/>
      <c r="R8912" s="1"/>
      <c r="U8912" s="1"/>
    </row>
    <row r="8913" spans="17:21" x14ac:dyDescent="0.25">
      <c r="Q8913" s="1"/>
      <c r="R8913" s="1"/>
      <c r="U8913" s="1"/>
    </row>
    <row r="8914" spans="17:21" x14ac:dyDescent="0.25">
      <c r="Q8914" s="1"/>
      <c r="R8914" s="1"/>
      <c r="U8914" s="1"/>
    </row>
    <row r="8915" spans="17:21" x14ac:dyDescent="0.25">
      <c r="Q8915" s="1"/>
      <c r="R8915" s="1"/>
      <c r="U8915" s="1"/>
    </row>
    <row r="8916" spans="17:21" x14ac:dyDescent="0.25">
      <c r="Q8916" s="1"/>
      <c r="R8916" s="1"/>
      <c r="U8916" s="1"/>
    </row>
    <row r="8917" spans="17:21" x14ac:dyDescent="0.25">
      <c r="Q8917" s="1"/>
      <c r="R8917" s="1"/>
      <c r="U8917" s="1"/>
    </row>
    <row r="8918" spans="17:21" x14ac:dyDescent="0.25">
      <c r="Q8918" s="1"/>
      <c r="R8918" s="1"/>
      <c r="U8918" s="1"/>
    </row>
    <row r="8919" spans="17:21" x14ac:dyDescent="0.25">
      <c r="Q8919" s="1"/>
      <c r="R8919" s="1"/>
      <c r="U8919" s="1"/>
    </row>
    <row r="8920" spans="17:21" x14ac:dyDescent="0.25">
      <c r="Q8920" s="1"/>
      <c r="R8920" s="1"/>
      <c r="U8920" s="1"/>
    </row>
    <row r="8921" spans="17:21" x14ac:dyDescent="0.25">
      <c r="Q8921" s="1"/>
      <c r="R8921" s="1"/>
      <c r="U8921" s="1"/>
    </row>
    <row r="8922" spans="17:21" x14ac:dyDescent="0.25">
      <c r="Q8922" s="1"/>
      <c r="R8922" s="1"/>
      <c r="U8922" s="1"/>
    </row>
    <row r="8923" spans="17:21" x14ac:dyDescent="0.25">
      <c r="Q8923" s="1"/>
      <c r="R8923" s="1"/>
      <c r="U8923" s="1"/>
    </row>
    <row r="8924" spans="17:21" x14ac:dyDescent="0.25">
      <c r="Q8924" s="1"/>
      <c r="R8924" s="1"/>
      <c r="U8924" s="1"/>
    </row>
    <row r="8925" spans="17:21" x14ac:dyDescent="0.25">
      <c r="Q8925" s="1"/>
      <c r="R8925" s="1"/>
      <c r="U8925" s="1"/>
    </row>
    <row r="8926" spans="17:21" x14ac:dyDescent="0.25">
      <c r="Q8926" s="1"/>
      <c r="R8926" s="1"/>
      <c r="U8926" s="1"/>
    </row>
    <row r="8927" spans="17:21" x14ac:dyDescent="0.25">
      <c r="Q8927" s="1"/>
      <c r="R8927" s="1"/>
      <c r="U8927" s="1"/>
    </row>
    <row r="8928" spans="17:21" x14ac:dyDescent="0.25">
      <c r="Q8928" s="1"/>
      <c r="R8928" s="1"/>
      <c r="U8928" s="1"/>
    </row>
    <row r="8929" spans="17:21" x14ac:dyDescent="0.25">
      <c r="Q8929" s="1"/>
      <c r="R8929" s="1"/>
      <c r="U8929" s="1"/>
    </row>
    <row r="8930" spans="17:21" x14ac:dyDescent="0.25">
      <c r="Q8930" s="1"/>
      <c r="R8930" s="1"/>
      <c r="U8930" s="1"/>
    </row>
    <row r="8931" spans="17:21" x14ac:dyDescent="0.25">
      <c r="Q8931" s="1"/>
      <c r="R8931" s="1"/>
      <c r="U8931" s="1"/>
    </row>
    <row r="8932" spans="17:21" x14ac:dyDescent="0.25">
      <c r="Q8932" s="1"/>
      <c r="R8932" s="1"/>
      <c r="U8932" s="1"/>
    </row>
    <row r="8933" spans="17:21" x14ac:dyDescent="0.25">
      <c r="Q8933" s="1"/>
      <c r="R8933" s="1"/>
      <c r="U8933" s="1"/>
    </row>
    <row r="8934" spans="17:21" x14ac:dyDescent="0.25">
      <c r="Q8934" s="1"/>
      <c r="R8934" s="1"/>
      <c r="U8934" s="1"/>
    </row>
    <row r="8935" spans="17:21" x14ac:dyDescent="0.25">
      <c r="Q8935" s="1"/>
      <c r="R8935" s="1"/>
      <c r="U8935" s="1"/>
    </row>
    <row r="8936" spans="17:21" x14ac:dyDescent="0.25">
      <c r="Q8936" s="1"/>
      <c r="R8936" s="1"/>
      <c r="U8936" s="1"/>
    </row>
    <row r="8937" spans="17:21" x14ac:dyDescent="0.25">
      <c r="Q8937" s="1"/>
      <c r="R8937" s="1"/>
      <c r="U8937" s="1"/>
    </row>
    <row r="8938" spans="17:21" x14ac:dyDescent="0.25">
      <c r="Q8938" s="1"/>
      <c r="R8938" s="1"/>
      <c r="U8938" s="1"/>
    </row>
    <row r="8939" spans="17:21" x14ac:dyDescent="0.25">
      <c r="Q8939" s="1"/>
      <c r="R8939" s="1"/>
      <c r="U8939" s="1"/>
    </row>
    <row r="8940" spans="17:21" x14ac:dyDescent="0.25">
      <c r="Q8940" s="1"/>
      <c r="R8940" s="1"/>
      <c r="U8940" s="1"/>
    </row>
    <row r="8941" spans="17:21" x14ac:dyDescent="0.25">
      <c r="Q8941" s="1"/>
      <c r="R8941" s="1"/>
      <c r="U8941" s="1"/>
    </row>
    <row r="8942" spans="17:21" x14ac:dyDescent="0.25">
      <c r="Q8942" s="1"/>
      <c r="R8942" s="1"/>
      <c r="U8942" s="1"/>
    </row>
    <row r="8943" spans="17:21" x14ac:dyDescent="0.25">
      <c r="Q8943" s="1"/>
      <c r="R8943" s="1"/>
      <c r="U8943" s="1"/>
    </row>
    <row r="8944" spans="17:21" x14ac:dyDescent="0.25">
      <c r="Q8944" s="1"/>
      <c r="R8944" s="1"/>
      <c r="U8944" s="1"/>
    </row>
    <row r="8945" spans="17:21" x14ac:dyDescent="0.25">
      <c r="Q8945" s="1"/>
      <c r="R8945" s="1"/>
      <c r="U8945" s="1"/>
    </row>
    <row r="8946" spans="17:21" x14ac:dyDescent="0.25">
      <c r="Q8946" s="1"/>
      <c r="R8946" s="1"/>
      <c r="U8946" s="1"/>
    </row>
    <row r="8947" spans="17:21" x14ac:dyDescent="0.25">
      <c r="Q8947" s="1"/>
      <c r="R8947" s="1"/>
      <c r="U8947" s="1"/>
    </row>
    <row r="8948" spans="17:21" x14ac:dyDescent="0.25">
      <c r="Q8948" s="1"/>
      <c r="R8948" s="1"/>
      <c r="U8948" s="1"/>
    </row>
    <row r="8949" spans="17:21" x14ac:dyDescent="0.25">
      <c r="Q8949" s="1"/>
      <c r="R8949" s="1"/>
      <c r="U8949" s="1"/>
    </row>
    <row r="8950" spans="17:21" x14ac:dyDescent="0.25">
      <c r="Q8950" s="1"/>
      <c r="R8950" s="1"/>
      <c r="U8950" s="1"/>
    </row>
    <row r="8951" spans="17:21" x14ac:dyDescent="0.25">
      <c r="Q8951" s="1"/>
      <c r="R8951" s="1"/>
      <c r="U8951" s="1"/>
    </row>
    <row r="8952" spans="17:21" x14ac:dyDescent="0.25">
      <c r="Q8952" s="1"/>
      <c r="R8952" s="1"/>
      <c r="U8952" s="1"/>
    </row>
    <row r="8953" spans="17:21" x14ac:dyDescent="0.25">
      <c r="Q8953" s="1"/>
      <c r="R8953" s="1"/>
      <c r="U8953" s="1"/>
    </row>
    <row r="8954" spans="17:21" x14ac:dyDescent="0.25">
      <c r="Q8954" s="1"/>
      <c r="R8954" s="1"/>
      <c r="U8954" s="1"/>
    </row>
    <row r="8955" spans="17:21" x14ac:dyDescent="0.25">
      <c r="Q8955" s="1"/>
      <c r="R8955" s="1"/>
      <c r="U8955" s="1"/>
    </row>
    <row r="8956" spans="17:21" x14ac:dyDescent="0.25">
      <c r="Q8956" s="1"/>
      <c r="R8956" s="1"/>
      <c r="U8956" s="1"/>
    </row>
    <row r="8957" spans="17:21" x14ac:dyDescent="0.25">
      <c r="Q8957" s="1"/>
      <c r="R8957" s="1"/>
      <c r="U8957" s="1"/>
    </row>
    <row r="8958" spans="17:21" x14ac:dyDescent="0.25">
      <c r="Q8958" s="1"/>
      <c r="R8958" s="1"/>
      <c r="U8958" s="1"/>
    </row>
    <row r="8959" spans="17:21" x14ac:dyDescent="0.25">
      <c r="Q8959" s="1"/>
      <c r="R8959" s="1"/>
      <c r="U8959" s="1"/>
    </row>
    <row r="8960" spans="17:21" x14ac:dyDescent="0.25">
      <c r="Q8960" s="1"/>
      <c r="R8960" s="1"/>
      <c r="U8960" s="1"/>
    </row>
    <row r="8961" spans="17:21" x14ac:dyDescent="0.25">
      <c r="Q8961" s="1"/>
      <c r="R8961" s="1"/>
      <c r="U8961" s="1"/>
    </row>
    <row r="8962" spans="17:21" x14ac:dyDescent="0.25">
      <c r="Q8962" s="1"/>
      <c r="R8962" s="1"/>
      <c r="U8962" s="1"/>
    </row>
    <row r="8963" spans="17:21" x14ac:dyDescent="0.25">
      <c r="Q8963" s="1"/>
      <c r="R8963" s="1"/>
      <c r="U8963" s="1"/>
    </row>
    <row r="8964" spans="17:21" x14ac:dyDescent="0.25">
      <c r="Q8964" s="1"/>
      <c r="R8964" s="1"/>
      <c r="U8964" s="1"/>
    </row>
    <row r="8965" spans="17:21" x14ac:dyDescent="0.25">
      <c r="Q8965" s="1"/>
      <c r="R8965" s="1"/>
      <c r="U8965" s="1"/>
    </row>
    <row r="8966" spans="17:21" x14ac:dyDescent="0.25">
      <c r="Q8966" s="1"/>
      <c r="R8966" s="1"/>
      <c r="U8966" s="1"/>
    </row>
    <row r="8967" spans="17:21" x14ac:dyDescent="0.25">
      <c r="Q8967" s="1"/>
      <c r="R8967" s="1"/>
      <c r="U8967" s="1"/>
    </row>
    <row r="8968" spans="17:21" x14ac:dyDescent="0.25">
      <c r="Q8968" s="1"/>
      <c r="R8968" s="1"/>
      <c r="U8968" s="1"/>
    </row>
    <row r="8969" spans="17:21" x14ac:dyDescent="0.25">
      <c r="Q8969" s="1"/>
      <c r="R8969" s="1"/>
      <c r="U8969" s="1"/>
    </row>
    <row r="8970" spans="17:21" x14ac:dyDescent="0.25">
      <c r="Q8970" s="1"/>
      <c r="R8970" s="1"/>
      <c r="U8970" s="1"/>
    </row>
    <row r="8971" spans="17:21" x14ac:dyDescent="0.25">
      <c r="Q8971" s="1"/>
      <c r="R8971" s="1"/>
      <c r="U8971" s="1"/>
    </row>
    <row r="8972" spans="17:21" x14ac:dyDescent="0.25">
      <c r="Q8972" s="1"/>
      <c r="R8972" s="1"/>
      <c r="U8972" s="1"/>
    </row>
    <row r="8973" spans="17:21" x14ac:dyDescent="0.25">
      <c r="Q8973" s="1"/>
      <c r="R8973" s="1"/>
      <c r="U8973" s="1"/>
    </row>
    <row r="8974" spans="17:21" x14ac:dyDescent="0.25">
      <c r="Q8974" s="1"/>
      <c r="R8974" s="1"/>
      <c r="U8974" s="1"/>
    </row>
    <row r="8975" spans="17:21" x14ac:dyDescent="0.25">
      <c r="Q8975" s="1"/>
      <c r="R8975" s="1"/>
      <c r="U8975" s="1"/>
    </row>
    <row r="8976" spans="17:21" x14ac:dyDescent="0.25">
      <c r="Q8976" s="1"/>
      <c r="R8976" s="1"/>
      <c r="U8976" s="1"/>
    </row>
    <row r="8977" spans="17:21" x14ac:dyDescent="0.25">
      <c r="Q8977" s="1"/>
      <c r="R8977" s="1"/>
      <c r="U8977" s="1"/>
    </row>
    <row r="8978" spans="17:21" x14ac:dyDescent="0.25">
      <c r="Q8978" s="1"/>
      <c r="R8978" s="1"/>
      <c r="U8978" s="1"/>
    </row>
    <row r="8979" spans="17:21" x14ac:dyDescent="0.25">
      <c r="Q8979" s="1"/>
      <c r="R8979" s="1"/>
      <c r="U8979" s="1"/>
    </row>
    <row r="8980" spans="17:21" x14ac:dyDescent="0.25">
      <c r="Q8980" s="1"/>
      <c r="R8980" s="1"/>
      <c r="U8980" s="1"/>
    </row>
    <row r="8981" spans="17:21" x14ac:dyDescent="0.25">
      <c r="Q8981" s="1"/>
      <c r="R8981" s="1"/>
      <c r="U8981" s="1"/>
    </row>
    <row r="8982" spans="17:21" x14ac:dyDescent="0.25">
      <c r="Q8982" s="1"/>
      <c r="R8982" s="1"/>
      <c r="U8982" s="1"/>
    </row>
    <row r="8983" spans="17:21" x14ac:dyDescent="0.25">
      <c r="Q8983" s="1"/>
      <c r="R8983" s="1"/>
      <c r="U8983" s="1"/>
    </row>
    <row r="8984" spans="17:21" x14ac:dyDescent="0.25">
      <c r="Q8984" s="1"/>
      <c r="R8984" s="1"/>
      <c r="U8984" s="1"/>
    </row>
    <row r="8985" spans="17:21" x14ac:dyDescent="0.25">
      <c r="Q8985" s="1"/>
      <c r="R8985" s="1"/>
      <c r="U8985" s="1"/>
    </row>
    <row r="8986" spans="17:21" x14ac:dyDescent="0.25">
      <c r="Q8986" s="1"/>
      <c r="R8986" s="1"/>
      <c r="U8986" s="1"/>
    </row>
    <row r="8987" spans="17:21" x14ac:dyDescent="0.25">
      <c r="Q8987" s="1"/>
      <c r="R8987" s="1"/>
      <c r="U8987" s="1"/>
    </row>
    <row r="8988" spans="17:21" x14ac:dyDescent="0.25">
      <c r="Q8988" s="1"/>
      <c r="R8988" s="1"/>
      <c r="U8988" s="1"/>
    </row>
    <row r="8989" spans="17:21" x14ac:dyDescent="0.25">
      <c r="Q8989" s="1"/>
      <c r="R8989" s="1"/>
      <c r="U8989" s="1"/>
    </row>
    <row r="8990" spans="17:21" x14ac:dyDescent="0.25">
      <c r="Q8990" s="1"/>
      <c r="R8990" s="1"/>
      <c r="U8990" s="1"/>
    </row>
    <row r="8991" spans="17:21" x14ac:dyDescent="0.25">
      <c r="Q8991" s="1"/>
      <c r="R8991" s="1"/>
      <c r="U8991" s="1"/>
    </row>
    <row r="8992" spans="17:21" x14ac:dyDescent="0.25">
      <c r="Q8992" s="1"/>
      <c r="R8992" s="1"/>
      <c r="U8992" s="1"/>
    </row>
    <row r="8993" spans="17:21" x14ac:dyDescent="0.25">
      <c r="Q8993" s="1"/>
      <c r="R8993" s="1"/>
      <c r="U8993" s="1"/>
    </row>
    <row r="8994" spans="17:21" x14ac:dyDescent="0.25">
      <c r="Q8994" s="1"/>
      <c r="R8994" s="1"/>
      <c r="U8994" s="1"/>
    </row>
    <row r="8995" spans="17:21" x14ac:dyDescent="0.25">
      <c r="Q8995" s="1"/>
      <c r="R8995" s="1"/>
      <c r="U8995" s="1"/>
    </row>
    <row r="8996" spans="17:21" x14ac:dyDescent="0.25">
      <c r="Q8996" s="1"/>
      <c r="R8996" s="1"/>
      <c r="U8996" s="1"/>
    </row>
    <row r="8997" spans="17:21" x14ac:dyDescent="0.25">
      <c r="Q8997" s="1"/>
      <c r="R8997" s="1"/>
      <c r="U8997" s="1"/>
    </row>
    <row r="8998" spans="17:21" x14ac:dyDescent="0.25">
      <c r="Q8998" s="1"/>
      <c r="R8998" s="1"/>
      <c r="U8998" s="1"/>
    </row>
    <row r="8999" spans="17:21" x14ac:dyDescent="0.25">
      <c r="Q8999" s="1"/>
      <c r="R8999" s="1"/>
      <c r="U8999" s="1"/>
    </row>
    <row r="9000" spans="17:21" x14ac:dyDescent="0.25">
      <c r="Q9000" s="1"/>
      <c r="R9000" s="1"/>
      <c r="U9000" s="1"/>
    </row>
    <row r="9001" spans="17:21" x14ac:dyDescent="0.25">
      <c r="Q9001" s="1"/>
      <c r="R9001" s="1"/>
      <c r="U9001" s="1"/>
    </row>
    <row r="9002" spans="17:21" x14ac:dyDescent="0.25">
      <c r="Q9002" s="1"/>
      <c r="R9002" s="1"/>
      <c r="U9002" s="1"/>
    </row>
    <row r="9003" spans="17:21" x14ac:dyDescent="0.25">
      <c r="Q9003" s="1"/>
      <c r="R9003" s="1"/>
      <c r="U9003" s="1"/>
    </row>
    <row r="9004" spans="17:21" x14ac:dyDescent="0.25">
      <c r="Q9004" s="1"/>
      <c r="R9004" s="1"/>
      <c r="U9004" s="1"/>
    </row>
    <row r="9005" spans="17:21" x14ac:dyDescent="0.25">
      <c r="Q9005" s="1"/>
      <c r="R9005" s="1"/>
      <c r="U9005" s="1"/>
    </row>
    <row r="9006" spans="17:21" x14ac:dyDescent="0.25">
      <c r="Q9006" s="1"/>
      <c r="R9006" s="1"/>
      <c r="U9006" s="1"/>
    </row>
    <row r="9007" spans="17:21" x14ac:dyDescent="0.25">
      <c r="Q9007" s="1"/>
      <c r="R9007" s="1"/>
      <c r="U9007" s="1"/>
    </row>
    <row r="9008" spans="17:21" x14ac:dyDescent="0.25">
      <c r="Q9008" s="1"/>
      <c r="R9008" s="1"/>
      <c r="U9008" s="1"/>
    </row>
    <row r="9009" spans="17:21" x14ac:dyDescent="0.25">
      <c r="Q9009" s="1"/>
      <c r="R9009" s="1"/>
      <c r="U9009" s="1"/>
    </row>
    <row r="9010" spans="17:21" x14ac:dyDescent="0.25">
      <c r="Q9010" s="1"/>
      <c r="R9010" s="1"/>
      <c r="U9010" s="1"/>
    </row>
    <row r="9011" spans="17:21" x14ac:dyDescent="0.25">
      <c r="Q9011" s="1"/>
      <c r="R9011" s="1"/>
      <c r="U9011" s="1"/>
    </row>
    <row r="9012" spans="17:21" x14ac:dyDescent="0.25">
      <c r="Q9012" s="1"/>
      <c r="R9012" s="1"/>
      <c r="U9012" s="1"/>
    </row>
    <row r="9013" spans="17:21" x14ac:dyDescent="0.25">
      <c r="Q9013" s="1"/>
      <c r="R9013" s="1"/>
      <c r="U9013" s="1"/>
    </row>
    <row r="9014" spans="17:21" x14ac:dyDescent="0.25">
      <c r="Q9014" s="1"/>
      <c r="R9014" s="1"/>
      <c r="U9014" s="1"/>
    </row>
    <row r="9015" spans="17:21" x14ac:dyDescent="0.25">
      <c r="Q9015" s="1"/>
      <c r="R9015" s="1"/>
      <c r="U9015" s="1"/>
    </row>
    <row r="9016" spans="17:21" x14ac:dyDescent="0.25">
      <c r="Q9016" s="1"/>
      <c r="R9016" s="1"/>
      <c r="U9016" s="1"/>
    </row>
    <row r="9017" spans="17:21" x14ac:dyDescent="0.25">
      <c r="Q9017" s="1"/>
      <c r="R9017" s="1"/>
      <c r="U9017" s="1"/>
    </row>
    <row r="9018" spans="17:21" x14ac:dyDescent="0.25">
      <c r="Q9018" s="1"/>
      <c r="R9018" s="1"/>
      <c r="U9018" s="1"/>
    </row>
    <row r="9019" spans="17:21" x14ac:dyDescent="0.25">
      <c r="Q9019" s="1"/>
      <c r="R9019" s="1"/>
      <c r="U9019" s="1"/>
    </row>
    <row r="9020" spans="17:21" x14ac:dyDescent="0.25">
      <c r="Q9020" s="1"/>
      <c r="R9020" s="1"/>
      <c r="U9020" s="1"/>
    </row>
    <row r="9021" spans="17:21" x14ac:dyDescent="0.25">
      <c r="Q9021" s="1"/>
      <c r="R9021" s="1"/>
      <c r="U9021" s="1"/>
    </row>
    <row r="9022" spans="17:21" x14ac:dyDescent="0.25">
      <c r="Q9022" s="1"/>
      <c r="R9022" s="1"/>
      <c r="U9022" s="1"/>
    </row>
    <row r="9023" spans="17:21" x14ac:dyDescent="0.25">
      <c r="Q9023" s="1"/>
      <c r="R9023" s="1"/>
      <c r="U9023" s="1"/>
    </row>
    <row r="9024" spans="17:21" x14ac:dyDescent="0.25">
      <c r="Q9024" s="1"/>
      <c r="R9024" s="1"/>
      <c r="U9024" s="1"/>
    </row>
    <row r="9025" spans="17:21" x14ac:dyDescent="0.25">
      <c r="Q9025" s="1"/>
      <c r="R9025" s="1"/>
      <c r="U9025" s="1"/>
    </row>
    <row r="9026" spans="17:21" x14ac:dyDescent="0.25">
      <c r="Q9026" s="1"/>
      <c r="R9026" s="1"/>
      <c r="U9026" s="1"/>
    </row>
    <row r="9027" spans="17:21" x14ac:dyDescent="0.25">
      <c r="Q9027" s="1"/>
      <c r="R9027" s="1"/>
      <c r="U9027" s="1"/>
    </row>
    <row r="9028" spans="17:21" x14ac:dyDescent="0.25">
      <c r="Q9028" s="1"/>
      <c r="R9028" s="1"/>
      <c r="U9028" s="1"/>
    </row>
    <row r="9029" spans="17:21" x14ac:dyDescent="0.25">
      <c r="Q9029" s="1"/>
      <c r="R9029" s="1"/>
      <c r="U9029" s="1"/>
    </row>
    <row r="9030" spans="17:21" x14ac:dyDescent="0.25">
      <c r="Q9030" s="1"/>
      <c r="R9030" s="1"/>
      <c r="U9030" s="1"/>
    </row>
    <row r="9031" spans="17:21" x14ac:dyDescent="0.25">
      <c r="Q9031" s="1"/>
      <c r="R9031" s="1"/>
      <c r="U9031" s="1"/>
    </row>
    <row r="9032" spans="17:21" x14ac:dyDescent="0.25">
      <c r="Q9032" s="1"/>
      <c r="R9032" s="1"/>
      <c r="U9032" s="1"/>
    </row>
    <row r="9033" spans="17:21" x14ac:dyDescent="0.25">
      <c r="Q9033" s="1"/>
      <c r="R9033" s="1"/>
      <c r="U9033" s="1"/>
    </row>
    <row r="9034" spans="17:21" x14ac:dyDescent="0.25">
      <c r="Q9034" s="1"/>
      <c r="R9034" s="1"/>
      <c r="U9034" s="1"/>
    </row>
    <row r="9035" spans="17:21" x14ac:dyDescent="0.25">
      <c r="Q9035" s="1"/>
      <c r="R9035" s="1"/>
      <c r="U9035" s="1"/>
    </row>
    <row r="9036" spans="17:21" x14ac:dyDescent="0.25">
      <c r="Q9036" s="1"/>
      <c r="R9036" s="1"/>
      <c r="U9036" s="1"/>
    </row>
    <row r="9037" spans="17:21" x14ac:dyDescent="0.25">
      <c r="Q9037" s="1"/>
      <c r="R9037" s="1"/>
      <c r="U9037" s="1"/>
    </row>
    <row r="9038" spans="17:21" x14ac:dyDescent="0.25">
      <c r="Q9038" s="1"/>
      <c r="R9038" s="1"/>
      <c r="U9038" s="1"/>
    </row>
    <row r="9039" spans="17:21" x14ac:dyDescent="0.25">
      <c r="Q9039" s="1"/>
      <c r="R9039" s="1"/>
      <c r="U9039" s="1"/>
    </row>
    <row r="9040" spans="17:21" x14ac:dyDescent="0.25">
      <c r="Q9040" s="1"/>
      <c r="R9040" s="1"/>
      <c r="U9040" s="1"/>
    </row>
    <row r="9041" spans="17:21" x14ac:dyDescent="0.25">
      <c r="Q9041" s="1"/>
      <c r="R9041" s="1"/>
      <c r="U9041" s="1"/>
    </row>
    <row r="9042" spans="17:21" x14ac:dyDescent="0.25">
      <c r="Q9042" s="1"/>
      <c r="R9042" s="1"/>
      <c r="U9042" s="1"/>
    </row>
    <row r="9043" spans="17:21" x14ac:dyDescent="0.25">
      <c r="Q9043" s="1"/>
      <c r="R9043" s="1"/>
      <c r="U9043" s="1"/>
    </row>
    <row r="9044" spans="17:21" x14ac:dyDescent="0.25">
      <c r="Q9044" s="1"/>
      <c r="R9044" s="1"/>
      <c r="U9044" s="1"/>
    </row>
    <row r="9045" spans="17:21" x14ac:dyDescent="0.25">
      <c r="Q9045" s="1"/>
      <c r="R9045" s="1"/>
      <c r="U9045" s="1"/>
    </row>
    <row r="9046" spans="17:21" x14ac:dyDescent="0.25">
      <c r="Q9046" s="1"/>
      <c r="R9046" s="1"/>
      <c r="U9046" s="1"/>
    </row>
    <row r="9047" spans="17:21" x14ac:dyDescent="0.25">
      <c r="Q9047" s="1"/>
      <c r="R9047" s="1"/>
      <c r="U9047" s="1"/>
    </row>
    <row r="9048" spans="17:21" x14ac:dyDescent="0.25">
      <c r="Q9048" s="1"/>
      <c r="R9048" s="1"/>
      <c r="U9048" s="1"/>
    </row>
    <row r="9049" spans="17:21" x14ac:dyDescent="0.25">
      <c r="Q9049" s="1"/>
      <c r="R9049" s="1"/>
      <c r="U9049" s="1"/>
    </row>
    <row r="9050" spans="17:21" x14ac:dyDescent="0.25">
      <c r="Q9050" s="1"/>
      <c r="R9050" s="1"/>
      <c r="U9050" s="1"/>
    </row>
    <row r="9051" spans="17:21" x14ac:dyDescent="0.25">
      <c r="Q9051" s="1"/>
      <c r="R9051" s="1"/>
      <c r="U9051" s="1"/>
    </row>
    <row r="9052" spans="17:21" x14ac:dyDescent="0.25">
      <c r="Q9052" s="1"/>
      <c r="R9052" s="1"/>
      <c r="U9052" s="1"/>
    </row>
    <row r="9053" spans="17:21" x14ac:dyDescent="0.25">
      <c r="Q9053" s="1"/>
      <c r="R9053" s="1"/>
      <c r="U9053" s="1"/>
    </row>
    <row r="9054" spans="17:21" x14ac:dyDescent="0.25">
      <c r="Q9054" s="1"/>
      <c r="R9054" s="1"/>
      <c r="U9054" s="1"/>
    </row>
    <row r="9055" spans="17:21" x14ac:dyDescent="0.25">
      <c r="Q9055" s="1"/>
      <c r="R9055" s="1"/>
      <c r="U9055" s="1"/>
    </row>
    <row r="9056" spans="17:21" x14ac:dyDescent="0.25">
      <c r="Q9056" s="1"/>
      <c r="R9056" s="1"/>
      <c r="U9056" s="1"/>
    </row>
    <row r="9057" spans="17:21" x14ac:dyDescent="0.25">
      <c r="Q9057" s="1"/>
      <c r="R9057" s="1"/>
      <c r="U9057" s="1"/>
    </row>
    <row r="9058" spans="17:21" x14ac:dyDescent="0.25">
      <c r="Q9058" s="1"/>
      <c r="R9058" s="1"/>
      <c r="U9058" s="1"/>
    </row>
    <row r="9059" spans="17:21" x14ac:dyDescent="0.25">
      <c r="Q9059" s="1"/>
      <c r="R9059" s="1"/>
      <c r="U9059" s="1"/>
    </row>
    <row r="9060" spans="17:21" x14ac:dyDescent="0.25">
      <c r="Q9060" s="1"/>
      <c r="R9060" s="1"/>
      <c r="U9060" s="1"/>
    </row>
    <row r="9061" spans="17:21" x14ac:dyDescent="0.25">
      <c r="Q9061" s="1"/>
      <c r="R9061" s="1"/>
      <c r="U9061" s="1"/>
    </row>
    <row r="9062" spans="17:21" x14ac:dyDescent="0.25">
      <c r="Q9062" s="1"/>
      <c r="R9062" s="1"/>
      <c r="U9062" s="1"/>
    </row>
    <row r="9063" spans="17:21" x14ac:dyDescent="0.25">
      <c r="Q9063" s="1"/>
      <c r="R9063" s="1"/>
      <c r="U9063" s="1"/>
    </row>
    <row r="9064" spans="17:21" x14ac:dyDescent="0.25">
      <c r="Q9064" s="1"/>
      <c r="R9064" s="1"/>
      <c r="U9064" s="1"/>
    </row>
    <row r="9065" spans="17:21" x14ac:dyDescent="0.25">
      <c r="Q9065" s="1"/>
      <c r="R9065" s="1"/>
      <c r="U9065" s="1"/>
    </row>
    <row r="9066" spans="17:21" x14ac:dyDescent="0.25">
      <c r="Q9066" s="1"/>
      <c r="R9066" s="1"/>
      <c r="U9066" s="1"/>
    </row>
    <row r="9067" spans="17:21" x14ac:dyDescent="0.25">
      <c r="Q9067" s="1"/>
      <c r="R9067" s="1"/>
      <c r="U9067" s="1"/>
    </row>
    <row r="9068" spans="17:21" x14ac:dyDescent="0.25">
      <c r="Q9068" s="1"/>
      <c r="R9068" s="1"/>
      <c r="U9068" s="1"/>
    </row>
    <row r="9069" spans="17:21" x14ac:dyDescent="0.25">
      <c r="Q9069" s="1"/>
      <c r="R9069" s="1"/>
      <c r="U9069" s="1"/>
    </row>
    <row r="9070" spans="17:21" x14ac:dyDescent="0.25">
      <c r="Q9070" s="1"/>
      <c r="R9070" s="1"/>
      <c r="U9070" s="1"/>
    </row>
    <row r="9071" spans="17:21" x14ac:dyDescent="0.25">
      <c r="Q9071" s="1"/>
      <c r="R9071" s="1"/>
      <c r="U9071" s="1"/>
    </row>
    <row r="9072" spans="17:21" x14ac:dyDescent="0.25">
      <c r="Q9072" s="1"/>
      <c r="R9072" s="1"/>
      <c r="U9072" s="1"/>
    </row>
    <row r="9073" spans="17:21" x14ac:dyDescent="0.25">
      <c r="Q9073" s="1"/>
      <c r="R9073" s="1"/>
      <c r="U9073" s="1"/>
    </row>
    <row r="9074" spans="17:21" x14ac:dyDescent="0.25">
      <c r="Q9074" s="1"/>
      <c r="R9074" s="1"/>
      <c r="U9074" s="1"/>
    </row>
    <row r="9075" spans="17:21" x14ac:dyDescent="0.25">
      <c r="Q9075" s="1"/>
      <c r="R9075" s="1"/>
      <c r="U9075" s="1"/>
    </row>
    <row r="9076" spans="17:21" x14ac:dyDescent="0.25">
      <c r="Q9076" s="1"/>
      <c r="R9076" s="1"/>
      <c r="U9076" s="1"/>
    </row>
    <row r="9077" spans="17:21" x14ac:dyDescent="0.25">
      <c r="Q9077" s="1"/>
      <c r="R9077" s="1"/>
      <c r="U9077" s="1"/>
    </row>
    <row r="9078" spans="17:21" x14ac:dyDescent="0.25">
      <c r="Q9078" s="1"/>
      <c r="R9078" s="1"/>
      <c r="U9078" s="1"/>
    </row>
    <row r="9079" spans="17:21" x14ac:dyDescent="0.25">
      <c r="Q9079" s="1"/>
      <c r="R9079" s="1"/>
      <c r="U9079" s="1"/>
    </row>
    <row r="9080" spans="17:21" x14ac:dyDescent="0.25">
      <c r="Q9080" s="1"/>
      <c r="R9080" s="1"/>
      <c r="U9080" s="1"/>
    </row>
    <row r="9081" spans="17:21" x14ac:dyDescent="0.25">
      <c r="Q9081" s="1"/>
      <c r="R9081" s="1"/>
      <c r="U9081" s="1"/>
    </row>
    <row r="9082" spans="17:21" x14ac:dyDescent="0.25">
      <c r="Q9082" s="1"/>
      <c r="R9082" s="1"/>
      <c r="U9082" s="1"/>
    </row>
    <row r="9083" spans="17:21" x14ac:dyDescent="0.25">
      <c r="Q9083" s="1"/>
      <c r="R9083" s="1"/>
      <c r="U9083" s="1"/>
    </row>
    <row r="9084" spans="17:21" x14ac:dyDescent="0.25">
      <c r="Q9084" s="1"/>
      <c r="R9084" s="1"/>
      <c r="U9084" s="1"/>
    </row>
    <row r="9085" spans="17:21" x14ac:dyDescent="0.25">
      <c r="Q9085" s="1"/>
      <c r="R9085" s="1"/>
      <c r="U9085" s="1"/>
    </row>
    <row r="9086" spans="17:21" x14ac:dyDescent="0.25">
      <c r="Q9086" s="1"/>
      <c r="R9086" s="1"/>
      <c r="U9086" s="1"/>
    </row>
    <row r="9087" spans="17:21" x14ac:dyDescent="0.25">
      <c r="Q9087" s="1"/>
      <c r="R9087" s="1"/>
      <c r="U9087" s="1"/>
    </row>
    <row r="9088" spans="17:21" x14ac:dyDescent="0.25">
      <c r="Q9088" s="1"/>
      <c r="R9088" s="1"/>
      <c r="U9088" s="1"/>
    </row>
    <row r="9089" spans="17:21" x14ac:dyDescent="0.25">
      <c r="Q9089" s="1"/>
      <c r="R9089" s="1"/>
      <c r="U9089" s="1"/>
    </row>
    <row r="9090" spans="17:21" x14ac:dyDescent="0.25">
      <c r="Q9090" s="1"/>
      <c r="R9090" s="1"/>
      <c r="U9090" s="1"/>
    </row>
    <row r="9091" spans="17:21" x14ac:dyDescent="0.25">
      <c r="Q9091" s="1"/>
      <c r="R9091" s="1"/>
      <c r="U9091" s="1"/>
    </row>
    <row r="9092" spans="17:21" x14ac:dyDescent="0.25">
      <c r="Q9092" s="1"/>
      <c r="R9092" s="1"/>
      <c r="U9092" s="1"/>
    </row>
    <row r="9093" spans="17:21" x14ac:dyDescent="0.25">
      <c r="Q9093" s="1"/>
      <c r="R9093" s="1"/>
      <c r="U9093" s="1"/>
    </row>
    <row r="9094" spans="17:21" x14ac:dyDescent="0.25">
      <c r="Q9094" s="1"/>
      <c r="R9094" s="1"/>
      <c r="U9094" s="1"/>
    </row>
    <row r="9095" spans="17:21" x14ac:dyDescent="0.25">
      <c r="Q9095" s="1"/>
      <c r="R9095" s="1"/>
      <c r="U9095" s="1"/>
    </row>
    <row r="9096" spans="17:21" x14ac:dyDescent="0.25">
      <c r="Q9096" s="1"/>
      <c r="R9096" s="1"/>
      <c r="U9096" s="1"/>
    </row>
    <row r="9097" spans="17:21" x14ac:dyDescent="0.25">
      <c r="Q9097" s="1"/>
      <c r="R9097" s="1"/>
      <c r="U9097" s="1"/>
    </row>
    <row r="9098" spans="17:21" x14ac:dyDescent="0.25">
      <c r="Q9098" s="1"/>
      <c r="R9098" s="1"/>
      <c r="U9098" s="1"/>
    </row>
    <row r="9099" spans="17:21" x14ac:dyDescent="0.25">
      <c r="Q9099" s="1"/>
      <c r="R9099" s="1"/>
      <c r="U9099" s="1"/>
    </row>
    <row r="9100" spans="17:21" x14ac:dyDescent="0.25">
      <c r="Q9100" s="1"/>
      <c r="R9100" s="1"/>
      <c r="U9100" s="1"/>
    </row>
    <row r="9101" spans="17:21" x14ac:dyDescent="0.25">
      <c r="Q9101" s="1"/>
      <c r="R9101" s="1"/>
      <c r="U9101" s="1"/>
    </row>
    <row r="9102" spans="17:21" x14ac:dyDescent="0.25">
      <c r="Q9102" s="1"/>
      <c r="R9102" s="1"/>
      <c r="U9102" s="1"/>
    </row>
    <row r="9103" spans="17:21" x14ac:dyDescent="0.25">
      <c r="Q9103" s="1"/>
      <c r="R9103" s="1"/>
      <c r="U9103" s="1"/>
    </row>
    <row r="9104" spans="17:21" x14ac:dyDescent="0.25">
      <c r="Q9104" s="1"/>
      <c r="R9104" s="1"/>
      <c r="U9104" s="1"/>
    </row>
    <row r="9105" spans="17:21" x14ac:dyDescent="0.25">
      <c r="Q9105" s="1"/>
      <c r="R9105" s="1"/>
      <c r="U9105" s="1"/>
    </row>
    <row r="9106" spans="17:21" x14ac:dyDescent="0.25">
      <c r="Q9106" s="1"/>
      <c r="R9106" s="1"/>
      <c r="U9106" s="1"/>
    </row>
    <row r="9107" spans="17:21" x14ac:dyDescent="0.25">
      <c r="Q9107" s="1"/>
      <c r="R9107" s="1"/>
      <c r="U9107" s="1"/>
    </row>
    <row r="9108" spans="17:21" x14ac:dyDescent="0.25">
      <c r="Q9108" s="1"/>
      <c r="R9108" s="1"/>
      <c r="U9108" s="1"/>
    </row>
    <row r="9109" spans="17:21" x14ac:dyDescent="0.25">
      <c r="Q9109" s="1"/>
      <c r="R9109" s="1"/>
      <c r="U9109" s="1"/>
    </row>
    <row r="9110" spans="17:21" x14ac:dyDescent="0.25">
      <c r="Q9110" s="1"/>
      <c r="R9110" s="1"/>
      <c r="U9110" s="1"/>
    </row>
    <row r="9111" spans="17:21" x14ac:dyDescent="0.25">
      <c r="Q9111" s="1"/>
      <c r="R9111" s="1"/>
      <c r="U9111" s="1"/>
    </row>
    <row r="9112" spans="17:21" x14ac:dyDescent="0.25">
      <c r="Q9112" s="1"/>
      <c r="R9112" s="1"/>
      <c r="U9112" s="1"/>
    </row>
    <row r="9113" spans="17:21" x14ac:dyDescent="0.25">
      <c r="Q9113" s="1"/>
      <c r="R9113" s="1"/>
      <c r="U9113" s="1"/>
    </row>
    <row r="9114" spans="17:21" x14ac:dyDescent="0.25">
      <c r="Q9114" s="1"/>
      <c r="R9114" s="1"/>
      <c r="U9114" s="1"/>
    </row>
    <row r="9115" spans="17:21" x14ac:dyDescent="0.25">
      <c r="Q9115" s="1"/>
      <c r="R9115" s="1"/>
      <c r="U9115" s="1"/>
    </row>
    <row r="9116" spans="17:21" x14ac:dyDescent="0.25">
      <c r="Q9116" s="1"/>
      <c r="R9116" s="1"/>
      <c r="U9116" s="1"/>
    </row>
    <row r="9117" spans="17:21" x14ac:dyDescent="0.25">
      <c r="Q9117" s="1"/>
      <c r="R9117" s="1"/>
      <c r="U9117" s="1"/>
    </row>
    <row r="9118" spans="17:21" x14ac:dyDescent="0.25">
      <c r="Q9118" s="1"/>
      <c r="R9118" s="1"/>
      <c r="U9118" s="1"/>
    </row>
    <row r="9119" spans="17:21" x14ac:dyDescent="0.25">
      <c r="Q9119" s="1"/>
      <c r="R9119" s="1"/>
      <c r="U9119" s="1"/>
    </row>
    <row r="9120" spans="17:21" x14ac:dyDescent="0.25">
      <c r="Q9120" s="1"/>
      <c r="R9120" s="1"/>
      <c r="U9120" s="1"/>
    </row>
    <row r="9121" spans="17:21" x14ac:dyDescent="0.25">
      <c r="Q9121" s="1"/>
      <c r="R9121" s="1"/>
      <c r="U9121" s="1"/>
    </row>
    <row r="9122" spans="17:21" x14ac:dyDescent="0.25">
      <c r="Q9122" s="1"/>
      <c r="R9122" s="1"/>
      <c r="U9122" s="1"/>
    </row>
    <row r="9123" spans="17:21" x14ac:dyDescent="0.25">
      <c r="Q9123" s="1"/>
      <c r="R9123" s="1"/>
      <c r="U9123" s="1"/>
    </row>
    <row r="9124" spans="17:21" x14ac:dyDescent="0.25">
      <c r="Q9124" s="1"/>
      <c r="R9124" s="1"/>
      <c r="U9124" s="1"/>
    </row>
    <row r="9125" spans="17:21" x14ac:dyDescent="0.25">
      <c r="Q9125" s="1"/>
      <c r="R9125" s="1"/>
      <c r="U9125" s="1"/>
    </row>
    <row r="9126" spans="17:21" x14ac:dyDescent="0.25">
      <c r="Q9126" s="1"/>
      <c r="R9126" s="1"/>
      <c r="U9126" s="1"/>
    </row>
    <row r="9127" spans="17:21" x14ac:dyDescent="0.25">
      <c r="Q9127" s="1"/>
      <c r="R9127" s="1"/>
      <c r="U9127" s="1"/>
    </row>
    <row r="9128" spans="17:21" x14ac:dyDescent="0.25">
      <c r="Q9128" s="1"/>
      <c r="R9128" s="1"/>
      <c r="U9128" s="1"/>
    </row>
    <row r="9129" spans="17:21" x14ac:dyDescent="0.25">
      <c r="Q9129" s="1"/>
      <c r="R9129" s="1"/>
      <c r="U9129" s="1"/>
    </row>
    <row r="9130" spans="17:21" x14ac:dyDescent="0.25">
      <c r="Q9130" s="1"/>
      <c r="R9130" s="1"/>
      <c r="U9130" s="1"/>
    </row>
    <row r="9131" spans="17:21" x14ac:dyDescent="0.25">
      <c r="Q9131" s="1"/>
      <c r="R9131" s="1"/>
      <c r="U9131" s="1"/>
    </row>
    <row r="9132" spans="17:21" x14ac:dyDescent="0.25">
      <c r="Q9132" s="1"/>
      <c r="R9132" s="1"/>
      <c r="U9132" s="1"/>
    </row>
    <row r="9133" spans="17:21" x14ac:dyDescent="0.25">
      <c r="Q9133" s="1"/>
      <c r="R9133" s="1"/>
      <c r="U9133" s="1"/>
    </row>
    <row r="9134" spans="17:21" x14ac:dyDescent="0.25">
      <c r="Q9134" s="1"/>
      <c r="R9134" s="1"/>
      <c r="U9134" s="1"/>
    </row>
    <row r="9135" spans="17:21" x14ac:dyDescent="0.25">
      <c r="Q9135" s="1"/>
      <c r="R9135" s="1"/>
      <c r="U9135" s="1"/>
    </row>
    <row r="9136" spans="17:21" x14ac:dyDescent="0.25">
      <c r="Q9136" s="1"/>
      <c r="R9136" s="1"/>
      <c r="U9136" s="1"/>
    </row>
    <row r="9137" spans="17:21" x14ac:dyDescent="0.25">
      <c r="Q9137" s="1"/>
      <c r="R9137" s="1"/>
      <c r="U9137" s="1"/>
    </row>
    <row r="9138" spans="17:21" x14ac:dyDescent="0.25">
      <c r="Q9138" s="1"/>
      <c r="R9138" s="1"/>
      <c r="U9138" s="1"/>
    </row>
    <row r="9139" spans="17:21" x14ac:dyDescent="0.25">
      <c r="Q9139" s="1"/>
      <c r="R9139" s="1"/>
      <c r="U9139" s="1"/>
    </row>
    <row r="9140" spans="17:21" x14ac:dyDescent="0.25">
      <c r="Q9140" s="1"/>
      <c r="R9140" s="1"/>
      <c r="U9140" s="1"/>
    </row>
    <row r="9141" spans="17:21" x14ac:dyDescent="0.25">
      <c r="Q9141" s="1"/>
      <c r="R9141" s="1"/>
      <c r="U9141" s="1"/>
    </row>
    <row r="9142" spans="17:21" x14ac:dyDescent="0.25">
      <c r="Q9142" s="1"/>
      <c r="R9142" s="1"/>
      <c r="U9142" s="1"/>
    </row>
    <row r="9143" spans="17:21" x14ac:dyDescent="0.25">
      <c r="Q9143" s="1"/>
      <c r="R9143" s="1"/>
      <c r="U9143" s="1"/>
    </row>
    <row r="9144" spans="17:21" x14ac:dyDescent="0.25">
      <c r="Q9144" s="1"/>
      <c r="R9144" s="1"/>
      <c r="U9144" s="1"/>
    </row>
    <row r="9145" spans="17:21" x14ac:dyDescent="0.25">
      <c r="Q9145" s="1"/>
      <c r="R9145" s="1"/>
      <c r="U9145" s="1"/>
    </row>
    <row r="9146" spans="17:21" x14ac:dyDescent="0.25">
      <c r="Q9146" s="1"/>
      <c r="R9146" s="1"/>
      <c r="U9146" s="1"/>
    </row>
    <row r="9147" spans="17:21" x14ac:dyDescent="0.25">
      <c r="Q9147" s="1"/>
      <c r="R9147" s="1"/>
      <c r="U9147" s="1"/>
    </row>
    <row r="9148" spans="17:21" x14ac:dyDescent="0.25">
      <c r="Q9148" s="1"/>
      <c r="R9148" s="1"/>
      <c r="U9148" s="1"/>
    </row>
    <row r="9149" spans="17:21" x14ac:dyDescent="0.25">
      <c r="Q9149" s="1"/>
      <c r="R9149" s="1"/>
      <c r="U9149" s="1"/>
    </row>
    <row r="9150" spans="17:21" x14ac:dyDescent="0.25">
      <c r="Q9150" s="1"/>
      <c r="R9150" s="1"/>
      <c r="U9150" s="1"/>
    </row>
    <row r="9151" spans="17:21" x14ac:dyDescent="0.25">
      <c r="Q9151" s="1"/>
      <c r="R9151" s="1"/>
      <c r="U9151" s="1"/>
    </row>
    <row r="9152" spans="17:21" x14ac:dyDescent="0.25">
      <c r="Q9152" s="1"/>
      <c r="R9152" s="1"/>
      <c r="U9152" s="1"/>
    </row>
    <row r="9153" spans="17:21" x14ac:dyDescent="0.25">
      <c r="Q9153" s="1"/>
      <c r="R9153" s="1"/>
      <c r="U9153" s="1"/>
    </row>
    <row r="9154" spans="17:21" x14ac:dyDescent="0.25">
      <c r="Q9154" s="1"/>
      <c r="R9154" s="1"/>
      <c r="U9154" s="1"/>
    </row>
    <row r="9155" spans="17:21" x14ac:dyDescent="0.25">
      <c r="Q9155" s="1"/>
      <c r="R9155" s="1"/>
      <c r="U9155" s="1"/>
    </row>
    <row r="9156" spans="17:21" x14ac:dyDescent="0.25">
      <c r="Q9156" s="1"/>
      <c r="R9156" s="1"/>
      <c r="U9156" s="1"/>
    </row>
    <row r="9157" spans="17:21" x14ac:dyDescent="0.25">
      <c r="Q9157" s="1"/>
      <c r="R9157" s="1"/>
      <c r="U9157" s="1"/>
    </row>
    <row r="9158" spans="17:21" x14ac:dyDescent="0.25">
      <c r="Q9158" s="1"/>
      <c r="R9158" s="1"/>
      <c r="U9158" s="1"/>
    </row>
    <row r="9159" spans="17:21" x14ac:dyDescent="0.25">
      <c r="Q9159" s="1"/>
      <c r="R9159" s="1"/>
      <c r="U9159" s="1"/>
    </row>
    <row r="9160" spans="17:21" x14ac:dyDescent="0.25">
      <c r="Q9160" s="1"/>
      <c r="R9160" s="1"/>
      <c r="U9160" s="1"/>
    </row>
    <row r="9161" spans="17:21" x14ac:dyDescent="0.25">
      <c r="Q9161" s="1"/>
      <c r="R9161" s="1"/>
      <c r="U9161" s="1"/>
    </row>
    <row r="9162" spans="17:21" x14ac:dyDescent="0.25">
      <c r="Q9162" s="1"/>
      <c r="R9162" s="1"/>
      <c r="U9162" s="1"/>
    </row>
    <row r="9163" spans="17:21" x14ac:dyDescent="0.25">
      <c r="Q9163" s="1"/>
      <c r="R9163" s="1"/>
      <c r="U9163" s="1"/>
    </row>
    <row r="9164" spans="17:21" x14ac:dyDescent="0.25">
      <c r="Q9164" s="1"/>
      <c r="R9164" s="1"/>
      <c r="U9164" s="1"/>
    </row>
    <row r="9165" spans="17:21" x14ac:dyDescent="0.25">
      <c r="Q9165" s="1"/>
      <c r="R9165" s="1"/>
      <c r="U9165" s="1"/>
    </row>
    <row r="9166" spans="17:21" x14ac:dyDescent="0.25">
      <c r="Q9166" s="1"/>
      <c r="R9166" s="1"/>
      <c r="U9166" s="1"/>
    </row>
    <row r="9167" spans="17:21" x14ac:dyDescent="0.25">
      <c r="Q9167" s="1"/>
      <c r="R9167" s="1"/>
      <c r="U9167" s="1"/>
    </row>
    <row r="9168" spans="17:21" x14ac:dyDescent="0.25">
      <c r="Q9168" s="1"/>
      <c r="R9168" s="1"/>
      <c r="U9168" s="1"/>
    </row>
    <row r="9169" spans="17:21" x14ac:dyDescent="0.25">
      <c r="Q9169" s="1"/>
      <c r="R9169" s="1"/>
      <c r="U9169" s="1"/>
    </row>
    <row r="9170" spans="17:21" x14ac:dyDescent="0.25">
      <c r="Q9170" s="1"/>
      <c r="R9170" s="1"/>
      <c r="U9170" s="1"/>
    </row>
    <row r="9171" spans="17:21" x14ac:dyDescent="0.25">
      <c r="Q9171" s="1"/>
      <c r="R9171" s="1"/>
      <c r="U9171" s="1"/>
    </row>
    <row r="9172" spans="17:21" x14ac:dyDescent="0.25">
      <c r="Q9172" s="1"/>
      <c r="R9172" s="1"/>
      <c r="U9172" s="1"/>
    </row>
    <row r="9173" spans="17:21" x14ac:dyDescent="0.25">
      <c r="Q9173" s="1"/>
      <c r="R9173" s="1"/>
      <c r="U9173" s="1"/>
    </row>
    <row r="9174" spans="17:21" x14ac:dyDescent="0.25">
      <c r="Q9174" s="1"/>
      <c r="R9174" s="1"/>
      <c r="U9174" s="1"/>
    </row>
    <row r="9175" spans="17:21" x14ac:dyDescent="0.25">
      <c r="Q9175" s="1"/>
      <c r="R9175" s="1"/>
      <c r="U9175" s="1"/>
    </row>
    <row r="9176" spans="17:21" x14ac:dyDescent="0.25">
      <c r="Q9176" s="1"/>
      <c r="R9176" s="1"/>
      <c r="U9176" s="1"/>
    </row>
    <row r="9177" spans="17:21" x14ac:dyDescent="0.25">
      <c r="Q9177" s="1"/>
      <c r="R9177" s="1"/>
      <c r="U9177" s="1"/>
    </row>
    <row r="9178" spans="17:21" x14ac:dyDescent="0.25">
      <c r="Q9178" s="1"/>
      <c r="R9178" s="1"/>
      <c r="U9178" s="1"/>
    </row>
    <row r="9179" spans="17:21" x14ac:dyDescent="0.25">
      <c r="Q9179" s="1"/>
      <c r="R9179" s="1"/>
      <c r="U9179" s="1"/>
    </row>
    <row r="9180" spans="17:21" x14ac:dyDescent="0.25">
      <c r="Q9180" s="1"/>
      <c r="R9180" s="1"/>
      <c r="U9180" s="1"/>
    </row>
    <row r="9181" spans="17:21" x14ac:dyDescent="0.25">
      <c r="Q9181" s="1"/>
      <c r="R9181" s="1"/>
      <c r="U9181" s="1"/>
    </row>
    <row r="9182" spans="17:21" x14ac:dyDescent="0.25">
      <c r="Q9182" s="1"/>
      <c r="R9182" s="1"/>
      <c r="U9182" s="1"/>
    </row>
    <row r="9183" spans="17:21" x14ac:dyDescent="0.25">
      <c r="Q9183" s="1"/>
      <c r="R9183" s="1"/>
      <c r="U9183" s="1"/>
    </row>
    <row r="9184" spans="17:21" x14ac:dyDescent="0.25">
      <c r="Q9184" s="1"/>
      <c r="R9184" s="1"/>
      <c r="U9184" s="1"/>
    </row>
    <row r="9185" spans="17:21" x14ac:dyDescent="0.25">
      <c r="Q9185" s="1"/>
      <c r="R9185" s="1"/>
      <c r="U9185" s="1"/>
    </row>
    <row r="9186" spans="17:21" x14ac:dyDescent="0.25">
      <c r="Q9186" s="1"/>
      <c r="R9186" s="1"/>
      <c r="U9186" s="1"/>
    </row>
    <row r="9187" spans="17:21" x14ac:dyDescent="0.25">
      <c r="Q9187" s="1"/>
      <c r="R9187" s="1"/>
      <c r="U9187" s="1"/>
    </row>
    <row r="9188" spans="17:21" x14ac:dyDescent="0.25">
      <c r="Q9188" s="1"/>
      <c r="R9188" s="1"/>
      <c r="U9188" s="1"/>
    </row>
    <row r="9189" spans="17:21" x14ac:dyDescent="0.25">
      <c r="Q9189" s="1"/>
      <c r="R9189" s="1"/>
      <c r="U9189" s="1"/>
    </row>
    <row r="9190" spans="17:21" x14ac:dyDescent="0.25">
      <c r="Q9190" s="1"/>
      <c r="R9190" s="1"/>
      <c r="U9190" s="1"/>
    </row>
    <row r="9191" spans="17:21" x14ac:dyDescent="0.25">
      <c r="Q9191" s="1"/>
      <c r="R9191" s="1"/>
      <c r="U9191" s="1"/>
    </row>
    <row r="9192" spans="17:21" x14ac:dyDescent="0.25">
      <c r="Q9192" s="1"/>
      <c r="R9192" s="1"/>
      <c r="U9192" s="1"/>
    </row>
    <row r="9193" spans="17:21" x14ac:dyDescent="0.25">
      <c r="Q9193" s="1"/>
      <c r="R9193" s="1"/>
      <c r="U9193" s="1"/>
    </row>
    <row r="9194" spans="17:21" x14ac:dyDescent="0.25">
      <c r="Q9194" s="1"/>
      <c r="R9194" s="1"/>
      <c r="U9194" s="1"/>
    </row>
    <row r="9195" spans="17:21" x14ac:dyDescent="0.25">
      <c r="Q9195" s="1"/>
      <c r="R9195" s="1"/>
      <c r="U9195" s="1"/>
    </row>
    <row r="9196" spans="17:21" x14ac:dyDescent="0.25">
      <c r="Q9196" s="1"/>
      <c r="R9196" s="1"/>
      <c r="U9196" s="1"/>
    </row>
    <row r="9197" spans="17:21" x14ac:dyDescent="0.25">
      <c r="Q9197" s="1"/>
      <c r="R9197" s="1"/>
      <c r="U9197" s="1"/>
    </row>
    <row r="9198" spans="17:21" x14ac:dyDescent="0.25">
      <c r="Q9198" s="1"/>
      <c r="R9198" s="1"/>
      <c r="U9198" s="1"/>
    </row>
    <row r="9199" spans="17:21" x14ac:dyDescent="0.25">
      <c r="Q9199" s="1"/>
      <c r="R9199" s="1"/>
      <c r="U9199" s="1"/>
    </row>
    <row r="9200" spans="17:21" x14ac:dyDescent="0.25">
      <c r="Q9200" s="1"/>
      <c r="R9200" s="1"/>
      <c r="U9200" s="1"/>
    </row>
    <row r="9201" spans="17:21" x14ac:dyDescent="0.25">
      <c r="Q9201" s="1"/>
      <c r="R9201" s="1"/>
      <c r="U9201" s="1"/>
    </row>
    <row r="9202" spans="17:21" x14ac:dyDescent="0.25">
      <c r="Q9202" s="1"/>
      <c r="R9202" s="1"/>
      <c r="U9202" s="1"/>
    </row>
    <row r="9203" spans="17:21" x14ac:dyDescent="0.25">
      <c r="Q9203" s="1"/>
      <c r="R9203" s="1"/>
      <c r="U9203" s="1"/>
    </row>
    <row r="9204" spans="17:21" x14ac:dyDescent="0.25">
      <c r="Q9204" s="1"/>
      <c r="R9204" s="1"/>
      <c r="U9204" s="1"/>
    </row>
    <row r="9205" spans="17:21" x14ac:dyDescent="0.25">
      <c r="Q9205" s="1"/>
      <c r="R9205" s="1"/>
      <c r="U9205" s="1"/>
    </row>
    <row r="9206" spans="17:21" x14ac:dyDescent="0.25">
      <c r="Q9206" s="1"/>
      <c r="R9206" s="1"/>
      <c r="U9206" s="1"/>
    </row>
    <row r="9207" spans="17:21" x14ac:dyDescent="0.25">
      <c r="Q9207" s="1"/>
      <c r="R9207" s="1"/>
      <c r="U9207" s="1"/>
    </row>
    <row r="9208" spans="17:21" x14ac:dyDescent="0.25">
      <c r="Q9208" s="1"/>
      <c r="R9208" s="1"/>
      <c r="U9208" s="1"/>
    </row>
    <row r="9209" spans="17:21" x14ac:dyDescent="0.25">
      <c r="Q9209" s="1"/>
      <c r="R9209" s="1"/>
      <c r="U9209" s="1"/>
    </row>
    <row r="9210" spans="17:21" x14ac:dyDescent="0.25">
      <c r="Q9210" s="1"/>
      <c r="R9210" s="1"/>
      <c r="U9210" s="1"/>
    </row>
    <row r="9211" spans="17:21" x14ac:dyDescent="0.25">
      <c r="Q9211" s="1"/>
      <c r="R9211" s="1"/>
      <c r="U9211" s="1"/>
    </row>
    <row r="9212" spans="17:21" x14ac:dyDescent="0.25">
      <c r="Q9212" s="1"/>
      <c r="R9212" s="1"/>
      <c r="U9212" s="1"/>
    </row>
    <row r="9213" spans="17:21" x14ac:dyDescent="0.25">
      <c r="Q9213" s="1"/>
      <c r="R9213" s="1"/>
      <c r="U9213" s="1"/>
    </row>
    <row r="9214" spans="17:21" x14ac:dyDescent="0.25">
      <c r="Q9214" s="1"/>
      <c r="R9214" s="1"/>
      <c r="U9214" s="1"/>
    </row>
    <row r="9215" spans="17:21" x14ac:dyDescent="0.25">
      <c r="Q9215" s="1"/>
      <c r="R9215" s="1"/>
      <c r="U9215" s="1"/>
    </row>
    <row r="9216" spans="17:21" x14ac:dyDescent="0.25">
      <c r="Q9216" s="1"/>
      <c r="R9216" s="1"/>
      <c r="U9216" s="1"/>
    </row>
    <row r="9217" spans="17:21" x14ac:dyDescent="0.25">
      <c r="Q9217" s="1"/>
      <c r="R9217" s="1"/>
      <c r="U9217" s="1"/>
    </row>
    <row r="9218" spans="17:21" x14ac:dyDescent="0.25">
      <c r="Q9218" s="1"/>
      <c r="R9218" s="1"/>
      <c r="U9218" s="1"/>
    </row>
    <row r="9219" spans="17:21" x14ac:dyDescent="0.25">
      <c r="Q9219" s="1"/>
      <c r="R9219" s="1"/>
      <c r="U9219" s="1"/>
    </row>
    <row r="9220" spans="17:21" x14ac:dyDescent="0.25">
      <c r="Q9220" s="1"/>
      <c r="R9220" s="1"/>
      <c r="U9220" s="1"/>
    </row>
    <row r="9221" spans="17:21" x14ac:dyDescent="0.25">
      <c r="Q9221" s="1"/>
      <c r="R9221" s="1"/>
      <c r="U9221" s="1"/>
    </row>
    <row r="9222" spans="17:21" x14ac:dyDescent="0.25">
      <c r="Q9222" s="1"/>
      <c r="R9222" s="1"/>
      <c r="U9222" s="1"/>
    </row>
    <row r="9223" spans="17:21" x14ac:dyDescent="0.25">
      <c r="Q9223" s="1"/>
      <c r="R9223" s="1"/>
      <c r="U9223" s="1"/>
    </row>
    <row r="9224" spans="17:21" x14ac:dyDescent="0.25">
      <c r="Q9224" s="1"/>
      <c r="R9224" s="1"/>
      <c r="U9224" s="1"/>
    </row>
    <row r="9225" spans="17:21" x14ac:dyDescent="0.25">
      <c r="Q9225" s="1"/>
      <c r="R9225" s="1"/>
      <c r="U9225" s="1"/>
    </row>
    <row r="9226" spans="17:21" x14ac:dyDescent="0.25">
      <c r="Q9226" s="1"/>
      <c r="R9226" s="1"/>
      <c r="U9226" s="1"/>
    </row>
    <row r="9227" spans="17:21" x14ac:dyDescent="0.25">
      <c r="Q9227" s="1"/>
      <c r="R9227" s="1"/>
      <c r="U9227" s="1"/>
    </row>
    <row r="9228" spans="17:21" x14ac:dyDescent="0.25">
      <c r="Q9228" s="1"/>
      <c r="R9228" s="1"/>
      <c r="U9228" s="1"/>
    </row>
    <row r="9229" spans="17:21" x14ac:dyDescent="0.25">
      <c r="Q9229" s="1"/>
      <c r="R9229" s="1"/>
      <c r="U9229" s="1"/>
    </row>
    <row r="9230" spans="17:21" x14ac:dyDescent="0.25">
      <c r="Q9230" s="1"/>
      <c r="R9230" s="1"/>
      <c r="U9230" s="1"/>
    </row>
    <row r="9231" spans="17:21" x14ac:dyDescent="0.25">
      <c r="Q9231" s="1"/>
      <c r="R9231" s="1"/>
      <c r="U9231" s="1"/>
    </row>
    <row r="9232" spans="17:21" x14ac:dyDescent="0.25">
      <c r="Q9232" s="1"/>
      <c r="R9232" s="1"/>
      <c r="U9232" s="1"/>
    </row>
    <row r="9233" spans="17:21" x14ac:dyDescent="0.25">
      <c r="Q9233" s="1"/>
      <c r="R9233" s="1"/>
      <c r="U9233" s="1"/>
    </row>
    <row r="9234" spans="17:21" x14ac:dyDescent="0.25">
      <c r="Q9234" s="1"/>
      <c r="R9234" s="1"/>
      <c r="U9234" s="1"/>
    </row>
    <row r="9235" spans="17:21" x14ac:dyDescent="0.25">
      <c r="Q9235" s="1"/>
      <c r="R9235" s="1"/>
      <c r="U9235" s="1"/>
    </row>
    <row r="9236" spans="17:21" x14ac:dyDescent="0.25">
      <c r="Q9236" s="1"/>
      <c r="R9236" s="1"/>
      <c r="U9236" s="1"/>
    </row>
    <row r="9237" spans="17:21" x14ac:dyDescent="0.25">
      <c r="Q9237" s="1"/>
      <c r="R9237" s="1"/>
      <c r="U9237" s="1"/>
    </row>
    <row r="9238" spans="17:21" x14ac:dyDescent="0.25">
      <c r="Q9238" s="1"/>
      <c r="R9238" s="1"/>
      <c r="U9238" s="1"/>
    </row>
    <row r="9239" spans="17:21" x14ac:dyDescent="0.25">
      <c r="Q9239" s="1"/>
      <c r="R9239" s="1"/>
      <c r="U9239" s="1"/>
    </row>
    <row r="9240" spans="17:21" x14ac:dyDescent="0.25">
      <c r="Q9240" s="1"/>
      <c r="R9240" s="1"/>
      <c r="U9240" s="1"/>
    </row>
    <row r="9241" spans="17:21" x14ac:dyDescent="0.25">
      <c r="Q9241" s="1"/>
      <c r="R9241" s="1"/>
      <c r="U9241" s="1"/>
    </row>
    <row r="9242" spans="17:21" x14ac:dyDescent="0.25">
      <c r="Q9242" s="1"/>
      <c r="R9242" s="1"/>
      <c r="U9242" s="1"/>
    </row>
    <row r="9243" spans="17:21" x14ac:dyDescent="0.25">
      <c r="Q9243" s="1"/>
      <c r="R9243" s="1"/>
      <c r="U9243" s="1"/>
    </row>
    <row r="9244" spans="17:21" x14ac:dyDescent="0.25">
      <c r="Q9244" s="1"/>
      <c r="R9244" s="1"/>
      <c r="U9244" s="1"/>
    </row>
    <row r="9245" spans="17:21" x14ac:dyDescent="0.25">
      <c r="Q9245" s="1"/>
      <c r="R9245" s="1"/>
      <c r="U9245" s="1"/>
    </row>
    <row r="9246" spans="17:21" x14ac:dyDescent="0.25">
      <c r="Q9246" s="1"/>
      <c r="R9246" s="1"/>
      <c r="U9246" s="1"/>
    </row>
    <row r="9247" spans="17:21" x14ac:dyDescent="0.25">
      <c r="Q9247" s="1"/>
      <c r="R9247" s="1"/>
      <c r="U9247" s="1"/>
    </row>
    <row r="9248" spans="17:21" x14ac:dyDescent="0.25">
      <c r="Q9248" s="1"/>
      <c r="R9248" s="1"/>
      <c r="U9248" s="1"/>
    </row>
    <row r="9249" spans="17:21" x14ac:dyDescent="0.25">
      <c r="Q9249" s="1"/>
      <c r="R9249" s="1"/>
      <c r="U9249" s="1"/>
    </row>
    <row r="9250" spans="17:21" x14ac:dyDescent="0.25">
      <c r="Q9250" s="1"/>
      <c r="R9250" s="1"/>
      <c r="U9250" s="1"/>
    </row>
    <row r="9251" spans="17:21" x14ac:dyDescent="0.25">
      <c r="Q9251" s="1"/>
      <c r="R9251" s="1"/>
      <c r="U9251" s="1"/>
    </row>
    <row r="9252" spans="17:21" x14ac:dyDescent="0.25">
      <c r="Q9252" s="1"/>
      <c r="R9252" s="1"/>
      <c r="U9252" s="1"/>
    </row>
    <row r="9253" spans="17:21" x14ac:dyDescent="0.25">
      <c r="Q9253" s="1"/>
      <c r="R9253" s="1"/>
      <c r="U9253" s="1"/>
    </row>
    <row r="9254" spans="17:21" x14ac:dyDescent="0.25">
      <c r="Q9254" s="1"/>
      <c r="R9254" s="1"/>
      <c r="U9254" s="1"/>
    </row>
    <row r="9255" spans="17:21" x14ac:dyDescent="0.25">
      <c r="Q9255" s="1"/>
      <c r="R9255" s="1"/>
      <c r="U9255" s="1"/>
    </row>
    <row r="9256" spans="17:21" x14ac:dyDescent="0.25">
      <c r="Q9256" s="1"/>
      <c r="R9256" s="1"/>
      <c r="U9256" s="1"/>
    </row>
    <row r="9257" spans="17:21" x14ac:dyDescent="0.25">
      <c r="Q9257" s="1"/>
      <c r="R9257" s="1"/>
      <c r="U9257" s="1"/>
    </row>
    <row r="9258" spans="17:21" x14ac:dyDescent="0.25">
      <c r="Q9258" s="1"/>
      <c r="R9258" s="1"/>
      <c r="U9258" s="1"/>
    </row>
    <row r="9259" spans="17:21" x14ac:dyDescent="0.25">
      <c r="Q9259" s="1"/>
      <c r="R9259" s="1"/>
      <c r="U9259" s="1"/>
    </row>
    <row r="9260" spans="17:21" x14ac:dyDescent="0.25">
      <c r="Q9260" s="1"/>
      <c r="R9260" s="1"/>
      <c r="U9260" s="1"/>
    </row>
    <row r="9261" spans="17:21" x14ac:dyDescent="0.25">
      <c r="Q9261" s="1"/>
      <c r="R9261" s="1"/>
      <c r="U9261" s="1"/>
    </row>
    <row r="9262" spans="17:21" x14ac:dyDescent="0.25">
      <c r="Q9262" s="1"/>
      <c r="R9262" s="1"/>
      <c r="U9262" s="1"/>
    </row>
    <row r="9263" spans="17:21" x14ac:dyDescent="0.25">
      <c r="Q9263" s="1"/>
      <c r="R9263" s="1"/>
      <c r="U9263" s="1"/>
    </row>
    <row r="9264" spans="17:21" x14ac:dyDescent="0.25">
      <c r="Q9264" s="1"/>
      <c r="R9264" s="1"/>
      <c r="U9264" s="1"/>
    </row>
    <row r="9265" spans="17:21" x14ac:dyDescent="0.25">
      <c r="Q9265" s="1"/>
      <c r="R9265" s="1"/>
      <c r="U9265" s="1"/>
    </row>
    <row r="9266" spans="17:21" x14ac:dyDescent="0.25">
      <c r="Q9266" s="1"/>
      <c r="R9266" s="1"/>
      <c r="U9266" s="1"/>
    </row>
    <row r="9267" spans="17:21" x14ac:dyDescent="0.25">
      <c r="Q9267" s="1"/>
      <c r="R9267" s="1"/>
      <c r="U9267" s="1"/>
    </row>
    <row r="9268" spans="17:21" x14ac:dyDescent="0.25">
      <c r="Q9268" s="1"/>
      <c r="R9268" s="1"/>
      <c r="U9268" s="1"/>
    </row>
    <row r="9269" spans="17:21" x14ac:dyDescent="0.25">
      <c r="Q9269" s="1"/>
      <c r="R9269" s="1"/>
      <c r="U9269" s="1"/>
    </row>
    <row r="9270" spans="17:21" x14ac:dyDescent="0.25">
      <c r="Q9270" s="1"/>
      <c r="R9270" s="1"/>
      <c r="U9270" s="1"/>
    </row>
    <row r="9271" spans="17:21" x14ac:dyDescent="0.25">
      <c r="Q9271" s="1"/>
      <c r="R9271" s="1"/>
      <c r="U9271" s="1"/>
    </row>
    <row r="9272" spans="17:21" x14ac:dyDescent="0.25">
      <c r="Q9272" s="1"/>
      <c r="R9272" s="1"/>
      <c r="U9272" s="1"/>
    </row>
    <row r="9273" spans="17:21" x14ac:dyDescent="0.25">
      <c r="Q9273" s="1"/>
      <c r="R9273" s="1"/>
      <c r="U9273" s="1"/>
    </row>
    <row r="9274" spans="17:21" x14ac:dyDescent="0.25">
      <c r="Q9274" s="1"/>
      <c r="R9274" s="1"/>
      <c r="U9274" s="1"/>
    </row>
    <row r="9275" spans="17:21" x14ac:dyDescent="0.25">
      <c r="Q9275" s="1"/>
      <c r="R9275" s="1"/>
      <c r="U9275" s="1"/>
    </row>
    <row r="9276" spans="17:21" x14ac:dyDescent="0.25">
      <c r="Q9276" s="1"/>
      <c r="R9276" s="1"/>
      <c r="U9276" s="1"/>
    </row>
    <row r="9277" spans="17:21" x14ac:dyDescent="0.25">
      <c r="Q9277" s="1"/>
      <c r="R9277" s="1"/>
      <c r="U9277" s="1"/>
    </row>
    <row r="9278" spans="17:21" x14ac:dyDescent="0.25">
      <c r="Q9278" s="1"/>
      <c r="R9278" s="1"/>
      <c r="U9278" s="1"/>
    </row>
    <row r="9279" spans="17:21" x14ac:dyDescent="0.25">
      <c r="Q9279" s="1"/>
      <c r="R9279" s="1"/>
      <c r="U9279" s="1"/>
    </row>
    <row r="9280" spans="17:21" x14ac:dyDescent="0.25">
      <c r="Q9280" s="1"/>
      <c r="R9280" s="1"/>
      <c r="U9280" s="1"/>
    </row>
    <row r="9281" spans="17:21" x14ac:dyDescent="0.25">
      <c r="Q9281" s="1"/>
      <c r="R9281" s="1"/>
      <c r="U9281" s="1"/>
    </row>
    <row r="9282" spans="17:21" x14ac:dyDescent="0.25">
      <c r="Q9282" s="1"/>
      <c r="R9282" s="1"/>
      <c r="U9282" s="1"/>
    </row>
    <row r="9283" spans="17:21" x14ac:dyDescent="0.25">
      <c r="Q9283" s="1"/>
      <c r="R9283" s="1"/>
      <c r="U9283" s="1"/>
    </row>
    <row r="9284" spans="17:21" x14ac:dyDescent="0.25">
      <c r="Q9284" s="1"/>
      <c r="R9284" s="1"/>
      <c r="U9284" s="1"/>
    </row>
    <row r="9285" spans="17:21" x14ac:dyDescent="0.25">
      <c r="Q9285" s="1"/>
      <c r="R9285" s="1"/>
      <c r="U9285" s="1"/>
    </row>
    <row r="9286" spans="17:21" x14ac:dyDescent="0.25">
      <c r="Q9286" s="1"/>
      <c r="R9286" s="1"/>
      <c r="U9286" s="1"/>
    </row>
    <row r="9287" spans="17:21" x14ac:dyDescent="0.25">
      <c r="Q9287" s="1"/>
      <c r="R9287" s="1"/>
      <c r="U9287" s="1"/>
    </row>
    <row r="9288" spans="17:21" x14ac:dyDescent="0.25">
      <c r="Q9288" s="1"/>
      <c r="R9288" s="1"/>
      <c r="U9288" s="1"/>
    </row>
    <row r="9289" spans="17:21" x14ac:dyDescent="0.25">
      <c r="Q9289" s="1"/>
      <c r="R9289" s="1"/>
      <c r="U9289" s="1"/>
    </row>
    <row r="9290" spans="17:21" x14ac:dyDescent="0.25">
      <c r="Q9290" s="1"/>
      <c r="R9290" s="1"/>
      <c r="U9290" s="1"/>
    </row>
    <row r="9291" spans="17:21" x14ac:dyDescent="0.25">
      <c r="Q9291" s="1"/>
      <c r="R9291" s="1"/>
      <c r="U9291" s="1"/>
    </row>
    <row r="9292" spans="17:21" x14ac:dyDescent="0.25">
      <c r="Q9292" s="1"/>
      <c r="R9292" s="1"/>
      <c r="U9292" s="1"/>
    </row>
    <row r="9293" spans="17:21" x14ac:dyDescent="0.25">
      <c r="Q9293" s="1"/>
      <c r="R9293" s="1"/>
      <c r="U9293" s="1"/>
    </row>
    <row r="9294" spans="17:21" x14ac:dyDescent="0.25">
      <c r="Q9294" s="1"/>
      <c r="R9294" s="1"/>
      <c r="U9294" s="1"/>
    </row>
    <row r="9295" spans="17:21" x14ac:dyDescent="0.25">
      <c r="Q9295" s="1"/>
      <c r="R9295" s="1"/>
      <c r="U9295" s="1"/>
    </row>
    <row r="9296" spans="17:21" x14ac:dyDescent="0.25">
      <c r="Q9296" s="1"/>
      <c r="R9296" s="1"/>
      <c r="U9296" s="1"/>
    </row>
    <row r="9297" spans="17:21" x14ac:dyDescent="0.25">
      <c r="Q9297" s="1"/>
      <c r="R9297" s="1"/>
      <c r="U9297" s="1"/>
    </row>
    <row r="9298" spans="17:21" x14ac:dyDescent="0.25">
      <c r="Q9298" s="1"/>
      <c r="R9298" s="1"/>
      <c r="U9298" s="1"/>
    </row>
    <row r="9299" spans="17:21" x14ac:dyDescent="0.25">
      <c r="Q9299" s="1"/>
      <c r="R9299" s="1"/>
      <c r="U9299" s="1"/>
    </row>
    <row r="9300" spans="17:21" x14ac:dyDescent="0.25">
      <c r="Q9300" s="1"/>
      <c r="R9300" s="1"/>
      <c r="U9300" s="1"/>
    </row>
    <row r="9301" spans="17:21" x14ac:dyDescent="0.25">
      <c r="Q9301" s="1"/>
      <c r="R9301" s="1"/>
      <c r="U9301" s="1"/>
    </row>
    <row r="9302" spans="17:21" x14ac:dyDescent="0.25">
      <c r="Q9302" s="1"/>
      <c r="R9302" s="1"/>
      <c r="U9302" s="1"/>
    </row>
    <row r="9303" spans="17:21" x14ac:dyDescent="0.25">
      <c r="Q9303" s="1"/>
      <c r="R9303" s="1"/>
      <c r="U9303" s="1"/>
    </row>
    <row r="9304" spans="17:21" x14ac:dyDescent="0.25">
      <c r="Q9304" s="1"/>
      <c r="R9304" s="1"/>
      <c r="U9304" s="1"/>
    </row>
    <row r="9305" spans="17:21" x14ac:dyDescent="0.25">
      <c r="Q9305" s="1"/>
      <c r="R9305" s="1"/>
      <c r="U9305" s="1"/>
    </row>
    <row r="9306" spans="17:21" x14ac:dyDescent="0.25">
      <c r="Q9306" s="1"/>
      <c r="R9306" s="1"/>
      <c r="U9306" s="1"/>
    </row>
    <row r="9307" spans="17:21" x14ac:dyDescent="0.25">
      <c r="Q9307" s="1"/>
      <c r="R9307" s="1"/>
      <c r="U9307" s="1"/>
    </row>
    <row r="9308" spans="17:21" x14ac:dyDescent="0.25">
      <c r="Q9308" s="1"/>
      <c r="R9308" s="1"/>
      <c r="U9308" s="1"/>
    </row>
    <row r="9309" spans="17:21" x14ac:dyDescent="0.25">
      <c r="Q9309" s="1"/>
      <c r="R9309" s="1"/>
      <c r="U9309" s="1"/>
    </row>
    <row r="9310" spans="17:21" x14ac:dyDescent="0.25">
      <c r="Q9310" s="1"/>
      <c r="R9310" s="1"/>
      <c r="U9310" s="1"/>
    </row>
    <row r="9311" spans="17:21" x14ac:dyDescent="0.25">
      <c r="Q9311" s="1"/>
      <c r="R9311" s="1"/>
      <c r="U9311" s="1"/>
    </row>
    <row r="9312" spans="17:21" x14ac:dyDescent="0.25">
      <c r="Q9312" s="1"/>
      <c r="R9312" s="1"/>
      <c r="U9312" s="1"/>
    </row>
    <row r="9313" spans="17:21" x14ac:dyDescent="0.25">
      <c r="Q9313" s="1"/>
      <c r="R9313" s="1"/>
      <c r="U9313" s="1"/>
    </row>
    <row r="9314" spans="17:21" x14ac:dyDescent="0.25">
      <c r="Q9314" s="1"/>
      <c r="R9314" s="1"/>
      <c r="U9314" s="1"/>
    </row>
    <row r="9315" spans="17:21" x14ac:dyDescent="0.25">
      <c r="Q9315" s="1"/>
      <c r="R9315" s="1"/>
      <c r="U9315" s="1"/>
    </row>
    <row r="9316" spans="17:21" x14ac:dyDescent="0.25">
      <c r="Q9316" s="1"/>
      <c r="R9316" s="1"/>
      <c r="U9316" s="1"/>
    </row>
    <row r="9317" spans="17:21" x14ac:dyDescent="0.25">
      <c r="Q9317" s="1"/>
      <c r="R9317" s="1"/>
      <c r="U9317" s="1"/>
    </row>
    <row r="9318" spans="17:21" x14ac:dyDescent="0.25">
      <c r="Q9318" s="1"/>
      <c r="R9318" s="1"/>
      <c r="U9318" s="1"/>
    </row>
    <row r="9319" spans="17:21" x14ac:dyDescent="0.25">
      <c r="Q9319" s="1"/>
      <c r="R9319" s="1"/>
      <c r="U9319" s="1"/>
    </row>
    <row r="9320" spans="17:21" x14ac:dyDescent="0.25">
      <c r="Q9320" s="1"/>
      <c r="R9320" s="1"/>
      <c r="U9320" s="1"/>
    </row>
    <row r="9321" spans="17:21" x14ac:dyDescent="0.25">
      <c r="Q9321" s="1"/>
      <c r="R9321" s="1"/>
      <c r="U9321" s="1"/>
    </row>
    <row r="9322" spans="17:21" x14ac:dyDescent="0.25">
      <c r="Q9322" s="1"/>
      <c r="R9322" s="1"/>
      <c r="U9322" s="1"/>
    </row>
    <row r="9323" spans="17:21" x14ac:dyDescent="0.25">
      <c r="Q9323" s="1"/>
      <c r="R9323" s="1"/>
      <c r="U9323" s="1"/>
    </row>
    <row r="9324" spans="17:21" x14ac:dyDescent="0.25">
      <c r="Q9324" s="1"/>
      <c r="R9324" s="1"/>
      <c r="U9324" s="1"/>
    </row>
    <row r="9325" spans="17:21" x14ac:dyDescent="0.25">
      <c r="Q9325" s="1"/>
      <c r="R9325" s="1"/>
      <c r="U9325" s="1"/>
    </row>
    <row r="9326" spans="17:21" x14ac:dyDescent="0.25">
      <c r="Q9326" s="1"/>
      <c r="R9326" s="1"/>
      <c r="U9326" s="1"/>
    </row>
    <row r="9327" spans="17:21" x14ac:dyDescent="0.25">
      <c r="Q9327" s="1"/>
      <c r="R9327" s="1"/>
      <c r="U9327" s="1"/>
    </row>
    <row r="9328" spans="17:21" x14ac:dyDescent="0.25">
      <c r="Q9328" s="1"/>
      <c r="R9328" s="1"/>
      <c r="U9328" s="1"/>
    </row>
    <row r="9329" spans="5:21" x14ac:dyDescent="0.25">
      <c r="Q9329" s="1"/>
      <c r="R9329" s="1"/>
      <c r="U9329" s="1"/>
    </row>
    <row r="9330" spans="5:21" x14ac:dyDescent="0.25">
      <c r="Q9330" s="1"/>
      <c r="R9330" s="1"/>
      <c r="U9330" s="1"/>
    </row>
    <row r="9331" spans="5:21" x14ac:dyDescent="0.25">
      <c r="Q9331" s="1"/>
      <c r="R9331" s="1"/>
      <c r="U9331" s="1"/>
    </row>
    <row r="9332" spans="5:21" x14ac:dyDescent="0.25">
      <c r="Q9332" s="1"/>
      <c r="R9332" s="1"/>
      <c r="U9332" s="1"/>
    </row>
    <row r="9333" spans="5:21" x14ac:dyDescent="0.25">
      <c r="Q9333" s="1"/>
      <c r="R9333" s="1"/>
      <c r="U9333" s="1"/>
    </row>
    <row r="9334" spans="5:21" x14ac:dyDescent="0.25">
      <c r="Q9334" s="1"/>
      <c r="R9334" s="1"/>
      <c r="U9334" s="1"/>
    </row>
    <row r="9335" spans="5:21" x14ac:dyDescent="0.25">
      <c r="Q9335" s="1"/>
      <c r="R9335" s="1"/>
      <c r="U9335" s="1"/>
    </row>
    <row r="9336" spans="5:21" x14ac:dyDescent="0.25">
      <c r="Q9336" s="1"/>
      <c r="R9336" s="1"/>
      <c r="U9336" s="1"/>
    </row>
    <row r="9337" spans="5:21" x14ac:dyDescent="0.25">
      <c r="Q9337" s="1"/>
      <c r="R9337" s="1"/>
      <c r="U9337" s="1"/>
    </row>
    <row r="9338" spans="5:21" x14ac:dyDescent="0.25">
      <c r="E9338" s="1"/>
      <c r="F9338" s="1"/>
      <c r="Q9338" s="1"/>
      <c r="R9338" s="1"/>
      <c r="U9338" s="1"/>
    </row>
    <row r="9339" spans="5:21" x14ac:dyDescent="0.25">
      <c r="E9339" s="1"/>
      <c r="F9339" s="1"/>
      <c r="Q9339" s="1"/>
      <c r="R9339" s="1"/>
      <c r="U9339" s="1"/>
    </row>
    <row r="9340" spans="5:21" x14ac:dyDescent="0.25">
      <c r="E9340" s="1"/>
      <c r="F9340" s="1"/>
      <c r="Q9340" s="1"/>
      <c r="R9340" s="1"/>
      <c r="U9340" s="1"/>
    </row>
    <row r="9341" spans="5:21" x14ac:dyDescent="0.25">
      <c r="E9341" s="1"/>
      <c r="F9341" s="1"/>
      <c r="Q9341" s="1"/>
      <c r="R9341" s="1"/>
      <c r="U9341" s="1"/>
    </row>
    <row r="9342" spans="5:21" x14ac:dyDescent="0.25">
      <c r="E9342" s="1"/>
      <c r="F9342" s="1"/>
      <c r="Q9342" s="1"/>
      <c r="R9342" s="1"/>
      <c r="U9342" s="1"/>
    </row>
    <row r="9343" spans="5:21" x14ac:dyDescent="0.25">
      <c r="E9343" s="1"/>
      <c r="F9343" s="1"/>
      <c r="Q9343" s="1"/>
      <c r="R9343" s="1"/>
      <c r="U9343" s="1"/>
    </row>
    <row r="9344" spans="5:21" x14ac:dyDescent="0.25">
      <c r="E9344" s="1"/>
      <c r="F9344" s="1"/>
      <c r="Q9344" s="1"/>
      <c r="R9344" s="1"/>
      <c r="U9344" s="1"/>
    </row>
    <row r="9345" spans="5:21" x14ac:dyDescent="0.25">
      <c r="E9345" s="1"/>
      <c r="F9345" s="1"/>
      <c r="Q9345" s="1"/>
      <c r="R9345" s="1"/>
      <c r="U9345" s="1"/>
    </row>
    <row r="9346" spans="5:21" x14ac:dyDescent="0.25">
      <c r="E9346" s="1"/>
      <c r="F9346" s="1"/>
      <c r="Q9346" s="1"/>
      <c r="R9346" s="1"/>
      <c r="U9346" s="1"/>
    </row>
    <row r="9347" spans="5:21" x14ac:dyDescent="0.25">
      <c r="E9347" s="1"/>
      <c r="F9347" s="1"/>
      <c r="Q9347" s="1"/>
      <c r="R9347" s="1"/>
      <c r="U9347" s="1"/>
    </row>
    <row r="9348" spans="5:21" x14ac:dyDescent="0.25">
      <c r="E9348" s="1"/>
      <c r="F9348" s="1"/>
      <c r="Q9348" s="1"/>
      <c r="R9348" s="1"/>
      <c r="U9348" s="1"/>
    </row>
    <row r="9349" spans="5:21" x14ac:dyDescent="0.25">
      <c r="E9349" s="1"/>
      <c r="F9349" s="1"/>
      <c r="Q9349" s="1"/>
      <c r="R9349" s="1"/>
      <c r="U9349" s="1"/>
    </row>
    <row r="9350" spans="5:21" x14ac:dyDescent="0.25">
      <c r="E9350" s="1"/>
      <c r="F9350" s="1"/>
      <c r="Q9350" s="1"/>
      <c r="R9350" s="1"/>
      <c r="U9350" s="1"/>
    </row>
    <row r="9351" spans="5:21" x14ac:dyDescent="0.25">
      <c r="E9351" s="1"/>
      <c r="F9351" s="1"/>
      <c r="Q9351" s="1"/>
      <c r="R9351" s="1"/>
      <c r="U9351" s="1"/>
    </row>
    <row r="9352" spans="5:21" x14ac:dyDescent="0.25">
      <c r="E9352" s="1"/>
      <c r="F9352" s="1"/>
      <c r="Q9352" s="1"/>
      <c r="R9352" s="1"/>
      <c r="U9352" s="1"/>
    </row>
    <row r="9353" spans="5:21" x14ac:dyDescent="0.25">
      <c r="E9353" s="1"/>
      <c r="F9353" s="1"/>
      <c r="Q9353" s="1"/>
      <c r="R9353" s="1"/>
      <c r="U9353" s="1"/>
    </row>
    <row r="9354" spans="5:21" x14ac:dyDescent="0.25">
      <c r="E9354" s="1"/>
      <c r="F9354" s="1"/>
      <c r="Q9354" s="1"/>
      <c r="R9354" s="1"/>
      <c r="U9354" s="1"/>
    </row>
    <row r="9355" spans="5:21" x14ac:dyDescent="0.25">
      <c r="E9355" s="1"/>
      <c r="F9355" s="1"/>
      <c r="Q9355" s="1"/>
      <c r="R9355" s="1"/>
      <c r="U9355" s="1"/>
    </row>
    <row r="9356" spans="5:21" x14ac:dyDescent="0.25">
      <c r="E9356" s="1"/>
      <c r="F9356" s="1"/>
      <c r="Q9356" s="1"/>
      <c r="R9356" s="1"/>
      <c r="U9356" s="1"/>
    </row>
    <row r="9357" spans="5:21" x14ac:dyDescent="0.25">
      <c r="E9357" s="1"/>
      <c r="F9357" s="1"/>
      <c r="Q9357" s="1"/>
      <c r="R9357" s="1"/>
      <c r="U9357" s="1"/>
    </row>
    <row r="9358" spans="5:21" x14ac:dyDescent="0.25">
      <c r="E9358" s="1"/>
      <c r="F9358" s="1"/>
      <c r="Q9358" s="1"/>
      <c r="R9358" s="1"/>
      <c r="U9358" s="1"/>
    </row>
    <row r="9359" spans="5:21" x14ac:dyDescent="0.25">
      <c r="E9359" s="1"/>
      <c r="F9359" s="1"/>
      <c r="Q9359" s="1"/>
      <c r="R9359" s="1"/>
      <c r="U9359" s="1"/>
    </row>
    <row r="9360" spans="5:21" x14ac:dyDescent="0.25">
      <c r="E9360" s="1"/>
      <c r="F9360" s="1"/>
      <c r="Q9360" s="1"/>
      <c r="R9360" s="1"/>
      <c r="U9360" s="1"/>
    </row>
    <row r="9361" spans="5:21" x14ac:dyDescent="0.25">
      <c r="E9361" s="1"/>
      <c r="F9361" s="1"/>
      <c r="Q9361" s="1"/>
      <c r="R9361" s="1"/>
      <c r="U9361" s="1"/>
    </row>
    <row r="9362" spans="5:21" x14ac:dyDescent="0.25">
      <c r="E9362" s="1"/>
      <c r="F9362" s="1"/>
      <c r="Q9362" s="1"/>
      <c r="R9362" s="1"/>
      <c r="U9362" s="1"/>
    </row>
    <row r="9363" spans="5:21" x14ac:dyDescent="0.25">
      <c r="E9363" s="1"/>
      <c r="F9363" s="1"/>
      <c r="Q9363" s="1"/>
      <c r="R9363" s="1"/>
      <c r="U9363" s="1"/>
    </row>
    <row r="9364" spans="5:21" x14ac:dyDescent="0.25">
      <c r="E9364" s="1"/>
      <c r="F9364" s="1"/>
      <c r="Q9364" s="1"/>
      <c r="R9364" s="1"/>
      <c r="U9364" s="1"/>
    </row>
    <row r="9365" spans="5:21" x14ac:dyDescent="0.25">
      <c r="E9365" s="1"/>
      <c r="F9365" s="1"/>
      <c r="Q9365" s="1"/>
      <c r="R9365" s="1"/>
      <c r="U9365" s="1"/>
    </row>
    <row r="9366" spans="5:21" x14ac:dyDescent="0.25">
      <c r="E9366" s="1"/>
      <c r="F9366" s="1"/>
      <c r="Q9366" s="1"/>
      <c r="R9366" s="1"/>
      <c r="U9366" s="1"/>
    </row>
    <row r="9367" spans="5:21" x14ac:dyDescent="0.25">
      <c r="E9367" s="1"/>
      <c r="F9367" s="1"/>
      <c r="Q9367" s="1"/>
      <c r="R9367" s="1"/>
      <c r="U9367" s="1"/>
    </row>
    <row r="9368" spans="5:21" x14ac:dyDescent="0.25">
      <c r="E9368" s="1"/>
      <c r="F9368" s="1"/>
      <c r="Q9368" s="1"/>
      <c r="R9368" s="1"/>
      <c r="U9368" s="1"/>
    </row>
    <row r="9369" spans="5:21" x14ac:dyDescent="0.25">
      <c r="E9369" s="1"/>
      <c r="F9369" s="1"/>
      <c r="Q9369" s="1"/>
      <c r="R9369" s="1"/>
      <c r="U9369" s="1"/>
    </row>
    <row r="9370" spans="5:21" x14ac:dyDescent="0.25">
      <c r="E9370" s="1"/>
      <c r="F9370" s="1"/>
      <c r="Q9370" s="1"/>
      <c r="R9370" s="1"/>
      <c r="U9370" s="1"/>
    </row>
    <row r="9371" spans="5:21" x14ac:dyDescent="0.25">
      <c r="E9371" s="1"/>
      <c r="F9371" s="1"/>
      <c r="Q9371" s="1"/>
      <c r="R9371" s="1"/>
      <c r="U9371" s="1"/>
    </row>
    <row r="9372" spans="5:21" x14ac:dyDescent="0.25">
      <c r="E9372" s="1"/>
      <c r="F9372" s="1"/>
      <c r="Q9372" s="1"/>
      <c r="R9372" s="1"/>
      <c r="U9372" s="1"/>
    </row>
    <row r="9373" spans="5:21" x14ac:dyDescent="0.25">
      <c r="E9373" s="1"/>
      <c r="F9373" s="1"/>
      <c r="Q9373" s="1"/>
      <c r="R9373" s="1"/>
      <c r="U9373" s="1"/>
    </row>
    <row r="9374" spans="5:21" x14ac:dyDescent="0.25">
      <c r="E9374" s="1"/>
      <c r="F9374" s="1"/>
      <c r="Q9374" s="1"/>
      <c r="R9374" s="1"/>
      <c r="U9374" s="1"/>
    </row>
    <row r="9375" spans="5:21" x14ac:dyDescent="0.25">
      <c r="E9375" s="1"/>
      <c r="F9375" s="1"/>
      <c r="Q9375" s="1"/>
      <c r="R9375" s="1"/>
      <c r="U9375" s="1"/>
    </row>
    <row r="9376" spans="5:21" x14ac:dyDescent="0.25">
      <c r="E9376" s="1"/>
      <c r="F9376" s="1"/>
      <c r="Q9376" s="1"/>
      <c r="R9376" s="1"/>
      <c r="U9376" s="1"/>
    </row>
    <row r="9377" spans="5:21" x14ac:dyDescent="0.25">
      <c r="E9377" s="1"/>
      <c r="F9377" s="1"/>
      <c r="Q9377" s="1"/>
      <c r="R9377" s="1"/>
      <c r="U9377" s="1"/>
    </row>
    <row r="9378" spans="5:21" x14ac:dyDescent="0.25">
      <c r="E9378" s="1"/>
      <c r="F9378" s="1"/>
      <c r="Q9378" s="1"/>
      <c r="R9378" s="1"/>
      <c r="U9378" s="1"/>
    </row>
    <row r="9379" spans="5:21" x14ac:dyDescent="0.25">
      <c r="E9379" s="1"/>
      <c r="F9379" s="1"/>
      <c r="Q9379" s="1"/>
      <c r="R9379" s="1"/>
      <c r="U9379" s="1"/>
    </row>
    <row r="9380" spans="5:21" x14ac:dyDescent="0.25">
      <c r="E9380" s="1"/>
      <c r="F9380" s="1"/>
      <c r="Q9380" s="1"/>
      <c r="R9380" s="1"/>
      <c r="U9380" s="1"/>
    </row>
    <row r="9381" spans="5:21" x14ac:dyDescent="0.25">
      <c r="E9381" s="1"/>
      <c r="F9381" s="1"/>
      <c r="Q9381" s="1"/>
      <c r="R9381" s="1"/>
      <c r="U9381" s="1"/>
    </row>
    <row r="9382" spans="5:21" x14ac:dyDescent="0.25">
      <c r="E9382" s="1"/>
      <c r="F9382" s="1"/>
      <c r="Q9382" s="1"/>
      <c r="R9382" s="1"/>
      <c r="U9382" s="1"/>
    </row>
    <row r="9383" spans="5:21" x14ac:dyDescent="0.25">
      <c r="E9383" s="1"/>
      <c r="F9383" s="1"/>
      <c r="Q9383" s="1"/>
      <c r="R9383" s="1"/>
      <c r="U9383" s="1"/>
    </row>
    <row r="9384" spans="5:21" x14ac:dyDescent="0.25">
      <c r="E9384" s="1"/>
      <c r="F9384" s="1"/>
      <c r="Q9384" s="1"/>
      <c r="R9384" s="1"/>
      <c r="U9384" s="1"/>
    </row>
    <row r="9385" spans="5:21" x14ac:dyDescent="0.25">
      <c r="E9385" s="1"/>
      <c r="F9385" s="1"/>
      <c r="Q9385" s="1"/>
      <c r="R9385" s="1"/>
      <c r="U9385" s="1"/>
    </row>
  </sheetData>
  <sortState xmlns:xlrd2="http://schemas.microsoft.com/office/spreadsheetml/2017/richdata2" ref="A2:V9385">
    <sortCondition ref="Q1:Q9385"/>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A84A6-8E1D-444E-924C-A02C41537E22}">
  <dimension ref="A1:M15"/>
  <sheetViews>
    <sheetView workbookViewId="0">
      <selection activeCell="A2" sqref="A2"/>
    </sheetView>
  </sheetViews>
  <sheetFormatPr defaultRowHeight="15.75" x14ac:dyDescent="0.25"/>
  <cols>
    <col min="1" max="1" width="13.375" customWidth="1"/>
    <col min="2" max="2" width="21.75" bestFit="1" customWidth="1"/>
    <col min="3" max="3" width="12" bestFit="1" customWidth="1"/>
    <col min="4" max="4" width="26.875" bestFit="1" customWidth="1"/>
    <col min="5" max="5" width="22.375" bestFit="1" customWidth="1"/>
    <col min="6" max="6" width="18.125" bestFit="1" customWidth="1"/>
    <col min="7" max="7" width="21" bestFit="1" customWidth="1"/>
    <col min="8" max="8" width="15.5" bestFit="1" customWidth="1"/>
    <col min="9" max="9" width="14.75" bestFit="1" customWidth="1"/>
    <col min="10" max="10" width="16.5" bestFit="1" customWidth="1"/>
    <col min="11" max="11" width="21" bestFit="1" customWidth="1"/>
    <col min="12" max="12" width="20.375" bestFit="1" customWidth="1"/>
    <col min="13" max="13" width="22" bestFit="1" customWidth="1"/>
  </cols>
  <sheetData>
    <row r="1" spans="1:13" x14ac:dyDescent="0.25">
      <c r="A1" t="s">
        <v>12</v>
      </c>
      <c r="B1" t="s">
        <v>45</v>
      </c>
      <c r="C1" t="s">
        <v>46</v>
      </c>
      <c r="D1" t="s">
        <v>48</v>
      </c>
      <c r="E1" t="s">
        <v>47</v>
      </c>
      <c r="F1" t="s">
        <v>49</v>
      </c>
      <c r="G1" t="s">
        <v>50</v>
      </c>
      <c r="H1" t="s">
        <v>51</v>
      </c>
      <c r="I1" t="s">
        <v>52</v>
      </c>
      <c r="J1" t="s">
        <v>53</v>
      </c>
      <c r="K1" t="s">
        <v>54</v>
      </c>
      <c r="L1" t="s">
        <v>55</v>
      </c>
      <c r="M1" t="s">
        <v>56</v>
      </c>
    </row>
    <row r="2" spans="1:13" x14ac:dyDescent="0.25">
      <c r="A2" s="1">
        <v>44013</v>
      </c>
      <c r="B2">
        <f>COUNTIF('Account Sales History'!$R$2:$R$2221,Sales_Trend[[#This Row],[Sales Month]])</f>
        <v>76</v>
      </c>
      <c r="C2">
        <f>SUMIF('Account Sales History'!$R$2:$R$2221,Sales_Trend[[#This Row],[Sales Month]],'Account Sales History'!$S$2:$S$2221)</f>
        <v>28325</v>
      </c>
      <c r="D2" s="7">
        <f>AVERAGEIF('Account Sales History'!$R$2:$R$2221,Sales_Trend[[#This Row],[Sales Month]],'Account Sales History'!$S$2:$S$2221)</f>
        <v>372.69736842105266</v>
      </c>
      <c r="E2">
        <f>COUNTIFS('Account Sales History'!$R$2:$R$2221,Sales_Trend[[#This Row],[Sales Month]],'Account Sales History'!$B$2:$B$2221,"Basic")</f>
        <v>47</v>
      </c>
      <c r="F2">
        <f>COUNTIFS('Account Sales History'!$R$2:$R$2221,Sales_Trend[[#This Row],[Sales Month]],'Account Sales History'!$B$2:$B$2221,"&lt;&gt;Basic")</f>
        <v>29</v>
      </c>
      <c r="G2" s="6">
        <f>Sales_Trend[[#This Row],[Non Paying Customers]]/Sales_Trend[[#This Row],[Paying Customers]]</f>
        <v>1.6206896551724137</v>
      </c>
      <c r="H2" s="5">
        <f>SUMIFS('Account Sales History'!$S$2:$S$2221,'Account Sales History'!$R$2:$R$2221,Sales_Trend[[#This Row],[Sales Month]],'Account Sales History'!$C$2:$C$2221,3)</f>
        <v>2200</v>
      </c>
      <c r="I2" s="5">
        <f>SUMIFS('Account Sales History'!$S$2:$S$2221,'Account Sales History'!$R$2:$R$2221,Sales_Trend[[#This Row],[Sales Month]],'Account Sales History'!$C$2:$C$2221,2)</f>
        <v>8125</v>
      </c>
      <c r="J2" s="5">
        <f>SUMIFS('Account Sales History'!$S$2:$S$2221,'Account Sales History'!$R$2:$R$2221,Sales_Trend[[#This Row],[Sales Month]],'Account Sales History'!$C$2:$C$2221,1)</f>
        <v>18000</v>
      </c>
      <c r="K2" s="8">
        <f>Sales_Trend[[#This Row],[Premium Sales]]/Sales_Trend[[#This Row],[Total Sales]]</f>
        <v>7.7669902912621352E-2</v>
      </c>
      <c r="L2" s="9">
        <f>Sales_Trend[[#This Row],[Business Sales]]/Sales_Trend[[#This Row],[Total Sales]]</f>
        <v>0.28684907325684023</v>
      </c>
      <c r="M2" s="9">
        <f>Sales_Trend[[#This Row],[Enterprise Sales]]/Sales_Trend[[#This Row],[Total Sales]]</f>
        <v>0.63548102383053839</v>
      </c>
    </row>
    <row r="3" spans="1:13" x14ac:dyDescent="0.25">
      <c r="A3" s="1">
        <v>44044</v>
      </c>
      <c r="B3">
        <f>COUNTIF('Account Sales History'!$R$2:$R$2221,Sales_Trend[[#This Row],[Sales Month]])</f>
        <v>104</v>
      </c>
      <c r="C3">
        <f>SUMIF('Account Sales History'!$R$2:$R$2221,Sales_Trend[[#This Row],[Sales Month]],'Account Sales History'!$S$2:$S$2221)</f>
        <v>32005</v>
      </c>
      <c r="D3" s="7">
        <f>AVERAGEIF('Account Sales History'!$R$2:$R$2221,Sales_Trend[[#This Row],[Sales Month]],'Account Sales History'!$S$2:$S$2221)</f>
        <v>307.74038461538464</v>
      </c>
      <c r="E3">
        <f>COUNTIFS('Account Sales History'!$R$2:$R$2221,Sales_Trend[[#This Row],[Sales Month]],'Account Sales History'!$B$2:$B$2221,"Basic")</f>
        <v>63</v>
      </c>
      <c r="F3">
        <f>COUNTIFS('Account Sales History'!$R$2:$R$2221,Sales_Trend[[#This Row],[Sales Month]],'Account Sales History'!$B$2:$B$2221,"&lt;&gt;Basic")</f>
        <v>41</v>
      </c>
      <c r="G3" s="6">
        <f>Sales_Trend[[#This Row],[Non Paying Customers]]/Sales_Trend[[#This Row],[Paying Customers]]</f>
        <v>1.5365853658536586</v>
      </c>
      <c r="H3" s="5">
        <f>SUMIFS('Account Sales History'!$S$2:$S$2221,'Account Sales History'!$R$2:$R$2221,Sales_Trend[[#This Row],[Sales Month]],'Account Sales History'!$C$2:$C$2221,3)</f>
        <v>3530</v>
      </c>
      <c r="I3" s="5">
        <f>SUMIFS('Account Sales History'!$S$2:$S$2221,'Account Sales History'!$R$2:$R$2221,Sales_Trend[[#This Row],[Sales Month]],'Account Sales History'!$C$2:$C$2221,2)</f>
        <v>10475</v>
      </c>
      <c r="J3" s="5">
        <f>SUMIFS('Account Sales History'!$S$2:$S$2221,'Account Sales History'!$R$2:$R$2221,Sales_Trend[[#This Row],[Sales Month]],'Account Sales History'!$C$2:$C$2221,1)</f>
        <v>18000</v>
      </c>
      <c r="K3" s="8">
        <f>Sales_Trend[[#This Row],[Premium Sales]]/Sales_Trend[[#This Row],[Total Sales]]</f>
        <v>0.11029526636463052</v>
      </c>
      <c r="L3" s="9">
        <f>Sales_Trend[[#This Row],[Business Sales]]/Sales_Trend[[#This Row],[Total Sales]]</f>
        <v>0.32729261052960473</v>
      </c>
      <c r="M3" s="9">
        <f>Sales_Trend[[#This Row],[Enterprise Sales]]/Sales_Trend[[#This Row],[Total Sales]]</f>
        <v>0.56241212310576472</v>
      </c>
    </row>
    <row r="4" spans="1:13" x14ac:dyDescent="0.25">
      <c r="A4" s="1">
        <v>44075</v>
      </c>
      <c r="B4">
        <f>COUNTIF('Account Sales History'!$R$2:$R$2221,Sales_Trend[[#This Row],[Sales Month]])</f>
        <v>137</v>
      </c>
      <c r="C4">
        <f>SUMIF('Account Sales History'!$R$2:$R$2221,Sales_Trend[[#This Row],[Sales Month]],'Account Sales History'!$S$2:$S$2221)</f>
        <v>34890</v>
      </c>
      <c r="D4" s="7">
        <f>AVERAGEIF('Account Sales History'!$R$2:$R$2221,Sales_Trend[[#This Row],[Sales Month]],'Account Sales History'!$S$2:$S$2221)</f>
        <v>254.67153284671534</v>
      </c>
      <c r="E4">
        <f>COUNTIFS('Account Sales History'!$R$2:$R$2221,Sales_Trend[[#This Row],[Sales Month]],'Account Sales History'!$B$2:$B$2221,"Basic")</f>
        <v>83</v>
      </c>
      <c r="F4">
        <f>COUNTIFS('Account Sales History'!$R$2:$R$2221,Sales_Trend[[#This Row],[Sales Month]],'Account Sales History'!$B$2:$B$2221,"&lt;&gt;Basic")</f>
        <v>54</v>
      </c>
      <c r="G4" s="6">
        <f>Sales_Trend[[#This Row],[Non Paying Customers]]/Sales_Trend[[#This Row],[Paying Customers]]</f>
        <v>1.537037037037037</v>
      </c>
      <c r="H4" s="5">
        <f>SUMIFS('Account Sales History'!$S$2:$S$2221,'Account Sales History'!$R$2:$R$2221,Sales_Trend[[#This Row],[Sales Month]],'Account Sales History'!$C$2:$C$2221,3)</f>
        <v>5190</v>
      </c>
      <c r="I4" s="5">
        <f>SUMIFS('Account Sales History'!$S$2:$S$2221,'Account Sales History'!$R$2:$R$2221,Sales_Trend[[#This Row],[Sales Month]],'Account Sales History'!$C$2:$C$2221,2)</f>
        <v>11700</v>
      </c>
      <c r="J4" s="5">
        <f>SUMIFS('Account Sales History'!$S$2:$S$2221,'Account Sales History'!$R$2:$R$2221,Sales_Trend[[#This Row],[Sales Month]],'Account Sales History'!$C$2:$C$2221,1)</f>
        <v>18000</v>
      </c>
      <c r="K4" s="8">
        <f>Sales_Trend[[#This Row],[Premium Sales]]/Sales_Trend[[#This Row],[Total Sales]]</f>
        <v>0.14875322441960448</v>
      </c>
      <c r="L4" s="9">
        <f>Sales_Trend[[#This Row],[Business Sales]]/Sales_Trend[[#This Row],[Total Sales]]</f>
        <v>0.33533963886500429</v>
      </c>
      <c r="M4" s="9">
        <f>Sales_Trend[[#This Row],[Enterprise Sales]]/Sales_Trend[[#This Row],[Total Sales]]</f>
        <v>0.51590713671539123</v>
      </c>
    </row>
    <row r="5" spans="1:13" x14ac:dyDescent="0.25">
      <c r="A5" s="1">
        <v>44105</v>
      </c>
      <c r="B5">
        <f>COUNTIF('Account Sales History'!$R$2:$R$2221,Sales_Trend[[#This Row],[Sales Month]])</f>
        <v>147</v>
      </c>
      <c r="C5">
        <f>SUMIF('Account Sales History'!$R$2:$R$2221,Sales_Trend[[#This Row],[Sales Month]],'Account Sales History'!$S$2:$S$2221)</f>
        <v>40615</v>
      </c>
      <c r="D5" s="7">
        <f>AVERAGEIF('Account Sales History'!$R$2:$R$2221,Sales_Trend[[#This Row],[Sales Month]],'Account Sales History'!$S$2:$S$2221)</f>
        <v>276.29251700680271</v>
      </c>
      <c r="E5">
        <f>COUNTIFS('Account Sales History'!$R$2:$R$2221,Sales_Trend[[#This Row],[Sales Month]],'Account Sales History'!$B$2:$B$2221,"Basic")</f>
        <v>70</v>
      </c>
      <c r="F5">
        <f>COUNTIFS('Account Sales History'!$R$2:$R$2221,Sales_Trend[[#This Row],[Sales Month]],'Account Sales History'!$B$2:$B$2221,"&lt;&gt;Basic")</f>
        <v>77</v>
      </c>
      <c r="G5" s="6">
        <f>Sales_Trend[[#This Row],[Non Paying Customers]]/Sales_Trend[[#This Row],[Paying Customers]]</f>
        <v>0.90909090909090906</v>
      </c>
      <c r="H5" s="5">
        <f>SUMIFS('Account Sales History'!$S$2:$S$2221,'Account Sales History'!$R$2:$R$2221,Sales_Trend[[#This Row],[Sales Month]],'Account Sales History'!$C$2:$C$2221,3)</f>
        <v>6990</v>
      </c>
      <c r="I5" s="5">
        <f>SUMIFS('Account Sales History'!$S$2:$S$2221,'Account Sales History'!$R$2:$R$2221,Sales_Trend[[#This Row],[Sales Month]],'Account Sales History'!$C$2:$C$2221,2)</f>
        <v>15625</v>
      </c>
      <c r="J5" s="5">
        <f>SUMIFS('Account Sales History'!$S$2:$S$2221,'Account Sales History'!$R$2:$R$2221,Sales_Trend[[#This Row],[Sales Month]],'Account Sales History'!$C$2:$C$2221,1)</f>
        <v>18000</v>
      </c>
      <c r="K5" s="8">
        <f>Sales_Trend[[#This Row],[Premium Sales]]/Sales_Trend[[#This Row],[Total Sales]]</f>
        <v>0.1721039024990767</v>
      </c>
      <c r="L5" s="9">
        <f>Sales_Trend[[#This Row],[Business Sales]]/Sales_Trend[[#This Row],[Total Sales]]</f>
        <v>0.38471008248184169</v>
      </c>
      <c r="M5" s="9">
        <f>Sales_Trend[[#This Row],[Enterprise Sales]]/Sales_Trend[[#This Row],[Total Sales]]</f>
        <v>0.44318601501908161</v>
      </c>
    </row>
    <row r="6" spans="1:13" x14ac:dyDescent="0.25">
      <c r="A6" s="1">
        <v>44136</v>
      </c>
      <c r="B6">
        <f>COUNTIF('Account Sales History'!$R$2:$R$2221,Sales_Trend[[#This Row],[Sales Month]])</f>
        <v>146</v>
      </c>
      <c r="C6">
        <f>SUMIF('Account Sales History'!$R$2:$R$2221,Sales_Trend[[#This Row],[Sales Month]],'Account Sales History'!$S$2:$S$2221)</f>
        <v>46605</v>
      </c>
      <c r="D6" s="7">
        <f>AVERAGEIF('Account Sales History'!$R$2:$R$2221,Sales_Trend[[#This Row],[Sales Month]],'Account Sales History'!$S$2:$S$2221)</f>
        <v>319.21232876712327</v>
      </c>
      <c r="E6">
        <f>COUNTIFS('Account Sales History'!$R$2:$R$2221,Sales_Trend[[#This Row],[Sales Month]],'Account Sales History'!$B$2:$B$2221,"Basic")</f>
        <v>61</v>
      </c>
      <c r="F6">
        <f>COUNTIFS('Account Sales History'!$R$2:$R$2221,Sales_Trend[[#This Row],[Sales Month]],'Account Sales History'!$B$2:$B$2221,"&lt;&gt;Basic")</f>
        <v>85</v>
      </c>
      <c r="G6" s="6">
        <f>Sales_Trend[[#This Row],[Non Paying Customers]]/Sales_Trend[[#This Row],[Paying Customers]]</f>
        <v>0.71764705882352942</v>
      </c>
      <c r="H6" s="5">
        <f>SUMIFS('Account Sales History'!$S$2:$S$2221,'Account Sales History'!$R$2:$R$2221,Sales_Trend[[#This Row],[Sales Month]],'Account Sales History'!$C$2:$C$2221,3)</f>
        <v>9660</v>
      </c>
      <c r="I6" s="5">
        <f>SUMIFS('Account Sales History'!$S$2:$S$2221,'Account Sales History'!$R$2:$R$2221,Sales_Trend[[#This Row],[Sales Month]],'Account Sales History'!$C$2:$C$2221,2)</f>
        <v>17925</v>
      </c>
      <c r="J6" s="5">
        <f>SUMIFS('Account Sales History'!$S$2:$S$2221,'Account Sales History'!$R$2:$R$2221,Sales_Trend[[#This Row],[Sales Month]],'Account Sales History'!$C$2:$C$2221,1)</f>
        <v>19020</v>
      </c>
      <c r="K6" s="8">
        <f>Sales_Trend[[#This Row],[Premium Sales]]/Sales_Trend[[#This Row],[Total Sales]]</f>
        <v>0.20727389765046669</v>
      </c>
      <c r="L6" s="9">
        <f>Sales_Trend[[#This Row],[Business Sales]]/Sales_Trend[[#This Row],[Total Sales]]</f>
        <v>0.38461538461538464</v>
      </c>
      <c r="M6" s="9">
        <f>Sales_Trend[[#This Row],[Enterprise Sales]]/Sales_Trend[[#This Row],[Total Sales]]</f>
        <v>0.4081107177341487</v>
      </c>
    </row>
    <row r="7" spans="1:13" x14ac:dyDescent="0.25">
      <c r="A7" s="1">
        <v>44166</v>
      </c>
      <c r="B7">
        <f>COUNTIF('Account Sales History'!$R$2:$R$2221,Sales_Trend[[#This Row],[Sales Month]])</f>
        <v>153</v>
      </c>
      <c r="C7">
        <f>SUMIF('Account Sales History'!$R$2:$R$2221,Sales_Trend[[#This Row],[Sales Month]],'Account Sales History'!$S$2:$S$2221)</f>
        <v>50195</v>
      </c>
      <c r="D7" s="7">
        <f>AVERAGEIF('Account Sales History'!$R$2:$R$2221,Sales_Trend[[#This Row],[Sales Month]],'Account Sales History'!$S$2:$S$2221)</f>
        <v>328.07189542483661</v>
      </c>
      <c r="E7">
        <f>COUNTIFS('Account Sales History'!$R$2:$R$2221,Sales_Trend[[#This Row],[Sales Month]],'Account Sales History'!$B$2:$B$2221,"Basic")</f>
        <v>62</v>
      </c>
      <c r="F7">
        <f>COUNTIFS('Account Sales History'!$R$2:$R$2221,Sales_Trend[[#This Row],[Sales Month]],'Account Sales History'!$B$2:$B$2221,"&lt;&gt;Basic")</f>
        <v>91</v>
      </c>
      <c r="G7" s="6">
        <f>Sales_Trend[[#This Row],[Non Paying Customers]]/Sales_Trend[[#This Row],[Paying Customers]]</f>
        <v>0.68131868131868134</v>
      </c>
      <c r="H7" s="5">
        <f>SUMIFS('Account Sales History'!$S$2:$S$2221,'Account Sales History'!$R$2:$R$2221,Sales_Trend[[#This Row],[Sales Month]],'Account Sales History'!$C$2:$C$2221,3)</f>
        <v>11180</v>
      </c>
      <c r="I7" s="5">
        <f>SUMIFS('Account Sales History'!$S$2:$S$2221,'Account Sales History'!$R$2:$R$2221,Sales_Trend[[#This Row],[Sales Month]],'Account Sales History'!$C$2:$C$2221,2)</f>
        <v>19275</v>
      </c>
      <c r="J7" s="5">
        <f>SUMIFS('Account Sales History'!$S$2:$S$2221,'Account Sales History'!$R$2:$R$2221,Sales_Trend[[#This Row],[Sales Month]],'Account Sales History'!$C$2:$C$2221,1)</f>
        <v>19740</v>
      </c>
      <c r="K7" s="8">
        <f>Sales_Trend[[#This Row],[Premium Sales]]/Sales_Trend[[#This Row],[Total Sales]]</f>
        <v>0.22273134774379919</v>
      </c>
      <c r="L7" s="9">
        <f>Sales_Trend[[#This Row],[Business Sales]]/Sales_Trend[[#This Row],[Total Sales]]</f>
        <v>0.38400239067636216</v>
      </c>
      <c r="M7" s="9">
        <f>Sales_Trend[[#This Row],[Enterprise Sales]]/Sales_Trend[[#This Row],[Total Sales]]</f>
        <v>0.39326626157983863</v>
      </c>
    </row>
    <row r="8" spans="1:13" x14ac:dyDescent="0.25">
      <c r="A8" s="1">
        <v>44197</v>
      </c>
      <c r="B8">
        <f>COUNTIF('Account Sales History'!$R$2:$R$2221,Sales_Trend[[#This Row],[Sales Month]])</f>
        <v>158</v>
      </c>
      <c r="C8">
        <f>SUMIF('Account Sales History'!$R$2:$R$2221,Sales_Trend[[#This Row],[Sales Month]],'Account Sales History'!$S$2:$S$2221)</f>
        <v>51605</v>
      </c>
      <c r="D8" s="7">
        <f>AVERAGEIF('Account Sales History'!$R$2:$R$2221,Sales_Trend[[#This Row],[Sales Month]],'Account Sales History'!$S$2:$S$2221)</f>
        <v>326.61392405063293</v>
      </c>
      <c r="E8">
        <f>COUNTIFS('Account Sales History'!$R$2:$R$2221,Sales_Trend[[#This Row],[Sales Month]],'Account Sales History'!$B$2:$B$2221,"Basic")</f>
        <v>63</v>
      </c>
      <c r="F8">
        <f>COUNTIFS('Account Sales History'!$R$2:$R$2221,Sales_Trend[[#This Row],[Sales Month]],'Account Sales History'!$B$2:$B$2221,"&lt;&gt;Basic")</f>
        <v>95</v>
      </c>
      <c r="G8" s="6">
        <f>Sales_Trend[[#This Row],[Non Paying Customers]]/Sales_Trend[[#This Row],[Paying Customers]]</f>
        <v>0.66315789473684206</v>
      </c>
      <c r="H8" s="5">
        <f>SUMIFS('Account Sales History'!$S$2:$S$2221,'Account Sales History'!$R$2:$R$2221,Sales_Trend[[#This Row],[Sales Month]],'Account Sales History'!$C$2:$C$2221,3)</f>
        <v>11750</v>
      </c>
      <c r="I8" s="5">
        <f>SUMIFS('Account Sales History'!$S$2:$S$2221,'Account Sales History'!$R$2:$R$2221,Sales_Trend[[#This Row],[Sales Month]],'Account Sales History'!$C$2:$C$2221,2)</f>
        <v>19125</v>
      </c>
      <c r="J8" s="5">
        <f>SUMIFS('Account Sales History'!$S$2:$S$2221,'Account Sales History'!$R$2:$R$2221,Sales_Trend[[#This Row],[Sales Month]],'Account Sales History'!$C$2:$C$2221,1)</f>
        <v>20730</v>
      </c>
      <c r="K8" s="8">
        <f>Sales_Trend[[#This Row],[Premium Sales]]/Sales_Trend[[#This Row],[Total Sales]]</f>
        <v>0.22769111520201532</v>
      </c>
      <c r="L8" s="9">
        <f>Sales_Trend[[#This Row],[Business Sales]]/Sales_Trend[[#This Row],[Total Sales]]</f>
        <v>0.37060362367987598</v>
      </c>
      <c r="M8" s="9">
        <f>Sales_Trend[[#This Row],[Enterprise Sales]]/Sales_Trend[[#This Row],[Total Sales]]</f>
        <v>0.40170526111810873</v>
      </c>
    </row>
    <row r="9" spans="1:13" x14ac:dyDescent="0.25">
      <c r="A9" s="1">
        <v>44228</v>
      </c>
      <c r="B9">
        <f>COUNTIF('Account Sales History'!$R$2:$R$2221,Sales_Trend[[#This Row],[Sales Month]])</f>
        <v>175</v>
      </c>
      <c r="C9">
        <f>SUMIF('Account Sales History'!$R$2:$R$2221,Sales_Trend[[#This Row],[Sales Month]],'Account Sales History'!$S$2:$S$2221)</f>
        <v>54120</v>
      </c>
      <c r="D9" s="7">
        <f>AVERAGEIF('Account Sales History'!$R$2:$R$2221,Sales_Trend[[#This Row],[Sales Month]],'Account Sales History'!$S$2:$S$2221)</f>
        <v>309.25714285714287</v>
      </c>
      <c r="E9">
        <f>COUNTIFS('Account Sales History'!$R$2:$R$2221,Sales_Trend[[#This Row],[Sales Month]],'Account Sales History'!$B$2:$B$2221,"Basic")</f>
        <v>76</v>
      </c>
      <c r="F9">
        <f>COUNTIFS('Account Sales History'!$R$2:$R$2221,Sales_Trend[[#This Row],[Sales Month]],'Account Sales History'!$B$2:$B$2221,"&lt;&gt;Basic")</f>
        <v>99</v>
      </c>
      <c r="G9" s="6">
        <f>Sales_Trend[[#This Row],[Non Paying Customers]]/Sales_Trend[[#This Row],[Paying Customers]]</f>
        <v>0.76767676767676762</v>
      </c>
      <c r="H9" s="5">
        <f>SUMIFS('Account Sales History'!$S$2:$S$2221,'Account Sales History'!$R$2:$R$2221,Sales_Trend[[#This Row],[Sales Month]],'Account Sales History'!$C$2:$C$2221,3)</f>
        <v>12520</v>
      </c>
      <c r="I9" s="5">
        <f>SUMIFS('Account Sales History'!$S$2:$S$2221,'Account Sales History'!$R$2:$R$2221,Sales_Trend[[#This Row],[Sales Month]],'Account Sales History'!$C$2:$C$2221,2)</f>
        <v>19250</v>
      </c>
      <c r="J9" s="5">
        <f>SUMIFS('Account Sales History'!$S$2:$S$2221,'Account Sales History'!$R$2:$R$2221,Sales_Trend[[#This Row],[Sales Month]],'Account Sales History'!$C$2:$C$2221,1)</f>
        <v>22350</v>
      </c>
      <c r="K9" s="8">
        <f>Sales_Trend[[#This Row],[Premium Sales]]/Sales_Trend[[#This Row],[Total Sales]]</f>
        <v>0.23133776792313376</v>
      </c>
      <c r="L9" s="9">
        <f>Sales_Trend[[#This Row],[Business Sales]]/Sales_Trend[[#This Row],[Total Sales]]</f>
        <v>0.35569105691056913</v>
      </c>
      <c r="M9" s="9">
        <f>Sales_Trend[[#This Row],[Enterprise Sales]]/Sales_Trend[[#This Row],[Total Sales]]</f>
        <v>0.41297117516629711</v>
      </c>
    </row>
    <row r="10" spans="1:13" x14ac:dyDescent="0.25">
      <c r="A10" s="1">
        <v>44256</v>
      </c>
      <c r="B10">
        <f>COUNTIF('Account Sales History'!$R$2:$R$2221,Sales_Trend[[#This Row],[Sales Month]])</f>
        <v>194</v>
      </c>
      <c r="C10">
        <f>SUMIF('Account Sales History'!$R$2:$R$2221,Sales_Trend[[#This Row],[Sales Month]],'Account Sales History'!$S$2:$S$2221)</f>
        <v>57040</v>
      </c>
      <c r="D10" s="7">
        <f>AVERAGEIF('Account Sales History'!$R$2:$R$2221,Sales_Trend[[#This Row],[Sales Month]],'Account Sales History'!$S$2:$S$2221)</f>
        <v>294.02061855670104</v>
      </c>
      <c r="E10">
        <f>COUNTIFS('Account Sales History'!$R$2:$R$2221,Sales_Trend[[#This Row],[Sales Month]],'Account Sales History'!$B$2:$B$2221,"Basic")</f>
        <v>78</v>
      </c>
      <c r="F10">
        <f>COUNTIFS('Account Sales History'!$R$2:$R$2221,Sales_Trend[[#This Row],[Sales Month]],'Account Sales History'!$B$2:$B$2221,"&lt;&gt;Basic")</f>
        <v>116</v>
      </c>
      <c r="G10" s="6">
        <f>Sales_Trend[[#This Row],[Non Paying Customers]]/Sales_Trend[[#This Row],[Paying Customers]]</f>
        <v>0.67241379310344829</v>
      </c>
      <c r="H10" s="5">
        <f>SUMIFS('Account Sales History'!$S$2:$S$2221,'Account Sales History'!$R$2:$R$2221,Sales_Trend[[#This Row],[Sales Month]],'Account Sales History'!$C$2:$C$2221,3)</f>
        <v>14220</v>
      </c>
      <c r="I10" s="5">
        <f>SUMIFS('Account Sales History'!$S$2:$S$2221,'Account Sales History'!$R$2:$R$2221,Sales_Trend[[#This Row],[Sales Month]],'Account Sales History'!$C$2:$C$2221,2)</f>
        <v>20500</v>
      </c>
      <c r="J10" s="5">
        <f>SUMIFS('Account Sales History'!$S$2:$S$2221,'Account Sales History'!$R$2:$R$2221,Sales_Trend[[#This Row],[Sales Month]],'Account Sales History'!$C$2:$C$2221,1)</f>
        <v>22320</v>
      </c>
      <c r="K10" s="8">
        <f>Sales_Trend[[#This Row],[Premium Sales]]/Sales_Trend[[#This Row],[Total Sales]]</f>
        <v>0.24929873772791022</v>
      </c>
      <c r="L10" s="9">
        <f>Sales_Trend[[#This Row],[Business Sales]]/Sales_Trend[[#This Row],[Total Sales]]</f>
        <v>0.3593969144460028</v>
      </c>
      <c r="M10" s="9">
        <f>Sales_Trend[[#This Row],[Enterprise Sales]]/Sales_Trend[[#This Row],[Total Sales]]</f>
        <v>0.39130434782608697</v>
      </c>
    </row>
    <row r="11" spans="1:13" x14ac:dyDescent="0.25">
      <c r="A11" s="1">
        <v>44287</v>
      </c>
      <c r="B11">
        <f>COUNTIF('Account Sales History'!$R$2:$R$2221,Sales_Trend[[#This Row],[Sales Month]])</f>
        <v>208</v>
      </c>
      <c r="C11">
        <f>SUMIF('Account Sales History'!$R$2:$R$2221,Sales_Trend[[#This Row],[Sales Month]],'Account Sales History'!$S$2:$S$2221)</f>
        <v>63125</v>
      </c>
      <c r="D11" s="7">
        <f>AVERAGEIF('Account Sales History'!$R$2:$R$2221,Sales_Trend[[#This Row],[Sales Month]],'Account Sales History'!$S$2:$S$2221)</f>
        <v>303.48557692307691</v>
      </c>
      <c r="E11">
        <f>COUNTIFS('Account Sales History'!$R$2:$R$2221,Sales_Trend[[#This Row],[Sales Month]],'Account Sales History'!$B$2:$B$2221,"Basic")</f>
        <v>80</v>
      </c>
      <c r="F11">
        <f>COUNTIFS('Account Sales History'!$R$2:$R$2221,Sales_Trend[[#This Row],[Sales Month]],'Account Sales History'!$B$2:$B$2221,"&lt;&gt;Basic")</f>
        <v>128</v>
      </c>
      <c r="G11" s="6">
        <f>Sales_Trend[[#This Row],[Non Paying Customers]]/Sales_Trend[[#This Row],[Paying Customers]]</f>
        <v>0.625</v>
      </c>
      <c r="H11" s="5">
        <f>SUMIFS('Account Sales History'!$S$2:$S$2221,'Account Sales History'!$R$2:$R$2221,Sales_Trend[[#This Row],[Sales Month]],'Account Sales History'!$C$2:$C$2221,3)</f>
        <v>16750</v>
      </c>
      <c r="I11" s="5">
        <f>SUMIFS('Account Sales History'!$S$2:$S$2221,'Account Sales History'!$R$2:$R$2221,Sales_Trend[[#This Row],[Sales Month]],'Account Sales History'!$C$2:$C$2221,2)</f>
        <v>23875</v>
      </c>
      <c r="J11" s="5">
        <f>SUMIFS('Account Sales History'!$S$2:$S$2221,'Account Sales History'!$R$2:$R$2221,Sales_Trend[[#This Row],[Sales Month]],'Account Sales History'!$C$2:$C$2221,1)</f>
        <v>22500</v>
      </c>
      <c r="K11" s="8">
        <f>Sales_Trend[[#This Row],[Premium Sales]]/Sales_Trend[[#This Row],[Total Sales]]</f>
        <v>0.26534653465346536</v>
      </c>
      <c r="L11" s="9">
        <f>Sales_Trend[[#This Row],[Business Sales]]/Sales_Trend[[#This Row],[Total Sales]]</f>
        <v>0.37821782178217822</v>
      </c>
      <c r="M11" s="9">
        <f>Sales_Trend[[#This Row],[Enterprise Sales]]/Sales_Trend[[#This Row],[Total Sales]]</f>
        <v>0.35643564356435642</v>
      </c>
    </row>
    <row r="12" spans="1:13" x14ac:dyDescent="0.25">
      <c r="A12" s="1">
        <v>44317</v>
      </c>
      <c r="B12">
        <f>COUNTIF('Account Sales History'!$R$2:$R$2221,Sales_Trend[[#This Row],[Sales Month]])</f>
        <v>249</v>
      </c>
      <c r="C12">
        <f>SUMIF('Account Sales History'!$R$2:$R$2221,Sales_Trend[[#This Row],[Sales Month]],'Account Sales History'!$S$2:$S$2221)</f>
        <v>68155</v>
      </c>
      <c r="D12" s="7">
        <f>AVERAGEIF('Account Sales History'!$R$2:$R$2221,Sales_Trend[[#This Row],[Sales Month]],'Account Sales History'!$S$2:$S$2221)</f>
        <v>273.71485943775099</v>
      </c>
      <c r="E12">
        <f>COUNTIFS('Account Sales History'!$R$2:$R$2221,Sales_Trend[[#This Row],[Sales Month]],'Account Sales History'!$B$2:$B$2221,"Basic")</f>
        <v>106</v>
      </c>
      <c r="F12">
        <f>COUNTIFS('Account Sales History'!$R$2:$R$2221,Sales_Trend[[#This Row],[Sales Month]],'Account Sales History'!$B$2:$B$2221,"&lt;&gt;Basic")</f>
        <v>143</v>
      </c>
      <c r="G12" s="6">
        <f>Sales_Trend[[#This Row],[Non Paying Customers]]/Sales_Trend[[#This Row],[Paying Customers]]</f>
        <v>0.74125874125874125</v>
      </c>
      <c r="H12" s="5">
        <f>SUMIFS('Account Sales History'!$S$2:$S$2221,'Account Sales History'!$R$2:$R$2221,Sales_Trend[[#This Row],[Sales Month]],'Account Sales History'!$C$2:$C$2221,3)</f>
        <v>19180</v>
      </c>
      <c r="I12" s="5">
        <f>SUMIFS('Account Sales History'!$S$2:$S$2221,'Account Sales History'!$R$2:$R$2221,Sales_Trend[[#This Row],[Sales Month]],'Account Sales History'!$C$2:$C$2221,2)</f>
        <v>26325</v>
      </c>
      <c r="J12" s="5">
        <f>SUMIFS('Account Sales History'!$S$2:$S$2221,'Account Sales History'!$R$2:$R$2221,Sales_Trend[[#This Row],[Sales Month]],'Account Sales History'!$C$2:$C$2221,1)</f>
        <v>22650</v>
      </c>
      <c r="K12" s="8">
        <f>Sales_Trend[[#This Row],[Premium Sales]]/Sales_Trend[[#This Row],[Total Sales]]</f>
        <v>0.28141735749394764</v>
      </c>
      <c r="L12" s="9">
        <f>Sales_Trend[[#This Row],[Business Sales]]/Sales_Trend[[#This Row],[Total Sales]]</f>
        <v>0.38625192575746459</v>
      </c>
      <c r="M12" s="9">
        <f>Sales_Trend[[#This Row],[Enterprise Sales]]/Sales_Trend[[#This Row],[Total Sales]]</f>
        <v>0.33233071674858777</v>
      </c>
    </row>
    <row r="13" spans="1:13" x14ac:dyDescent="0.25">
      <c r="A13" s="1">
        <v>44348</v>
      </c>
      <c r="B13">
        <f>COUNTIF('Account Sales History'!$R$2:$R$2221,Sales_Trend[[#This Row],[Sales Month]])</f>
        <v>307</v>
      </c>
      <c r="C13">
        <f>SUMIF('Account Sales History'!$R$2:$R$2221,Sales_Trend[[#This Row],[Sales Month]],'Account Sales History'!$S$2:$S$2221)</f>
        <v>80335</v>
      </c>
      <c r="D13" s="7">
        <f>AVERAGEIF('Account Sales History'!$R$2:$R$2221,Sales_Trend[[#This Row],[Sales Month]],'Account Sales History'!$S$2:$S$2221)</f>
        <v>261.67752442996743</v>
      </c>
      <c r="E13">
        <f>COUNTIFS('Account Sales History'!$R$2:$R$2221,Sales_Trend[[#This Row],[Sales Month]],'Account Sales History'!$B$2:$B$2221,"Basic")</f>
        <v>140</v>
      </c>
      <c r="F13">
        <f>COUNTIFS('Account Sales History'!$R$2:$R$2221,Sales_Trend[[#This Row],[Sales Month]],'Account Sales History'!$B$2:$B$2221,"&lt;&gt;Basic")</f>
        <v>167</v>
      </c>
      <c r="G13" s="6">
        <f>Sales_Trend[[#This Row],[Non Paying Customers]]/Sales_Trend[[#This Row],[Paying Customers]]</f>
        <v>0.83832335329341312</v>
      </c>
      <c r="H13" s="5">
        <f>SUMIFS('Account Sales History'!$S$2:$S$2221,'Account Sales History'!$R$2:$R$2221,Sales_Trend[[#This Row],[Sales Month]],'Account Sales History'!$C$2:$C$2221,3)</f>
        <v>22120</v>
      </c>
      <c r="I13" s="5">
        <f>SUMIFS('Account Sales History'!$S$2:$S$2221,'Account Sales History'!$R$2:$R$2221,Sales_Trend[[#This Row],[Sales Month]],'Account Sales History'!$C$2:$C$2221,2)</f>
        <v>27825</v>
      </c>
      <c r="J13" s="5">
        <f>SUMIFS('Account Sales History'!$S$2:$S$2221,'Account Sales History'!$R$2:$R$2221,Sales_Trend[[#This Row],[Sales Month]],'Account Sales History'!$C$2:$C$2221,1)</f>
        <v>30390</v>
      </c>
      <c r="K13" s="8">
        <f>Sales_Trend[[#This Row],[Premium Sales]]/Sales_Trend[[#This Row],[Total Sales]]</f>
        <v>0.2753469845023962</v>
      </c>
      <c r="L13" s="9">
        <f>Sales_Trend[[#This Row],[Business Sales]]/Sales_Trend[[#This Row],[Total Sales]]</f>
        <v>0.3463621086699446</v>
      </c>
      <c r="M13" s="9">
        <f>Sales_Trend[[#This Row],[Enterprise Sales]]/Sales_Trend[[#This Row],[Total Sales]]</f>
        <v>0.3782909068276592</v>
      </c>
    </row>
    <row r="14" spans="1:13" x14ac:dyDescent="0.25">
      <c r="A14" s="1"/>
    </row>
    <row r="15" spans="1:13" x14ac:dyDescent="0.25">
      <c r="A15"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1D8E9-4CD3-4112-912A-CB0DDA94F8A6}">
  <sheetPr>
    <outlinePr summaryBelow="0"/>
  </sheetPr>
  <dimension ref="B1:I13"/>
  <sheetViews>
    <sheetView showGridLines="0" workbookViewId="0">
      <selection activeCell="I10" sqref="I10"/>
    </sheetView>
  </sheetViews>
  <sheetFormatPr defaultRowHeight="15.75" outlineLevelRow="1" outlineLevelCol="1" x14ac:dyDescent="0.25"/>
  <cols>
    <col min="3" max="3" width="6.125" bestFit="1" customWidth="1"/>
    <col min="4" max="7" width="13" bestFit="1" customWidth="1" outlineLevel="1"/>
  </cols>
  <sheetData>
    <row r="1" spans="2:9" ht="16.5" thickBot="1" x14ac:dyDescent="0.3"/>
    <row r="2" spans="2:9" ht="18.75" x14ac:dyDescent="0.3">
      <c r="B2" s="13" t="s">
        <v>75</v>
      </c>
      <c r="C2" s="13"/>
      <c r="D2" s="18"/>
      <c r="E2" s="18"/>
      <c r="F2" s="18"/>
      <c r="G2" s="18"/>
    </row>
    <row r="3" spans="2:9" ht="18.75" collapsed="1" x14ac:dyDescent="0.3">
      <c r="B3" s="12"/>
      <c r="C3" s="12"/>
      <c r="D3" s="19" t="s">
        <v>77</v>
      </c>
      <c r="E3" s="19" t="s">
        <v>71</v>
      </c>
      <c r="F3" s="19" t="s">
        <v>73</v>
      </c>
      <c r="G3" s="19" t="s">
        <v>74</v>
      </c>
    </row>
    <row r="4" spans="2:9" ht="22.5" hidden="1" outlineLevel="1" x14ac:dyDescent="0.25">
      <c r="B4" s="15"/>
      <c r="C4" s="15"/>
      <c r="E4" s="21" t="s">
        <v>72</v>
      </c>
      <c r="F4" s="21" t="s">
        <v>72</v>
      </c>
      <c r="G4" s="21" t="s">
        <v>72</v>
      </c>
    </row>
    <row r="5" spans="2:9" x14ac:dyDescent="0.25">
      <c r="B5" s="16" t="s">
        <v>76</v>
      </c>
      <c r="C5" s="16"/>
      <c r="D5" s="14"/>
      <c r="E5" s="14"/>
      <c r="F5" s="14"/>
      <c r="G5" s="14"/>
    </row>
    <row r="6" spans="2:9" outlineLevel="1" x14ac:dyDescent="0.25">
      <c r="B6" s="15"/>
      <c r="C6" s="15" t="s">
        <v>67</v>
      </c>
      <c r="D6" s="4">
        <v>10</v>
      </c>
      <c r="E6" s="20">
        <v>10</v>
      </c>
      <c r="F6" s="20">
        <v>12</v>
      </c>
      <c r="G6" s="20">
        <v>15</v>
      </c>
    </row>
    <row r="7" spans="2:9" outlineLevel="1" x14ac:dyDescent="0.25">
      <c r="B7" s="15"/>
      <c r="C7" s="15" t="s">
        <v>68</v>
      </c>
      <c r="D7" s="4">
        <v>25</v>
      </c>
      <c r="E7" s="20">
        <v>25</v>
      </c>
      <c r="F7" s="20">
        <v>30</v>
      </c>
      <c r="G7" s="20">
        <v>35</v>
      </c>
    </row>
    <row r="8" spans="2:9" outlineLevel="1" x14ac:dyDescent="0.25">
      <c r="B8" s="15"/>
      <c r="C8" s="15" t="s">
        <v>69</v>
      </c>
      <c r="D8" s="4">
        <v>23</v>
      </c>
      <c r="E8" s="20">
        <v>23</v>
      </c>
      <c r="F8" s="20">
        <v>28</v>
      </c>
      <c r="G8" s="20">
        <v>33</v>
      </c>
    </row>
    <row r="9" spans="2:9" x14ac:dyDescent="0.25">
      <c r="B9" s="16" t="s">
        <v>78</v>
      </c>
      <c r="C9" s="16"/>
      <c r="D9" s="14"/>
      <c r="E9" s="14"/>
      <c r="F9" s="14"/>
      <c r="G9" s="14"/>
    </row>
    <row r="10" spans="2:9" ht="16.5" outlineLevel="1" thickBot="1" x14ac:dyDescent="0.3">
      <c r="B10" s="17"/>
      <c r="C10" s="17" t="s">
        <v>70</v>
      </c>
      <c r="D10" s="11">
        <v>80305</v>
      </c>
      <c r="E10" s="11">
        <v>80305</v>
      </c>
      <c r="F10" s="11">
        <v>96894</v>
      </c>
      <c r="G10" s="11">
        <v>115695</v>
      </c>
      <c r="I10" s="5">
        <f>G10-E10</f>
        <v>35390</v>
      </c>
    </row>
    <row r="11" spans="2:9" x14ac:dyDescent="0.25">
      <c r="B11" t="s">
        <v>79</v>
      </c>
    </row>
    <row r="12" spans="2:9" x14ac:dyDescent="0.25">
      <c r="B12" t="s">
        <v>80</v>
      </c>
    </row>
    <row r="13" spans="2:9" x14ac:dyDescent="0.25">
      <c r="B13"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E5499-A0F2-445F-9351-A501D2F80C2A}">
  <dimension ref="A1:H27"/>
  <sheetViews>
    <sheetView topLeftCell="A13" workbookViewId="0">
      <selection activeCell="B10" sqref="B10"/>
    </sheetView>
  </sheetViews>
  <sheetFormatPr defaultRowHeight="15.75" x14ac:dyDescent="0.25"/>
  <cols>
    <col min="1" max="1" width="18.375" bestFit="1" customWidth="1"/>
    <col min="2" max="2" width="19.75" bestFit="1" customWidth="1"/>
    <col min="3" max="3" width="18.875" bestFit="1" customWidth="1"/>
    <col min="4" max="4" width="24.875" bestFit="1" customWidth="1"/>
    <col min="5" max="5" width="16.25" bestFit="1" customWidth="1"/>
    <col min="6" max="8" width="11.375" bestFit="1" customWidth="1"/>
  </cols>
  <sheetData>
    <row r="1" spans="1:6" x14ac:dyDescent="0.25">
      <c r="A1" t="s">
        <v>14</v>
      </c>
      <c r="B1" t="s">
        <v>57</v>
      </c>
      <c r="C1" t="s">
        <v>58</v>
      </c>
      <c r="D1" t="s">
        <v>59</v>
      </c>
    </row>
    <row r="2" spans="1:6" x14ac:dyDescent="0.25">
      <c r="A2" t="s">
        <v>3</v>
      </c>
      <c r="B2" s="4">
        <f>SUMIF('Account Sales History'!$B$2:$B$2221,Scenario1[[#This Row],[Subscription Type]],'Account Sales History'!$J$2:$J$2221)</f>
        <v>18350</v>
      </c>
      <c r="C2" s="8">
        <v>0.5</v>
      </c>
      <c r="D2" s="4">
        <f>'Scenario Analysis'!$B2*'Scenario Analysis'!$C2</f>
        <v>9175</v>
      </c>
    </row>
    <row r="3" spans="1:6" x14ac:dyDescent="0.25">
      <c r="A3" t="s">
        <v>0</v>
      </c>
      <c r="B3" s="4">
        <f>SUMIF('Account Sales History'!$B$2:$B$2221,Scenario1[[#This Row],[Subscription Type]],'Account Sales History'!$J$2:$J$2221)</f>
        <v>8460</v>
      </c>
      <c r="C3" s="8">
        <v>0.45</v>
      </c>
      <c r="D3" s="4">
        <f>'Scenario Analysis'!$B3*'Scenario Analysis'!$C3</f>
        <v>3807</v>
      </c>
    </row>
    <row r="4" spans="1:6" x14ac:dyDescent="0.25">
      <c r="A4" t="s">
        <v>1</v>
      </c>
      <c r="B4" s="4">
        <f>SUMIF('Account Sales History'!$B$2:$B$2221,Scenario1[[#This Row],[Subscription Type]],'Account Sales History'!$J$2:$J$2221)</f>
        <v>8475</v>
      </c>
      <c r="C4" s="8">
        <v>0.3</v>
      </c>
      <c r="D4" s="4">
        <f>'Scenario Analysis'!$B4*'Scenario Analysis'!$C4</f>
        <v>2542.5</v>
      </c>
    </row>
    <row r="5" spans="1:6" x14ac:dyDescent="0.25">
      <c r="A5" t="s">
        <v>2</v>
      </c>
      <c r="B5" s="4">
        <f>SUMIF('Account Sales History'!$B$2:$B$2221,Scenario1[[#This Row],[Subscription Type]],'Account Sales History'!$J$2:$J$2221)</f>
        <v>2808</v>
      </c>
      <c r="C5" s="8">
        <v>0.15</v>
      </c>
      <c r="D5" s="4">
        <f>'Scenario Analysis'!$B5*'Scenario Analysis'!$C5</f>
        <v>421.2</v>
      </c>
    </row>
    <row r="6" spans="1:6" x14ac:dyDescent="0.25">
      <c r="A6" t="s">
        <v>60</v>
      </c>
      <c r="D6" s="4">
        <f>SUBTOTAL(109,Scenario1[Projected Upsell Amount])</f>
        <v>15945.7</v>
      </c>
    </row>
    <row r="7" spans="1:6" x14ac:dyDescent="0.25">
      <c r="F7" s="9"/>
    </row>
    <row r="8" spans="1:6" x14ac:dyDescent="0.25">
      <c r="F8" s="9"/>
    </row>
    <row r="9" spans="1:6" x14ac:dyDescent="0.25">
      <c r="A9" t="s">
        <v>61</v>
      </c>
      <c r="B9" t="s">
        <v>62</v>
      </c>
      <c r="C9" t="s">
        <v>63</v>
      </c>
      <c r="F9" s="9"/>
    </row>
    <row r="10" spans="1:6" x14ac:dyDescent="0.25">
      <c r="A10" s="5">
        <f>SUMIF('Account Sales History'!$R$2:$R$2221,MAX('Account Sales History'!$R$2:$R$2221),'Account Sales History'!$S$2:$S$2221)</f>
        <v>80335</v>
      </c>
      <c r="B10" s="9">
        <v>0.24478745254247858</v>
      </c>
      <c r="C10" s="5">
        <f>Scenario2[[#This Row],[Sales Last Month]]*(1+Scenario2[[#This Row],[Growth Rate]])</f>
        <v>100000.00000000003</v>
      </c>
    </row>
    <row r="13" spans="1:6" x14ac:dyDescent="0.25">
      <c r="A13" t="s">
        <v>14</v>
      </c>
      <c r="B13" t="s">
        <v>64</v>
      </c>
      <c r="C13" t="s">
        <v>65</v>
      </c>
      <c r="D13" t="s">
        <v>82</v>
      </c>
      <c r="E13" t="s">
        <v>66</v>
      </c>
    </row>
    <row r="14" spans="1:6" x14ac:dyDescent="0.25">
      <c r="A14" t="s">
        <v>0</v>
      </c>
      <c r="B14" s="4">
        <v>10</v>
      </c>
      <c r="C14" s="10">
        <f>SUMIFS('Account Sales History'!$G$2:$G$2221,'Account Sales History'!$R$2:$R$2221,MAX('Account Sales History'!$R$2:$R$2221),'Account Sales History'!$B$2:$B$2221,Scenario3[[#This Row],[Subscription Type]])</f>
        <v>2212</v>
      </c>
      <c r="D14" s="9">
        <v>-0.05</v>
      </c>
      <c r="E14" s="5">
        <f>Scenario3[[#This Row],[License Price]]*Scenario3[[#This Row],[License Bought]]*(1+Scenario3[[#This Row],[Elasticity]])</f>
        <v>21014</v>
      </c>
    </row>
    <row r="15" spans="1:6" x14ac:dyDescent="0.25">
      <c r="A15" t="s">
        <v>1</v>
      </c>
      <c r="B15" s="4">
        <v>25</v>
      </c>
      <c r="C15" s="10">
        <f>SUMIFS('Account Sales History'!$G$2:$G$2221,'Account Sales History'!$R$2:$R$2221,MAX('Account Sales History'!$R$2:$R$2221),'Account Sales History'!$B$2:$B$2221,Scenario3[[#This Row],[Subscription Type]])</f>
        <v>1113</v>
      </c>
      <c r="D15" s="9">
        <v>-0.1</v>
      </c>
      <c r="E15" s="5">
        <f>Scenario3[[#This Row],[License Price]]*Scenario3[[#This Row],[License Bought]]*(1+Scenario3[[#This Row],[Elasticity]])</f>
        <v>25042.5</v>
      </c>
    </row>
    <row r="16" spans="1:6" x14ac:dyDescent="0.25">
      <c r="A16" t="s">
        <v>2</v>
      </c>
      <c r="B16" s="4">
        <v>23</v>
      </c>
      <c r="C16" s="10">
        <f>SUMIFS('Account Sales History'!$G$2:$G$2221,'Account Sales History'!$R$2:$R$2221,MAX('Account Sales History'!$R$2:$R$2221),'Account Sales History'!$B$2:$B$2221,Scenario3[[#This Row],[Subscription Type]])</f>
        <v>1320</v>
      </c>
      <c r="D16" s="9">
        <v>-0.15</v>
      </c>
      <c r="E16" s="5">
        <f>Scenario3[[#This Row],[License Price]]*Scenario3[[#This Row],[License Bought]]*(1+Scenario3[[#This Row],[Elasticity]])</f>
        <v>25806</v>
      </c>
    </row>
    <row r="17" spans="1:8" x14ac:dyDescent="0.25">
      <c r="A17" t="s">
        <v>60</v>
      </c>
      <c r="E17" s="5">
        <f>SUBTOTAL(109,Scenario3[Projected Sales])</f>
        <v>71862.5</v>
      </c>
    </row>
    <row r="20" spans="1:8" x14ac:dyDescent="0.25">
      <c r="A20" t="s">
        <v>83</v>
      </c>
      <c r="B20" s="22"/>
      <c r="C20" s="22"/>
      <c r="D20" s="22"/>
      <c r="E20" s="22"/>
      <c r="F20" s="22"/>
      <c r="G20" s="22"/>
      <c r="H20" s="22"/>
    </row>
    <row r="21" spans="1:8" x14ac:dyDescent="0.25">
      <c r="A21" s="5">
        <f>E14</f>
        <v>21014</v>
      </c>
      <c r="B21" s="22">
        <v>-1.2500000000000001E-2</v>
      </c>
      <c r="C21" s="22">
        <v>-2.5000000000000001E-2</v>
      </c>
      <c r="D21" s="22">
        <v>-0.05</v>
      </c>
      <c r="E21" s="22">
        <v>-0.1</v>
      </c>
      <c r="F21" s="22">
        <v>-0.2</v>
      </c>
      <c r="G21" s="22">
        <v>-0.4</v>
      </c>
      <c r="H21" s="22">
        <v>-0.8</v>
      </c>
    </row>
    <row r="22" spans="1:8" x14ac:dyDescent="0.25">
      <c r="A22" s="4">
        <v>12</v>
      </c>
      <c r="B22" s="4">
        <f t="dataTable" ref="B22:H27" dt2D="1" dtr="1" r1="D14" r2="B14"/>
        <v>26212.2</v>
      </c>
      <c r="C22" s="4">
        <v>25880.399999999998</v>
      </c>
      <c r="D22" s="4">
        <v>25216.799999999999</v>
      </c>
      <c r="E22" s="4">
        <v>23889.600000000002</v>
      </c>
      <c r="F22" s="4">
        <v>21235.200000000001</v>
      </c>
      <c r="G22" s="4">
        <v>15926.4</v>
      </c>
      <c r="H22" s="4">
        <v>5308.7999999999993</v>
      </c>
    </row>
    <row r="23" spans="1:8" x14ac:dyDescent="0.25">
      <c r="A23" s="4">
        <v>15</v>
      </c>
      <c r="B23" s="4">
        <v>32765.25</v>
      </c>
      <c r="C23" s="4">
        <v>32350.5</v>
      </c>
      <c r="D23" s="4">
        <v>31521</v>
      </c>
      <c r="E23" s="4">
        <v>29862</v>
      </c>
      <c r="F23" s="4">
        <v>26544</v>
      </c>
      <c r="G23" s="4">
        <v>19908</v>
      </c>
      <c r="H23" s="4">
        <v>6635.9999999999982</v>
      </c>
    </row>
    <row r="24" spans="1:8" x14ac:dyDescent="0.25">
      <c r="A24" s="4">
        <v>17.5</v>
      </c>
      <c r="B24" s="4">
        <v>38226.125</v>
      </c>
      <c r="C24" s="4">
        <v>37742.25</v>
      </c>
      <c r="D24" s="4">
        <v>36774.5</v>
      </c>
      <c r="E24" s="4">
        <v>34839</v>
      </c>
      <c r="F24" s="4">
        <v>30968</v>
      </c>
      <c r="G24" s="4">
        <v>23226</v>
      </c>
      <c r="H24" s="4">
        <v>7741.9999999999982</v>
      </c>
    </row>
    <row r="25" spans="1:8" x14ac:dyDescent="0.25">
      <c r="A25" s="4">
        <v>20</v>
      </c>
      <c r="B25" s="4">
        <v>43687</v>
      </c>
      <c r="C25" s="4">
        <v>43134</v>
      </c>
      <c r="D25" s="4">
        <v>42028</v>
      </c>
      <c r="E25" s="4">
        <v>39816</v>
      </c>
      <c r="F25" s="4">
        <v>35392</v>
      </c>
      <c r="G25" s="4">
        <v>26544</v>
      </c>
      <c r="H25" s="4">
        <v>8847.9999999999982</v>
      </c>
    </row>
    <row r="26" spans="1:8" x14ac:dyDescent="0.25">
      <c r="A26" s="4">
        <v>22.5</v>
      </c>
      <c r="B26" s="4">
        <v>49147.875</v>
      </c>
      <c r="C26" s="4">
        <v>48525.75</v>
      </c>
      <c r="D26" s="4">
        <v>47281.5</v>
      </c>
      <c r="E26" s="4">
        <v>44793</v>
      </c>
      <c r="F26" s="4">
        <v>39816</v>
      </c>
      <c r="G26" s="4">
        <v>29862</v>
      </c>
      <c r="H26" s="4">
        <v>9953.9999999999982</v>
      </c>
    </row>
    <row r="27" spans="1:8" x14ac:dyDescent="0.25">
      <c r="A27" s="4">
        <v>25</v>
      </c>
      <c r="B27" s="4">
        <v>54608.75</v>
      </c>
      <c r="C27" s="4">
        <v>53917.5</v>
      </c>
      <c r="D27" s="4">
        <v>52535</v>
      </c>
      <c r="E27" s="4">
        <v>49770</v>
      </c>
      <c r="F27" s="4">
        <v>44240</v>
      </c>
      <c r="G27" s="4">
        <v>33180</v>
      </c>
      <c r="H27" s="4">
        <v>11059.999999999998</v>
      </c>
    </row>
  </sheetData>
  <scenarios current="0" show="0" sqref="D17">
    <scenario name="Current" locked="1" count="3" user="Farhan Sidiq" comment="Created by Farhan Sidiq on 13/11/2023">
      <inputCells r="B14" val="10" numFmtId="164"/>
      <inputCells r="B15" val="25" numFmtId="164"/>
      <inputCells r="B16" val="23" numFmtId="164"/>
    </scenario>
    <scenario name="Moderate" locked="1" count="3" user="Farhan Sidiq" comment="Created by Farhan Sidiq on 13/11/2023">
      <inputCells r="B14" val="12" numFmtId="164"/>
      <inputCells r="B15" val="30" numFmtId="164"/>
      <inputCells r="B16" val="28" numFmtId="164"/>
    </scenario>
    <scenario name="High" locked="1" count="3" user="Farhan Sidiq" comment="Created by Farhan Sidiq on 13/11/2023">
      <inputCells r="B14" val="15" numFmtId="164"/>
      <inputCells r="B15" val="35" numFmtId="164"/>
      <inputCells r="B16" val="33" numFmtId="164"/>
    </scenario>
  </scenarios>
  <conditionalFormatting sqref="B22:H27">
    <cfRule type="cellIs" dxfId="0" priority="1" operator="lessThan">
      <formula>21014</formula>
    </cfRule>
  </conditionalFormatting>
  <pageMargins left="0.7" right="0.7" top="0.75" bottom="0.75" header="0.3" footer="0.3"/>
  <pageSetup orientation="portrait" horizontalDpi="360" verticalDpi="360"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C90E2-6098-4DBC-B280-A31D940C1C75}">
  <dimension ref="A1:D26"/>
  <sheetViews>
    <sheetView tabSelected="1" workbookViewId="0">
      <pane ySplit="1" topLeftCell="A20" activePane="bottomLeft" state="frozen"/>
      <selection pane="bottomLeft" activeCell="B19" sqref="B19"/>
    </sheetView>
  </sheetViews>
  <sheetFormatPr defaultRowHeight="15.75" x14ac:dyDescent="0.25"/>
  <cols>
    <col min="1" max="1" width="13.5" bestFit="1" customWidth="1"/>
    <col min="2" max="2" width="12" bestFit="1" customWidth="1"/>
    <col min="3" max="3" width="37.25" bestFit="1" customWidth="1"/>
    <col min="4" max="4" width="40.875" bestFit="1" customWidth="1"/>
  </cols>
  <sheetData>
    <row r="1" spans="1:4" x14ac:dyDescent="0.25">
      <c r="A1" t="s">
        <v>12</v>
      </c>
      <c r="B1" t="s">
        <v>46</v>
      </c>
      <c r="C1" t="s">
        <v>84</v>
      </c>
      <c r="D1" t="s">
        <v>85</v>
      </c>
    </row>
    <row r="2" spans="1:4" x14ac:dyDescent="0.25">
      <c r="A2" s="1">
        <v>43647</v>
      </c>
      <c r="B2" s="5">
        <f>SUMIF('Account Sales History'!$R$2:$R$2221,forecast[[#This Row],[Sales Month]],'Account Sales History'!$S$2:$S$2221)</f>
        <v>0</v>
      </c>
      <c r="D2" s="5"/>
    </row>
    <row r="3" spans="1:4" x14ac:dyDescent="0.25">
      <c r="A3" s="1">
        <v>43678</v>
      </c>
      <c r="B3" s="5">
        <f>SUMIF('Account Sales History'!$R$2:$R$2221,forecast[[#This Row],[Sales Month]],'Account Sales History'!$S$2:$S$2221)</f>
        <v>0</v>
      </c>
    </row>
    <row r="4" spans="1:4" x14ac:dyDescent="0.25">
      <c r="A4" s="1">
        <v>43709</v>
      </c>
      <c r="B4" s="5">
        <f>SUMIF('Account Sales History'!$R$2:$R$2221,forecast[[#This Row],[Sales Month]],'Account Sales History'!$S$2:$S$2221)</f>
        <v>0</v>
      </c>
    </row>
    <row r="5" spans="1:4" x14ac:dyDescent="0.25">
      <c r="A5" s="1">
        <v>43739</v>
      </c>
      <c r="B5" s="5">
        <f>SUMIF('Account Sales History'!$R$2:$R$2221,forecast[[#This Row],[Sales Month]],'Account Sales History'!$S$2:$S$2221)</f>
        <v>20</v>
      </c>
      <c r="C5" s="5">
        <f>AVERAGE(B2:B4)</f>
        <v>0</v>
      </c>
      <c r="D5" s="5">
        <f>B2*15%+B3*35%+B4*50%</f>
        <v>0</v>
      </c>
    </row>
    <row r="6" spans="1:4" x14ac:dyDescent="0.25">
      <c r="A6" s="1">
        <v>43770</v>
      </c>
      <c r="B6" s="5">
        <f>SUMIF('Account Sales History'!$R$2:$R$2221,forecast[[#This Row],[Sales Month]],'Account Sales History'!$S$2:$S$2221)</f>
        <v>40</v>
      </c>
      <c r="C6" s="5">
        <f t="shared" ref="C6:C26" si="0">AVERAGE(B3:B5)</f>
        <v>6.666666666666667</v>
      </c>
      <c r="D6" s="5">
        <f t="shared" ref="D6:D26" si="1">B3*15%+B4*35%+B5*50%</f>
        <v>10</v>
      </c>
    </row>
    <row r="7" spans="1:4" x14ac:dyDescent="0.25">
      <c r="A7" s="1">
        <v>43800</v>
      </c>
      <c r="B7" s="5">
        <f>SUMIF('Account Sales History'!$R$2:$R$2221,forecast[[#This Row],[Sales Month]],'Account Sales History'!$S$2:$S$2221)</f>
        <v>40</v>
      </c>
      <c r="C7" s="5">
        <f t="shared" si="0"/>
        <v>20</v>
      </c>
      <c r="D7" s="5">
        <f t="shared" si="1"/>
        <v>27</v>
      </c>
    </row>
    <row r="8" spans="1:4" x14ac:dyDescent="0.25">
      <c r="A8" s="1">
        <v>43831</v>
      </c>
      <c r="B8" s="5">
        <f>SUMIF('Account Sales History'!$R$2:$R$2221,forecast[[#This Row],[Sales Month]],'Account Sales History'!$S$2:$S$2221)</f>
        <v>645</v>
      </c>
      <c r="C8" s="5">
        <f t="shared" si="0"/>
        <v>33.333333333333336</v>
      </c>
      <c r="D8" s="5">
        <f t="shared" si="1"/>
        <v>37</v>
      </c>
    </row>
    <row r="9" spans="1:4" x14ac:dyDescent="0.25">
      <c r="A9" s="1">
        <v>43862</v>
      </c>
      <c r="B9" s="5">
        <f>SUMIF('Account Sales History'!$R$2:$R$2221,forecast[[#This Row],[Sales Month]],'Account Sales History'!$S$2:$S$2221)</f>
        <v>5735</v>
      </c>
      <c r="C9" s="5">
        <f t="shared" si="0"/>
        <v>241.66666666666666</v>
      </c>
      <c r="D9" s="5">
        <f t="shared" si="1"/>
        <v>342.5</v>
      </c>
    </row>
    <row r="10" spans="1:4" x14ac:dyDescent="0.25">
      <c r="A10" s="1">
        <v>43891</v>
      </c>
      <c r="B10" s="5">
        <f>SUMIF('Account Sales History'!$R$2:$R$2221,forecast[[#This Row],[Sales Month]],'Account Sales History'!$S$2:$S$2221)</f>
        <v>11310</v>
      </c>
      <c r="C10" s="5">
        <f t="shared" si="0"/>
        <v>2140</v>
      </c>
      <c r="D10" s="5">
        <f t="shared" si="1"/>
        <v>3099.25</v>
      </c>
    </row>
    <row r="11" spans="1:4" x14ac:dyDescent="0.25">
      <c r="A11" s="1">
        <v>43922</v>
      </c>
      <c r="B11" s="5">
        <f>SUMIF('Account Sales History'!$R$2:$R$2221,forecast[[#This Row],[Sales Month]],'Account Sales History'!$S$2:$S$2221)</f>
        <v>19225</v>
      </c>
      <c r="C11" s="5">
        <f t="shared" si="0"/>
        <v>5896.666666666667</v>
      </c>
      <c r="D11" s="5">
        <f t="shared" si="1"/>
        <v>7759</v>
      </c>
    </row>
    <row r="12" spans="1:4" x14ac:dyDescent="0.25">
      <c r="A12" s="1">
        <v>43952</v>
      </c>
      <c r="B12" s="5">
        <f>SUMIF('Account Sales History'!$R$2:$R$2221,forecast[[#This Row],[Sales Month]],'Account Sales History'!$S$2:$S$2221)</f>
        <v>23805</v>
      </c>
      <c r="C12" s="5">
        <f t="shared" si="0"/>
        <v>12090</v>
      </c>
      <c r="D12" s="5">
        <f t="shared" si="1"/>
        <v>14431.25</v>
      </c>
    </row>
    <row r="13" spans="1:4" x14ac:dyDescent="0.25">
      <c r="A13" s="1">
        <v>43983</v>
      </c>
      <c r="B13" s="5">
        <f>SUMIF('Account Sales History'!$R$2:$R$2221,forecast[[#This Row],[Sales Month]],'Account Sales History'!$S$2:$S$2221)</f>
        <v>25190</v>
      </c>
      <c r="C13" s="5">
        <f t="shared" si="0"/>
        <v>18113.333333333332</v>
      </c>
      <c r="D13" s="5">
        <f t="shared" si="1"/>
        <v>20327.75</v>
      </c>
    </row>
    <row r="14" spans="1:4" x14ac:dyDescent="0.25">
      <c r="A14" s="1">
        <v>44013</v>
      </c>
      <c r="B14" s="5">
        <f>SUMIF('Account Sales History'!$R$2:$R$2221,forecast[[#This Row],[Sales Month]],'Account Sales History'!$S$2:$S$2221)</f>
        <v>28325</v>
      </c>
      <c r="C14" s="5">
        <f t="shared" si="0"/>
        <v>22740</v>
      </c>
      <c r="D14" s="5">
        <f t="shared" si="1"/>
        <v>23810.5</v>
      </c>
    </row>
    <row r="15" spans="1:4" x14ac:dyDescent="0.25">
      <c r="A15" s="1">
        <v>44044</v>
      </c>
      <c r="B15" s="5">
        <f>SUMIF('Account Sales History'!$R$2:$R$2221,forecast[[#This Row],[Sales Month]],'Account Sales History'!$S$2:$S$2221)</f>
        <v>32005</v>
      </c>
      <c r="C15" s="5">
        <f t="shared" si="0"/>
        <v>25773.333333333332</v>
      </c>
      <c r="D15" s="5">
        <f t="shared" si="1"/>
        <v>26549.75</v>
      </c>
    </row>
    <row r="16" spans="1:4" x14ac:dyDescent="0.25">
      <c r="A16" s="1">
        <v>44075</v>
      </c>
      <c r="B16" s="5">
        <f>SUMIF('Account Sales History'!$R$2:$R$2221,forecast[[#This Row],[Sales Month]],'Account Sales History'!$S$2:$S$2221)</f>
        <v>34890</v>
      </c>
      <c r="C16" s="5">
        <f t="shared" si="0"/>
        <v>28506.666666666668</v>
      </c>
      <c r="D16" s="5">
        <f t="shared" si="1"/>
        <v>29694.75</v>
      </c>
    </row>
    <row r="17" spans="1:4" x14ac:dyDescent="0.25">
      <c r="A17" s="1">
        <v>44105</v>
      </c>
      <c r="B17" s="5">
        <f>SUMIF('Account Sales History'!$R$2:$R$2221,forecast[[#This Row],[Sales Month]],'Account Sales History'!$S$2:$S$2221)</f>
        <v>40615</v>
      </c>
      <c r="C17" s="5">
        <f t="shared" si="0"/>
        <v>31740</v>
      </c>
      <c r="D17" s="5">
        <f t="shared" si="1"/>
        <v>32895.5</v>
      </c>
    </row>
    <row r="18" spans="1:4" x14ac:dyDescent="0.25">
      <c r="A18" s="1">
        <v>44136</v>
      </c>
      <c r="B18" s="5">
        <f>SUMIF('Account Sales History'!$R$2:$R$2221,forecast[[#This Row],[Sales Month]],'Account Sales History'!$S$2:$S$2221)</f>
        <v>46605</v>
      </c>
      <c r="C18" s="5">
        <f t="shared" si="0"/>
        <v>35836.666666666664</v>
      </c>
      <c r="D18" s="5">
        <f t="shared" si="1"/>
        <v>37319.75</v>
      </c>
    </row>
    <row r="19" spans="1:4" x14ac:dyDescent="0.25">
      <c r="A19" s="1">
        <v>44166</v>
      </c>
      <c r="B19" s="5">
        <f>SUMIF('Account Sales History'!$R$2:$R$2221,forecast[[#This Row],[Sales Month]],'Account Sales History'!$S$2:$S$2221)</f>
        <v>50195</v>
      </c>
      <c r="C19" s="5">
        <f t="shared" si="0"/>
        <v>40703.333333333336</v>
      </c>
      <c r="D19" s="5">
        <f t="shared" si="1"/>
        <v>42751.25</v>
      </c>
    </row>
    <row r="20" spans="1:4" x14ac:dyDescent="0.25">
      <c r="A20" s="1">
        <v>44197</v>
      </c>
      <c r="B20" s="5">
        <f>SUMIF('Account Sales History'!$R$2:$R$2221,forecast[[#This Row],[Sales Month]],'Account Sales History'!$S$2:$S$2221)</f>
        <v>51605</v>
      </c>
      <c r="C20" s="5">
        <f t="shared" si="0"/>
        <v>45805</v>
      </c>
      <c r="D20" s="5">
        <f t="shared" si="1"/>
        <v>47501.5</v>
      </c>
    </row>
    <row r="21" spans="1:4" x14ac:dyDescent="0.25">
      <c r="A21" s="1">
        <v>44228</v>
      </c>
      <c r="B21" s="5">
        <f>SUMIF('Account Sales History'!$R$2:$R$2221,forecast[[#This Row],[Sales Month]],'Account Sales History'!$S$2:$S$2221)</f>
        <v>54120</v>
      </c>
      <c r="C21" s="5">
        <f t="shared" si="0"/>
        <v>49468.333333333336</v>
      </c>
      <c r="D21" s="5">
        <f t="shared" si="1"/>
        <v>50361.5</v>
      </c>
    </row>
    <row r="22" spans="1:4" x14ac:dyDescent="0.25">
      <c r="A22" s="1">
        <v>44256</v>
      </c>
      <c r="B22" s="5">
        <f>SUMIF('Account Sales History'!$R$2:$R$2221,forecast[[#This Row],[Sales Month]],'Account Sales History'!$S$2:$S$2221)</f>
        <v>57040</v>
      </c>
      <c r="C22" s="5">
        <f t="shared" si="0"/>
        <v>51973.333333333336</v>
      </c>
      <c r="D22" s="5">
        <f t="shared" si="1"/>
        <v>52651</v>
      </c>
    </row>
    <row r="23" spans="1:4" x14ac:dyDescent="0.25">
      <c r="A23" s="1">
        <v>44287</v>
      </c>
      <c r="B23" s="5">
        <f>SUMIF('Account Sales History'!$R$2:$R$2221,forecast[[#This Row],[Sales Month]],'Account Sales History'!$S$2:$S$2221)</f>
        <v>63125</v>
      </c>
      <c r="C23" s="5">
        <f t="shared" si="0"/>
        <v>54255</v>
      </c>
      <c r="D23" s="5">
        <f t="shared" si="1"/>
        <v>55202.75</v>
      </c>
    </row>
    <row r="24" spans="1:4" x14ac:dyDescent="0.25">
      <c r="A24" s="1">
        <v>44317</v>
      </c>
      <c r="B24" s="5">
        <f>SUMIF('Account Sales History'!$R$2:$R$2221,forecast[[#This Row],[Sales Month]],'Account Sales History'!$S$2:$S$2221)</f>
        <v>68155</v>
      </c>
      <c r="C24" s="5">
        <f t="shared" si="0"/>
        <v>58095</v>
      </c>
      <c r="D24" s="5">
        <f t="shared" si="1"/>
        <v>59644.5</v>
      </c>
    </row>
    <row r="25" spans="1:4" x14ac:dyDescent="0.25">
      <c r="A25" s="1">
        <v>44348</v>
      </c>
      <c r="B25" s="5">
        <f>SUMIF('Account Sales History'!$R$2:$R$2221,forecast[[#This Row],[Sales Month]],'Account Sales History'!$S$2:$S$2221)</f>
        <v>80335</v>
      </c>
      <c r="C25" s="5">
        <f t="shared" si="0"/>
        <v>62773.333333333336</v>
      </c>
      <c r="D25" s="5">
        <f t="shared" si="1"/>
        <v>64727.25</v>
      </c>
    </row>
    <row r="26" spans="1:4" x14ac:dyDescent="0.25">
      <c r="A26" s="1">
        <v>44378</v>
      </c>
      <c r="B26" s="5">
        <f>SUMIF('Account Sales History'!$R$2:$R$2221,forecast[[#This Row],[Sales Month]],'Account Sales History'!$S$2:$S$2221)</f>
        <v>0</v>
      </c>
      <c r="C26" s="5">
        <f t="shared" si="0"/>
        <v>70538.333333333328</v>
      </c>
      <c r="D26" s="5">
        <f t="shared" si="1"/>
        <v>73490.5</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36F11-40DC-4535-AFBC-85FB65E75C07}">
  <dimension ref="A1:H37"/>
  <sheetViews>
    <sheetView topLeftCell="H1" workbookViewId="0">
      <selection activeCell="R18" sqref="R18"/>
    </sheetView>
  </sheetViews>
  <sheetFormatPr defaultRowHeight="15.75" x14ac:dyDescent="0.25"/>
  <cols>
    <col min="1" max="1" width="10.375" bestFit="1" customWidth="1"/>
    <col min="2" max="2" width="11" bestFit="1" customWidth="1"/>
    <col min="3" max="3" width="12" bestFit="1" customWidth="1"/>
    <col min="4" max="6" width="24.125" customWidth="1"/>
    <col min="7" max="8" width="15.875" bestFit="1" customWidth="1"/>
  </cols>
  <sheetData>
    <row r="1" spans="1:8" x14ac:dyDescent="0.25">
      <c r="A1" t="s">
        <v>86</v>
      </c>
      <c r="B1" t="s">
        <v>46</v>
      </c>
      <c r="C1" t="s">
        <v>87</v>
      </c>
      <c r="D1" t="s">
        <v>88</v>
      </c>
      <c r="E1" t="s">
        <v>89</v>
      </c>
      <c r="F1" t="s">
        <v>90</v>
      </c>
      <c r="G1" t="s">
        <v>91</v>
      </c>
      <c r="H1" t="s">
        <v>92</v>
      </c>
    </row>
    <row r="2" spans="1:8" x14ac:dyDescent="0.25">
      <c r="A2" s="1">
        <v>43647</v>
      </c>
      <c r="B2" s="4">
        <v>0</v>
      </c>
      <c r="F2" s="4"/>
      <c r="G2" s="4"/>
      <c r="H2" s="4"/>
    </row>
    <row r="3" spans="1:8" x14ac:dyDescent="0.25">
      <c r="A3" s="1">
        <v>43678</v>
      </c>
      <c r="B3" s="4">
        <v>0</v>
      </c>
      <c r="F3" s="4"/>
      <c r="G3" s="4"/>
      <c r="H3" s="4"/>
    </row>
    <row r="4" spans="1:8" x14ac:dyDescent="0.25">
      <c r="A4" s="1">
        <v>43709</v>
      </c>
      <c r="B4" s="4">
        <v>0</v>
      </c>
      <c r="F4" s="4"/>
      <c r="G4" s="4"/>
      <c r="H4" s="4"/>
    </row>
    <row r="5" spans="1:8" x14ac:dyDescent="0.25">
      <c r="A5" s="1">
        <v>43739</v>
      </c>
      <c r="B5" s="4">
        <v>20</v>
      </c>
      <c r="F5" s="4"/>
      <c r="G5" s="4"/>
      <c r="H5" s="4"/>
    </row>
    <row r="6" spans="1:8" x14ac:dyDescent="0.25">
      <c r="A6" s="1">
        <v>43770</v>
      </c>
      <c r="B6" s="4">
        <v>40</v>
      </c>
      <c r="F6" s="4"/>
      <c r="G6" s="4"/>
      <c r="H6" s="4"/>
    </row>
    <row r="7" spans="1:8" x14ac:dyDescent="0.25">
      <c r="A7" s="1">
        <v>43800</v>
      </c>
      <c r="B7" s="4">
        <v>40</v>
      </c>
      <c r="F7" s="4"/>
      <c r="G7" s="4"/>
      <c r="H7" s="4"/>
    </row>
    <row r="8" spans="1:8" x14ac:dyDescent="0.25">
      <c r="A8" s="1">
        <v>43831</v>
      </c>
      <c r="B8" s="4">
        <v>645</v>
      </c>
      <c r="F8" s="4"/>
      <c r="G8" s="4"/>
      <c r="H8" s="4"/>
    </row>
    <row r="9" spans="1:8" x14ac:dyDescent="0.25">
      <c r="A9" s="1">
        <v>43862</v>
      </c>
      <c r="B9" s="4">
        <v>5735</v>
      </c>
      <c r="F9" s="4"/>
      <c r="G9" s="4"/>
      <c r="H9" s="4"/>
    </row>
    <row r="10" spans="1:8" x14ac:dyDescent="0.25">
      <c r="A10" s="1">
        <v>43891</v>
      </c>
      <c r="B10" s="4">
        <v>11310</v>
      </c>
      <c r="F10" s="4"/>
      <c r="G10" s="4"/>
      <c r="H10" s="4"/>
    </row>
    <row r="11" spans="1:8" x14ac:dyDescent="0.25">
      <c r="A11" s="1">
        <v>43922</v>
      </c>
      <c r="B11" s="4">
        <v>19225</v>
      </c>
      <c r="F11" s="4"/>
      <c r="G11" s="4"/>
      <c r="H11" s="4"/>
    </row>
    <row r="12" spans="1:8" x14ac:dyDescent="0.25">
      <c r="A12" s="1">
        <v>43952</v>
      </c>
      <c r="B12" s="4">
        <v>23805</v>
      </c>
      <c r="F12" s="4"/>
      <c r="G12" s="4"/>
      <c r="H12" s="4"/>
    </row>
    <row r="13" spans="1:8" x14ac:dyDescent="0.25">
      <c r="A13" s="1">
        <v>43983</v>
      </c>
      <c r="B13" s="4">
        <v>25190</v>
      </c>
      <c r="F13" s="4"/>
      <c r="G13" s="4"/>
      <c r="H13" s="4"/>
    </row>
    <row r="14" spans="1:8" x14ac:dyDescent="0.25">
      <c r="A14" s="1">
        <v>44013</v>
      </c>
      <c r="B14" s="4">
        <v>28325</v>
      </c>
      <c r="F14" s="4"/>
      <c r="G14" s="4"/>
      <c r="H14" s="4"/>
    </row>
    <row r="15" spans="1:8" x14ac:dyDescent="0.25">
      <c r="A15" s="1">
        <v>44044</v>
      </c>
      <c r="B15" s="4">
        <v>32005</v>
      </c>
      <c r="F15" s="4"/>
      <c r="G15" s="4"/>
      <c r="H15" s="4"/>
    </row>
    <row r="16" spans="1:8" x14ac:dyDescent="0.25">
      <c r="A16" s="1">
        <v>44075</v>
      </c>
      <c r="B16" s="4">
        <v>34890</v>
      </c>
      <c r="F16" s="4"/>
      <c r="G16" s="4"/>
      <c r="H16" s="4"/>
    </row>
    <row r="17" spans="1:8" x14ac:dyDescent="0.25">
      <c r="A17" s="1">
        <v>44105</v>
      </c>
      <c r="B17" s="4">
        <v>40615</v>
      </c>
      <c r="F17" s="4"/>
      <c r="G17" s="4"/>
      <c r="H17" s="4"/>
    </row>
    <row r="18" spans="1:8" x14ac:dyDescent="0.25">
      <c r="A18" s="1">
        <v>44136</v>
      </c>
      <c r="B18" s="4">
        <v>46605</v>
      </c>
      <c r="F18" s="4"/>
      <c r="G18" s="4"/>
      <c r="H18" s="4"/>
    </row>
    <row r="19" spans="1:8" x14ac:dyDescent="0.25">
      <c r="A19" s="1">
        <v>44166</v>
      </c>
      <c r="B19" s="4">
        <v>50195</v>
      </c>
      <c r="F19" s="4"/>
      <c r="G19" s="4"/>
      <c r="H19" s="4"/>
    </row>
    <row r="20" spans="1:8" x14ac:dyDescent="0.25">
      <c r="A20" s="1">
        <v>44197</v>
      </c>
      <c r="B20" s="4">
        <v>51605</v>
      </c>
      <c r="F20" s="4"/>
      <c r="G20" s="4"/>
      <c r="H20" s="4"/>
    </row>
    <row r="21" spans="1:8" x14ac:dyDescent="0.25">
      <c r="A21" s="1">
        <v>44228</v>
      </c>
      <c r="B21" s="4">
        <v>54120</v>
      </c>
      <c r="F21" s="4"/>
      <c r="G21" s="4"/>
      <c r="H21" s="4"/>
    </row>
    <row r="22" spans="1:8" x14ac:dyDescent="0.25">
      <c r="A22" s="1">
        <v>44256</v>
      </c>
      <c r="B22" s="4">
        <v>57040</v>
      </c>
      <c r="F22" s="4"/>
      <c r="G22" s="4"/>
      <c r="H22" s="4"/>
    </row>
    <row r="23" spans="1:8" x14ac:dyDescent="0.25">
      <c r="A23" s="1">
        <v>44287</v>
      </c>
      <c r="B23" s="4">
        <v>63125</v>
      </c>
      <c r="F23" s="4"/>
      <c r="G23" s="4"/>
      <c r="H23" s="4"/>
    </row>
    <row r="24" spans="1:8" x14ac:dyDescent="0.25">
      <c r="A24" s="1">
        <v>44317</v>
      </c>
      <c r="B24" s="4">
        <v>68155</v>
      </c>
      <c r="F24" s="4"/>
      <c r="G24" s="4"/>
      <c r="H24" s="4"/>
    </row>
    <row r="25" spans="1:8" x14ac:dyDescent="0.25">
      <c r="A25" s="1">
        <v>44348</v>
      </c>
      <c r="B25" s="4">
        <v>80335</v>
      </c>
      <c r="C25" s="4">
        <v>80335</v>
      </c>
      <c r="D25" s="4">
        <v>80335</v>
      </c>
      <c r="E25" s="4">
        <v>80335</v>
      </c>
      <c r="F25" s="4">
        <f>Table13[[#This Row],[Forecast]]</f>
        <v>80335</v>
      </c>
      <c r="G25" s="4">
        <f>Table13[[#This Row],[Forecast 2]]</f>
        <v>80335</v>
      </c>
      <c r="H25" s="4">
        <f>Table13[[#This Row],[Forecast 2]]</f>
        <v>80335</v>
      </c>
    </row>
    <row r="26" spans="1:8" x14ac:dyDescent="0.25">
      <c r="A26" s="1">
        <v>44378</v>
      </c>
      <c r="C26" s="4">
        <f t="shared" ref="C26:C31" si="0">_xlfn.FORECAST.ETS(A26,$B$2:$B$25,$A$2:$A$25,1,1)</f>
        <v>82995.899706484532</v>
      </c>
      <c r="D26" s="4">
        <f t="shared" ref="D26:D31" si="1">C26-_xlfn.FORECAST.ETS.CONFINT(A26,$B$2:$B$25,$A$2:$A$25,0.9,1,1)</f>
        <v>77967.187598291886</v>
      </c>
      <c r="E26" s="4">
        <f t="shared" ref="E26:E31" si="2">C26+_xlfn.FORECAST.ETS.CONFINT(A26,$B$2:$B$25,$A$2:$A$25,0.9,1,1)</f>
        <v>88024.611814677177</v>
      </c>
      <c r="F26" s="4">
        <f>_xlfn.FORECAST.ETS(Table13[[#This Row],[Timeline]],$B$14:$B$25,$A$14:$A$25,1,1)</f>
        <v>78454.491921128021</v>
      </c>
      <c r="G26" s="4">
        <f>Table13[[#This Row],[Forecast 2]]-_xlfn.FORECAST.ETS.CONFINT(Table13[[#This Row],[Timeline]],$B$2:$B$25,$A$2:$A$25,0.95)</f>
        <v>72462.411860517954</v>
      </c>
      <c r="H26" s="4">
        <f>Table13[[#This Row],[Forecast 2]]+_xlfn.FORECAST.ETS.CONFINT(Table13[[#This Row],[Timeline]],$B$2:$B$25,$A$2:$A$25,0.95)</f>
        <v>84446.571981738089</v>
      </c>
    </row>
    <row r="27" spans="1:8" x14ac:dyDescent="0.25">
      <c r="A27" s="1">
        <v>44409</v>
      </c>
      <c r="C27" s="4">
        <f t="shared" si="0"/>
        <v>86538.844926448161</v>
      </c>
      <c r="D27" s="4">
        <f t="shared" si="1"/>
        <v>79770.039648911581</v>
      </c>
      <c r="E27" s="4">
        <f t="shared" si="2"/>
        <v>93307.65020398474</v>
      </c>
      <c r="F27" s="4">
        <f>_xlfn.FORECAST.ETS(Table13[[#This Row],[Timeline]],$B$14:$B$25,$A$14:$A$25,1,1)</f>
        <v>82653.508289769248</v>
      </c>
      <c r="G27" s="4">
        <f>Table13[[#This Row],[Forecast 2]]-_xlfn.FORECAST.ETS.CONFINT(Table13[[#This Row],[Timeline]],$B$2:$B$25,$A$2:$A$25,0.95)</f>
        <v>74587.979330256712</v>
      </c>
      <c r="H27" s="4">
        <f>Table13[[#This Row],[Forecast 2]]+_xlfn.FORECAST.ETS.CONFINT(Table13[[#This Row],[Timeline]],$B$2:$B$25,$A$2:$A$25,0.95)</f>
        <v>90719.037249281784</v>
      </c>
    </row>
    <row r="28" spans="1:8" x14ac:dyDescent="0.25">
      <c r="A28" s="1">
        <v>44440</v>
      </c>
      <c r="C28" s="4">
        <f t="shared" si="0"/>
        <v>90081.790146411789</v>
      </c>
      <c r="D28" s="4">
        <f t="shared" si="1"/>
        <v>81933.716848446944</v>
      </c>
      <c r="E28" s="4">
        <f t="shared" si="2"/>
        <v>98229.863444376635</v>
      </c>
      <c r="F28" s="4">
        <f>_xlfn.FORECAST.ETS(Table13[[#This Row],[Timeline]],$B$14:$B$25,$A$14:$A$25,1,1)</f>
        <v>86852.52465841049</v>
      </c>
      <c r="G28" s="4">
        <f>Table13[[#This Row],[Forecast 2]]-_xlfn.FORECAST.ETS.CONFINT(Table13[[#This Row],[Timeline]],$B$2:$B$25,$A$2:$A$25,0.95)</f>
        <v>77143.496483665323</v>
      </c>
      <c r="H28" s="4">
        <f>Table13[[#This Row],[Forecast 2]]+_xlfn.FORECAST.ETS.CONFINT(Table13[[#This Row],[Timeline]],$B$2:$B$25,$A$2:$A$25,0.95)</f>
        <v>96561.552833155656</v>
      </c>
    </row>
    <row r="29" spans="1:8" x14ac:dyDescent="0.25">
      <c r="A29" s="1">
        <v>44470</v>
      </c>
      <c r="C29" s="4">
        <f t="shared" si="0"/>
        <v>93624.735366375418</v>
      </c>
      <c r="D29" s="4">
        <f t="shared" si="1"/>
        <v>84296.760409592098</v>
      </c>
      <c r="E29" s="4">
        <f t="shared" si="2"/>
        <v>102952.71032315874</v>
      </c>
      <c r="F29" s="4">
        <f>_xlfn.FORECAST.ETS(Table13[[#This Row],[Timeline]],$B$14:$B$25,$A$14:$A$25,1,1)</f>
        <v>91051.541027051731</v>
      </c>
      <c r="G29" s="4">
        <f>Table13[[#This Row],[Forecast 2]]-_xlfn.FORECAST.ETS.CONFINT(Table13[[#This Row],[Timeline]],$B$2:$B$25,$A$2:$A$25,0.95)</f>
        <v>79936.573309303407</v>
      </c>
      <c r="H29" s="4">
        <f>Table13[[#This Row],[Forecast 2]]+_xlfn.FORECAST.ETS.CONFINT(Table13[[#This Row],[Timeline]],$B$2:$B$25,$A$2:$A$25,0.95)</f>
        <v>102166.50874480006</v>
      </c>
    </row>
    <row r="30" spans="1:8" x14ac:dyDescent="0.25">
      <c r="A30" s="1">
        <v>44501</v>
      </c>
      <c r="C30" s="4">
        <f t="shared" si="0"/>
        <v>97167.680586339047</v>
      </c>
      <c r="D30" s="4">
        <f t="shared" si="1"/>
        <v>86790.935892688503</v>
      </c>
      <c r="E30" s="4">
        <f t="shared" si="2"/>
        <v>107544.42527998959</v>
      </c>
      <c r="F30" s="4">
        <f>_xlfn.FORECAST.ETS(Table13[[#This Row],[Timeline]],$B$14:$B$25,$A$14:$A$25,1,1)</f>
        <v>95250.557395692973</v>
      </c>
      <c r="G30" s="4">
        <f>Table13[[#This Row],[Forecast 2]]-_xlfn.FORECAST.ETS.CONFINT(Table13[[#This Row],[Timeline]],$B$2:$B$25,$A$2:$A$25,0.95)</f>
        <v>82885.903457447916</v>
      </c>
      <c r="H30" s="4">
        <f>Table13[[#This Row],[Forecast 2]]+_xlfn.FORECAST.ETS.CONFINT(Table13[[#This Row],[Timeline]],$B$2:$B$25,$A$2:$A$25,0.95)</f>
        <v>107615.21133393803</v>
      </c>
    </row>
    <row r="31" spans="1:8" x14ac:dyDescent="0.25">
      <c r="A31" s="1">
        <v>44531</v>
      </c>
      <c r="C31" s="4">
        <f t="shared" si="0"/>
        <v>100710.62580630268</v>
      </c>
      <c r="D31" s="4">
        <f t="shared" si="1"/>
        <v>89379.770146936848</v>
      </c>
      <c r="E31" s="4">
        <f t="shared" si="2"/>
        <v>112041.4814656685</v>
      </c>
      <c r="F31" s="4">
        <f>_xlfn.FORECAST.ETS(Table13[[#This Row],[Timeline]],$B$14:$B$25,$A$14:$A$25,1,1)</f>
        <v>99449.5737643342</v>
      </c>
      <c r="G31" s="4">
        <f>Table13[[#This Row],[Forecast 2]]-_xlfn.FORECAST.ETS.CONFINT(Table13[[#This Row],[Timeline]],$B$2:$B$25,$A$2:$A$25,0.95)</f>
        <v>85948.026488338161</v>
      </c>
      <c r="H31" s="4">
        <f>Table13[[#This Row],[Forecast 2]]+_xlfn.FORECAST.ETS.CONFINT(Table13[[#This Row],[Timeline]],$B$2:$B$25,$A$2:$A$25,0.95)</f>
        <v>112951.12104033024</v>
      </c>
    </row>
    <row r="32" spans="1:8" x14ac:dyDescent="0.25">
      <c r="A32" s="1">
        <v>44562</v>
      </c>
      <c r="C32" s="4">
        <f t="shared" ref="C32:C37" si="3">_xlfn.FORECAST.ETS(A32,$B$2:$B$25,$A$2:$A$25,1,1)</f>
        <v>104253.57102626631</v>
      </c>
      <c r="D32" s="4">
        <f t="shared" ref="D32:D37" si="4">C32-_xlfn.FORECAST.ETS.CONFINT(A32,$B$2:$B$25,$A$2:$A$25,0.9,1,1)</f>
        <v>92041.055070133385</v>
      </c>
      <c r="E32" s="4">
        <f t="shared" ref="E32:E37" si="5">C32+_xlfn.FORECAST.ETS.CONFINT(A32,$B$2:$B$25,$A$2:$A$25,0.9,1,1)</f>
        <v>116466.08698239923</v>
      </c>
      <c r="F32" s="4">
        <f>_xlfn.FORECAST.ETS(Table13[[#This Row],[Timeline]],$B$14:$B$25,$A$14:$A$25,1,1)</f>
        <v>103648.59013297544</v>
      </c>
      <c r="G32" s="4">
        <f>Table13[[#This Row],[Forecast 2]]-_xlfn.FORECAST.ETS.CONFINT(Table13[[#This Row],[Timeline]],$B$2:$B$25,$A$2:$A$25,0.95)</f>
        <v>89096.479816020495</v>
      </c>
      <c r="H32" s="4">
        <f>Table13[[#This Row],[Forecast 2]]+_xlfn.FORECAST.ETS.CONFINT(Table13[[#This Row],[Timeline]],$B$2:$B$25,$A$2:$A$25,0.95)</f>
        <v>118200.70044993039</v>
      </c>
    </row>
    <row r="33" spans="1:8" x14ac:dyDescent="0.25">
      <c r="A33" s="1">
        <v>44593</v>
      </c>
      <c r="C33" s="4">
        <f t="shared" si="3"/>
        <v>107796.51624622993</v>
      </c>
      <c r="D33" s="4">
        <f t="shared" si="4"/>
        <v>94760.080804386482</v>
      </c>
      <c r="E33" s="4">
        <f t="shared" si="5"/>
        <v>120832.95168807339</v>
      </c>
      <c r="F33" s="4">
        <f>_xlfn.FORECAST.ETS(Table13[[#This Row],[Timeline]],$B$14:$B$25,$A$14:$A$25,1,1)</f>
        <v>107847.60650161668</v>
      </c>
      <c r="G33" s="4">
        <f>Table13[[#This Row],[Forecast 2]]-_xlfn.FORECAST.ETS.CONFINT(Table13[[#This Row],[Timeline]],$B$2:$B$25,$A$2:$A$25,0.95)</f>
        <v>92313.73556372046</v>
      </c>
      <c r="H33" s="4">
        <f>Table13[[#This Row],[Forecast 2]]+_xlfn.FORECAST.ETS.CONFINT(Table13[[#This Row],[Timeline]],$B$2:$B$25,$A$2:$A$25,0.95)</f>
        <v>123381.47743951291</v>
      </c>
    </row>
    <row r="34" spans="1:8" x14ac:dyDescent="0.25">
      <c r="A34" s="1">
        <v>44621</v>
      </c>
      <c r="C34" s="4">
        <f t="shared" si="3"/>
        <v>111339.46146619356</v>
      </c>
      <c r="D34" s="4">
        <f t="shared" si="4"/>
        <v>97526.50922197997</v>
      </c>
      <c r="E34" s="4">
        <f t="shared" si="5"/>
        <v>125152.41371040716</v>
      </c>
      <c r="F34" s="4">
        <f>_xlfn.FORECAST.ETS(Table13[[#This Row],[Timeline]],$B$14:$B$25,$A$14:$A$25,1,1)</f>
        <v>112046.62287025791</v>
      </c>
      <c r="G34" s="4">
        <f>Table13[[#This Row],[Forecast 2]]-_xlfn.FORECAST.ETS.CONFINT(Table13[[#This Row],[Timeline]],$B$2:$B$25,$A$2:$A$25,0.95)</f>
        <v>95587.475092466571</v>
      </c>
      <c r="H34" s="4">
        <f>Table13[[#This Row],[Forecast 2]]+_xlfn.FORECAST.ETS.CONFINT(Table13[[#This Row],[Timeline]],$B$2:$B$25,$A$2:$A$25,0.95)</f>
        <v>128505.77064804925</v>
      </c>
    </row>
    <row r="35" spans="1:8" x14ac:dyDescent="0.25">
      <c r="A35" s="1">
        <v>44652</v>
      </c>
      <c r="C35" s="4">
        <f t="shared" si="3"/>
        <v>114882.40668615719</v>
      </c>
      <c r="D35" s="4">
        <f t="shared" si="4"/>
        <v>100332.74694548242</v>
      </c>
      <c r="E35" s="4">
        <f t="shared" si="5"/>
        <v>129432.06642683197</v>
      </c>
      <c r="F35" s="4">
        <f>_xlfn.FORECAST.ETS(Table13[[#This Row],[Timeline]],$B$14:$B$25,$A$14:$A$25,1,1)</f>
        <v>116245.63923889915</v>
      </c>
      <c r="G35" s="4">
        <f>Table13[[#This Row],[Forecast 2]]-_xlfn.FORECAST.ETS.CONFINT(Table13[[#This Row],[Timeline]],$B$2:$B$25,$A$2:$A$25,0.95)</f>
        <v>98908.650334976293</v>
      </c>
      <c r="H35" s="4">
        <f>Table13[[#This Row],[Forecast 2]]+_xlfn.FORECAST.ETS.CONFINT(Table13[[#This Row],[Timeline]],$B$2:$B$25,$A$2:$A$25,0.95)</f>
        <v>133582.62814282201</v>
      </c>
    </row>
    <row r="36" spans="1:8" x14ac:dyDescent="0.25">
      <c r="A36" s="1">
        <v>44682</v>
      </c>
      <c r="C36" s="4">
        <f t="shared" si="3"/>
        <v>118425.35190612082</v>
      </c>
      <c r="D36" s="4">
        <f t="shared" si="4"/>
        <v>103173.02270003875</v>
      </c>
      <c r="E36" s="4">
        <f t="shared" si="5"/>
        <v>133677.68111220287</v>
      </c>
      <c r="F36" s="4">
        <f>_xlfn.FORECAST.ETS(Table13[[#This Row],[Timeline]],$B$14:$B$25,$A$14:$A$25,1,1)</f>
        <v>120444.65560754039</v>
      </c>
      <c r="G36" s="4">
        <f>Table13[[#This Row],[Forecast 2]]-_xlfn.FORECAST.ETS.CONFINT(Table13[[#This Row],[Timeline]],$B$2:$B$25,$A$2:$A$25,0.95)</f>
        <v>102270.38439310167</v>
      </c>
      <c r="H36" s="4">
        <f>Table13[[#This Row],[Forecast 2]]+_xlfn.FORECAST.ETS.CONFINT(Table13[[#This Row],[Timeline]],$B$2:$B$25,$A$2:$A$25,0.95)</f>
        <v>138618.92682197911</v>
      </c>
    </row>
    <row r="37" spans="1:8" x14ac:dyDescent="0.25">
      <c r="A37" s="1">
        <v>44713</v>
      </c>
      <c r="C37" s="4">
        <f t="shared" si="3"/>
        <v>121968.29712608445</v>
      </c>
      <c r="D37" s="4">
        <f t="shared" si="4"/>
        <v>106042.82874362577</v>
      </c>
      <c r="E37" s="4">
        <f t="shared" si="5"/>
        <v>137893.76550854315</v>
      </c>
      <c r="F37" s="4">
        <f>_xlfn.FORECAST.ETS(Table13[[#This Row],[Timeline]],$B$14:$B$25,$A$14:$A$25,1,1)</f>
        <v>124643.67197618162</v>
      </c>
      <c r="G37" s="4">
        <f>Table13[[#This Row],[Forecast 2]]-_xlfn.FORECAST.ETS.CONFINT(Table13[[#This Row],[Timeline]],$B$2:$B$25,$A$2:$A$25,0.95)</f>
        <v>105667.3059609269</v>
      </c>
      <c r="H37" s="4">
        <f>Table13[[#This Row],[Forecast 2]]+_xlfn.FORECAST.ETS.CONFINT(Table13[[#This Row],[Timeline]],$B$2:$B$25,$A$2:$A$25,0.95)</f>
        <v>143620.03799143634</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PivotTable</vt:lpstr>
      <vt:lpstr>Account Sales History</vt:lpstr>
      <vt:lpstr>Sales Trend</vt:lpstr>
      <vt:lpstr>Scenario Summary</vt:lpstr>
      <vt:lpstr>Scenario Analysis</vt:lpstr>
      <vt:lpstr>Forecasting</vt:lpstr>
      <vt:lpstr>Forecast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Farhan Sidiq</dc:creator>
  <cp:lastModifiedBy>Farhan Sidiq</cp:lastModifiedBy>
  <cp:lastPrinted>2023-11-12T18:51:44Z</cp:lastPrinted>
  <dcterms:created xsi:type="dcterms:W3CDTF">2023-05-29T14:37:46Z</dcterms:created>
  <dcterms:modified xsi:type="dcterms:W3CDTF">2023-11-13T13:10:10Z</dcterms:modified>
</cp:coreProperties>
</file>