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ink/ink9.xml" ContentType="application/inkml+xml"/>
  <Override PartName="/xl/drawings/drawing3.xml" ContentType="application/vnd.openxmlformats-officedocument.drawing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arshad/Desktop/GPR-phase_diagram/"/>
    </mc:Choice>
  </mc:AlternateContent>
  <xr:revisionPtr revIDLastSave="0" documentId="13_ncr:1_{4AC9FDA1-C33B-AF49-9BDC-95A58F657120}" xr6:coauthVersionLast="47" xr6:coauthVersionMax="47" xr10:uidLastSave="{00000000-0000-0000-0000-000000000000}"/>
  <bookViews>
    <workbookView xWindow="0" yWindow="760" windowWidth="15420" windowHeight="17860" activeTab="1" xr2:uid="{1B532E07-0E05-4416-94D2-7E407DB4A7CF}"/>
  </bookViews>
  <sheets>
    <sheet name="train" sheetId="1" r:id="rId1"/>
    <sheet name="test" sheetId="2" r:id="rId2"/>
    <sheet name="phase-diagram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1" i="1" l="1"/>
  <c r="H17" i="1" l="1"/>
  <c r="I18" i="1"/>
  <c r="H5" i="2" l="1"/>
  <c r="H18" i="2"/>
  <c r="G18" i="8"/>
  <c r="I18" i="2"/>
  <c r="K5" i="8"/>
  <c r="J5" i="8"/>
  <c r="I13" i="2"/>
  <c r="I5" i="2"/>
  <c r="J18" i="8"/>
  <c r="K18" i="8"/>
  <c r="I12" i="2"/>
  <c r="I11" i="2"/>
  <c r="I10" i="2"/>
  <c r="I9" i="2"/>
  <c r="I8" i="2"/>
  <c r="I7" i="2"/>
  <c r="I6" i="2"/>
  <c r="H4" i="2"/>
  <c r="K27" i="8"/>
  <c r="J27" i="8"/>
  <c r="K17" i="8"/>
  <c r="J17" i="8"/>
  <c r="K14" i="8"/>
  <c r="G14" i="8" s="1"/>
  <c r="J14" i="8"/>
  <c r="K4" i="8"/>
  <c r="J4" i="8"/>
  <c r="I19" i="2" l="1"/>
  <c r="I20" i="2"/>
  <c r="I21" i="2"/>
  <c r="I22" i="2"/>
  <c r="I23" i="2"/>
  <c r="I24" i="2"/>
  <c r="I25" i="2"/>
  <c r="I26" i="2"/>
  <c r="H6" i="2"/>
  <c r="H7" i="2"/>
  <c r="H8" i="2"/>
  <c r="H9" i="2"/>
  <c r="H10" i="2"/>
  <c r="H11" i="2"/>
  <c r="H12" i="2"/>
  <c r="H13" i="2"/>
  <c r="H14" i="2"/>
  <c r="H31" i="1"/>
  <c r="H5" i="1"/>
  <c r="I5" i="1"/>
  <c r="I19" i="1"/>
  <c r="H32" i="1"/>
  <c r="H33" i="1"/>
  <c r="H34" i="1"/>
  <c r="H35" i="1"/>
  <c r="H36" i="1"/>
  <c r="H37" i="1"/>
  <c r="H38" i="1"/>
  <c r="H39" i="1"/>
  <c r="I17" i="2"/>
  <c r="H18" i="1"/>
  <c r="I20" i="1"/>
  <c r="I21" i="1"/>
  <c r="I22" i="1"/>
  <c r="I23" i="1"/>
  <c r="I24" i="1"/>
  <c r="I25" i="1"/>
  <c r="I17" i="1"/>
  <c r="I30" i="1"/>
  <c r="I26" i="1"/>
  <c r="H19" i="1"/>
  <c r="H20" i="1"/>
  <c r="H21" i="1"/>
  <c r="H22" i="1"/>
  <c r="H23" i="1"/>
  <c r="H24" i="1"/>
  <c r="H25" i="1"/>
  <c r="H26" i="1"/>
  <c r="J17" i="1"/>
  <c r="H19" i="2"/>
  <c r="H20" i="2"/>
  <c r="H21" i="2"/>
  <c r="H22" i="2"/>
  <c r="H23" i="2"/>
  <c r="H24" i="2"/>
  <c r="H25" i="2"/>
  <c r="H26" i="2"/>
  <c r="H27" i="2"/>
  <c r="H17" i="2"/>
  <c r="H6" i="1"/>
  <c r="H7" i="1"/>
  <c r="H8" i="1"/>
  <c r="H9" i="1"/>
  <c r="H10" i="1"/>
  <c r="H11" i="1"/>
  <c r="H30" i="1"/>
  <c r="H12" i="1"/>
  <c r="H13" i="1"/>
  <c r="H4" i="1"/>
  <c r="I4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8" i="1"/>
  <c r="J19" i="1"/>
  <c r="J20" i="1"/>
  <c r="J21" i="1"/>
  <c r="J22" i="1"/>
  <c r="J23" i="1"/>
  <c r="J24" i="1"/>
  <c r="J25" i="1"/>
  <c r="I32" i="1"/>
  <c r="I35" i="1"/>
  <c r="I36" i="1"/>
  <c r="I37" i="1"/>
  <c r="I38" i="1"/>
  <c r="I33" i="1"/>
  <c r="I34" i="1"/>
  <c r="I6" i="1"/>
  <c r="I7" i="1"/>
  <c r="I14" i="2"/>
  <c r="I4" i="2"/>
  <c r="I27" i="2"/>
  <c r="I8" i="1"/>
  <c r="I9" i="1"/>
  <c r="I10" i="1"/>
  <c r="I11" i="1"/>
  <c r="I12" i="1"/>
  <c r="I13" i="1"/>
  <c r="J25" i="8" l="1"/>
  <c r="J24" i="8"/>
  <c r="J23" i="8"/>
  <c r="L18" i="8"/>
  <c r="J26" i="8"/>
  <c r="J22" i="8"/>
  <c r="J20" i="8"/>
  <c r="J19" i="8"/>
  <c r="J21" i="8"/>
  <c r="K21" i="8"/>
  <c r="K19" i="8"/>
  <c r="K22" i="8"/>
  <c r="K23" i="8"/>
  <c r="K26" i="8"/>
  <c r="K24" i="8"/>
  <c r="K20" i="8"/>
  <c r="K25" i="8"/>
  <c r="L25" i="8" l="1"/>
  <c r="L19" i="8"/>
  <c r="G19" i="8" s="1"/>
  <c r="L26" i="8"/>
  <c r="G26" i="8" s="1"/>
  <c r="L24" i="8"/>
  <c r="G24" i="8" s="1"/>
  <c r="L23" i="8"/>
  <c r="L20" i="8"/>
  <c r="G20" i="8" s="1"/>
  <c r="L21" i="8"/>
  <c r="G21" i="8" s="1"/>
  <c r="G25" i="8"/>
  <c r="G23" i="8"/>
  <c r="L22" i="8"/>
  <c r="G22" i="8" s="1"/>
  <c r="L5" i="8"/>
  <c r="G5" i="8" s="1"/>
  <c r="J9" i="8"/>
  <c r="K9" i="8"/>
  <c r="J12" i="8"/>
  <c r="K12" i="8"/>
  <c r="J7" i="8"/>
  <c r="K7" i="8"/>
  <c r="J8" i="8"/>
  <c r="K8" i="8"/>
  <c r="J10" i="8"/>
  <c r="K10" i="8"/>
  <c r="J13" i="8"/>
  <c r="K13" i="8"/>
  <c r="J11" i="8"/>
  <c r="K11" i="8"/>
  <c r="J6" i="8"/>
  <c r="K6" i="8"/>
  <c r="L10" i="8" l="1"/>
  <c r="G10" i="8" s="1"/>
  <c r="L9" i="8"/>
  <c r="G9" i="8" s="1"/>
  <c r="L8" i="8"/>
  <c r="G8" i="8" s="1"/>
  <c r="L13" i="8"/>
  <c r="G13" i="8" s="1"/>
  <c r="L11" i="8"/>
  <c r="G11" i="8" s="1"/>
  <c r="L12" i="8"/>
  <c r="L6" i="8"/>
  <c r="G6" i="8" s="1"/>
  <c r="L7" i="8"/>
  <c r="G7" i="8" s="1"/>
  <c r="G12" i="8"/>
</calcChain>
</file>

<file path=xl/sharedStrings.xml><?xml version="1.0" encoding="utf-8"?>
<sst xmlns="http://schemas.openxmlformats.org/spreadsheetml/2006/main" count="69" uniqueCount="15">
  <si>
    <t>x2</t>
  </si>
  <si>
    <t>G11</t>
  </si>
  <si>
    <t>G12</t>
  </si>
  <si>
    <t>G22</t>
  </si>
  <si>
    <t>p/pc1</t>
  </si>
  <si>
    <t>x2_V</t>
  </si>
  <si>
    <t>gamma_2</t>
  </si>
  <si>
    <t>gamma_1</t>
  </si>
  <si>
    <t>System 0.9</t>
  </si>
  <si>
    <t>System 1.1</t>
  </si>
  <si>
    <t>p1/pc1</t>
  </si>
  <si>
    <t>p2/pc1</t>
  </si>
  <si>
    <t>System  1.0</t>
  </si>
  <si>
    <t>System 1.2</t>
  </si>
  <si>
    <t>System 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</si>
</sst>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2C2C2C"/>
      <name val="Var(--int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test!$B$5:$B$13</c:f>
              <c:numCache>
                <c:formatCode>General</c:formatCode>
                <c:ptCount val="9"/>
                <c:pt idx="0">
                  <c:v>0.90113884422178703</c:v>
                </c:pt>
                <c:pt idx="1">
                  <c:v>0.80441080514567698</c:v>
                </c:pt>
                <c:pt idx="2">
                  <c:v>0.69767376935863101</c:v>
                </c:pt>
                <c:pt idx="3">
                  <c:v>0.59056582184974005</c:v>
                </c:pt>
                <c:pt idx="4">
                  <c:v>0.48660837768989001</c:v>
                </c:pt>
                <c:pt idx="5">
                  <c:v>0.38224770304579098</c:v>
                </c:pt>
                <c:pt idx="6">
                  <c:v>0.283498463071929</c:v>
                </c:pt>
                <c:pt idx="7">
                  <c:v>0.18325550070452101</c:v>
                </c:pt>
                <c:pt idx="8">
                  <c:v>8.9929083829415099E-2</c:v>
                </c:pt>
              </c:numCache>
            </c:numRef>
          </c:xVal>
          <c:yVal>
            <c:numRef>
              <c:f>test!$I$5:$I$13</c:f>
              <c:numCache>
                <c:formatCode>General</c:formatCode>
                <c:ptCount val="9"/>
                <c:pt idx="0">
                  <c:v>1.0071452574285389</c:v>
                </c:pt>
                <c:pt idx="1">
                  <c:v>1.0531298403546441</c:v>
                </c:pt>
                <c:pt idx="2">
                  <c:v>1.1107395145641654</c:v>
                </c:pt>
                <c:pt idx="3">
                  <c:v>1.1979926001803149</c:v>
                </c:pt>
                <c:pt idx="4">
                  <c:v>1.2902995095005556</c:v>
                </c:pt>
                <c:pt idx="5">
                  <c:v>1.4562842713248612</c:v>
                </c:pt>
                <c:pt idx="6">
                  <c:v>1.6918405825179426</c:v>
                </c:pt>
                <c:pt idx="7">
                  <c:v>1.9556466575930882</c:v>
                </c:pt>
                <c:pt idx="8">
                  <c:v>2.2693630961261588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AB-7340-86AC-E383004C8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574239"/>
        <c:axId val="1494009279"/>
      </c:scatterChart>
      <c:valAx>
        <c:axId val="149357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009279"/>
        <c:crosses val="autoZero"/>
        <c:crossBetween val="midCat"/>
      </c:valAx>
      <c:valAx>
        <c:axId val="149400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57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test!$B$18:$B$26</c:f>
              <c:numCache>
                <c:formatCode>General</c:formatCode>
                <c:ptCount val="9"/>
                <c:pt idx="0">
                  <c:v>0.89724360777026302</c:v>
                </c:pt>
                <c:pt idx="1">
                  <c:v>0.79146711066225395</c:v>
                </c:pt>
                <c:pt idx="2">
                  <c:v>0.69236030916357505</c:v>
                </c:pt>
                <c:pt idx="3">
                  <c:v>0.59224755385649197</c:v>
                </c:pt>
                <c:pt idx="4">
                  <c:v>0.49350003374514101</c:v>
                </c:pt>
                <c:pt idx="5">
                  <c:v>0.39666279832328</c:v>
                </c:pt>
                <c:pt idx="6">
                  <c:v>0.29991766853442903</c:v>
                </c:pt>
                <c:pt idx="7">
                  <c:v>0.199871484950015</c:v>
                </c:pt>
                <c:pt idx="8">
                  <c:v>0.102490343207542</c:v>
                </c:pt>
              </c:numCache>
            </c:numRef>
          </c:xVal>
          <c:yVal>
            <c:numRef>
              <c:f>test!$I$18:$I$26</c:f>
              <c:numCache>
                <c:formatCode>General</c:formatCode>
                <c:ptCount val="9"/>
                <c:pt idx="0">
                  <c:v>0.95772567829605482</c:v>
                </c:pt>
                <c:pt idx="1">
                  <c:v>0.91976346050691549</c:v>
                </c:pt>
                <c:pt idx="2">
                  <c:v>0.8653462997632746</c:v>
                </c:pt>
                <c:pt idx="3">
                  <c:v>0.78449640675978294</c:v>
                </c:pt>
                <c:pt idx="4">
                  <c:v>0.71452478033612121</c:v>
                </c:pt>
                <c:pt idx="5">
                  <c:v>0.61606833671693506</c:v>
                </c:pt>
                <c:pt idx="6">
                  <c:v>0.53603037424484967</c:v>
                </c:pt>
                <c:pt idx="7">
                  <c:v>0.4623795669278884</c:v>
                </c:pt>
                <c:pt idx="8">
                  <c:v>0.36196689312335134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30-934E-8C7D-CE05C8B3F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0226736"/>
        <c:axId val="84966736"/>
      </c:scatterChart>
      <c:valAx>
        <c:axId val="145022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66736"/>
        <c:crosses val="autoZero"/>
        <c:crossBetween val="midCat"/>
      </c:valAx>
      <c:valAx>
        <c:axId val="8496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2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'phase-diagram'!$B$4:$B$14</c:f>
              <c:numCache>
                <c:formatCode>General</c:formatCode>
                <c:ptCount val="11"/>
                <c:pt idx="0">
                  <c:v>1</c:v>
                </c:pt>
                <c:pt idx="1">
                  <c:v>0.90113884422178703</c:v>
                </c:pt>
                <c:pt idx="2">
                  <c:v>0.80441080514567698</c:v>
                </c:pt>
                <c:pt idx="3">
                  <c:v>0.69767376935863101</c:v>
                </c:pt>
                <c:pt idx="4">
                  <c:v>0.59056582184974005</c:v>
                </c:pt>
                <c:pt idx="5">
                  <c:v>0.48660837768989001</c:v>
                </c:pt>
                <c:pt idx="6">
                  <c:v>0.38224770304579098</c:v>
                </c:pt>
                <c:pt idx="7">
                  <c:v>0.283498463071929</c:v>
                </c:pt>
                <c:pt idx="8">
                  <c:v>0.18325550070452101</c:v>
                </c:pt>
                <c:pt idx="9">
                  <c:v>8.9929083829415099E-2</c:v>
                </c:pt>
                <c:pt idx="10">
                  <c:v>0</c:v>
                </c:pt>
              </c:numCache>
            </c:numRef>
          </c:xVal>
          <c:yVal>
            <c:numRef>
              <c:f>'phase-diagram'!$F$4:$F$14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0.213059499607612</c:v>
                </c:pt>
                <c:pt idx="2">
                  <c:v>0.22000292208326799</c:v>
                </c:pt>
                <c:pt idx="3">
                  <c:v>0.21953220223994899</c:v>
                </c:pt>
                <c:pt idx="4">
                  <c:v>0.21485825439106501</c:v>
                </c:pt>
                <c:pt idx="5">
                  <c:v>0.207974242040767</c:v>
                </c:pt>
                <c:pt idx="6">
                  <c:v>0.197531677121939</c:v>
                </c:pt>
                <c:pt idx="7">
                  <c:v>0.190485401052847</c:v>
                </c:pt>
                <c:pt idx="8">
                  <c:v>0.16936224359961799</c:v>
                </c:pt>
                <c:pt idx="9">
                  <c:v>0.145460919589843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00-9040-B662-8031A37D4EF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'phase-diagram'!$B$4:$B$14</c:f>
              <c:numCache>
                <c:formatCode>General</c:formatCode>
                <c:ptCount val="11"/>
                <c:pt idx="0">
                  <c:v>1</c:v>
                </c:pt>
                <c:pt idx="1">
                  <c:v>0.90113884422178703</c:v>
                </c:pt>
                <c:pt idx="2">
                  <c:v>0.80441080514567698</c:v>
                </c:pt>
                <c:pt idx="3">
                  <c:v>0.69767376935863101</c:v>
                </c:pt>
                <c:pt idx="4">
                  <c:v>0.59056582184974005</c:v>
                </c:pt>
                <c:pt idx="5">
                  <c:v>0.48660837768989001</c:v>
                </c:pt>
                <c:pt idx="6">
                  <c:v>0.38224770304579098</c:v>
                </c:pt>
                <c:pt idx="7">
                  <c:v>0.283498463071929</c:v>
                </c:pt>
                <c:pt idx="8">
                  <c:v>0.18325550070452101</c:v>
                </c:pt>
                <c:pt idx="9">
                  <c:v>8.9929083829415099E-2</c:v>
                </c:pt>
                <c:pt idx="10">
                  <c:v>0</c:v>
                </c:pt>
              </c:numCache>
            </c:numRef>
          </c:xVal>
          <c:yVal>
            <c:numRef>
              <c:f>'phase-diagram'!$L$4:$L$14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0.2161070691851969</c:v>
                </c:pt>
                <c:pt idx="2">
                  <c:v>0.21950973889831343</c:v>
                </c:pt>
                <c:pt idx="3">
                  <c:v>0.21880846683617397</c:v>
                </c:pt>
                <c:pt idx="4">
                  <c:v>0.21281659264538041</c:v>
                </c:pt>
                <c:pt idx="5">
                  <c:v>0.20576729429379942</c:v>
                </c:pt>
                <c:pt idx="6">
                  <c:v>0.19798244276601423</c:v>
                </c:pt>
                <c:pt idx="7">
                  <c:v>0.18274375030799306</c:v>
                </c:pt>
                <c:pt idx="8">
                  <c:v>0.16578272603945063</c:v>
                </c:pt>
                <c:pt idx="9">
                  <c:v>0.1435519461288301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700-9040-B662-8031A37D4EF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'phase-diagram'!$G$4:$G$14</c:f>
              <c:numCache>
                <c:formatCode>General</c:formatCode>
                <c:ptCount val="11"/>
                <c:pt idx="0">
                  <c:v>1</c:v>
                </c:pt>
                <c:pt idx="1">
                  <c:v>0.86477178388001985</c:v>
                </c:pt>
                <c:pt idx="2">
                  <c:v>0.77389221301740985</c:v>
                </c:pt>
                <c:pt idx="3">
                  <c:v>0.69938736028588544</c:v>
                </c:pt>
                <c:pt idx="4">
                  <c:v>0.64908653570123132</c:v>
                </c:pt>
                <c:pt idx="5">
                  <c:v>0.61403814898051234</c:v>
                </c:pt>
                <c:pt idx="6">
                  <c:v>0.57978850297296525</c:v>
                </c:pt>
                <c:pt idx="7">
                  <c:v>0.51810794930403659</c:v>
                </c:pt>
                <c:pt idx="8">
                  <c:v>0.41964793272734074</c:v>
                </c:pt>
                <c:pt idx="9">
                  <c:v>0.25598602261899117</c:v>
                </c:pt>
                <c:pt idx="10">
                  <c:v>0</c:v>
                </c:pt>
              </c:numCache>
            </c:numRef>
          </c:xVal>
          <c:yVal>
            <c:numRef>
              <c:f>'phase-diagram'!$F$4:$F$14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0.213059499607612</c:v>
                </c:pt>
                <c:pt idx="2">
                  <c:v>0.22000292208326799</c:v>
                </c:pt>
                <c:pt idx="3">
                  <c:v>0.21953220223994899</c:v>
                </c:pt>
                <c:pt idx="4">
                  <c:v>0.21485825439106501</c:v>
                </c:pt>
                <c:pt idx="5">
                  <c:v>0.207974242040767</c:v>
                </c:pt>
                <c:pt idx="6">
                  <c:v>0.197531677121939</c:v>
                </c:pt>
                <c:pt idx="7">
                  <c:v>0.190485401052847</c:v>
                </c:pt>
                <c:pt idx="8">
                  <c:v>0.16936224359961799</c:v>
                </c:pt>
                <c:pt idx="9">
                  <c:v>0.145460919589843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700-9040-B662-8031A37D4EF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'phase-diagram'!$G$4:$G$14</c:f>
              <c:numCache>
                <c:formatCode>General</c:formatCode>
                <c:ptCount val="11"/>
                <c:pt idx="0">
                  <c:v>1</c:v>
                </c:pt>
                <c:pt idx="1">
                  <c:v>0.86477178388001985</c:v>
                </c:pt>
                <c:pt idx="2">
                  <c:v>0.77389221301740985</c:v>
                </c:pt>
                <c:pt idx="3">
                  <c:v>0.69938736028588544</c:v>
                </c:pt>
                <c:pt idx="4">
                  <c:v>0.64908653570123132</c:v>
                </c:pt>
                <c:pt idx="5">
                  <c:v>0.61403814898051234</c:v>
                </c:pt>
                <c:pt idx="6">
                  <c:v>0.57978850297296525</c:v>
                </c:pt>
                <c:pt idx="7">
                  <c:v>0.51810794930403659</c:v>
                </c:pt>
                <c:pt idx="8">
                  <c:v>0.41964793272734074</c:v>
                </c:pt>
                <c:pt idx="9">
                  <c:v>0.25598602261899117</c:v>
                </c:pt>
                <c:pt idx="10">
                  <c:v>0</c:v>
                </c:pt>
              </c:numCache>
            </c:numRef>
          </c:xVal>
          <c:yVal>
            <c:numRef>
              <c:f>'phase-diagram'!$L$4:$L$14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0.2161070691851969</c:v>
                </c:pt>
                <c:pt idx="2">
                  <c:v>0.21950973889831343</c:v>
                </c:pt>
                <c:pt idx="3">
                  <c:v>0.21880846683617397</c:v>
                </c:pt>
                <c:pt idx="4">
                  <c:v>0.21281659264538041</c:v>
                </c:pt>
                <c:pt idx="5">
                  <c:v>0.20576729429379942</c:v>
                </c:pt>
                <c:pt idx="6">
                  <c:v>0.19798244276601423</c:v>
                </c:pt>
                <c:pt idx="7">
                  <c:v>0.18274375030799306</c:v>
                </c:pt>
                <c:pt idx="8">
                  <c:v>0.16578272603945063</c:v>
                </c:pt>
                <c:pt idx="9">
                  <c:v>0.1435519461288301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700-9040-B662-8031A37D4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357392"/>
        <c:axId val="2021359120"/>
      </c:scatterChart>
      <c:valAx>
        <c:axId val="202135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59120"/>
        <c:crosses val="autoZero"/>
        <c:crossBetween val="midCat"/>
      </c:valAx>
      <c:valAx>
        <c:axId val="202135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35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'phase-diagram'!$B$17:$B$27</c:f>
              <c:numCache>
                <c:formatCode>General</c:formatCode>
                <c:ptCount val="11"/>
                <c:pt idx="0">
                  <c:v>1</c:v>
                </c:pt>
                <c:pt idx="1">
                  <c:v>0.89724360777026302</c:v>
                </c:pt>
                <c:pt idx="2">
                  <c:v>0.79146711066225395</c:v>
                </c:pt>
                <c:pt idx="3">
                  <c:v>0.69236030916357505</c:v>
                </c:pt>
                <c:pt idx="4">
                  <c:v>0.59224755385649197</c:v>
                </c:pt>
                <c:pt idx="5">
                  <c:v>0.49350003374514101</c:v>
                </c:pt>
                <c:pt idx="6">
                  <c:v>0.39666279832328</c:v>
                </c:pt>
                <c:pt idx="7">
                  <c:v>0.29991766853442903</c:v>
                </c:pt>
                <c:pt idx="8">
                  <c:v>0.199871484950015</c:v>
                </c:pt>
                <c:pt idx="9">
                  <c:v>0.102490343207542</c:v>
                </c:pt>
                <c:pt idx="10">
                  <c:v>0</c:v>
                </c:pt>
              </c:numCache>
            </c:numRef>
          </c:xVal>
          <c:yVal>
            <c:numRef>
              <c:f>'phase-diagram'!$L$17:$L$27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0.17342749806902152</c:v>
                </c:pt>
                <c:pt idx="2">
                  <c:v>0.15232150614808099</c:v>
                </c:pt>
                <c:pt idx="3">
                  <c:v>0.13624452203017381</c:v>
                </c:pt>
                <c:pt idx="4">
                  <c:v>0.12102499814570604</c:v>
                </c:pt>
                <c:pt idx="5">
                  <c:v>0.11429336142985425</c:v>
                </c:pt>
                <c:pt idx="6">
                  <c:v>0.10527675333114622</c:v>
                </c:pt>
                <c:pt idx="7">
                  <c:v>0.10415221576169126</c:v>
                </c:pt>
                <c:pt idx="8">
                  <c:v>0.10046860536977729</c:v>
                </c:pt>
                <c:pt idx="9">
                  <c:v>0.10228263389041177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C9-8842-B68C-7BD74869D27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'phase-diagram'!$B$17:$B$27</c:f>
              <c:numCache>
                <c:formatCode>General</c:formatCode>
                <c:ptCount val="11"/>
                <c:pt idx="0">
                  <c:v>1</c:v>
                </c:pt>
                <c:pt idx="1">
                  <c:v>0.89724360777026302</c:v>
                </c:pt>
                <c:pt idx="2">
                  <c:v>0.79146711066225395</c:v>
                </c:pt>
                <c:pt idx="3">
                  <c:v>0.69236030916357505</c:v>
                </c:pt>
                <c:pt idx="4">
                  <c:v>0.59224755385649197</c:v>
                </c:pt>
                <c:pt idx="5">
                  <c:v>0.49350003374514101</c:v>
                </c:pt>
                <c:pt idx="6">
                  <c:v>0.39666279832328</c:v>
                </c:pt>
                <c:pt idx="7">
                  <c:v>0.29991766853442903</c:v>
                </c:pt>
                <c:pt idx="8">
                  <c:v>0.199871484950015</c:v>
                </c:pt>
                <c:pt idx="9">
                  <c:v>0.102490343207542</c:v>
                </c:pt>
                <c:pt idx="10">
                  <c:v>0</c:v>
                </c:pt>
              </c:numCache>
            </c:numRef>
          </c:xVal>
          <c:yVal>
            <c:numRef>
              <c:f>'phase-diagram'!$F$17:$F$27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0.182418694345961</c:v>
                </c:pt>
                <c:pt idx="2">
                  <c:v>0.16179595254797599</c:v>
                </c:pt>
                <c:pt idx="3">
                  <c:v>0.14334260085821299</c:v>
                </c:pt>
                <c:pt idx="4">
                  <c:v>0.125666884941109</c:v>
                </c:pt>
                <c:pt idx="5">
                  <c:v>0.113554663244492</c:v>
                </c:pt>
                <c:pt idx="6">
                  <c:v>0.103923528440738</c:v>
                </c:pt>
                <c:pt idx="7">
                  <c:v>0.100410164219498</c:v>
                </c:pt>
                <c:pt idx="8">
                  <c:v>0.101215259384013</c:v>
                </c:pt>
                <c:pt idx="9">
                  <c:v>0.10376466648793101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C9-8842-B68C-7BD74869D27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'phase-diagram'!$G$17:$G$27</c:f>
              <c:numCache>
                <c:formatCode>General</c:formatCode>
                <c:ptCount val="11"/>
                <c:pt idx="0">
                  <c:v>1</c:v>
                </c:pt>
                <c:pt idx="1">
                  <c:v>0.97356150304679401</c:v>
                </c:pt>
                <c:pt idx="2">
                  <c:v>0.92491611518393524</c:v>
                </c:pt>
                <c:pt idx="3">
                  <c:v>0.85357887695983437</c:v>
                </c:pt>
                <c:pt idx="4">
                  <c:v>0.75873489051557164</c:v>
                </c:pt>
                <c:pt idx="5">
                  <c:v>0.63703466367064099</c:v>
                </c:pt>
                <c:pt idx="6">
                  <c:v>0.49920568166751522</c:v>
                </c:pt>
                <c:pt idx="7">
                  <c:v>0.36516717715581987</c:v>
                </c:pt>
                <c:pt idx="8">
                  <c:v>0.21421790784418659</c:v>
                </c:pt>
                <c:pt idx="9">
                  <c:v>0.10262474159440751</c:v>
                </c:pt>
                <c:pt idx="10">
                  <c:v>0</c:v>
                </c:pt>
              </c:numCache>
            </c:numRef>
          </c:xVal>
          <c:yVal>
            <c:numRef>
              <c:f>'phase-diagram'!$F$17:$F$27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0.182418694345961</c:v>
                </c:pt>
                <c:pt idx="2">
                  <c:v>0.16179595254797599</c:v>
                </c:pt>
                <c:pt idx="3">
                  <c:v>0.14334260085821299</c:v>
                </c:pt>
                <c:pt idx="4">
                  <c:v>0.125666884941109</c:v>
                </c:pt>
                <c:pt idx="5">
                  <c:v>0.113554663244492</c:v>
                </c:pt>
                <c:pt idx="6">
                  <c:v>0.103923528440738</c:v>
                </c:pt>
                <c:pt idx="7">
                  <c:v>0.100410164219498</c:v>
                </c:pt>
                <c:pt idx="8">
                  <c:v>0.101215259384013</c:v>
                </c:pt>
                <c:pt idx="9">
                  <c:v>0.10376466648793101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C9-8842-B68C-7BD74869D27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'phase-diagram'!$G$17:$G$27</c:f>
              <c:numCache>
                <c:formatCode>General</c:formatCode>
                <c:ptCount val="11"/>
                <c:pt idx="0">
                  <c:v>1</c:v>
                </c:pt>
                <c:pt idx="1">
                  <c:v>0.97356150304679401</c:v>
                </c:pt>
                <c:pt idx="2">
                  <c:v>0.92491611518393524</c:v>
                </c:pt>
                <c:pt idx="3">
                  <c:v>0.85357887695983437</c:v>
                </c:pt>
                <c:pt idx="4">
                  <c:v>0.75873489051557164</c:v>
                </c:pt>
                <c:pt idx="5">
                  <c:v>0.63703466367064099</c:v>
                </c:pt>
                <c:pt idx="6">
                  <c:v>0.49920568166751522</c:v>
                </c:pt>
                <c:pt idx="7">
                  <c:v>0.36516717715581987</c:v>
                </c:pt>
                <c:pt idx="8">
                  <c:v>0.21421790784418659</c:v>
                </c:pt>
                <c:pt idx="9">
                  <c:v>0.10262474159440751</c:v>
                </c:pt>
                <c:pt idx="10">
                  <c:v>0</c:v>
                </c:pt>
              </c:numCache>
            </c:numRef>
          </c:xVal>
          <c:yVal>
            <c:numRef>
              <c:f>'phase-diagram'!$L$17:$L$27</c:f>
              <c:numCache>
                <c:formatCode>General</c:formatCode>
                <c:ptCount val="11"/>
                <c:pt idx="0">
                  <c:v>0.20522587473659001</c:v>
                </c:pt>
                <c:pt idx="1">
                  <c:v>0.17342749806902152</c:v>
                </c:pt>
                <c:pt idx="2">
                  <c:v>0.15232150614808099</c:v>
                </c:pt>
                <c:pt idx="3">
                  <c:v>0.13624452203017381</c:v>
                </c:pt>
                <c:pt idx="4">
                  <c:v>0.12102499814570604</c:v>
                </c:pt>
                <c:pt idx="5">
                  <c:v>0.11429336142985425</c:v>
                </c:pt>
                <c:pt idx="6">
                  <c:v>0.10527675333114622</c:v>
                </c:pt>
                <c:pt idx="7">
                  <c:v>0.10415221576169126</c:v>
                </c:pt>
                <c:pt idx="8">
                  <c:v>0.10046860536977729</c:v>
                </c:pt>
                <c:pt idx="9">
                  <c:v>0.10228263389041177</c:v>
                </c:pt>
                <c:pt idx="10">
                  <c:v>0.105583467185701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0C9-8842-B68C-7BD74869D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64095"/>
        <c:axId val="2102591999"/>
      </c:scatterChart>
      <c:valAx>
        <c:axId val="212856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591999"/>
        <c:crosses val="autoZero"/>
        <c:crossBetween val="midCat"/>
      </c:valAx>
      <c:valAx>
        <c:axId val="210259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56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4.png"/><Relationship Id="rId1" Type="http://schemas.openxmlformats.org/officeDocument/2006/relationships/customXml" Target="../ink/ink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chart" Target="../charts/chart2.xml"/><Relationship Id="rId7" Type="http://schemas.openxmlformats.org/officeDocument/2006/relationships/customXml" Target="../ink/ink4.xml"/><Relationship Id="rId12" Type="http://schemas.openxmlformats.org/officeDocument/2006/relationships/customXml" Target="../ink/ink8.xml"/><Relationship Id="rId2" Type="http://schemas.openxmlformats.org/officeDocument/2006/relationships/customXml" Target="../ink/ink2.xml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0" Type="http://schemas.openxmlformats.org/officeDocument/2006/relationships/image" Target="../media/image6.png"/><Relationship Id="rId4" Type="http://schemas.openxmlformats.org/officeDocument/2006/relationships/image" Target="../media/image4.png"/><Relationship Id="rId9" Type="http://schemas.openxmlformats.org/officeDocument/2006/relationships/customXml" Target="../ink/ink6.xml"/><Relationship Id="rId14" Type="http://schemas.openxmlformats.org/officeDocument/2006/relationships/customXml" Target="../ink/ink9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13.xml"/><Relationship Id="rId13" Type="http://schemas.openxmlformats.org/officeDocument/2006/relationships/chart" Target="../charts/chart4.xml"/><Relationship Id="rId18" Type="http://schemas.openxmlformats.org/officeDocument/2006/relationships/customXml" Target="../ink/ink18.xml"/><Relationship Id="rId26" Type="http://schemas.openxmlformats.org/officeDocument/2006/relationships/customXml" Target="../ink/ink24.xml"/><Relationship Id="rId21" Type="http://schemas.openxmlformats.org/officeDocument/2006/relationships/customXml" Target="../ink/ink20.xml"/><Relationship Id="rId7" Type="http://schemas.openxmlformats.org/officeDocument/2006/relationships/customXml" Target="../ink/ink12.xml"/><Relationship Id="rId12" Type="http://schemas.openxmlformats.org/officeDocument/2006/relationships/chart" Target="../charts/chart3.xml"/><Relationship Id="rId17" Type="http://schemas.openxmlformats.org/officeDocument/2006/relationships/image" Target="../media/image4.png"/><Relationship Id="rId25" Type="http://schemas.openxmlformats.org/officeDocument/2006/relationships/customXml" Target="../ink/ink23.xml"/><Relationship Id="rId16" Type="http://schemas.openxmlformats.org/officeDocument/2006/relationships/customXml" Target="../ink/ink17.xml"/><Relationship Id="rId20" Type="http://schemas.openxmlformats.org/officeDocument/2006/relationships/customXml" Target="../ink/ink19.xml"/><Relationship Id="rId1" Type="http://schemas.openxmlformats.org/officeDocument/2006/relationships/customXml" Target="../ink/ink10.xml"/><Relationship Id="rId6" Type="http://schemas.openxmlformats.org/officeDocument/2006/relationships/image" Target="../media/image5.png"/><Relationship Id="rId11" Type="http://schemas.openxmlformats.org/officeDocument/2006/relationships/customXml" Target="../ink/ink15.xml"/><Relationship Id="rId24" Type="http://schemas.openxmlformats.org/officeDocument/2006/relationships/customXml" Target="../ink/ink22.xml"/><Relationship Id="rId5" Type="http://schemas.openxmlformats.org/officeDocument/2006/relationships/customXml" Target="../ink/ink11.xml"/><Relationship Id="rId15" Type="http://schemas.openxmlformats.org/officeDocument/2006/relationships/image" Target="../media/image1.png"/><Relationship Id="rId23" Type="http://schemas.openxmlformats.org/officeDocument/2006/relationships/image" Target="../media/image6.png"/><Relationship Id="rId10" Type="http://schemas.openxmlformats.org/officeDocument/2006/relationships/image" Target="../media/image6.png"/><Relationship Id="rId19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customXml" Target="../ink/ink14.xml"/><Relationship Id="rId14" Type="http://schemas.openxmlformats.org/officeDocument/2006/relationships/customXml" Target="../ink/ink16.xml"/><Relationship Id="rId22" Type="http://schemas.openxmlformats.org/officeDocument/2006/relationships/customXml" Target="../ink/ink21.xml"/><Relationship Id="rId27" Type="http://schemas.openxmlformats.org/officeDocument/2006/relationships/customXml" Target="../ink/ink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195880</xdr:colOff>
      <xdr:row>45</xdr:row>
      <xdr:rowOff>22080</xdr:rowOff>
    </xdr:from>
    <xdr:to>
      <xdr:col>4</xdr:col>
      <xdr:colOff>196240</xdr:colOff>
      <xdr:row>45</xdr:row>
      <xdr:rowOff>22440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471CBB1-1E49-AC41-BFAF-001D0D0B5DE2}"/>
                </a:ext>
              </a:extLst>
            </xdr14:cNvPr>
            <xdr14:cNvContentPartPr/>
          </xdr14:nvContentPartPr>
          <xdr14:nvPr macro=""/>
          <xdr14:xfrm>
            <a:off x="2888280" y="581328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471CBB1-1E49-AC41-BFAF-001D0D0B5DE2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879640" y="580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628650</xdr:colOff>
      <xdr:row>0</xdr:row>
      <xdr:rowOff>12700</xdr:rowOff>
    </xdr:from>
    <xdr:to>
      <xdr:col>17</xdr:col>
      <xdr:colOff>488950</xdr:colOff>
      <xdr:row>14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4D93A1F-78F8-F6A3-07F8-1D813C8D6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468820</xdr:colOff>
      <xdr:row>17</xdr:row>
      <xdr:rowOff>123400</xdr:rowOff>
    </xdr:from>
    <xdr:to>
      <xdr:col>1</xdr:col>
      <xdr:colOff>469180</xdr:colOff>
      <xdr:row>17</xdr:row>
      <xdr:rowOff>123760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E0B67985-2924-C8A2-A9A5-5D2B23A71CC8}"/>
                </a:ext>
              </a:extLst>
            </xdr14:cNvPr>
            <xdr14:cNvContentPartPr/>
          </xdr14:nvContentPartPr>
          <xdr14:nvPr macro=""/>
          <xdr14:xfrm>
            <a:off x="1141920" y="34254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0B67985-2924-C8A2-A9A5-5D2B23A71C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32920" y="3416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332380</xdr:colOff>
      <xdr:row>17</xdr:row>
      <xdr:rowOff>40600</xdr:rowOff>
    </xdr:from>
    <xdr:to>
      <xdr:col>1</xdr:col>
      <xdr:colOff>335620</xdr:colOff>
      <xdr:row>17</xdr:row>
      <xdr:rowOff>40960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AF7A4F4-132D-E4DD-BDD8-54762A671AD6}"/>
                </a:ext>
              </a:extLst>
            </xdr14:cNvPr>
            <xdr14:cNvContentPartPr/>
          </xdr14:nvContentPartPr>
          <xdr14:nvPr macro=""/>
          <xdr14:xfrm>
            <a:off x="1005480" y="3342600"/>
            <a:ext cx="324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AF7A4F4-132D-E4DD-BDD8-54762A671AD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96480" y="333396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517520</xdr:colOff>
      <xdr:row>23</xdr:row>
      <xdr:rowOff>12160</xdr:rowOff>
    </xdr:from>
    <xdr:to>
      <xdr:col>2</xdr:col>
      <xdr:colOff>517880</xdr:colOff>
      <xdr:row>23</xdr:row>
      <xdr:rowOff>12520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663FDD74-5C85-54D7-236D-4596D23C5201}"/>
                </a:ext>
              </a:extLst>
            </xdr14:cNvPr>
            <xdr14:cNvContentPartPr/>
          </xdr14:nvContentPartPr>
          <xdr14:nvPr macro=""/>
          <xdr14:xfrm>
            <a:off x="1863720" y="44571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63FDD74-5C85-54D7-236D-4596D23C52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5080" y="4448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522660</xdr:colOff>
      <xdr:row>22</xdr:row>
      <xdr:rowOff>171340</xdr:rowOff>
    </xdr:from>
    <xdr:to>
      <xdr:col>3</xdr:col>
      <xdr:colOff>523020</xdr:colOff>
      <xdr:row>22</xdr:row>
      <xdr:rowOff>171700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D5C3099-3DBC-E531-B88F-AC16A082B0E5}"/>
                </a:ext>
              </a:extLst>
            </xdr14:cNvPr>
            <xdr14:cNvContentPartPr/>
          </xdr14:nvContentPartPr>
          <xdr14:nvPr macro=""/>
          <xdr14:xfrm>
            <a:off x="2541960" y="442584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D5C3099-3DBC-E531-B88F-AC16A082B0E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2960" y="4416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379180</xdr:colOff>
      <xdr:row>17</xdr:row>
      <xdr:rowOff>166240</xdr:rowOff>
    </xdr:from>
    <xdr:to>
      <xdr:col>1</xdr:col>
      <xdr:colOff>379540</xdr:colOff>
      <xdr:row>17</xdr:row>
      <xdr:rowOff>169480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2293D163-AD01-0F00-57AB-FE950E5A2689}"/>
                </a:ext>
              </a:extLst>
            </xdr14:cNvPr>
            <xdr14:cNvContentPartPr/>
          </xdr14:nvContentPartPr>
          <xdr14:nvPr macro=""/>
          <xdr14:xfrm>
            <a:off x="1052280" y="3468240"/>
            <a:ext cx="360" cy="3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293D163-AD01-0F00-57AB-FE950E5A268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43640" y="345960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389620</xdr:colOff>
      <xdr:row>16</xdr:row>
      <xdr:rowOff>178540</xdr:rowOff>
    </xdr:from>
    <xdr:to>
      <xdr:col>1</xdr:col>
      <xdr:colOff>389980</xdr:colOff>
      <xdr:row>16</xdr:row>
      <xdr:rowOff>178900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FC5E6F9-2EA1-7D0A-5F47-579CB5E8C96F}"/>
                </a:ext>
              </a:extLst>
            </xdr14:cNvPr>
            <xdr14:cNvContentPartPr/>
          </xdr14:nvContentPartPr>
          <xdr14:nvPr macro=""/>
          <xdr14:xfrm>
            <a:off x="1062720" y="329004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FC5E6F9-2EA1-7D0A-5F47-579CB5E8C9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54080" y="3281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195880</xdr:colOff>
      <xdr:row>30</xdr:row>
      <xdr:rowOff>22080</xdr:rowOff>
    </xdr:from>
    <xdr:to>
      <xdr:col>4</xdr:col>
      <xdr:colOff>196240</xdr:colOff>
      <xdr:row>30</xdr:row>
      <xdr:rowOff>22440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FFD6FF6C-3D92-3CDB-DD86-EFB6BC56C7EC}"/>
                </a:ext>
              </a:extLst>
            </xdr14:cNvPr>
            <xdr14:cNvContentPartPr/>
          </xdr14:nvContentPartPr>
          <xdr14:nvPr macro=""/>
          <xdr14:xfrm>
            <a:off x="2888280" y="58132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FD6FF6C-3D92-3CDB-DD86-EFB6BC56C7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79640" y="580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11</xdr:col>
      <xdr:colOff>127000</xdr:colOff>
      <xdr:row>14</xdr:row>
      <xdr:rowOff>82550</xdr:rowOff>
    </xdr:from>
    <xdr:to>
      <xdr:col>17</xdr:col>
      <xdr:colOff>660400</xdr:colOff>
      <xdr:row>28</xdr:row>
      <xdr:rowOff>146050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2EC4E5F-548C-F494-923E-9FA2E7744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oneCellAnchor>
    <xdr:from>
      <xdr:col>4</xdr:col>
      <xdr:colOff>195880</xdr:colOff>
      <xdr:row>43</xdr:row>
      <xdr:rowOff>22080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4F82107-9A5F-D14A-AC47-3109F34AAC32}"/>
                </a:ext>
              </a:extLst>
            </xdr14:cNvPr>
            <xdr14:cNvContentPartPr/>
          </xdr14:nvContentPartPr>
          <xdr14:nvPr macro=""/>
          <xdr14:xfrm>
            <a:off x="2888280" y="58132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FD6FF6C-3D92-3CDB-DD86-EFB6BC56C7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879640" y="580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468820</xdr:colOff>
      <xdr:row>17</xdr:row>
      <xdr:rowOff>123400</xdr:rowOff>
    </xdr:from>
    <xdr:to>
      <xdr:col>1</xdr:col>
      <xdr:colOff>469180</xdr:colOff>
      <xdr:row>17</xdr:row>
      <xdr:rowOff>123760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F531FF9A-84DD-B547-9AF9-359E21C58BEF}"/>
                </a:ext>
              </a:extLst>
            </xdr14:cNvPr>
            <xdr14:cNvContentPartPr/>
          </xdr14:nvContentPartPr>
          <xdr14:nvPr macro=""/>
          <xdr14:xfrm>
            <a:off x="1141920" y="34254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0B67985-2924-C8A2-A9A5-5D2B23A71CC8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32920" y="3416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332380</xdr:colOff>
      <xdr:row>17</xdr:row>
      <xdr:rowOff>40600</xdr:rowOff>
    </xdr:from>
    <xdr:to>
      <xdr:col>1</xdr:col>
      <xdr:colOff>335620</xdr:colOff>
      <xdr:row>17</xdr:row>
      <xdr:rowOff>40960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B25EF0D7-C1F6-F749-BEBD-B4A98996BEE2}"/>
                </a:ext>
              </a:extLst>
            </xdr14:cNvPr>
            <xdr14:cNvContentPartPr/>
          </xdr14:nvContentPartPr>
          <xdr14:nvPr macro=""/>
          <xdr14:xfrm>
            <a:off x="1005480" y="3342600"/>
            <a:ext cx="324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AF7A4F4-132D-E4DD-BDD8-54762A671AD6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96480" y="333396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517520</xdr:colOff>
      <xdr:row>23</xdr:row>
      <xdr:rowOff>12160</xdr:rowOff>
    </xdr:from>
    <xdr:to>
      <xdr:col>2</xdr:col>
      <xdr:colOff>517880</xdr:colOff>
      <xdr:row>23</xdr:row>
      <xdr:rowOff>12520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42EFC855-93AB-604A-A69B-507C49669C4C}"/>
                </a:ext>
              </a:extLst>
            </xdr14:cNvPr>
            <xdr14:cNvContentPartPr/>
          </xdr14:nvContentPartPr>
          <xdr14:nvPr macro=""/>
          <xdr14:xfrm>
            <a:off x="1863720" y="44571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63FDD74-5C85-54D7-236D-4596D23C520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855080" y="4448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522660</xdr:colOff>
      <xdr:row>22</xdr:row>
      <xdr:rowOff>171340</xdr:rowOff>
    </xdr:from>
    <xdr:to>
      <xdr:col>3</xdr:col>
      <xdr:colOff>523020</xdr:colOff>
      <xdr:row>22</xdr:row>
      <xdr:rowOff>171700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2ABAA67-90A2-DB4D-A725-9C5D8273C604}"/>
                </a:ext>
              </a:extLst>
            </xdr14:cNvPr>
            <xdr14:cNvContentPartPr/>
          </xdr14:nvContentPartPr>
          <xdr14:nvPr macro=""/>
          <xdr14:xfrm>
            <a:off x="2541960" y="442584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D5C3099-3DBC-E531-B88F-AC16A082B0E5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532960" y="4416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379180</xdr:colOff>
      <xdr:row>17</xdr:row>
      <xdr:rowOff>166240</xdr:rowOff>
    </xdr:from>
    <xdr:to>
      <xdr:col>1</xdr:col>
      <xdr:colOff>379540</xdr:colOff>
      <xdr:row>17</xdr:row>
      <xdr:rowOff>169480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B7821D6-7AD4-6C43-A9AD-FAD6E18CD511}"/>
                </a:ext>
              </a:extLst>
            </xdr14:cNvPr>
            <xdr14:cNvContentPartPr/>
          </xdr14:nvContentPartPr>
          <xdr14:nvPr macro=""/>
          <xdr14:xfrm>
            <a:off x="1052280" y="3468240"/>
            <a:ext cx="360" cy="3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293D163-AD01-0F00-57AB-FE950E5A268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43640" y="345960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389620</xdr:colOff>
      <xdr:row>16</xdr:row>
      <xdr:rowOff>178540</xdr:rowOff>
    </xdr:from>
    <xdr:to>
      <xdr:col>1</xdr:col>
      <xdr:colOff>389980</xdr:colOff>
      <xdr:row>16</xdr:row>
      <xdr:rowOff>178900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532D51B0-9D48-2D4F-A414-5D66822300FD}"/>
                </a:ext>
              </a:extLst>
            </xdr14:cNvPr>
            <xdr14:cNvContentPartPr/>
          </xdr14:nvContentPartPr>
          <xdr14:nvPr macro=""/>
          <xdr14:xfrm>
            <a:off x="1062720" y="329004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FC5E6F9-2EA1-7D0A-5F47-579CB5E8C96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54080" y="3281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13</xdr:col>
      <xdr:colOff>622300</xdr:colOff>
      <xdr:row>1</xdr:row>
      <xdr:rowOff>76200</xdr:rowOff>
    </xdr:from>
    <xdr:to>
      <xdr:col>17</xdr:col>
      <xdr:colOff>571500</xdr:colOff>
      <xdr:row>15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775AA-E577-2E44-8CF7-F2CF0554FF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127000</xdr:colOff>
      <xdr:row>17</xdr:row>
      <xdr:rowOff>127000</xdr:rowOff>
    </xdr:from>
    <xdr:to>
      <xdr:col>17</xdr:col>
      <xdr:colOff>571500</xdr:colOff>
      <xdr:row>32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B71FA9-2786-A744-BBD7-D7B75A8E9E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 editAs="oneCell">
    <xdr:from>
      <xdr:col>11</xdr:col>
      <xdr:colOff>255020</xdr:colOff>
      <xdr:row>26</xdr:row>
      <xdr:rowOff>185860</xdr:rowOff>
    </xdr:from>
    <xdr:to>
      <xdr:col>11</xdr:col>
      <xdr:colOff>255380</xdr:colOff>
      <xdr:row>26</xdr:row>
      <xdr:rowOff>186220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361266B0-DF3E-304F-8346-B83C1C82B530}"/>
                </a:ext>
              </a:extLst>
            </xdr14:cNvPr>
            <xdr14:cNvContentPartPr/>
          </xdr14:nvContentPartPr>
          <xdr14:nvPr macro=""/>
          <xdr14:xfrm>
            <a:off x="9335520" y="52023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ED8DDB4-6C9D-3F31-3115-13C8D2FA4AA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26520" y="5193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468820</xdr:colOff>
      <xdr:row>17</xdr:row>
      <xdr:rowOff>123400</xdr:rowOff>
    </xdr:from>
    <xdr:to>
      <xdr:col>1</xdr:col>
      <xdr:colOff>469180</xdr:colOff>
      <xdr:row>17</xdr:row>
      <xdr:rowOff>123760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D890816-7F5A-2747-9CC4-FFC2E30D8237}"/>
                </a:ext>
              </a:extLst>
            </xdr14:cNvPr>
            <xdr14:cNvContentPartPr/>
          </xdr14:nvContentPartPr>
          <xdr14:nvPr macro=""/>
          <xdr14:xfrm>
            <a:off x="1141920" y="34254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E0B67985-2924-C8A2-A9A5-5D2B23A71CC8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132920" y="34167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332380</xdr:colOff>
      <xdr:row>17</xdr:row>
      <xdr:rowOff>40600</xdr:rowOff>
    </xdr:from>
    <xdr:to>
      <xdr:col>1</xdr:col>
      <xdr:colOff>335620</xdr:colOff>
      <xdr:row>17</xdr:row>
      <xdr:rowOff>40960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F8C490F9-3ED6-0441-91DC-0D79624228B1}"/>
                </a:ext>
              </a:extLst>
            </xdr14:cNvPr>
            <xdr14:cNvContentPartPr/>
          </xdr14:nvContentPartPr>
          <xdr14:nvPr macro=""/>
          <xdr14:xfrm>
            <a:off x="1005480" y="3342600"/>
            <a:ext cx="324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AF7A4F4-132D-E4DD-BDD8-54762A671AD6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996480" y="3333960"/>
              <a:ext cx="208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517520</xdr:colOff>
      <xdr:row>23</xdr:row>
      <xdr:rowOff>12160</xdr:rowOff>
    </xdr:from>
    <xdr:to>
      <xdr:col>2</xdr:col>
      <xdr:colOff>517880</xdr:colOff>
      <xdr:row>23</xdr:row>
      <xdr:rowOff>12520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718F1C7E-FA37-9A45-8DCB-49F0A0242FEF}"/>
                </a:ext>
              </a:extLst>
            </xdr14:cNvPr>
            <xdr14:cNvContentPartPr/>
          </xdr14:nvContentPartPr>
          <xdr14:nvPr macro=""/>
          <xdr14:xfrm>
            <a:off x="1863720" y="44571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663FDD74-5C85-54D7-236D-4596D23C5201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855080" y="44485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522660</xdr:colOff>
      <xdr:row>22</xdr:row>
      <xdr:rowOff>171340</xdr:rowOff>
    </xdr:from>
    <xdr:to>
      <xdr:col>3</xdr:col>
      <xdr:colOff>523020</xdr:colOff>
      <xdr:row>22</xdr:row>
      <xdr:rowOff>171700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D122CE52-61BB-5045-8F86-2CF0ACE13F24}"/>
                </a:ext>
              </a:extLst>
            </xdr14:cNvPr>
            <xdr14:cNvContentPartPr/>
          </xdr14:nvContentPartPr>
          <xdr14:nvPr macro=""/>
          <xdr14:xfrm>
            <a:off x="2541960" y="442584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D5C3099-3DBC-E531-B88F-AC16A082B0E5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532960" y="4416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379180</xdr:colOff>
      <xdr:row>17</xdr:row>
      <xdr:rowOff>166240</xdr:rowOff>
    </xdr:from>
    <xdr:to>
      <xdr:col>1</xdr:col>
      <xdr:colOff>379540</xdr:colOff>
      <xdr:row>17</xdr:row>
      <xdr:rowOff>169480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E152C04B-3288-D047-9AAF-C1F130951088}"/>
                </a:ext>
              </a:extLst>
            </xdr14:cNvPr>
            <xdr14:cNvContentPartPr/>
          </xdr14:nvContentPartPr>
          <xdr14:nvPr macro=""/>
          <xdr14:xfrm>
            <a:off x="1052280" y="3468240"/>
            <a:ext cx="360" cy="324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2293D163-AD01-0F00-57AB-FE950E5A2689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1043640" y="3459600"/>
              <a:ext cx="18000" cy="2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389620</xdr:colOff>
      <xdr:row>16</xdr:row>
      <xdr:rowOff>178540</xdr:rowOff>
    </xdr:from>
    <xdr:to>
      <xdr:col>1</xdr:col>
      <xdr:colOff>389980</xdr:colOff>
      <xdr:row>16</xdr:row>
      <xdr:rowOff>178900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CA4D3146-3E8C-F745-BAC4-0D11CFBF0E21}"/>
                </a:ext>
              </a:extLst>
            </xdr14:cNvPr>
            <xdr14:cNvContentPartPr/>
          </xdr14:nvContentPartPr>
          <xdr14:nvPr macro=""/>
          <xdr14:xfrm>
            <a:off x="1062720" y="3290040"/>
            <a:ext cx="360" cy="36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FC5E6F9-2EA1-7D0A-5F47-579CB5E8C96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054080" y="3281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195880</xdr:colOff>
      <xdr:row>30</xdr:row>
      <xdr:rowOff>22080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9A7E1F2-6285-1C43-815E-580C7FACFB8A}"/>
                </a:ext>
              </a:extLst>
            </xdr14:cNvPr>
            <xdr14:cNvContentPartPr/>
          </xdr14:nvContentPartPr>
          <xdr14:nvPr macro=""/>
          <xdr14:xfrm>
            <a:off x="2888280" y="58132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FD6FF6C-3D92-3CDB-DD86-EFB6BC56C7E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879640" y="580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11</xdr:col>
      <xdr:colOff>255020</xdr:colOff>
      <xdr:row>39</xdr:row>
      <xdr:rowOff>185860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756162F-A101-C04B-AB3C-835EC9AAF195}"/>
                </a:ext>
              </a:extLst>
            </xdr14:cNvPr>
            <xdr14:cNvContentPartPr/>
          </xdr14:nvContentPartPr>
          <xdr14:nvPr macro=""/>
          <xdr14:xfrm>
            <a:off x="9335520" y="520236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2ED8DDB4-6C9D-3F31-3115-13C8D2FA4AA3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326520" y="51937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4</xdr:col>
      <xdr:colOff>195880</xdr:colOff>
      <xdr:row>30</xdr:row>
      <xdr:rowOff>22080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B277EA9A-159C-F74E-9154-5EDE1D7C2BA7}"/>
                </a:ext>
              </a:extLst>
            </xdr14:cNvPr>
            <xdr14:cNvContentPartPr/>
          </xdr14:nvContentPartPr>
          <xdr14:nvPr macro=""/>
          <xdr14:xfrm>
            <a:off x="2888280" y="5813280"/>
            <a:ext cx="360" cy="36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FFD6FF6C-3D92-3CDB-DD86-EFB6BC56C7EC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879640" y="58042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7T03:45:54.6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26.97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08">0 1 24575,'0'0'0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28.08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23589,'-5'0'0,"1"0"0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28.9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29.53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35.44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20958,'0'4'0,"0"0"0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36.00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26T22:44:38.5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6T03:11:48.9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89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89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23589,'-5'0'0,"1"0"0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89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8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89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20958,'0'4'0,"0"0"0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90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03:01:03.9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  <inkml:trace contextRef="#ctx0" brushRef="#br0" timeOffset="1">0 1 24575,'0'0'0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1 23589,'-5'0'0,"1"0"0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24575,'0'0'0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20958,'0'4'0,"0"0"0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5T18:01:08.34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6T16:15:24.18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6T16:16:08.4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24575,'0'0'0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4-06T22:17:10.2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63CC-F5A5-4D24-B621-0BE1F6042E34}">
  <dimension ref="B2:J54"/>
  <sheetViews>
    <sheetView zoomScale="107" zoomScaleNormal="191" workbookViewId="0">
      <selection activeCell="D27" sqref="D27"/>
    </sheetView>
  </sheetViews>
  <sheetFormatPr baseColWidth="10" defaultColWidth="8.83203125" defaultRowHeight="15"/>
  <sheetData>
    <row r="2" spans="2:10">
      <c r="B2" t="s">
        <v>12</v>
      </c>
    </row>
    <row r="3" spans="2:1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6</v>
      </c>
    </row>
    <row r="4" spans="2:10">
      <c r="B4" s="1">
        <v>1</v>
      </c>
      <c r="C4" s="1"/>
      <c r="D4" s="1"/>
      <c r="E4" s="1">
        <v>-1.1432173404331301</v>
      </c>
      <c r="F4" s="1">
        <v>0.20522587473659001</v>
      </c>
      <c r="G4" s="1">
        <v>1</v>
      </c>
      <c r="H4" s="1" t="e">
        <f t="shared" ref="H4:H13" si="0">F4*(1-G4)/((1-B4)*F$13)</f>
        <v>#DIV/0!</v>
      </c>
      <c r="I4" s="1">
        <f>F4*G4/(B4*F$4)</f>
        <v>1</v>
      </c>
      <c r="J4">
        <f t="shared" ref="J4:J16" si="1">1-B4</f>
        <v>0</v>
      </c>
    </row>
    <row r="5" spans="2:10" ht="16">
      <c r="B5">
        <v>0.95012149197915596</v>
      </c>
      <c r="C5" s="1">
        <v>-0.86925984359446595</v>
      </c>
      <c r="D5" s="1">
        <v>-1.1425255825867699</v>
      </c>
      <c r="E5" s="1">
        <v>-1.1904559697292101</v>
      </c>
      <c r="F5" s="1">
        <v>0.20108669591403999</v>
      </c>
      <c r="G5" s="2">
        <v>0.96911619999999998</v>
      </c>
      <c r="H5" s="1">
        <f t="shared" si="0"/>
        <v>1.1792467713970558</v>
      </c>
      <c r="I5" s="1">
        <f>F5*G5/(B5*F$4)</f>
        <v>0.99941976529818033</v>
      </c>
      <c r="J5">
        <f t="shared" si="1"/>
        <v>4.9878508020844037E-2</v>
      </c>
    </row>
    <row r="6" spans="2:10" ht="16">
      <c r="B6">
        <v>0.80516354986972205</v>
      </c>
      <c r="C6" s="1">
        <v>-1.0204400300165899</v>
      </c>
      <c r="D6" s="1">
        <v>-1.1629479411302599</v>
      </c>
      <c r="E6" s="1">
        <v>-1.2011226133703801</v>
      </c>
      <c r="F6" s="1">
        <v>0.19026827330808399</v>
      </c>
      <c r="G6" s="2">
        <v>0.87319623999999996</v>
      </c>
      <c r="H6" s="1">
        <f t="shared" si="0"/>
        <v>1.1728227476479605</v>
      </c>
      <c r="I6" s="1">
        <f>F6*G6/(B6*F$4)</f>
        <v>1.0054535516104943</v>
      </c>
      <c r="J6">
        <f t="shared" si="1"/>
        <v>0.19483645013027795</v>
      </c>
    </row>
    <row r="7" spans="2:10" ht="16">
      <c r="B7">
        <v>0.65851074653597197</v>
      </c>
      <c r="C7" s="1">
        <v>-1.07400710326536</v>
      </c>
      <c r="D7" s="1">
        <v>-1.17210412087699</v>
      </c>
      <c r="E7" s="1">
        <v>-1.216456362727</v>
      </c>
      <c r="F7" s="1">
        <v>0.16965954597791799</v>
      </c>
      <c r="G7" s="2">
        <v>0.76609351999999997</v>
      </c>
      <c r="H7" s="1">
        <f t="shared" si="0"/>
        <v>1.1006458319774004</v>
      </c>
      <c r="I7" s="1">
        <f t="shared" ref="I7:I13" si="2">F7*G7/(B7*F$4)</f>
        <v>0.96175644893154966</v>
      </c>
      <c r="J7">
        <f t="shared" si="1"/>
        <v>0.34148925346402803</v>
      </c>
    </row>
    <row r="8" spans="2:10" ht="16">
      <c r="B8">
        <v>0.52387497736853295</v>
      </c>
      <c r="C8" s="1">
        <v>-1.11053316447175</v>
      </c>
      <c r="D8" s="1">
        <v>-1.1814487522008601</v>
      </c>
      <c r="E8" s="1">
        <v>-1.22855883336664</v>
      </c>
      <c r="F8" s="1">
        <v>0.15537006023168301</v>
      </c>
      <c r="G8" s="2">
        <v>0.65347164000000002</v>
      </c>
      <c r="H8" s="1">
        <f t="shared" si="0"/>
        <v>1.0709993113704446</v>
      </c>
      <c r="I8" s="1">
        <f t="shared" si="2"/>
        <v>0.94435287747688945</v>
      </c>
      <c r="J8">
        <f t="shared" si="1"/>
        <v>0.47612502263146705</v>
      </c>
    </row>
    <row r="9" spans="2:10" ht="16">
      <c r="B9">
        <v>0.38769241432842</v>
      </c>
      <c r="C9" s="1">
        <v>-1.1245482227149</v>
      </c>
      <c r="D9" s="1">
        <v>-1.1964906819044301</v>
      </c>
      <c r="E9" s="1">
        <v>-1.2346501496028199</v>
      </c>
      <c r="F9" s="1">
        <v>0.14469585476095501</v>
      </c>
      <c r="G9" s="2">
        <v>0.52700413999999995</v>
      </c>
      <c r="H9" s="1">
        <f t="shared" si="0"/>
        <v>1.0586389529354401</v>
      </c>
      <c r="I9" s="1">
        <f t="shared" si="2"/>
        <v>0.95840858999416012</v>
      </c>
      <c r="J9">
        <f t="shared" si="1"/>
        <v>0.61230758567158006</v>
      </c>
    </row>
    <row r="10" spans="2:10" ht="16">
      <c r="B10">
        <v>0.242536618822075</v>
      </c>
      <c r="C10" s="1">
        <v>-1.1435105650331201</v>
      </c>
      <c r="D10" s="1">
        <v>-1.21151317645584</v>
      </c>
      <c r="E10" s="1">
        <v>-1.24492074901974</v>
      </c>
      <c r="F10" s="1">
        <v>0.12930196081036199</v>
      </c>
      <c r="G10" s="2">
        <v>0.35801266999999998</v>
      </c>
      <c r="H10" s="1">
        <f t="shared" si="0"/>
        <v>1.0379441998817562</v>
      </c>
      <c r="I10" s="1">
        <f t="shared" si="2"/>
        <v>0.93002382240653858</v>
      </c>
      <c r="J10">
        <f t="shared" si="1"/>
        <v>0.757463381177925</v>
      </c>
    </row>
    <row r="11" spans="2:10" ht="16">
      <c r="B11">
        <v>0.15179807003854601</v>
      </c>
      <c r="C11" s="1">
        <v>-1.1511987296298301</v>
      </c>
      <c r="D11" s="1">
        <v>-1.2316995164481399</v>
      </c>
      <c r="E11" s="1">
        <v>-1.16911505837341</v>
      </c>
      <c r="F11" s="1">
        <v>0.121297331510219</v>
      </c>
      <c r="G11" s="2">
        <v>0.24156811</v>
      </c>
      <c r="H11" s="1">
        <f t="shared" si="0"/>
        <v>1.0272417371112952</v>
      </c>
      <c r="I11" s="1">
        <f t="shared" si="2"/>
        <v>0.94057294573381423</v>
      </c>
      <c r="J11">
        <f t="shared" si="1"/>
        <v>0.84820192996145405</v>
      </c>
    </row>
    <row r="12" spans="2:10" ht="16">
      <c r="B12">
        <v>6.3350617135810902E-2</v>
      </c>
      <c r="C12" s="1">
        <v>-1.1662456717188401</v>
      </c>
      <c r="D12" s="1">
        <v>-1.20524581887354</v>
      </c>
      <c r="E12" s="1">
        <v>-1.63500567932208</v>
      </c>
      <c r="F12" s="1">
        <v>0.112645104843578</v>
      </c>
      <c r="G12" s="2">
        <v>0.11007652</v>
      </c>
      <c r="H12" s="1">
        <f t="shared" si="0"/>
        <v>1.0136593211999587</v>
      </c>
      <c r="I12" s="1">
        <f t="shared" si="2"/>
        <v>0.95372693775316852</v>
      </c>
      <c r="J12">
        <f t="shared" si="1"/>
        <v>0.93664938286418908</v>
      </c>
    </row>
    <row r="13" spans="2:10">
      <c r="B13" s="1">
        <v>0</v>
      </c>
      <c r="C13" s="1">
        <v>-1.1201091493351201</v>
      </c>
      <c r="D13" s="1"/>
      <c r="E13" s="1"/>
      <c r="F13" s="1">
        <v>0.105583467185701</v>
      </c>
      <c r="G13" s="1">
        <v>0</v>
      </c>
      <c r="H13" s="1">
        <f t="shared" si="0"/>
        <v>1</v>
      </c>
      <c r="I13" s="1" t="e">
        <f t="shared" si="2"/>
        <v>#DIV/0!</v>
      </c>
      <c r="J13">
        <f t="shared" si="1"/>
        <v>1</v>
      </c>
    </row>
    <row r="14" spans="2:10">
      <c r="H14" s="1"/>
      <c r="J14">
        <f t="shared" si="1"/>
        <v>1</v>
      </c>
    </row>
    <row r="15" spans="2:10">
      <c r="B15" t="s">
        <v>13</v>
      </c>
      <c r="H15" s="1"/>
      <c r="J15" t="e">
        <f t="shared" si="1"/>
        <v>#VALUE!</v>
      </c>
    </row>
    <row r="16" spans="2:10">
      <c r="B16" t="s">
        <v>0</v>
      </c>
      <c r="C16" t="s">
        <v>1</v>
      </c>
      <c r="D16" t="s">
        <v>2</v>
      </c>
      <c r="E16" t="s">
        <v>3</v>
      </c>
      <c r="F16" s="1" t="s">
        <v>4</v>
      </c>
      <c r="G16" s="1" t="s">
        <v>5</v>
      </c>
      <c r="H16" s="1" t="s">
        <v>7</v>
      </c>
      <c r="I16" s="1" t="s">
        <v>6</v>
      </c>
      <c r="J16" t="e">
        <f t="shared" si="1"/>
        <v>#VALUE!</v>
      </c>
    </row>
    <row r="17" spans="2:10">
      <c r="B17">
        <v>1</v>
      </c>
      <c r="E17">
        <v>-1.1432173404331301</v>
      </c>
      <c r="F17" s="1">
        <v>0.20522587473659001</v>
      </c>
      <c r="G17" s="1">
        <v>1</v>
      </c>
      <c r="H17" s="1" t="e">
        <f>F17*(1-G17)/((1-B17)*F$13)</f>
        <v>#DIV/0!</v>
      </c>
      <c r="I17" s="1">
        <f>F17*G17/(B17*F$17)</f>
        <v>1</v>
      </c>
      <c r="J17">
        <f>1-B17</f>
        <v>0</v>
      </c>
    </row>
    <row r="18" spans="2:10" ht="16">
      <c r="B18">
        <v>0.89635227595178002</v>
      </c>
      <c r="C18">
        <v>-3.8201304231959399</v>
      </c>
      <c r="D18">
        <v>-0.68419329676701801</v>
      </c>
      <c r="E18">
        <v>-1.2540645142287199</v>
      </c>
      <c r="F18" s="1">
        <v>0.175262684272979</v>
      </c>
      <c r="G18" s="2">
        <v>0.98712320176798596</v>
      </c>
      <c r="H18" s="1">
        <f>F18*(1-G18)/((1-B18)*F$26)</f>
        <v>0.20622516521328679</v>
      </c>
      <c r="I18" s="1">
        <f>F18*G18/(B18*F$17)</f>
        <v>0.94048089529422974</v>
      </c>
      <c r="J18">
        <f t="shared" ref="J18:J24" si="3">1-B18</f>
        <v>0.10364772404821998</v>
      </c>
    </row>
    <row r="19" spans="2:10" ht="16">
      <c r="B19">
        <v>0.75170614475745201</v>
      </c>
      <c r="C19">
        <v>-2.8013553651363599</v>
      </c>
      <c r="D19">
        <v>-0.52922171722003197</v>
      </c>
      <c r="E19">
        <v>-1.4127080550781499</v>
      </c>
      <c r="F19" s="1">
        <v>0.13603677574655099</v>
      </c>
      <c r="G19" s="2">
        <v>0.94205983259423998</v>
      </c>
      <c r="H19" s="1">
        <f t="shared" ref="H19:H26" si="4">F19*(1-G19)/((1-B19)*F$26)</f>
        <v>0.30065898326805057</v>
      </c>
      <c r="I19" s="1">
        <f t="shared" ref="I19:I25" si="5">F19*G19/(B19*F$17)</f>
        <v>0.83071987485804144</v>
      </c>
      <c r="J19">
        <f t="shared" si="3"/>
        <v>0.24829385524254799</v>
      </c>
    </row>
    <row r="20" spans="2:10" ht="16">
      <c r="B20">
        <v>0.60890612935468402</v>
      </c>
      <c r="C20">
        <v>-2.16997679522273</v>
      </c>
      <c r="D20">
        <v>-0.46838566288149103</v>
      </c>
      <c r="E20">
        <v>-1.6520891051676101</v>
      </c>
      <c r="F20" s="1">
        <v>9.9591681108815999E-2</v>
      </c>
      <c r="G20" s="2">
        <v>0.81640872355479899</v>
      </c>
      <c r="H20" s="1">
        <f t="shared" si="4"/>
        <v>0.44279037875436911</v>
      </c>
      <c r="I20" s="1">
        <f t="shared" si="5"/>
        <v>0.65065120548375688</v>
      </c>
      <c r="J20">
        <f t="shared" si="3"/>
        <v>0.39109387064531598</v>
      </c>
    </row>
    <row r="21" spans="2:10" ht="16">
      <c r="B21">
        <v>0.52779349914664297</v>
      </c>
      <c r="C21">
        <v>-1.9169956264813699</v>
      </c>
      <c r="D21">
        <v>-0.46329216389697597</v>
      </c>
      <c r="E21">
        <v>-1.8254372766054201</v>
      </c>
      <c r="F21" s="1">
        <v>8.5607141879039006E-2</v>
      </c>
      <c r="G21" s="2">
        <v>0.69157129655835903</v>
      </c>
      <c r="H21" s="1">
        <f t="shared" si="4"/>
        <v>0.52958649890952203</v>
      </c>
      <c r="I21" s="1">
        <f t="shared" si="5"/>
        <v>0.5465763112285652</v>
      </c>
      <c r="J21">
        <f t="shared" si="3"/>
        <v>0.47220650085335703</v>
      </c>
    </row>
    <row r="22" spans="2:10" ht="16">
      <c r="B22">
        <v>0.41703479668860499</v>
      </c>
      <c r="C22">
        <v>-1.6472795447932</v>
      </c>
      <c r="D22">
        <v>-0.48623915475228302</v>
      </c>
      <c r="E22">
        <v>-2.1295066389583699</v>
      </c>
      <c r="F22" s="1">
        <v>7.5601400114540807E-2</v>
      </c>
      <c r="G22" s="2">
        <v>0.45222753574295199</v>
      </c>
      <c r="H22" s="1">
        <f t="shared" si="4"/>
        <v>0.67280852147933978</v>
      </c>
      <c r="I22" s="1">
        <f t="shared" si="5"/>
        <v>0.39946840219241375</v>
      </c>
      <c r="J22">
        <f t="shared" si="3"/>
        <v>0.58296520331139501</v>
      </c>
    </row>
    <row r="23" spans="2:10" ht="16">
      <c r="B23">
        <v>0.30730520952867302</v>
      </c>
      <c r="C23">
        <v>-1.4619132021778301</v>
      </c>
      <c r="D23">
        <v>-0.51623809842286505</v>
      </c>
      <c r="E23">
        <v>-2.5960062236669601</v>
      </c>
      <c r="F23" s="1">
        <v>7.6882860843E-2</v>
      </c>
      <c r="G23" s="2">
        <v>0.233565755530871</v>
      </c>
      <c r="H23" s="1">
        <f t="shared" si="4"/>
        <v>0.80568744342790177</v>
      </c>
      <c r="I23" s="1">
        <f t="shared" si="5"/>
        <v>0.2847322538013809</v>
      </c>
      <c r="J23">
        <f t="shared" si="3"/>
        <v>0.69269479047132698</v>
      </c>
    </row>
    <row r="24" spans="2:10" ht="16">
      <c r="B24">
        <v>0.213639223880593</v>
      </c>
      <c r="C24">
        <v>-1.3370613105760201</v>
      </c>
      <c r="D24">
        <v>-0.58186825137128095</v>
      </c>
      <c r="E24">
        <v>-3.1702884425072102</v>
      </c>
      <c r="F24" s="1">
        <v>8.3257965903270795E-2</v>
      </c>
      <c r="G24" s="2">
        <v>0.108231206859892</v>
      </c>
      <c r="H24" s="1">
        <f t="shared" si="4"/>
        <v>0.89425279187783513</v>
      </c>
      <c r="I24" s="1">
        <f t="shared" si="5"/>
        <v>0.20552525252802006</v>
      </c>
      <c r="J24">
        <f t="shared" si="3"/>
        <v>0.78636077611940702</v>
      </c>
    </row>
    <row r="25" spans="2:10" ht="16">
      <c r="B25">
        <v>0.12025300511343801</v>
      </c>
      <c r="C25">
        <v>-1.24302083675272</v>
      </c>
      <c r="D25">
        <v>-0.69981816968254995</v>
      </c>
      <c r="E25">
        <v>-4.0181956938413403</v>
      </c>
      <c r="F25" s="1">
        <v>9.4702772789252099E-2</v>
      </c>
      <c r="G25" s="2">
        <v>3.7015982387929802E-2</v>
      </c>
      <c r="H25" s="1">
        <f t="shared" si="4"/>
        <v>0.98181138251038746</v>
      </c>
      <c r="I25" s="1">
        <f t="shared" si="5"/>
        <v>0.14204433603885563</v>
      </c>
      <c r="J25">
        <f>1-B25</f>
        <v>0.87974699488656194</v>
      </c>
    </row>
    <row r="26" spans="2:10">
      <c r="B26">
        <v>0</v>
      </c>
      <c r="C26">
        <v>-1.1201091493351201</v>
      </c>
      <c r="F26" s="1">
        <v>0.105583467185701</v>
      </c>
      <c r="G26" s="1">
        <v>0</v>
      </c>
      <c r="H26" s="1">
        <f t="shared" si="4"/>
        <v>1</v>
      </c>
      <c r="I26" s="1" t="e">
        <f>F26*G26/(B26*F$26)</f>
        <v>#DIV/0!</v>
      </c>
      <c r="J26">
        <f t="shared" ref="J26:J40" si="6">1-B26</f>
        <v>1</v>
      </c>
    </row>
    <row r="27" spans="2:10">
      <c r="H27" s="1"/>
      <c r="J27">
        <f t="shared" si="6"/>
        <v>1</v>
      </c>
    </row>
    <row r="28" spans="2:10">
      <c r="B28" t="s">
        <v>14</v>
      </c>
      <c r="H28" s="1"/>
      <c r="J28" t="e">
        <f t="shared" si="6"/>
        <v>#VALUE!</v>
      </c>
    </row>
    <row r="29" spans="2:10">
      <c r="B29" t="s">
        <v>0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7</v>
      </c>
      <c r="I29" t="s">
        <v>6</v>
      </c>
      <c r="J29" t="e">
        <f t="shared" si="6"/>
        <v>#VALUE!</v>
      </c>
    </row>
    <row r="30" spans="2:10">
      <c r="B30">
        <v>1</v>
      </c>
      <c r="E30">
        <v>-1.1432173404331301</v>
      </c>
      <c r="F30">
        <v>0.20522587473659001</v>
      </c>
      <c r="G30">
        <v>1</v>
      </c>
      <c r="H30" s="1" t="e">
        <f>F30*(1-G30)/((1-B30)*F$13)</f>
        <v>#DIV/0!</v>
      </c>
      <c r="I30">
        <f>F30*G30/(B30*F$30)</f>
        <v>1</v>
      </c>
      <c r="J30">
        <f t="shared" si="6"/>
        <v>0</v>
      </c>
    </row>
    <row r="31" spans="2:10" ht="16">
      <c r="B31">
        <v>0.95804211943384299</v>
      </c>
      <c r="C31">
        <v>3.9414037353773201</v>
      </c>
      <c r="D31">
        <v>-1.5222867872177901</v>
      </c>
      <c r="E31">
        <v>-1.1664704351550901</v>
      </c>
      <c r="F31">
        <v>0.22123882085830299</v>
      </c>
      <c r="G31" s="2">
        <v>0.90909459999999997</v>
      </c>
      <c r="H31" s="1">
        <f>F31*(1-G31)/((1-B31)*F$39)</f>
        <v>4.5398505411820027</v>
      </c>
      <c r="I31">
        <f>F31*G31/(B31*F$30)</f>
        <v>1.0229483234906027</v>
      </c>
      <c r="J31">
        <f t="shared" si="6"/>
        <v>4.1957880566157013E-2</v>
      </c>
    </row>
    <row r="32" spans="2:10" ht="16">
      <c r="B32">
        <v>0.91601880855956097</v>
      </c>
      <c r="C32">
        <v>3.64738615270223</v>
      </c>
      <c r="D32">
        <v>-1.7438049911054201</v>
      </c>
      <c r="E32">
        <v>-1.12622058568813</v>
      </c>
      <c r="F32">
        <v>0.23102106892764401</v>
      </c>
      <c r="G32" s="2">
        <v>0.84110565000000004</v>
      </c>
      <c r="H32" s="1">
        <f t="shared" ref="H32:H39" si="7">F32*(1-G32)/((1-B32)*F$39)</f>
        <v>4.139826046398146</v>
      </c>
      <c r="I32">
        <f>F32*G32/(B32*F$30)</f>
        <v>1.0336312542161106</v>
      </c>
      <c r="J32">
        <f t="shared" si="6"/>
        <v>8.3981191440439029E-2</v>
      </c>
    </row>
    <row r="33" spans="2:10" ht="16">
      <c r="B33">
        <v>0.87721965704181504</v>
      </c>
      <c r="C33">
        <v>4.0534809207737998</v>
      </c>
      <c r="D33">
        <v>-2.0258336573380999</v>
      </c>
      <c r="E33">
        <v>-1.0565201682383301</v>
      </c>
      <c r="F33">
        <v>0.23955964978220601</v>
      </c>
      <c r="G33" s="2">
        <v>0.80144135000000005</v>
      </c>
      <c r="H33" s="1">
        <f t="shared" si="7"/>
        <v>3.6692535184546662</v>
      </c>
      <c r="I33">
        <f t="shared" ref="I33:I38" si="8">F33*G33/(B33*F$30)</f>
        <v>1.0664609187434577</v>
      </c>
      <c r="J33">
        <f t="shared" si="6"/>
        <v>0.12278034295818496</v>
      </c>
    </row>
    <row r="34" spans="2:10" ht="16">
      <c r="B34">
        <v>0.67905322280750702</v>
      </c>
      <c r="C34">
        <v>3.5092811508166499</v>
      </c>
      <c r="D34">
        <v>-3.3895333798829199</v>
      </c>
      <c r="E34">
        <v>-0.16014856209439199</v>
      </c>
      <c r="F34">
        <v>0.24316996963946</v>
      </c>
      <c r="G34" s="2">
        <v>0.67635972</v>
      </c>
      <c r="H34" s="1">
        <f t="shared" si="7"/>
        <v>2.322435013273374</v>
      </c>
      <c r="I34">
        <f t="shared" si="8"/>
        <v>1.1801894989438038</v>
      </c>
      <c r="J34">
        <f t="shared" si="6"/>
        <v>0.32094677719249298</v>
      </c>
    </row>
    <row r="35" spans="2:10" ht="16">
      <c r="B35">
        <v>0.36493977455062399</v>
      </c>
      <c r="C35">
        <v>0.57292485490734102</v>
      </c>
      <c r="D35">
        <v>-3.93634656788393</v>
      </c>
      <c r="E35">
        <v>3.10694677836949</v>
      </c>
      <c r="F35">
        <v>0.23271188910111601</v>
      </c>
      <c r="G35" s="2">
        <v>0.58972248000000005</v>
      </c>
      <c r="H35" s="1">
        <f t="shared" si="7"/>
        <v>1.4239195759672811</v>
      </c>
      <c r="I35">
        <f>F35*G35/(B35*F$30)</f>
        <v>1.8323690180569556</v>
      </c>
      <c r="J35">
        <f t="shared" si="6"/>
        <v>0.63506022544937601</v>
      </c>
    </row>
    <row r="36" spans="2:10" ht="16">
      <c r="B36">
        <v>0.25968704136870402</v>
      </c>
      <c r="C36">
        <v>-0.293153456946879</v>
      </c>
      <c r="D36">
        <v>-3.36465583115544</v>
      </c>
      <c r="E36">
        <v>4.12510075596024</v>
      </c>
      <c r="F36">
        <v>0.219896607352247</v>
      </c>
      <c r="G36" s="2">
        <v>0.55799441999999999</v>
      </c>
      <c r="H36" s="1">
        <f t="shared" si="7"/>
        <v>1.2434691358882715</v>
      </c>
      <c r="I36">
        <f t="shared" si="8"/>
        <v>2.3023216160555866</v>
      </c>
      <c r="J36">
        <f t="shared" si="6"/>
        <v>0.74031295863129598</v>
      </c>
    </row>
    <row r="37" spans="2:10" ht="16">
      <c r="B37">
        <v>0.17132063929869301</v>
      </c>
      <c r="C37">
        <v>-0.82072439035243705</v>
      </c>
      <c r="D37">
        <v>-2.5676097721800502</v>
      </c>
      <c r="E37">
        <v>4.0430433564531496</v>
      </c>
      <c r="F37">
        <v>0.20641024506446001</v>
      </c>
      <c r="G37" s="2">
        <v>0.49184466999999998</v>
      </c>
      <c r="H37" s="1">
        <f t="shared" si="7"/>
        <v>1.1987960214628504</v>
      </c>
      <c r="I37">
        <f t="shared" si="8"/>
        <v>2.8874695769691976</v>
      </c>
      <c r="J37">
        <f t="shared" si="6"/>
        <v>0.82867936070130699</v>
      </c>
    </row>
    <row r="38" spans="2:10" ht="16">
      <c r="B38">
        <v>9.1373729376725096E-2</v>
      </c>
      <c r="C38">
        <v>-1.0671275935773199</v>
      </c>
      <c r="D38">
        <v>-1.95773112579654</v>
      </c>
      <c r="E38">
        <v>3.9567177905529798</v>
      </c>
      <c r="F38">
        <v>0.169553073023304</v>
      </c>
      <c r="G38" s="2">
        <v>0.37592683999999998</v>
      </c>
      <c r="H38" s="1">
        <f t="shared" si="7"/>
        <v>1.1029605059471337</v>
      </c>
      <c r="I38">
        <f t="shared" si="8"/>
        <v>3.3990341918327913</v>
      </c>
      <c r="J38">
        <f t="shared" si="6"/>
        <v>0.90862627062327495</v>
      </c>
    </row>
    <row r="39" spans="2:10">
      <c r="B39">
        <v>0</v>
      </c>
      <c r="C39">
        <v>-1.1201091493351201</v>
      </c>
      <c r="F39">
        <v>0.105583467185701</v>
      </c>
      <c r="G39">
        <v>0</v>
      </c>
      <c r="H39" s="1">
        <f t="shared" si="7"/>
        <v>1</v>
      </c>
      <c r="J39">
        <f t="shared" si="6"/>
        <v>1</v>
      </c>
    </row>
    <row r="40" spans="2:10">
      <c r="J40">
        <f t="shared" si="6"/>
        <v>1</v>
      </c>
    </row>
    <row r="53" spans="2:7" ht="16">
      <c r="B53" s="2"/>
      <c r="G53" s="3"/>
    </row>
    <row r="54" spans="2:7">
      <c r="G5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F83-229A-A247-BC4D-83571AFDD35C}">
  <dimension ref="B2:I53"/>
  <sheetViews>
    <sheetView tabSelected="1" workbookViewId="0">
      <selection activeCell="F57" sqref="F57"/>
    </sheetView>
  </sheetViews>
  <sheetFormatPr baseColWidth="10" defaultColWidth="8.83203125" defaultRowHeight="15"/>
  <sheetData>
    <row r="2" spans="2:9">
      <c r="B2" t="s">
        <v>8</v>
      </c>
    </row>
    <row r="3" spans="2:9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6</v>
      </c>
    </row>
    <row r="4" spans="2:9">
      <c r="B4">
        <v>1</v>
      </c>
      <c r="C4" s="1"/>
      <c r="D4" s="1"/>
      <c r="E4" s="1">
        <v>-1.1432173404331301</v>
      </c>
      <c r="F4">
        <v>0.20522587473659001</v>
      </c>
      <c r="G4">
        <v>1</v>
      </c>
      <c r="H4" s="1" t="e">
        <f>F4*(1-G4)/((1-B4)*F$14)</f>
        <v>#DIV/0!</v>
      </c>
      <c r="I4" s="1">
        <f>F4*G4/(B4*F$4)</f>
        <v>1</v>
      </c>
    </row>
    <row r="5" spans="2:9">
      <c r="B5">
        <v>0.90113884422178703</v>
      </c>
      <c r="C5">
        <v>1.8409030662433801</v>
      </c>
      <c r="D5">
        <v>-1.5542940908040901</v>
      </c>
      <c r="E5">
        <v>-1.1424500797531401</v>
      </c>
      <c r="F5">
        <v>0.213059499607612</v>
      </c>
      <c r="G5">
        <v>0.87420852125663095</v>
      </c>
      <c r="H5" s="1">
        <f>F5*(1-G5)/((1-B5)*F$14)</f>
        <v>2.5676186547467994</v>
      </c>
      <c r="I5" s="1">
        <f>F5*G5/(B5*F$4)</f>
        <v>1.0071452574285389</v>
      </c>
    </row>
    <row r="6" spans="2:9">
      <c r="B6">
        <v>0.80441080514567698</v>
      </c>
      <c r="C6">
        <v>1.4431782543226701</v>
      </c>
      <c r="D6">
        <v>-1.8363956993522801</v>
      </c>
      <c r="E6">
        <v>-1.0270770347178999</v>
      </c>
      <c r="F6">
        <v>0.22000292208326799</v>
      </c>
      <c r="G6">
        <v>0.79024813666389504</v>
      </c>
      <c r="H6" s="1">
        <f t="shared" ref="H6:H14" si="0">F6*(1-G6)/((1-B6)*F$14)</f>
        <v>2.2345676050705436</v>
      </c>
      <c r="I6" s="1">
        <f t="shared" ref="I6:I14" si="1">F6*G6/(B6*F$4)</f>
        <v>1.0531298403546441</v>
      </c>
    </row>
    <row r="7" spans="2:9">
      <c r="B7">
        <v>0.69767376935863101</v>
      </c>
      <c r="C7">
        <v>1.1194632063728001</v>
      </c>
      <c r="D7">
        <v>-2.1579228950735398</v>
      </c>
      <c r="E7">
        <v>-0.77746187080462204</v>
      </c>
      <c r="F7">
        <v>0.21953220223994899</v>
      </c>
      <c r="G7">
        <v>0.72443345554990901</v>
      </c>
      <c r="H7" s="1">
        <f t="shared" si="0"/>
        <v>1.8951909574321923</v>
      </c>
      <c r="I7" s="1">
        <f t="shared" si="1"/>
        <v>1.1107395145641654</v>
      </c>
    </row>
    <row r="8" spans="2:9">
      <c r="B8">
        <v>0.59056582184974005</v>
      </c>
      <c r="C8">
        <v>0.68586397514615405</v>
      </c>
      <c r="D8">
        <v>-2.4013609687634401</v>
      </c>
      <c r="E8">
        <v>-0.39958417871799401</v>
      </c>
      <c r="F8">
        <v>0.21485825439106501</v>
      </c>
      <c r="G8">
        <v>0.67577561605677605</v>
      </c>
      <c r="H8" s="1">
        <f t="shared" si="0"/>
        <v>1.6114532254903016</v>
      </c>
      <c r="I8" s="1">
        <f t="shared" si="1"/>
        <v>1.1979926001803149</v>
      </c>
    </row>
    <row r="9" spans="2:9">
      <c r="B9">
        <v>0.48660837768989001</v>
      </c>
      <c r="C9">
        <v>0.231546175558381</v>
      </c>
      <c r="D9">
        <v>-2.54605818731237</v>
      </c>
      <c r="E9">
        <v>0.12092383586316401</v>
      </c>
      <c r="F9">
        <v>0.207974242040767</v>
      </c>
      <c r="G9">
        <v>0.61957327886671298</v>
      </c>
      <c r="H9" s="1">
        <f t="shared" si="0"/>
        <v>1.4596067647108371</v>
      </c>
      <c r="I9" s="1">
        <f t="shared" si="1"/>
        <v>1.2902995095005556</v>
      </c>
    </row>
    <row r="10" spans="2:9">
      <c r="B10">
        <v>0.38224770304579098</v>
      </c>
      <c r="C10">
        <v>-0.24298677365716601</v>
      </c>
      <c r="D10">
        <v>-2.5305301934913502</v>
      </c>
      <c r="E10">
        <v>0.73566070894791402</v>
      </c>
      <c r="F10">
        <v>0.197531677121939</v>
      </c>
      <c r="G10">
        <v>0.57834423076147001</v>
      </c>
      <c r="H10" s="1">
        <f t="shared" si="0"/>
        <v>1.2769812180001199</v>
      </c>
      <c r="I10" s="1">
        <f t="shared" si="1"/>
        <v>1.4562842713248612</v>
      </c>
    </row>
    <row r="11" spans="2:9">
      <c r="B11">
        <v>0.283498463071929</v>
      </c>
      <c r="C11">
        <v>-0.68411836743957799</v>
      </c>
      <c r="D11">
        <v>-2.24094588934339</v>
      </c>
      <c r="E11">
        <v>1.0501845921183799</v>
      </c>
      <c r="F11">
        <v>0.190485401052847</v>
      </c>
      <c r="G11">
        <v>0.51675009586812204</v>
      </c>
      <c r="H11" s="1">
        <f t="shared" si="0"/>
        <v>1.2168034361154694</v>
      </c>
      <c r="I11" s="1">
        <f t="shared" si="1"/>
        <v>1.6918405825179426</v>
      </c>
    </row>
    <row r="12" spans="2:9">
      <c r="B12">
        <v>0.18325550070452101</v>
      </c>
      <c r="C12">
        <v>-0.95720200722005699</v>
      </c>
      <c r="D12">
        <v>-1.95801078932589</v>
      </c>
      <c r="E12">
        <v>1.4735334698217299</v>
      </c>
      <c r="F12">
        <v>0.16936224359961799</v>
      </c>
      <c r="G12">
        <v>0.43427309788207102</v>
      </c>
      <c r="H12" s="1">
        <f t="shared" si="0"/>
        <v>1.1110696689995869</v>
      </c>
      <c r="I12" s="1">
        <f t="shared" si="1"/>
        <v>1.9556466575930882</v>
      </c>
    </row>
    <row r="13" spans="2:9">
      <c r="B13">
        <v>8.9929083829415099E-2</v>
      </c>
      <c r="C13">
        <v>-1.1089268732668001</v>
      </c>
      <c r="D13">
        <v>-1.64078384612631</v>
      </c>
      <c r="E13">
        <v>1.7156420382217099</v>
      </c>
      <c r="F13">
        <v>0.145460919589843</v>
      </c>
      <c r="G13">
        <v>0.28793200655562901</v>
      </c>
      <c r="H13" s="1">
        <f t="shared" si="0"/>
        <v>1.0779450911181347</v>
      </c>
      <c r="I13" s="1">
        <f>F13*G13/(B13*F$4)</f>
        <v>2.2693630961261588</v>
      </c>
    </row>
    <row r="14" spans="2:9">
      <c r="B14">
        <v>0</v>
      </c>
      <c r="C14">
        <v>-1.1201091493351201</v>
      </c>
      <c r="F14">
        <v>0.105583467185701</v>
      </c>
      <c r="G14">
        <v>0</v>
      </c>
      <c r="H14" s="1">
        <f t="shared" si="0"/>
        <v>1</v>
      </c>
      <c r="I14" s="1" t="e">
        <f t="shared" si="1"/>
        <v>#DIV/0!</v>
      </c>
    </row>
    <row r="15" spans="2:9">
      <c r="B15" t="s">
        <v>9</v>
      </c>
      <c r="H15" s="1"/>
    </row>
    <row r="16" spans="2:9">
      <c r="B16" t="s">
        <v>0</v>
      </c>
      <c r="C16" t="s">
        <v>1</v>
      </c>
      <c r="D16" t="s">
        <v>2</v>
      </c>
      <c r="E16" t="s">
        <v>3</v>
      </c>
      <c r="F16" s="1" t="s">
        <v>4</v>
      </c>
      <c r="G16" s="1" t="s">
        <v>5</v>
      </c>
      <c r="H16" s="1" t="s">
        <v>7</v>
      </c>
      <c r="I16" s="1" t="s">
        <v>6</v>
      </c>
    </row>
    <row r="17" spans="2:9">
      <c r="B17">
        <v>1</v>
      </c>
      <c r="F17">
        <v>0.20522587473659001</v>
      </c>
      <c r="G17">
        <v>1</v>
      </c>
      <c r="H17" s="1" t="e">
        <f>F17*(1-G17)/((1-B17)*F$14)</f>
        <v>#DIV/0!</v>
      </c>
      <c r="I17" s="1">
        <f>F17*G17/(B17*F$17)</f>
        <v>1</v>
      </c>
    </row>
    <row r="18" spans="2:9">
      <c r="B18">
        <v>0.89724360777026302</v>
      </c>
      <c r="C18">
        <v>-2.5838475313678102</v>
      </c>
      <c r="D18">
        <v>-0.88843225216737098</v>
      </c>
      <c r="E18">
        <v>-1.2284946678804101</v>
      </c>
      <c r="F18">
        <v>0.182418694345961</v>
      </c>
      <c r="G18">
        <v>0.96675021476623801</v>
      </c>
      <c r="H18" s="1">
        <f>F18*(1-G18)/((1-B18)*F$27)</f>
        <v>0.55905356365226333</v>
      </c>
      <c r="I18" s="1">
        <f>F18*G18/(B18*F$17)</f>
        <v>0.95772567829605482</v>
      </c>
    </row>
    <row r="19" spans="2:9">
      <c r="B19">
        <v>0.79146711066225395</v>
      </c>
      <c r="C19">
        <v>-2.25447496758771</v>
      </c>
      <c r="D19">
        <v>-0.79270775313225295</v>
      </c>
      <c r="E19">
        <v>-1.30364523565484</v>
      </c>
      <c r="F19">
        <v>0.16179595254797599</v>
      </c>
      <c r="G19">
        <v>0.92336516674616198</v>
      </c>
      <c r="H19" s="1">
        <f t="shared" ref="H19:H27" si="2">F19*(1-G19)/((1-B19)*F$27)</f>
        <v>0.56314909419955805</v>
      </c>
      <c r="I19" s="1">
        <f t="shared" ref="I19:I26" si="3">F19*G19/(B19*F$17)</f>
        <v>0.91976346050691549</v>
      </c>
    </row>
    <row r="20" spans="2:9">
      <c r="B20">
        <v>0.69236030916357505</v>
      </c>
      <c r="C20">
        <v>-1.9798776576911801</v>
      </c>
      <c r="D20">
        <v>-0.74274751238594305</v>
      </c>
      <c r="E20">
        <v>-1.39887124811848</v>
      </c>
      <c r="F20">
        <v>0.14334260085821299</v>
      </c>
      <c r="G20">
        <v>0.85778597153854097</v>
      </c>
      <c r="H20" s="1">
        <f t="shared" si="2"/>
        <v>0.62759493982635528</v>
      </c>
      <c r="I20" s="1">
        <f t="shared" si="3"/>
        <v>0.8653462997632746</v>
      </c>
    </row>
    <row r="21" spans="2:9">
      <c r="B21">
        <v>0.59224755385649197</v>
      </c>
      <c r="C21">
        <v>-1.79282526442773</v>
      </c>
      <c r="D21">
        <v>-0.69500944541058796</v>
      </c>
      <c r="E21">
        <v>-1.5369739784398</v>
      </c>
      <c r="F21">
        <v>0.125666884941109</v>
      </c>
      <c r="G21">
        <v>0.75876187311398302</v>
      </c>
      <c r="H21" s="1">
        <f t="shared" si="2"/>
        <v>0.70416478603320021</v>
      </c>
      <c r="I21" s="1">
        <f t="shared" si="3"/>
        <v>0.78449640675978294</v>
      </c>
    </row>
    <row r="22" spans="2:9">
      <c r="B22">
        <v>0.49350003374514101</v>
      </c>
      <c r="C22">
        <v>-1.5840760035996899</v>
      </c>
      <c r="D22">
        <v>-0.712697689402082</v>
      </c>
      <c r="E22">
        <v>-1.6806881332215899</v>
      </c>
      <c r="F22">
        <v>0.113554663244492</v>
      </c>
      <c r="G22">
        <v>0.63728195820846401</v>
      </c>
      <c r="H22" s="1">
        <f t="shared" si="2"/>
        <v>0.77019162473748315</v>
      </c>
      <c r="I22" s="1">
        <f t="shared" si="3"/>
        <v>0.71452478033612121</v>
      </c>
    </row>
    <row r="23" spans="2:9">
      <c r="B23">
        <v>0.39666279832328</v>
      </c>
      <c r="C23">
        <v>-1.4600752966963999</v>
      </c>
      <c r="D23">
        <v>-0.70885010507058199</v>
      </c>
      <c r="E23">
        <v>-1.9087988230713899</v>
      </c>
      <c r="F23">
        <v>0.103923528440738</v>
      </c>
      <c r="G23">
        <v>0.48257919171922298</v>
      </c>
      <c r="H23" s="1">
        <f t="shared" si="2"/>
        <v>0.84411525614822291</v>
      </c>
      <c r="I23" s="1">
        <f t="shared" si="3"/>
        <v>0.61606833671693506</v>
      </c>
    </row>
    <row r="24" spans="2:9">
      <c r="B24">
        <v>0.29991766853442903</v>
      </c>
      <c r="C24">
        <v>-1.3378796484602999</v>
      </c>
      <c r="D24">
        <v>-0.76725940157250705</v>
      </c>
      <c r="E24">
        <v>-2.1274113493124802</v>
      </c>
      <c r="F24">
        <v>0.100410164219498</v>
      </c>
      <c r="G24">
        <v>0.328583604318956</v>
      </c>
      <c r="H24" s="1">
        <f t="shared" si="2"/>
        <v>0.91206246492179799</v>
      </c>
      <c r="I24" s="1">
        <f t="shared" si="3"/>
        <v>0.53603037424484967</v>
      </c>
    </row>
    <row r="25" spans="2:9">
      <c r="B25">
        <v>0.199871484950015</v>
      </c>
      <c r="C25">
        <v>-1.2601378820407101</v>
      </c>
      <c r="D25">
        <v>-0.81846445264501999</v>
      </c>
      <c r="E25">
        <v>-2.5549267530029001</v>
      </c>
      <c r="F25">
        <v>0.101215259384013</v>
      </c>
      <c r="G25">
        <v>0.18738533349275699</v>
      </c>
      <c r="H25" s="1">
        <f t="shared" si="2"/>
        <v>0.97358748214036239</v>
      </c>
      <c r="I25" s="1">
        <f t="shared" si="3"/>
        <v>0.4623795669278884</v>
      </c>
    </row>
    <row r="26" spans="2:9">
      <c r="B26">
        <v>0.102490343207542</v>
      </c>
      <c r="C26">
        <v>-1.19995228719626</v>
      </c>
      <c r="D26">
        <v>-0.94643284332883704</v>
      </c>
      <c r="E26">
        <v>-2.9187459958624702</v>
      </c>
      <c r="F26">
        <v>0.10376466648793101</v>
      </c>
      <c r="G26">
        <v>7.3372686102985502E-2</v>
      </c>
      <c r="H26" s="1">
        <f t="shared" si="2"/>
        <v>1.0146576700521353</v>
      </c>
      <c r="I26" s="1">
        <f t="shared" si="3"/>
        <v>0.36196689312335134</v>
      </c>
    </row>
    <row r="27" spans="2:9">
      <c r="B27">
        <v>0</v>
      </c>
      <c r="F27">
        <v>0.105583467185701</v>
      </c>
      <c r="G27">
        <v>0</v>
      </c>
      <c r="H27" s="1">
        <f t="shared" si="2"/>
        <v>1</v>
      </c>
      <c r="I27" s="1" t="e">
        <f>F27*G27/(B27*F$4)</f>
        <v>#DIV/0!</v>
      </c>
    </row>
    <row r="28" spans="2:9">
      <c r="H28" s="1"/>
    </row>
    <row r="29" spans="2:9">
      <c r="H29" s="1"/>
    </row>
    <row r="30" spans="2:9">
      <c r="H30" s="1"/>
    </row>
    <row r="31" spans="2:9" ht="16">
      <c r="B31" s="2"/>
      <c r="H31" s="1"/>
    </row>
    <row r="32" spans="2:9" ht="16">
      <c r="B32" s="2"/>
      <c r="H32" s="1"/>
    </row>
    <row r="33" spans="2:8" ht="16">
      <c r="B33" s="2"/>
      <c r="H33" s="1"/>
    </row>
    <row r="34" spans="2:8" ht="16">
      <c r="B34" s="2"/>
      <c r="G34" s="3"/>
      <c r="H34" s="1"/>
    </row>
    <row r="35" spans="2:8" ht="16">
      <c r="B35" s="2"/>
      <c r="G35" s="3"/>
      <c r="H35" s="1"/>
    </row>
    <row r="36" spans="2:8" ht="16">
      <c r="B36" s="2"/>
      <c r="G36" s="3"/>
      <c r="H36" s="1"/>
    </row>
    <row r="37" spans="2:8" ht="16">
      <c r="B37" s="2"/>
      <c r="G37" s="3"/>
      <c r="H37" s="1"/>
    </row>
    <row r="38" spans="2:8" ht="16">
      <c r="B38" s="2"/>
      <c r="G38" s="3"/>
      <c r="H38" s="1"/>
    </row>
    <row r="39" spans="2:8">
      <c r="G39" s="3"/>
      <c r="H39" s="1"/>
    </row>
    <row r="40" spans="2:8" ht="16">
      <c r="B40" s="2"/>
      <c r="H40" s="1"/>
    </row>
    <row r="41" spans="2:8">
      <c r="H41" s="1"/>
    </row>
    <row r="42" spans="2:8">
      <c r="H42" s="1"/>
    </row>
    <row r="43" spans="2:8">
      <c r="H43" s="1"/>
    </row>
    <row r="44" spans="2:8">
      <c r="H44" s="1"/>
    </row>
    <row r="45" spans="2:8">
      <c r="H45" s="1"/>
    </row>
    <row r="46" spans="2:8">
      <c r="H46" s="1"/>
    </row>
    <row r="47" spans="2:8">
      <c r="H47" s="1"/>
    </row>
    <row r="48" spans="2:8">
      <c r="H48" s="1"/>
    </row>
    <row r="49" spans="2:8">
      <c r="H49" s="1"/>
    </row>
    <row r="50" spans="2:8">
      <c r="H50" s="1"/>
    </row>
    <row r="51" spans="2:8">
      <c r="H51" s="1"/>
    </row>
    <row r="52" spans="2:8">
      <c r="H52" s="1"/>
    </row>
    <row r="53" spans="2:8" ht="16">
      <c r="B53" s="2"/>
      <c r="H53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8B5F-7CF9-124C-B818-CF1B05DE9767}">
  <dimension ref="B2:L40"/>
  <sheetViews>
    <sheetView workbookViewId="0">
      <selection activeCell="B28" sqref="B28:L41"/>
    </sheetView>
  </sheetViews>
  <sheetFormatPr baseColWidth="10" defaultRowHeight="15"/>
  <sheetData>
    <row r="2" spans="2:12">
      <c r="B2" t="s">
        <v>8</v>
      </c>
    </row>
    <row r="3" spans="2:1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7</v>
      </c>
      <c r="I3" s="1" t="s">
        <v>6</v>
      </c>
      <c r="J3" s="1" t="s">
        <v>10</v>
      </c>
      <c r="K3" s="1" t="s">
        <v>11</v>
      </c>
      <c r="L3" s="1" t="s">
        <v>4</v>
      </c>
    </row>
    <row r="4" spans="2:12">
      <c r="B4">
        <v>1</v>
      </c>
      <c r="C4" s="1"/>
      <c r="D4" s="1"/>
      <c r="E4" s="1"/>
      <c r="F4">
        <v>0.20522587473659001</v>
      </c>
      <c r="G4">
        <v>1</v>
      </c>
      <c r="H4" s="1"/>
      <c r="I4" s="1"/>
      <c r="J4">
        <f>(H4*(1-B4)*F$14)</f>
        <v>0</v>
      </c>
      <c r="K4">
        <f>(I4*B4*F$4)</f>
        <v>0</v>
      </c>
      <c r="L4">
        <v>0.20522587473659001</v>
      </c>
    </row>
    <row r="5" spans="2:12">
      <c r="B5">
        <v>0.90113884422178703</v>
      </c>
      <c r="C5">
        <v>1.8409030662433801</v>
      </c>
      <c r="D5">
        <v>-1.5542940908040901</v>
      </c>
      <c r="E5">
        <v>-1.1424500797531401</v>
      </c>
      <c r="F5">
        <v>0.213059499607612</v>
      </c>
      <c r="G5">
        <f>K5/L5</f>
        <v>0.86477178388001985</v>
      </c>
      <c r="H5">
        <v>2.7997205799999998</v>
      </c>
      <c r="I5">
        <v>1.0105240600000001</v>
      </c>
      <c r="J5">
        <f>(H5*(1-B5)*F$14)</f>
        <v>2.92237734568313E-2</v>
      </c>
      <c r="K5">
        <f>(I5*B5*F$4)</f>
        <v>0.18688329572836559</v>
      </c>
      <c r="L5">
        <f t="shared" ref="L5:L13" si="0">J5+K5</f>
        <v>0.2161070691851969</v>
      </c>
    </row>
    <row r="6" spans="2:12">
      <c r="B6">
        <v>0.80441080514567698</v>
      </c>
      <c r="C6">
        <v>1.4431782543226701</v>
      </c>
      <c r="D6">
        <v>-1.8363956993522801</v>
      </c>
      <c r="E6">
        <v>-1.0270770347178999</v>
      </c>
      <c r="F6">
        <v>0.22000292208326799</v>
      </c>
      <c r="G6">
        <f t="shared" ref="G6:G14" si="1">K6/L6</f>
        <v>0.77389221301740985</v>
      </c>
      <c r="H6">
        <v>2.4034137100000001</v>
      </c>
      <c r="I6">
        <v>1.0290210500000001</v>
      </c>
      <c r="J6">
        <f t="shared" ref="J6:J14" si="2">(H6*(1-B6)*F$14)</f>
        <v>4.9632861283423847E-2</v>
      </c>
      <c r="K6">
        <f t="shared" ref="K6:K14" si="3">(I6*B6*F$4)</f>
        <v>0.16987687761488959</v>
      </c>
      <c r="L6">
        <f t="shared" si="0"/>
        <v>0.21950973889831343</v>
      </c>
    </row>
    <row r="7" spans="2:12">
      <c r="B7">
        <v>0.69767376935863101</v>
      </c>
      <c r="C7">
        <v>1.1194632063728001</v>
      </c>
      <c r="D7">
        <v>-2.1579228950735398</v>
      </c>
      <c r="E7">
        <v>-0.77746187080462204</v>
      </c>
      <c r="F7">
        <v>0.21953220223994899</v>
      </c>
      <c r="G7">
        <f t="shared" si="1"/>
        <v>0.69938736028588544</v>
      </c>
      <c r="H7">
        <v>2.0606280699999999</v>
      </c>
      <c r="I7">
        <v>1.06880233</v>
      </c>
      <c r="J7">
        <f t="shared" si="2"/>
        <v>6.5776590807420543E-2</v>
      </c>
      <c r="K7">
        <f t="shared" si="3"/>
        <v>0.15303187602875343</v>
      </c>
      <c r="L7">
        <f t="shared" si="0"/>
        <v>0.21880846683617397</v>
      </c>
    </row>
    <row r="8" spans="2:12">
      <c r="B8">
        <v>0.59056582184974005</v>
      </c>
      <c r="C8">
        <v>0.68586397514615405</v>
      </c>
      <c r="D8">
        <v>-2.4013609687634401</v>
      </c>
      <c r="E8">
        <v>-0.39958417871799401</v>
      </c>
      <c r="F8">
        <v>0.21485825439106501</v>
      </c>
      <c r="G8">
        <f t="shared" si="1"/>
        <v>0.64908653570123132</v>
      </c>
      <c r="H8">
        <v>1.72752963</v>
      </c>
      <c r="I8">
        <v>1.1397449100000001</v>
      </c>
      <c r="J8">
        <f t="shared" si="2"/>
        <v>7.4680207785450287E-2</v>
      </c>
      <c r="K8">
        <f t="shared" si="3"/>
        <v>0.13813638485993013</v>
      </c>
      <c r="L8">
        <f t="shared" si="0"/>
        <v>0.21281659264538041</v>
      </c>
    </row>
    <row r="9" spans="2:12">
      <c r="B9">
        <v>0.48660837768989001</v>
      </c>
      <c r="C9">
        <v>0.231546175558381</v>
      </c>
      <c r="D9">
        <v>-2.54605818731237</v>
      </c>
      <c r="E9">
        <v>0.12092383586316401</v>
      </c>
      <c r="F9">
        <v>0.207974242040767</v>
      </c>
      <c r="G9">
        <f t="shared" si="1"/>
        <v>0.61403814898051234</v>
      </c>
      <c r="H9">
        <v>1.4651295600000001</v>
      </c>
      <c r="I9">
        <v>1.26520239</v>
      </c>
      <c r="J9">
        <f t="shared" si="2"/>
        <v>7.9418325784906471E-2</v>
      </c>
      <c r="K9">
        <f t="shared" si="3"/>
        <v>0.12634896850889293</v>
      </c>
      <c r="L9">
        <f t="shared" si="0"/>
        <v>0.20576729429379942</v>
      </c>
    </row>
    <row r="10" spans="2:12">
      <c r="B10">
        <v>0.38224770304579098</v>
      </c>
      <c r="C10">
        <v>-0.24298677365716601</v>
      </c>
      <c r="D10">
        <v>-2.5305301934913502</v>
      </c>
      <c r="E10">
        <v>0.73566070894791402</v>
      </c>
      <c r="F10">
        <v>0.197531677121939</v>
      </c>
      <c r="G10">
        <f t="shared" si="1"/>
        <v>0.57978850297296525</v>
      </c>
      <c r="H10">
        <v>1.2755113300000001</v>
      </c>
      <c r="I10">
        <v>1.46325251</v>
      </c>
      <c r="J10">
        <f t="shared" si="2"/>
        <v>8.3194498659776087E-2</v>
      </c>
      <c r="K10">
        <f t="shared" si="3"/>
        <v>0.11478794410623816</v>
      </c>
      <c r="L10">
        <f t="shared" si="0"/>
        <v>0.19798244276601423</v>
      </c>
    </row>
    <row r="11" spans="2:12">
      <c r="B11">
        <v>0.283498463071929</v>
      </c>
      <c r="C11">
        <v>-0.68411836743957799</v>
      </c>
      <c r="D11">
        <v>-2.24094588934339</v>
      </c>
      <c r="E11">
        <v>1.0501845921183799</v>
      </c>
      <c r="F11">
        <v>0.190485401052847</v>
      </c>
      <c r="G11">
        <f t="shared" si="1"/>
        <v>0.51810794930403659</v>
      </c>
      <c r="H11">
        <v>1.1640704100000001</v>
      </c>
      <c r="I11">
        <v>1.6273462400000001</v>
      </c>
      <c r="J11">
        <f t="shared" si="2"/>
        <v>8.8062760587789862E-2</v>
      </c>
      <c r="K11">
        <f t="shared" si="3"/>
        <v>9.4680989720203182E-2</v>
      </c>
      <c r="L11">
        <f t="shared" si="0"/>
        <v>0.18274375030799306</v>
      </c>
    </row>
    <row r="12" spans="2:12">
      <c r="B12">
        <v>0.18325550070452101</v>
      </c>
      <c r="C12">
        <v>-0.95720200722005699</v>
      </c>
      <c r="D12">
        <v>-1.95801078932589</v>
      </c>
      <c r="E12">
        <v>1.4735334698217299</v>
      </c>
      <c r="F12">
        <v>0.16936224359961799</v>
      </c>
      <c r="G12">
        <f t="shared" si="1"/>
        <v>0.41964793272734074</v>
      </c>
      <c r="H12">
        <v>1.1157031900000001</v>
      </c>
      <c r="I12">
        <v>1.8498445299999999</v>
      </c>
      <c r="J12">
        <f t="shared" si="2"/>
        <v>9.6212347775092091E-2</v>
      </c>
      <c r="K12">
        <f t="shared" si="3"/>
        <v>6.9570378264358537E-2</v>
      </c>
      <c r="L12">
        <f t="shared" si="0"/>
        <v>0.16578272603945063</v>
      </c>
    </row>
    <row r="13" spans="2:12">
      <c r="B13">
        <v>8.9929083829415099E-2</v>
      </c>
      <c r="C13">
        <v>-1.1089268732668001</v>
      </c>
      <c r="D13">
        <v>-1.64078384612631</v>
      </c>
      <c r="E13">
        <v>1.7156420382217099</v>
      </c>
      <c r="F13">
        <v>0.145460919589843</v>
      </c>
      <c r="G13">
        <f t="shared" si="1"/>
        <v>0.25598602261899117</v>
      </c>
      <c r="H13">
        <v>1.11152446</v>
      </c>
      <c r="I13">
        <v>1.99109991</v>
      </c>
      <c r="J13">
        <f>(H13*(1-B13)*F$14)</f>
        <v>0.10680465440009519</v>
      </c>
      <c r="K13">
        <f t="shared" si="3"/>
        <v>3.67472917287349E-2</v>
      </c>
      <c r="L13">
        <f t="shared" si="0"/>
        <v>0.1435519461288301</v>
      </c>
    </row>
    <row r="14" spans="2:12">
      <c r="B14">
        <v>0</v>
      </c>
      <c r="F14">
        <v>0.105583467185701</v>
      </c>
      <c r="G14">
        <f t="shared" si="1"/>
        <v>0</v>
      </c>
      <c r="H14" s="1"/>
      <c r="I14" s="1"/>
      <c r="J14">
        <f t="shared" si="2"/>
        <v>0</v>
      </c>
      <c r="K14">
        <f t="shared" si="3"/>
        <v>0</v>
      </c>
      <c r="L14">
        <v>0.105583467185701</v>
      </c>
    </row>
    <row r="15" spans="2:12">
      <c r="B15" t="s">
        <v>9</v>
      </c>
      <c r="H15" s="1"/>
    </row>
    <row r="16" spans="2:12">
      <c r="B16" t="s">
        <v>0</v>
      </c>
      <c r="C16" t="s">
        <v>1</v>
      </c>
      <c r="D16" t="s">
        <v>2</v>
      </c>
      <c r="E16" t="s">
        <v>3</v>
      </c>
      <c r="F16" s="1" t="s">
        <v>4</v>
      </c>
      <c r="G16" s="1" t="s">
        <v>5</v>
      </c>
      <c r="H16" s="1" t="s">
        <v>7</v>
      </c>
      <c r="I16" s="1" t="s">
        <v>6</v>
      </c>
      <c r="J16" s="1" t="s">
        <v>10</v>
      </c>
      <c r="K16" s="1" t="s">
        <v>11</v>
      </c>
      <c r="L16" s="1" t="s">
        <v>4</v>
      </c>
    </row>
    <row r="17" spans="2:12">
      <c r="B17">
        <v>1</v>
      </c>
      <c r="F17">
        <v>0.20522587473659001</v>
      </c>
      <c r="G17">
        <v>1</v>
      </c>
      <c r="H17" s="1"/>
      <c r="I17" s="1"/>
      <c r="J17">
        <f>(H17*(1-B17)*F$27)</f>
        <v>0</v>
      </c>
      <c r="K17">
        <f>(I17*B17*F$17)</f>
        <v>0</v>
      </c>
      <c r="L17">
        <v>0.20522587473659001</v>
      </c>
    </row>
    <row r="18" spans="2:12">
      <c r="B18">
        <v>0.89724360777026302</v>
      </c>
      <c r="C18">
        <v>-2.5838475313678102</v>
      </c>
      <c r="D18">
        <v>-0.88843225216737098</v>
      </c>
      <c r="E18">
        <v>-1.2284946678804101</v>
      </c>
      <c r="F18">
        <v>0.182418694345961</v>
      </c>
      <c r="G18">
        <f>K18/L18</f>
        <v>0.97356150304679401</v>
      </c>
      <c r="H18">
        <v>0.42261990999999999</v>
      </c>
      <c r="I18">
        <v>0.91693566000000004</v>
      </c>
      <c r="J18">
        <f>(H18*(1-B18)*F$27)</f>
        <v>4.5851623792999424E-3</v>
      </c>
      <c r="K18">
        <f>(I18*B18*F$17)</f>
        <v>0.16884233568972157</v>
      </c>
      <c r="L18">
        <f t="shared" ref="L18:L26" si="4">J18+K18</f>
        <v>0.17342749806902152</v>
      </c>
    </row>
    <row r="19" spans="2:12">
      <c r="B19">
        <v>0.79146711066225395</v>
      </c>
      <c r="C19">
        <v>-2.25447496758771</v>
      </c>
      <c r="D19">
        <v>-0.79270775313225295</v>
      </c>
      <c r="E19">
        <v>-1.30364523565484</v>
      </c>
      <c r="F19">
        <v>0.16179595254797599</v>
      </c>
      <c r="G19">
        <f t="shared" ref="G19:G26" si="5">K19/L19</f>
        <v>0.92491611518393524</v>
      </c>
      <c r="H19">
        <v>0.51944250000000003</v>
      </c>
      <c r="I19">
        <v>0.86735839000000003</v>
      </c>
      <c r="J19">
        <f>(H19*(1-B19)*F$27)</f>
        <v>1.1436890422632009E-2</v>
      </c>
      <c r="K19">
        <f t="shared" ref="K19:K25" si="6">(I19*B19*F$17)</f>
        <v>0.14088461572544897</v>
      </c>
      <c r="L19">
        <f t="shared" si="4"/>
        <v>0.15232150614808099</v>
      </c>
    </row>
    <row r="20" spans="2:12">
      <c r="B20">
        <v>0.69236030916357505</v>
      </c>
      <c r="C20">
        <v>-1.9798776576911801</v>
      </c>
      <c r="D20">
        <v>-0.74274751238594305</v>
      </c>
      <c r="E20">
        <v>-1.39887124811848</v>
      </c>
      <c r="F20">
        <v>0.14334260085821299</v>
      </c>
      <c r="G20">
        <f t="shared" si="5"/>
        <v>0.85357887695983437</v>
      </c>
      <c r="H20">
        <v>0.61416420000000005</v>
      </c>
      <c r="I20">
        <v>0.81846182999999995</v>
      </c>
      <c r="J20">
        <f t="shared" ref="J20:J26" si="7">(H20*(1-B20)*F$27)</f>
        <v>1.9949075923728625E-2</v>
      </c>
      <c r="K20">
        <f t="shared" si="6"/>
        <v>0.11629544610644518</v>
      </c>
      <c r="L20">
        <f t="shared" si="4"/>
        <v>0.13624452203017381</v>
      </c>
    </row>
    <row r="21" spans="2:12">
      <c r="B21">
        <v>0.59224755385649197</v>
      </c>
      <c r="C21">
        <v>-1.79282526442773</v>
      </c>
      <c r="D21">
        <v>-0.69500944541058796</v>
      </c>
      <c r="E21">
        <v>-1.5369739784398</v>
      </c>
      <c r="F21">
        <v>0.125666884941109</v>
      </c>
      <c r="G21">
        <f t="shared" si="5"/>
        <v>0.75873489051557164</v>
      </c>
      <c r="H21">
        <v>0.67823018000000002</v>
      </c>
      <c r="I21">
        <v>0.75549179</v>
      </c>
      <c r="J21">
        <f t="shared" si="7"/>
        <v>2.9199109427976499E-2</v>
      </c>
      <c r="K21">
        <f t="shared" si="6"/>
        <v>9.1825888717729537E-2</v>
      </c>
      <c r="L21">
        <f t="shared" si="4"/>
        <v>0.12102499814570604</v>
      </c>
    </row>
    <row r="22" spans="2:12">
      <c r="B22">
        <v>0.49350003374514101</v>
      </c>
      <c r="C22">
        <v>-1.5840760035996899</v>
      </c>
      <c r="D22">
        <v>-0.712697689402082</v>
      </c>
      <c r="E22">
        <v>-1.6806881332215899</v>
      </c>
      <c r="F22">
        <v>0.113554663244492</v>
      </c>
      <c r="G22">
        <f t="shared" si="5"/>
        <v>0.63703466367064099</v>
      </c>
      <c r="H22">
        <v>0.77573040999999998</v>
      </c>
      <c r="I22">
        <v>0.71889384999999995</v>
      </c>
      <c r="J22">
        <f t="shared" si="7"/>
        <v>4.1484528371600035E-2</v>
      </c>
      <c r="K22">
        <f t="shared" si="6"/>
        <v>7.280883305825421E-2</v>
      </c>
      <c r="L22">
        <f t="shared" si="4"/>
        <v>0.11429336142985425</v>
      </c>
    </row>
    <row r="23" spans="2:12">
      <c r="B23">
        <v>0.39666279832328</v>
      </c>
      <c r="C23">
        <v>-1.4600752966963999</v>
      </c>
      <c r="D23">
        <v>-0.70885010507058199</v>
      </c>
      <c r="E23">
        <v>-1.9087988230713899</v>
      </c>
      <c r="F23">
        <v>0.103923528440738</v>
      </c>
      <c r="G23">
        <f t="shared" si="5"/>
        <v>0.49920568166751522</v>
      </c>
      <c r="H23">
        <v>0.82762928999999996</v>
      </c>
      <c r="I23">
        <v>0.64559241000000001</v>
      </c>
      <c r="J23">
        <f t="shared" si="7"/>
        <v>5.2721999920728527E-2</v>
      </c>
      <c r="K23">
        <f t="shared" si="6"/>
        <v>5.2554753410417702E-2</v>
      </c>
      <c r="L23">
        <f t="shared" si="4"/>
        <v>0.10527675333114622</v>
      </c>
    </row>
    <row r="24" spans="2:12">
      <c r="B24">
        <v>0.29991766853442903</v>
      </c>
      <c r="C24">
        <v>-1.3378796484602999</v>
      </c>
      <c r="D24">
        <v>-0.76725940157250705</v>
      </c>
      <c r="E24">
        <v>-2.1274113493124802</v>
      </c>
      <c r="F24">
        <v>0.100410164219498</v>
      </c>
      <c r="G24">
        <f t="shared" si="5"/>
        <v>0.36516717715581987</v>
      </c>
      <c r="H24">
        <v>0.89450516000000002</v>
      </c>
      <c r="I24">
        <v>0.61791121999999998</v>
      </c>
      <c r="J24">
        <f>(H24*(1-B24)*F$27)</f>
        <v>6.611924513747057E-2</v>
      </c>
      <c r="K24">
        <f t="shared" si="6"/>
        <v>3.8032970624220688E-2</v>
      </c>
      <c r="L24">
        <f t="shared" si="4"/>
        <v>0.10415221576169126</v>
      </c>
    </row>
    <row r="25" spans="2:12">
      <c r="B25">
        <v>0.199871484950015</v>
      </c>
      <c r="C25">
        <v>-1.2601378820407101</v>
      </c>
      <c r="D25">
        <v>-0.81846445264501999</v>
      </c>
      <c r="E25">
        <v>-2.5549267530029001</v>
      </c>
      <c r="F25">
        <v>0.101215259384013</v>
      </c>
      <c r="G25">
        <f t="shared" si="5"/>
        <v>0.21421790784418659</v>
      </c>
      <c r="H25">
        <v>0.93449468000000002</v>
      </c>
      <c r="I25">
        <v>0.52469049000000001</v>
      </c>
      <c r="J25">
        <f t="shared" si="7"/>
        <v>7.8946430923440392E-2</v>
      </c>
      <c r="K25">
        <f t="shared" si="6"/>
        <v>2.1522174446336903E-2</v>
      </c>
      <c r="L25">
        <f t="shared" si="4"/>
        <v>0.10046860536977729</v>
      </c>
    </row>
    <row r="26" spans="2:12">
      <c r="B26">
        <v>0.102490343207542</v>
      </c>
      <c r="C26">
        <v>-1.19995228719626</v>
      </c>
      <c r="D26">
        <v>-0.94643284332883704</v>
      </c>
      <c r="E26">
        <v>-2.9187459958624702</v>
      </c>
      <c r="F26">
        <v>0.10376466648793101</v>
      </c>
      <c r="G26">
        <f t="shared" si="5"/>
        <v>0.10262474159440751</v>
      </c>
      <c r="H26">
        <v>0.96859214999999999</v>
      </c>
      <c r="I26">
        <v>0.49904409</v>
      </c>
      <c r="J26">
        <f t="shared" si="7"/>
        <v>9.1785905017812877E-2</v>
      </c>
      <c r="K26">
        <f>(I26*B26*F$17)</f>
        <v>1.0496728872598896E-2</v>
      </c>
      <c r="L26">
        <f t="shared" si="4"/>
        <v>0.10228263389041177</v>
      </c>
    </row>
    <row r="27" spans="2:12">
      <c r="B27">
        <v>0</v>
      </c>
      <c r="F27">
        <v>0.105583467185701</v>
      </c>
      <c r="G27">
        <v>0</v>
      </c>
      <c r="H27" s="1"/>
      <c r="I27" s="1"/>
      <c r="J27">
        <f>(H27*(1-B27)*F$27)</f>
        <v>0</v>
      </c>
      <c r="K27">
        <f>(I27*B27*F$17)</f>
        <v>0</v>
      </c>
      <c r="L27">
        <v>0.105583467185701</v>
      </c>
    </row>
    <row r="29" spans="2:12">
      <c r="F29" s="1"/>
      <c r="G29" s="1"/>
      <c r="H29" s="1"/>
      <c r="I29" s="1"/>
      <c r="J29" s="1"/>
      <c r="K29" s="1"/>
      <c r="L29" s="1"/>
    </row>
    <row r="30" spans="2:12">
      <c r="H30" s="1"/>
      <c r="I30" s="1"/>
    </row>
    <row r="40" spans="2:9" ht="16">
      <c r="B40" s="2"/>
      <c r="H40" s="1"/>
      <c r="I4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phase-diagram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</dc:creator>
  <cp:lastModifiedBy>Mohsen Farshad</cp:lastModifiedBy>
  <dcterms:created xsi:type="dcterms:W3CDTF">2024-10-08T13:44:38Z</dcterms:created>
  <dcterms:modified xsi:type="dcterms:W3CDTF">2025-06-07T18:35:55Z</dcterms:modified>
</cp:coreProperties>
</file>