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5"/>
  <workbookPr/>
  <mc:AlternateContent xmlns:mc="http://schemas.openxmlformats.org/markup-compatibility/2006">
    <mc:Choice Requires="x15">
      <x15ac:absPath xmlns:x15ac="http://schemas.microsoft.com/office/spreadsheetml/2010/11/ac" url="https://d.docs.live.net/84def82cd3e2f233/Desktop/"/>
    </mc:Choice>
  </mc:AlternateContent>
  <xr:revisionPtr revIDLastSave="0" documentId="8_{34B040FC-A73A-4658-92D1-31A6DBF68327}" xr6:coauthVersionLast="47" xr6:coauthVersionMax="47" xr10:uidLastSave="{00000000-0000-0000-0000-000000000000}"/>
  <bookViews>
    <workbookView xWindow="-110" yWindow="-110" windowWidth="19420" windowHeight="11500" firstSheet="1" activeTab="1" xr2:uid="{00000000-000D-0000-FFFF-FFFF00000000}"/>
  </bookViews>
  <sheets>
    <sheet name="Data" sheetId="1" r:id="rId1"/>
    <sheet name="Calculation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2" l="1"/>
  <c r="B37" i="2"/>
  <c r="B38" i="2"/>
  <c r="B39" i="2"/>
  <c r="B40" i="2"/>
  <c r="B41" i="2"/>
  <c r="B35" i="2"/>
  <c r="M7" i="2"/>
  <c r="N3" i="2"/>
  <c r="M3" i="2"/>
  <c r="N4" i="2"/>
  <c r="M4" i="2"/>
  <c r="N5" i="2"/>
  <c r="M5" i="2"/>
  <c r="N6" i="2"/>
  <c r="M6" i="2"/>
  <c r="N7" i="2"/>
  <c r="M2" i="2"/>
  <c r="N2" i="2"/>
  <c r="L3" i="2"/>
  <c r="K3" i="2"/>
  <c r="J3" i="2"/>
  <c r="I3" i="2"/>
  <c r="H3" i="2"/>
  <c r="G3" i="2"/>
  <c r="F3" i="2"/>
  <c r="E3" i="2"/>
  <c r="L4" i="2"/>
  <c r="K4" i="2"/>
  <c r="J4" i="2"/>
  <c r="I4" i="2"/>
  <c r="H4" i="2"/>
  <c r="G4" i="2"/>
  <c r="F4" i="2"/>
  <c r="E4" i="2"/>
  <c r="L5" i="2"/>
  <c r="K5" i="2"/>
  <c r="J5" i="2"/>
  <c r="I5" i="2"/>
  <c r="H5" i="2"/>
  <c r="G5" i="2"/>
  <c r="F5" i="2"/>
  <c r="E5" i="2"/>
  <c r="L6" i="2"/>
  <c r="K6" i="2"/>
  <c r="J6" i="2"/>
  <c r="I6" i="2"/>
  <c r="H6" i="2"/>
  <c r="G6" i="2"/>
  <c r="F6" i="2"/>
  <c r="E6" i="2"/>
  <c r="K7" i="2"/>
  <c r="J7" i="2"/>
  <c r="I7" i="2"/>
  <c r="H7" i="2"/>
  <c r="G7" i="2"/>
  <c r="F7" i="2"/>
  <c r="E7" i="2"/>
  <c r="E2" i="2"/>
  <c r="F2" i="2"/>
  <c r="G2" i="2"/>
  <c r="H2" i="2"/>
  <c r="L7" i="2"/>
  <c r="D7" i="2"/>
  <c r="B7" i="2"/>
  <c r="L2" i="2"/>
  <c r="K2" i="2"/>
  <c r="J2" i="2"/>
  <c r="I2" i="2"/>
  <c r="C7" i="2"/>
  <c r="C3" i="2"/>
  <c r="D6" i="2"/>
  <c r="D5" i="2"/>
  <c r="D4" i="2"/>
  <c r="D3" i="2"/>
  <c r="D2" i="2"/>
  <c r="C4" i="2"/>
  <c r="C5" i="2"/>
  <c r="C6" i="2"/>
  <c r="C2" i="2"/>
  <c r="B2" i="2"/>
  <c r="B3" i="2"/>
  <c r="B4" i="2"/>
  <c r="B5" i="2"/>
  <c r="B6" i="2"/>
</calcChain>
</file>

<file path=xl/sharedStrings.xml><?xml version="1.0" encoding="utf-8"?>
<sst xmlns="http://schemas.openxmlformats.org/spreadsheetml/2006/main" count="640" uniqueCount="380">
  <si>
    <t>Sale Date</t>
  </si>
  <si>
    <t>Price</t>
  </si>
  <si>
    <t>Address</t>
  </si>
  <si>
    <t>Land Size (sqm)</t>
  </si>
  <si>
    <t>Property Type</t>
  </si>
  <si>
    <t>Bedrooms</t>
  </si>
  <si>
    <t>Bathrooms</t>
  </si>
  <si>
    <t>Parking Spaces</t>
  </si>
  <si>
    <t>Listing Link</t>
  </si>
  <si>
    <t>Nearest Secondary School</t>
  </si>
  <si>
    <t>Distance to Nearest Secondary School</t>
  </si>
  <si>
    <t xml:space="preserve"> 28 Sep 2024</t>
  </si>
  <si>
    <t>7 Cable Street, Wollstonecraft</t>
  </si>
  <si>
    <t>House</t>
  </si>
  <si>
    <t>https://www.realestate.com.au/sold/property-house-nsw-wollstonecraft-145935880</t>
  </si>
  <si>
    <t>Cammeraygal High School - Middle Sch</t>
  </si>
  <si>
    <t>2/32A Taylor Street, West Pennant Hills</t>
  </si>
  <si>
    <t>Duplex/Semi-detached</t>
  </si>
  <si>
    <t>https://www.realestate.com.au/sold/property-duplex+semi-detached-nsw-west+pennant+hills-145945020</t>
  </si>
  <si>
    <t>Muirfield High School</t>
  </si>
  <si>
    <t>30 Ivo Whitton Circuit, Kambah</t>
  </si>
  <si>
    <t>https://www.realestate.com.au/sold/property-house-act-kambah-145939752</t>
  </si>
  <si>
    <t>The Galilee School</t>
  </si>
  <si>
    <t>28 Werribee Crescent, Farrer</t>
  </si>
  <si>
    <t>https://www.realestate.com.au/sold/property-house-act-farrer-145945680</t>
  </si>
  <si>
    <t>Melrose High School</t>
  </si>
  <si>
    <t>126 Cumberland Road, Greystanes</t>
  </si>
  <si>
    <t>https://www.realestate.com.au/sold/property-house-nsw-greystanes-145935252</t>
  </si>
  <si>
    <t>St Paul's Catholic College</t>
  </si>
  <si>
    <t>68 Cross Street, Tahmoor</t>
  </si>
  <si>
    <t>https://www.realestate.com.au/sold/property-house-nsw-tahmoor-145447588</t>
  </si>
  <si>
    <t>Picton High School</t>
  </si>
  <si>
    <t>3 Clark Gable Close, Parkwood</t>
  </si>
  <si>
    <t>https://www.realestate.com.au/sold/property-house-qld-parkwood-145790096</t>
  </si>
  <si>
    <t>Trinity Lutheran College</t>
  </si>
  <si>
    <t>2C O'Brien Circuit, North Wonthaggi</t>
  </si>
  <si>
    <t>https://www.realestate.com.au/sold/property-house-vic-north+wonthaggi-145858748</t>
  </si>
  <si>
    <t>Wonthaggi Secondary College - McKenzie Campus</t>
  </si>
  <si>
    <t>2 McCubbin Drive, Shepparton</t>
  </si>
  <si>
    <t>https://www.realestate.com.au/sold/property-house-vic-shepparton-145492980</t>
  </si>
  <si>
    <t>St Mel's School</t>
  </si>
  <si>
    <t>20 Williams Road, Shepparton</t>
  </si>
  <si>
    <t>https://www.realestate.com.au/sold/property-house-vic-shepparton-145504140</t>
  </si>
  <si>
    <t>Shepparton ACE College</t>
  </si>
  <si>
    <t xml:space="preserve"> 27 Sep 2024</t>
  </si>
  <si>
    <t>118 Mitchell Street, Merewether</t>
  </si>
  <si>
    <t>https://www.realestate.com.au/sold/property-house-nsw-merewether-145955592</t>
  </si>
  <si>
    <t>Newcastle High School</t>
  </si>
  <si>
    <t>20 Blanch Street, Boat Harbour</t>
  </si>
  <si>
    <t>https://www.realestate.com.au/sold/property-house-nsw-boat+harbour-144517652</t>
  </si>
  <si>
    <t>Tomaree High School</t>
  </si>
  <si>
    <t>36 &amp; 36A Hill Street, Bulli</t>
  </si>
  <si>
    <t>https://www.realestate.com.au/sold/property-house-nsw-bulli-144881640</t>
  </si>
  <si>
    <t>Bulli High School</t>
  </si>
  <si>
    <t>11 Nerang Street, Ryde</t>
  </si>
  <si>
    <t>https://www.realestate.com.au/sold/property-house-nsw-ryde-145879872</t>
  </si>
  <si>
    <t>Arndell School</t>
  </si>
  <si>
    <t>2a Nottingham Place, Yowie Bay</t>
  </si>
  <si>
    <t>https://www.realestate.com.au/sold/property-house-nsw-yowie+bay-144655284</t>
  </si>
  <si>
    <t>De La Salle Catholic College, Caringbah</t>
  </si>
  <si>
    <t>26 Florey Avenue, Pymble</t>
  </si>
  <si>
    <t>https://www.realestate.com.au/sold/property-house-nsw-pymble-145875976</t>
  </si>
  <si>
    <t>Pymble Ladies' College</t>
  </si>
  <si>
    <t>15 Numa Road, North Ryde</t>
  </si>
  <si>
    <t>https://www.realestate.com.au/sold/property-house-nsw-north+ryde-145307244</t>
  </si>
  <si>
    <t>2 Charsley Crescent, Marmion</t>
  </si>
  <si>
    <t>https://www.realestate.com.au/sold/property-house-wa-marmion-145692308</t>
  </si>
  <si>
    <t>Sacred Heart College</t>
  </si>
  <si>
    <t>45 Seaforth Avenue, Oatley</t>
  </si>
  <si>
    <t>https://www.realestate.com.au/sold/property-house-nsw-oatley-145882168</t>
  </si>
  <si>
    <t>Georges River College Oatley Senior C</t>
  </si>
  <si>
    <t>69 Parnki Parade, Palm Beach</t>
  </si>
  <si>
    <t>https://www.realestate.com.au/sold/property-house-qld-palm+beach-146002040</t>
  </si>
  <si>
    <t>Arcadia College</t>
  </si>
  <si>
    <t>14 Penrose Place, Frenchs Forest</t>
  </si>
  <si>
    <t>https://www.realestate.com.au/sold/property-house-nsw-frenchs+forest-145986400</t>
  </si>
  <si>
    <t>The Forest High School</t>
  </si>
  <si>
    <t>3 King James Court, Sovereign Islands</t>
  </si>
  <si>
    <t>https://www.realestate.com.au/sold/property-house-qld-sovereign+islands-145809792</t>
  </si>
  <si>
    <t>Coombabah State High School</t>
  </si>
  <si>
    <t>86 Louise Street, Nedlands</t>
  </si>
  <si>
    <t>https://www.realestate.com.au/sold/property-house-wa-nedlands-145825692</t>
  </si>
  <si>
    <t>Taylors College</t>
  </si>
  <si>
    <t>55 The Round Drive, Avoca Beach</t>
  </si>
  <si>
    <t>https://www.realestate.com.au/sold/property-house-nsw-avoca+beach-145362284</t>
  </si>
  <si>
    <t>Avoca Beach Public School</t>
  </si>
  <si>
    <t>16 Tungarra Parade, Macmasters Beach</t>
  </si>
  <si>
    <t>https://www.realestate.com.au/sold/property-house-nsw-macmasters+beach-145607336</t>
  </si>
  <si>
    <t>Kincumber High School</t>
  </si>
  <si>
    <t>58a First Avenue, Rodd Point</t>
  </si>
  <si>
    <t>https://www.realestate.com.au/sold/property-house-nsw-rodd+point-145945072</t>
  </si>
  <si>
    <t>Domremy Catholic College</t>
  </si>
  <si>
    <t>1 Gwydir Avenue, Turramurra</t>
  </si>
  <si>
    <t>https://www.realestate.com.au/sold/property-house-nsw-turramurra-145948096</t>
  </si>
  <si>
    <t>Ku-ring-gai High School</t>
  </si>
  <si>
    <t>251 Curtin Avenue (on Seashell Lane), Cottesloe</t>
  </si>
  <si>
    <t>https://www.realestate.com.au/sold/property-house-wa-cottesloe-145599520</t>
  </si>
  <si>
    <t>Presbyterian Ladies' College</t>
  </si>
  <si>
    <t>9 Handel Avenue, Worongary</t>
  </si>
  <si>
    <t>https://www.realestate.com.au/sold/property-house-qld-worongary-145215632</t>
  </si>
  <si>
    <t>St Michael's College</t>
  </si>
  <si>
    <t>11 Ney Street, Mascot</t>
  </si>
  <si>
    <t>https://www.realestate.com.au/sold/property-house-nsw-mascot-145872224</t>
  </si>
  <si>
    <t>J J Cahill Memorial High School</t>
  </si>
  <si>
    <t>2 Forest Glen Crescent, Belrose</t>
  </si>
  <si>
    <t>https://www.realestate.com.au/sold/property-house-nsw-belrose-145923584</t>
  </si>
  <si>
    <t>Davidson High School</t>
  </si>
  <si>
    <t>5 Swan Street, Rydalmere</t>
  </si>
  <si>
    <t>https://www.realestate.com.au/sold/property-duplex+semi-detached-nsw-rydalmere-145883880</t>
  </si>
  <si>
    <t>St Patrick's Marist College</t>
  </si>
  <si>
    <t>34 Marine Crescent, Hornsby Heights</t>
  </si>
  <si>
    <t>https://www.realestate.com.au/sold/property-house-nsw-hornsby+heights-145948872</t>
  </si>
  <si>
    <t>Asquith Boys High School</t>
  </si>
  <si>
    <t>44A Ada Street, Watermans Bay</t>
  </si>
  <si>
    <t>https://www.realestate.com.au/sold/property-house-wa-watermans+bay-145631972</t>
  </si>
  <si>
    <t>Carine Senior High School</t>
  </si>
  <si>
    <t>62 Townson Avenue, Palm Beach</t>
  </si>
  <si>
    <t>https://www.realestate.com.au/sold/property-house-qld-palm+beach-145910776</t>
  </si>
  <si>
    <t>85 Barnhill Road, Terrigal</t>
  </si>
  <si>
    <t>https://www.realestate.com.au/sold/property-house-nsw-terrigal-145736424</t>
  </si>
  <si>
    <t>Terrigal High School</t>
  </si>
  <si>
    <t>24A Parsons Avenue, Manning</t>
  </si>
  <si>
    <t>https://www.realestate.com.au/sold/property-house-wa-manning-141521428</t>
  </si>
  <si>
    <t>Aquinas College</t>
  </si>
  <si>
    <t>24 Meadowlake Drive, Carrara</t>
  </si>
  <si>
    <t>https://www.realestate.com.au/sold/property-house-qld-carrara-146049496</t>
  </si>
  <si>
    <t>Emmanuel College</t>
  </si>
  <si>
    <t>86 Avoca Drive, Avoca Beach</t>
  </si>
  <si>
    <t>https://www.realestate.com.au/sold/property-house-nsw-avoca+beach-145804988</t>
  </si>
  <si>
    <t>95 David Road, Barden Ridge</t>
  </si>
  <si>
    <t>https://www.realestate.com.au/sold/property-house-nsw-barden+ridge-145980092</t>
  </si>
  <si>
    <t>Sutherland Shire Christian School</t>
  </si>
  <si>
    <t>16 Water Street, Annandale</t>
  </si>
  <si>
    <t>https://www.realestate.com.au/sold/property-house-nsw-annandale-145783576</t>
  </si>
  <si>
    <t>Bridge Road School</t>
  </si>
  <si>
    <t>9 Robinson Street, Anna Bay</t>
  </si>
  <si>
    <t>https://www.realestate.com.au/sold/property-house-nsw-anna+bay-144614128</t>
  </si>
  <si>
    <t>57 Valley Road, Hornsby</t>
  </si>
  <si>
    <t>https://www.realestate.com.au/sold/property-house-nsw-hornsby-145956408</t>
  </si>
  <si>
    <t>Clarke Road School</t>
  </si>
  <si>
    <t>12A Flinders Street, Bulleen</t>
  </si>
  <si>
    <t>https://www.realestate.com.au/sold/property-house-vic-bulleen-145979036</t>
  </si>
  <si>
    <t>Marcellin College</t>
  </si>
  <si>
    <t>11 Caniaba Crescent, Suffolk Park</t>
  </si>
  <si>
    <t>https://www.realestate.com.au/sold/property-house-nsw-suffolk+park-144390584</t>
  </si>
  <si>
    <t>Byron Bay High School</t>
  </si>
  <si>
    <t>3 Paramount Terrace, Seven Hills</t>
  </si>
  <si>
    <t>https://www.realestate.com.au/sold/property-house-qld-seven+hills-145999204</t>
  </si>
  <si>
    <t>Lourdes Hill College</t>
  </si>
  <si>
    <t>131 Boundary Road, Pennant Hills</t>
  </si>
  <si>
    <t>https://www.realestate.com.au/sold/property-house-nsw-pennant+hills-145871688</t>
  </si>
  <si>
    <t>Pennant Hills High School</t>
  </si>
  <si>
    <t>24 Hutt Street, Mount Lawley</t>
  </si>
  <si>
    <t>https://www.realestate.com.au/sold/property-house-wa-mount+lawley-145514548</t>
  </si>
  <si>
    <t>Perth College</t>
  </si>
  <si>
    <t>36 Bogan Road, Booker Bay</t>
  </si>
  <si>
    <t>https://www.realestate.com.au/sold/property-house-nsw-booker+bay-144522300</t>
  </si>
  <si>
    <t>Brisbane Water Secondary College Woy Woy Campus</t>
  </si>
  <si>
    <t>29 Anchorage Crescent, Terrigal</t>
  </si>
  <si>
    <t>https://www.realestate.com.au/sold/property-house-nsw-terrigal-145725612</t>
  </si>
  <si>
    <t>3 Hamilton Street, Erindale</t>
  </si>
  <si>
    <t>https://www.realestate.com.au/sold/property-house-sa-erindale-146012580</t>
  </si>
  <si>
    <t>St Peter's Collegiate Girls' School</t>
  </si>
  <si>
    <t>4 Elata Place, Helensburgh</t>
  </si>
  <si>
    <t>https://www.realestate.com.au/sold/property-house-nsw-helensburgh-145796756</t>
  </si>
  <si>
    <t>Heathcote High School</t>
  </si>
  <si>
    <t>404a Pennant Hills Road, Pennant Hills</t>
  </si>
  <si>
    <t>https://www.realestate.com.au/sold/property-house-nsw-pennant+hills-145608612</t>
  </si>
  <si>
    <t>Mount St Benedict College (Pennant Hills)</t>
  </si>
  <si>
    <t>6 Wilmott Court, Camden Park</t>
  </si>
  <si>
    <t>https://www.realestate.com.au/sold/property-house-nsw-camden+park-145799952</t>
  </si>
  <si>
    <t>Camden High School</t>
  </si>
  <si>
    <t>2 Cornelian Road, Pearl Beach</t>
  </si>
  <si>
    <t>https://www.realestate.com.au/sold/property-house-nsw-pearl+beach-143223344</t>
  </si>
  <si>
    <t>Brisbane Water Secondary College Umi</t>
  </si>
  <si>
    <t>43 Keerong Avenue, Russell Vale</t>
  </si>
  <si>
    <t>https://www.realestate.com.au/sold/property-house-nsw-russell+vale-145812012</t>
  </si>
  <si>
    <t>Aspect South Coast School</t>
  </si>
  <si>
    <t>117 Wattle Street, O'Connor</t>
  </si>
  <si>
    <t>https://www.realestate.com.au/sold/property-house-act-o%27connor-145991300</t>
  </si>
  <si>
    <t>Brindabella Christian College</t>
  </si>
  <si>
    <t>47 St Johns Avenue, Mangerton</t>
  </si>
  <si>
    <t>https://www.realestate.com.au/sold/property-house-nsw-mangerton-146027656</t>
  </si>
  <si>
    <t>The Illawarra Grammar School</t>
  </si>
  <si>
    <t>27 Charolais Way, Picton</t>
  </si>
  <si>
    <t>https://www.realestate.com.au/sold/property-house-nsw-picton-144268268</t>
  </si>
  <si>
    <t>7 Cottenham Street, Fairfield</t>
  </si>
  <si>
    <t>https://www.realestate.com.au/sold/property-house-qld-fairfield-145651768</t>
  </si>
  <si>
    <t>Brisbane South State Secondary College</t>
  </si>
  <si>
    <t>41 Gidgee Street, Cabramatta</t>
  </si>
  <si>
    <t>https://www.realestate.com.au/sold/property-house-nsw-cabramatta-145973324</t>
  </si>
  <si>
    <t>Cabramatta High School</t>
  </si>
  <si>
    <t>14 Wembley Road, Bushmead</t>
  </si>
  <si>
    <t>https://www.realestate.com.au/sold/property-house-wa-bushmead-145910336</t>
  </si>
  <si>
    <t>Corridors College</t>
  </si>
  <si>
    <t>10 cumbrae close, Erskine Park</t>
  </si>
  <si>
    <t>https://www.realestate.com.au/sold/property-house-nsw-erskine+park-145857172</t>
  </si>
  <si>
    <t>Erskine Park High School</t>
  </si>
  <si>
    <t>76 Riviera Avenue, Terrigal</t>
  </si>
  <si>
    <t>https://www.realestate.com.au/sold/property-house-nsw-terrigal-145518064</t>
  </si>
  <si>
    <t>3/6-8 Carrington Street, Wahroonga</t>
  </si>
  <si>
    <t>Townhouse</t>
  </si>
  <si>
    <t>https://www.realestate.com.au/sold/property-townhouse-nsw-wahroonga-145955384</t>
  </si>
  <si>
    <t>St Edmund's School</t>
  </si>
  <si>
    <t>5 Gira Place, Ocean Shores</t>
  </si>
  <si>
    <t>https://www.realestate.com.au/sold/property-house-nsw-ocean+shores-145988376</t>
  </si>
  <si>
    <t>Hinterland Christian College</t>
  </si>
  <si>
    <t>15 Hargrave Street, Carrington</t>
  </si>
  <si>
    <t>https://www.realestate.com.au/sold/property-house-nsw-carrington-145779416</t>
  </si>
  <si>
    <t>St Francis Xavier's College</t>
  </si>
  <si>
    <t>25 Lawson Avenue, Morphettville</t>
  </si>
  <si>
    <t>https://www.realestate.com.au/sold/property-house-sa-morphettville-145976596</t>
  </si>
  <si>
    <t>Kilparrin Teaching &amp; Assessment School &amp; Services</t>
  </si>
  <si>
    <t>25 Westcroft Street, Killingworth</t>
  </si>
  <si>
    <t>https://www.realestate.com.au/sold/property-house-nsw-killingworth-146012480</t>
  </si>
  <si>
    <t>Wakefield School</t>
  </si>
  <si>
    <t>26a Ballara Avenue, Warradale</t>
  </si>
  <si>
    <t>https://www.realestate.com.au/sold/property-house-sa-warradale-145754152</t>
  </si>
  <si>
    <t>Brighton Secondary School</t>
  </si>
  <si>
    <t>22 Rushby Street, Bateau Bay</t>
  </si>
  <si>
    <t>https://www.realestate.com.au/sold/property-house-nsw-bateau+bay-143648584</t>
  </si>
  <si>
    <t>Tuggerah Lakes Secondary College The Entrance Campus</t>
  </si>
  <si>
    <t>5 Thirteenth Avenue, Sawtell</t>
  </si>
  <si>
    <t>https://www.realestate.com.au/sold/property-house-nsw-sawtell-146027444</t>
  </si>
  <si>
    <t>Toormina High School</t>
  </si>
  <si>
    <t>48 Cork Street, Gundaroo</t>
  </si>
  <si>
    <t>https://www.realestate.com.au/sold/property-house-nsw-gundaroo-145404876</t>
  </si>
  <si>
    <t>Amaroo School</t>
  </si>
  <si>
    <t>139 Pioneer Parade, Banora Point</t>
  </si>
  <si>
    <t>https://www.realestate.com.au/sold/property-house-nsw-banora+point-145504616</t>
  </si>
  <si>
    <t>St Joseph's College</t>
  </si>
  <si>
    <t>9 Everlasting street, Denham Court</t>
  </si>
  <si>
    <t>https://www.realestate.com.au/sold/property-house-nsw-denham+court-146087640</t>
  </si>
  <si>
    <t>Mount Carmel Catholic High School</t>
  </si>
  <si>
    <t>6 Baroon Place, Narangba</t>
  </si>
  <si>
    <t>https://www.realestate.com.au/sold/property-house-qld-narangba-145570008</t>
  </si>
  <si>
    <t>Narangba Valley State High School</t>
  </si>
  <si>
    <t>13 Belmont Street, Stanhope Gardens</t>
  </si>
  <si>
    <t>https://www.realestate.com.au/sold/property-house-nsw-stanhope+gardens-145571488</t>
  </si>
  <si>
    <t>St Mark's Catholic College</t>
  </si>
  <si>
    <t>1 Muskheart Circuit, Pottsville</t>
  </si>
  <si>
    <t>https://www.realestate.com.au/sold/property-house-nsw-pottsville-145506908</t>
  </si>
  <si>
    <t>Kingscliff High School</t>
  </si>
  <si>
    <t>24 Grassick Street, Taylor</t>
  </si>
  <si>
    <t>https://www.realestate.com.au/sold/property-house-act-taylor-145421692</t>
  </si>
  <si>
    <t>Good Shepherd Primary School</t>
  </si>
  <si>
    <t>192 Lagoon Drive, Yanchep</t>
  </si>
  <si>
    <t>https://www.realestate.com.au/sold/property-house-wa-yanchep-145663984</t>
  </si>
  <si>
    <t>Yanchep District High School</t>
  </si>
  <si>
    <t>12 Wych Avenue, Lurnea</t>
  </si>
  <si>
    <t>https://www.realestate.com.au/sold/property-house-nsw-lurnea-145879620</t>
  </si>
  <si>
    <t>Lurnea High School</t>
  </si>
  <si>
    <t>17 Silvereye Street, Wongawilli</t>
  </si>
  <si>
    <t>https://www.realestate.com.au/sold/property-house-nsw-wongawilli-145922432</t>
  </si>
  <si>
    <t>Dapto High School</t>
  </si>
  <si>
    <t>36 Bayley Road, South Penrith</t>
  </si>
  <si>
    <t>https://www.realestate.com.au/sold/property-house-nsw-south+penrith-145961268</t>
  </si>
  <si>
    <t>Jamison High School</t>
  </si>
  <si>
    <t>2 Coralbay Close, Thornlands</t>
  </si>
  <si>
    <t>https://www.realestate.com.au/sold/property-house-qld-thornlands-145949540</t>
  </si>
  <si>
    <t>Carmel College</t>
  </si>
  <si>
    <t>20 Shelton Street, Charlestown</t>
  </si>
  <si>
    <t>https://www.realestate.com.au/sold/property-house-nsw-charlestown-145945144</t>
  </si>
  <si>
    <t>Whitebridge High School</t>
  </si>
  <si>
    <t>2/1116 Dandenong Road (Facing Chestnut Street), Carnegie</t>
  </si>
  <si>
    <t>https://www.realestate.com.au/sold/property-house-vic-carnegie-145943556</t>
  </si>
  <si>
    <t>The Currajong School</t>
  </si>
  <si>
    <t>11 Taylor Road, Lisarow</t>
  </si>
  <si>
    <t>https://www.realestate.com.au/sold/property-house-nsw-lisarow-145146912</t>
  </si>
  <si>
    <t>Lisarow High School</t>
  </si>
  <si>
    <t>3A St Pauls Place, Chester Hill</t>
  </si>
  <si>
    <t>https://www.realestate.com.au/sold/property-duplex+semi-detached-nsw-chester+hill-145976836</t>
  </si>
  <si>
    <t>Chester Hill High School</t>
  </si>
  <si>
    <t>96 Ninth Avenue, Maylands</t>
  </si>
  <si>
    <t>https://www.realestate.com.au/sold/property-house-wa-maylands-145886752</t>
  </si>
  <si>
    <t>Kids Open Learning School</t>
  </si>
  <si>
    <t>23 Camellia Circle, Woy Woy</t>
  </si>
  <si>
    <t>https://www.realestate.com.au/sold/property-house-nsw-woy+woy-145708076</t>
  </si>
  <si>
    <t>Brisbane Water Secondary College Woy</t>
  </si>
  <si>
    <t>492 Tarragindi Road, Moorooka</t>
  </si>
  <si>
    <t>https://www.realestate.com.au/sold/property-house-qld-moorooka-145933028</t>
  </si>
  <si>
    <t>Brisbane Christian College Middle and Secondary Campus</t>
  </si>
  <si>
    <t>29 Mileham Street, MacGregor</t>
  </si>
  <si>
    <t>https://www.realestate.com.au/sold/property-house-act-macgregor-145935828</t>
  </si>
  <si>
    <t>Kingsford Smith School</t>
  </si>
  <si>
    <t>3 Cottonwood St, Meridan Plains</t>
  </si>
  <si>
    <t>https://www.realestate.com.au/sold/property-house-qld-meridan+plains-145562176</t>
  </si>
  <si>
    <t>Pacific Lutheran College</t>
  </si>
  <si>
    <t>9 Wilton Street, Merewether</t>
  </si>
  <si>
    <t>https://www.realestate.com.au/sold/property-house-nsw-merewether-145954900</t>
  </si>
  <si>
    <t>10 Carol Anne Close, Tumbi Umbi</t>
  </si>
  <si>
    <t>https://www.realestate.com.au/sold/property-house-nsw-tumbi+umbi-145802264</t>
  </si>
  <si>
    <t>Tuggerah Lakes Secondary College The</t>
  </si>
  <si>
    <t>35 Creekline Place, Mooloolah Valley</t>
  </si>
  <si>
    <t>https://www.realestate.com.au/sold/property-house-qld-mooloolah+valley-145967164</t>
  </si>
  <si>
    <t>Mooloolah State School</t>
  </si>
  <si>
    <t>6 Pyang Avenue, Davistown</t>
  </si>
  <si>
    <t>https://www.realestate.com.au/sold/property-house-nsw-davistown-145743456</t>
  </si>
  <si>
    <t>Green Point Christian College</t>
  </si>
  <si>
    <t>578 George Street, South Windsor</t>
  </si>
  <si>
    <t>https://www.realestate.com.au/sold/property-house-nsw-south+windsor-145802564</t>
  </si>
  <si>
    <t>Bede Polding College</t>
  </si>
  <si>
    <t>28 Kenton Crescent, Valentine</t>
  </si>
  <si>
    <t>https://www.realestate.com.au/sold/property-house-nsw-valentine-145989616</t>
  </si>
  <si>
    <t>Belmont High School</t>
  </si>
  <si>
    <t>88 Labrador Street, Rooty Hill</t>
  </si>
  <si>
    <t>https://www.realestate.com.au/sold/property-house-nsw-rooty+hill-145855916</t>
  </si>
  <si>
    <t>St Agnes Catholic High School</t>
  </si>
  <si>
    <t>14 Raven Way, Cooranbong</t>
  </si>
  <si>
    <t>https://www.realestate.com.au/sold/property-house-nsw-cooranbong-145174132</t>
  </si>
  <si>
    <t>Avondale School</t>
  </si>
  <si>
    <t>21 Coolibah Street, Mudjimba</t>
  </si>
  <si>
    <t>https://www.realestate.com.au/sold/property-house-qld-mudjimba-145543512</t>
  </si>
  <si>
    <t>Maroochydore State High School</t>
  </si>
  <si>
    <t>34 Dammerel Crescent, Emerald Beach</t>
  </si>
  <si>
    <t>https://www.realestate.com.au/sold/property-house-nsw-emerald+beach-145746340</t>
  </si>
  <si>
    <t>Woolgoolga High School</t>
  </si>
  <si>
    <t>36 Khancoban Drive, Buderim</t>
  </si>
  <si>
    <t>https://www.realestate.com.au/sold/property-house-qld-buderim-145675656</t>
  </si>
  <si>
    <t>Matthew Flinders Anglican College</t>
  </si>
  <si>
    <t>29 Medlock Street, Grantham Farm</t>
  </si>
  <si>
    <t>https://www.realestate.com.au/sold/property-house-nsw-grantham+farm-145582532</t>
  </si>
  <si>
    <t>The Ponds School</t>
  </si>
  <si>
    <t>21 Ayrton Street, Gungahlin</t>
  </si>
  <si>
    <t>https://www.realestate.com.au/sold/property-house-act-gungahlin-146073844</t>
  </si>
  <si>
    <t>Gungahlin College</t>
  </si>
  <si>
    <t>17 Sundial Boulevard, Tarneit</t>
  </si>
  <si>
    <t>https://www.realestate.com.au/sold/property-house-vic-tarneit-145831540</t>
  </si>
  <si>
    <t>Baden Powell P-9 College</t>
  </si>
  <si>
    <t>5 Venetian Court, Dubbo</t>
  </si>
  <si>
    <t>https://www.realestate.com.au/sold/property-house-nsw-dubbo-145864708</t>
  </si>
  <si>
    <t>Dubbo Christian School</t>
  </si>
  <si>
    <t>24 Pimlico Place, Joondalup</t>
  </si>
  <si>
    <t>https://www.realestate.com.au/sold/property-house-wa-joondalup-145728632</t>
  </si>
  <si>
    <t>Lake Joondalup Baptist College</t>
  </si>
  <si>
    <t>29 Birngana Avenue, Sandy Bay</t>
  </si>
  <si>
    <t>https://www.realestate.com.au/sold/property-house-tas-sandy+bay-145912124</t>
  </si>
  <si>
    <t>The Hutchins School</t>
  </si>
  <si>
    <t>13 Bothwell Street, Robina</t>
  </si>
  <si>
    <t>https://www.realestate.com.au/sold/property-house-qld-robina-145967172</t>
  </si>
  <si>
    <t>Varsity College Secondary Campus</t>
  </si>
  <si>
    <t>60 Karloo Road, Umina Beach</t>
  </si>
  <si>
    <t>https://www.realestate.com.au/sold/property-house-nsw-umina+beach-145829272</t>
  </si>
  <si>
    <t>Brisbane Water Secondary College Umina Campus</t>
  </si>
  <si>
    <t>11 Cooloola Place, Twin Waters</t>
  </si>
  <si>
    <t>https://www.realestate.com.au/sold/property-house-qld-twin+waters-144466076</t>
  </si>
  <si>
    <t>20 Lochview Crescent, Mount Annan</t>
  </si>
  <si>
    <t>https://www.realestate.com.au/sold/property-house-nsw-mount+annan-145530196</t>
  </si>
  <si>
    <t>Mount Annan High School</t>
  </si>
  <si>
    <t>181 Patricks Road, Ferny Hills</t>
  </si>
  <si>
    <t>https://www.realestate.com.au/sold/property-house-qld-ferny+hills-145911700</t>
  </si>
  <si>
    <t>Ferny Grove State High School</t>
  </si>
  <si>
    <t>10 Shipwright Street, Cooranbong</t>
  </si>
  <si>
    <t>https://www.realestate.com.au/sold/property-house-nsw-cooranbong-145802288</t>
  </si>
  <si>
    <t>26 Stoneham Street, Joondanna</t>
  </si>
  <si>
    <t>https://www.realestate.com.au/sold/property-house-wa-joondanna-145878104</t>
  </si>
  <si>
    <t>Servite College</t>
  </si>
  <si>
    <t>3 Allman Place, Crescent Head</t>
  </si>
  <si>
    <t>https://www.realestate.com.au/sold/property-house-nsw-crescent+head-145974076</t>
  </si>
  <si>
    <t>Kempsey Adventist School</t>
  </si>
  <si>
    <t>460 Bridge Road, West Mackay</t>
  </si>
  <si>
    <t>Unit</t>
  </si>
  <si>
    <t>https://www.realestate.com.au/sold/property-unit-qld-west+mackay-145875932</t>
  </si>
  <si>
    <t>Catherine McAuley College</t>
  </si>
  <si>
    <t>Values</t>
  </si>
  <si>
    <t>count</t>
  </si>
  <si>
    <t>mean</t>
  </si>
  <si>
    <t>std</t>
  </si>
  <si>
    <t>min</t>
  </si>
  <si>
    <t>25%</t>
  </si>
  <si>
    <t>50%</t>
  </si>
  <si>
    <t>75%</t>
  </si>
  <si>
    <t>max</t>
  </si>
  <si>
    <t>skewness</t>
  </si>
  <si>
    <t>kurtosis</t>
  </si>
  <si>
    <t>coefficient of variation</t>
  </si>
  <si>
    <t>mode</t>
  </si>
  <si>
    <t>variance</t>
  </si>
  <si>
    <t>Number of Bedrooms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</si>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</sst>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"/>
    <numFmt numFmtId="166" formatCode="[$-409]dd\-mmm\-yy;@"/>
    <numFmt numFmtId="167" formatCode="&quot;$&quot;#,##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4"/>
      <color rgb="FF3D3B40"/>
      <name val="Var(--ck-body02-font-family)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39">
    <xf numFmtId="0" fontId="0" fillId="0" borderId="0" xfId="0"/>
    <xf numFmtId="3" fontId="0" fillId="0" borderId="0" xfId="0" applyNumberFormat="1" applyAlignment="1">
      <alignment horizontal="right"/>
    </xf>
    <xf numFmtId="3" fontId="1" fillId="0" borderId="2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2" fontId="0" fillId="0" borderId="0" xfId="0" applyNumberFormat="1"/>
    <xf numFmtId="165" fontId="1" fillId="0" borderId="2" xfId="0" applyNumberFormat="1" applyFont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1" fillId="0" borderId="2" xfId="0" applyNumberFormat="1" applyFont="1" applyBorder="1" applyAlignment="1">
      <alignment horizontal="center"/>
    </xf>
    <xf numFmtId="167" fontId="0" fillId="0" borderId="0" xfId="0" applyNumberFormat="1"/>
    <xf numFmtId="49" fontId="1" fillId="0" borderId="2" xfId="0" applyNumberFormat="1" applyFont="1" applyBorder="1" applyAlignment="1">
      <alignment horizontal="center"/>
    </xf>
    <xf numFmtId="49" fontId="0" fillId="0" borderId="0" xfId="0" applyNumberFormat="1"/>
    <xf numFmtId="49" fontId="2" fillId="0" borderId="0" xfId="1" applyNumberFormat="1"/>
    <xf numFmtId="49" fontId="2" fillId="0" borderId="0" xfId="1" applyNumberFormat="1" applyAlignment="1">
      <alignment vertical="center"/>
    </xf>
    <xf numFmtId="49" fontId="3" fillId="0" borderId="0" xfId="0" applyNumberFormat="1" applyFont="1" applyAlignment="1">
      <alignment vertical="center"/>
    </xf>
    <xf numFmtId="2" fontId="1" fillId="0" borderId="2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 indent="1"/>
    </xf>
    <xf numFmtId="2" fontId="1" fillId="0" borderId="1" xfId="0" applyNumberFormat="1" applyFont="1" applyBorder="1" applyAlignment="1">
      <alignment horizontal="right"/>
    </xf>
    <xf numFmtId="2" fontId="1" fillId="0" borderId="1" xfId="2" applyNumberFormat="1" applyFont="1" applyFill="1" applyBorder="1" applyAlignment="1">
      <alignment horizontal="right"/>
    </xf>
    <xf numFmtId="2" fontId="0" fillId="0" borderId="0" xfId="2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66" fontId="1" fillId="0" borderId="2" xfId="0" applyNumberFormat="1" applyFont="1" applyBorder="1" applyAlignment="1">
      <alignment horizontal="center"/>
    </xf>
    <xf numFmtId="0" fontId="6" fillId="2" borderId="1" xfId="0" applyFont="1" applyFill="1" applyBorder="1"/>
    <xf numFmtId="0" fontId="6" fillId="2" borderId="3" xfId="0" applyFont="1" applyFill="1" applyBorder="1"/>
    <xf numFmtId="165" fontId="6" fillId="2" borderId="3" xfId="0" applyNumberFormat="1" applyFont="1" applyFill="1" applyBorder="1"/>
    <xf numFmtId="2" fontId="6" fillId="2" borderId="3" xfId="0" applyNumberFormat="1" applyFont="1" applyFill="1" applyBorder="1"/>
    <xf numFmtId="2" fontId="0" fillId="3" borderId="4" xfId="0" applyNumberFormat="1" applyFill="1" applyBorder="1"/>
    <xf numFmtId="0" fontId="0" fillId="3" borderId="5" xfId="0" applyFill="1" applyBorder="1"/>
    <xf numFmtId="2" fontId="0" fillId="3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65" fontId="0" fillId="4" borderId="7" xfId="0" applyNumberFormat="1" applyFill="1" applyBorder="1"/>
    <xf numFmtId="2" fontId="0" fillId="4" borderId="7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2" fontId="0" fillId="3" borderId="7" xfId="0" applyNumberFormat="1" applyFill="1" applyBorder="1"/>
    <xf numFmtId="1" fontId="1" fillId="0" borderId="2" xfId="0" applyNumberFormat="1" applyFont="1" applyBorder="1" applyAlignment="1">
      <alignment horizontal="center"/>
    </xf>
    <xf numFmtId="1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17">
    <dxf>
      <numFmt numFmtId="167" formatCode="&quot;$&quot;#,##0"/>
    </dxf>
    <dxf>
      <numFmt numFmtId="1" formatCode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numFmt numFmtId="30" formatCode="@"/>
    </dxf>
    <dxf>
      <numFmt numFmtId="165" formatCode="0.0"/>
    </dxf>
    <dxf>
      <numFmt numFmtId="30" formatCode="@"/>
    </dxf>
    <dxf>
      <numFmt numFmtId="167" formatCode="&quot;$&quot;#,##0"/>
    </dxf>
    <dxf>
      <numFmt numFmtId="166" formatCode="[$-409]dd\-mmm\-yy;@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Number of Bedrooms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Calculations!$B$34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Calculations!$A$35:$A$41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Calculations!$B$35:$B$41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35</c:v>
                </c:pt>
                <c:pt idx="3">
                  <c:v>56</c:v>
                </c:pt>
                <c:pt idx="4">
                  <c:v>21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78F-4C50-9CFA-9FFA5DF3C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341128"/>
        <c:axId val="1249292808"/>
      </c:barChart>
      <c:catAx>
        <c:axId val="1902341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Bedrooms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292808"/>
        <c:crosses val="autoZero"/>
        <c:auto val="1"/>
        <c:lblAlgn val="ctr"/>
        <c:lblOffset val="100"/>
        <c:noMultiLvlLbl val="0"/>
      </c:catAx>
      <c:valAx>
        <c:axId val="124929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4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Land Size and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Calculations!$B$49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Calculations!$A$50:$A$170</c:f>
              <c:numCache>
                <c:formatCode>0</c:formatCode>
                <c:ptCount val="121"/>
                <c:pt idx="0">
                  <c:v>997</c:v>
                </c:pt>
                <c:pt idx="1">
                  <c:v>187</c:v>
                </c:pt>
                <c:pt idx="2">
                  <c:v>940</c:v>
                </c:pt>
                <c:pt idx="3">
                  <c:v>851</c:v>
                </c:pt>
                <c:pt idx="4">
                  <c:v>562.79999999999995</c:v>
                </c:pt>
                <c:pt idx="5">
                  <c:v>451</c:v>
                </c:pt>
                <c:pt idx="6">
                  <c:v>630</c:v>
                </c:pt>
                <c:pt idx="7">
                  <c:v>590</c:v>
                </c:pt>
                <c:pt idx="8">
                  <c:v>674</c:v>
                </c:pt>
                <c:pt idx="9">
                  <c:v>585</c:v>
                </c:pt>
                <c:pt idx="10">
                  <c:v>556</c:v>
                </c:pt>
                <c:pt idx="11">
                  <c:v>796</c:v>
                </c:pt>
                <c:pt idx="12">
                  <c:v>677</c:v>
                </c:pt>
                <c:pt idx="13">
                  <c:v>493.2</c:v>
                </c:pt>
                <c:pt idx="14">
                  <c:v>867</c:v>
                </c:pt>
                <c:pt idx="15">
                  <c:v>1082</c:v>
                </c:pt>
                <c:pt idx="16">
                  <c:v>493.2</c:v>
                </c:pt>
                <c:pt idx="17">
                  <c:v>769</c:v>
                </c:pt>
                <c:pt idx="18">
                  <c:v>580</c:v>
                </c:pt>
                <c:pt idx="19">
                  <c:v>632</c:v>
                </c:pt>
                <c:pt idx="20">
                  <c:v>741</c:v>
                </c:pt>
                <c:pt idx="21">
                  <c:v>778</c:v>
                </c:pt>
                <c:pt idx="22">
                  <c:v>1012</c:v>
                </c:pt>
                <c:pt idx="23">
                  <c:v>2751</c:v>
                </c:pt>
                <c:pt idx="24">
                  <c:v>594</c:v>
                </c:pt>
                <c:pt idx="25">
                  <c:v>594</c:v>
                </c:pt>
                <c:pt idx="26">
                  <c:v>329.6</c:v>
                </c:pt>
                <c:pt idx="27">
                  <c:v>936</c:v>
                </c:pt>
                <c:pt idx="28">
                  <c:v>875</c:v>
                </c:pt>
                <c:pt idx="29">
                  <c:v>1903</c:v>
                </c:pt>
                <c:pt idx="30">
                  <c:v>422</c:v>
                </c:pt>
                <c:pt idx="31">
                  <c:v>790</c:v>
                </c:pt>
                <c:pt idx="32">
                  <c:v>279</c:v>
                </c:pt>
                <c:pt idx="33">
                  <c:v>816</c:v>
                </c:pt>
                <c:pt idx="34">
                  <c:v>512</c:v>
                </c:pt>
                <c:pt idx="35">
                  <c:v>685</c:v>
                </c:pt>
                <c:pt idx="36">
                  <c:v>668</c:v>
                </c:pt>
                <c:pt idx="37">
                  <c:v>449</c:v>
                </c:pt>
                <c:pt idx="38">
                  <c:v>836</c:v>
                </c:pt>
                <c:pt idx="39">
                  <c:v>651</c:v>
                </c:pt>
                <c:pt idx="40">
                  <c:v>633</c:v>
                </c:pt>
                <c:pt idx="41">
                  <c:v>232</c:v>
                </c:pt>
                <c:pt idx="42">
                  <c:v>607</c:v>
                </c:pt>
                <c:pt idx="43">
                  <c:v>696</c:v>
                </c:pt>
                <c:pt idx="44">
                  <c:v>357</c:v>
                </c:pt>
                <c:pt idx="45">
                  <c:v>600</c:v>
                </c:pt>
                <c:pt idx="46">
                  <c:v>615</c:v>
                </c:pt>
                <c:pt idx="47">
                  <c:v>828.3</c:v>
                </c:pt>
                <c:pt idx="48">
                  <c:v>597</c:v>
                </c:pt>
                <c:pt idx="49">
                  <c:v>790.4</c:v>
                </c:pt>
                <c:pt idx="50">
                  <c:v>767</c:v>
                </c:pt>
                <c:pt idx="51">
                  <c:v>529</c:v>
                </c:pt>
                <c:pt idx="52">
                  <c:v>723</c:v>
                </c:pt>
                <c:pt idx="53">
                  <c:v>436.3</c:v>
                </c:pt>
                <c:pt idx="54">
                  <c:v>786</c:v>
                </c:pt>
                <c:pt idx="55">
                  <c:v>407</c:v>
                </c:pt>
                <c:pt idx="56">
                  <c:v>645</c:v>
                </c:pt>
                <c:pt idx="57">
                  <c:v>676</c:v>
                </c:pt>
                <c:pt idx="58">
                  <c:v>603</c:v>
                </c:pt>
                <c:pt idx="59">
                  <c:v>700</c:v>
                </c:pt>
                <c:pt idx="60">
                  <c:v>397</c:v>
                </c:pt>
                <c:pt idx="61">
                  <c:v>564</c:v>
                </c:pt>
                <c:pt idx="62">
                  <c:v>635</c:v>
                </c:pt>
                <c:pt idx="63">
                  <c:v>790</c:v>
                </c:pt>
                <c:pt idx="64">
                  <c:v>550</c:v>
                </c:pt>
                <c:pt idx="65">
                  <c:v>227</c:v>
                </c:pt>
                <c:pt idx="66">
                  <c:v>752</c:v>
                </c:pt>
                <c:pt idx="67">
                  <c:v>246</c:v>
                </c:pt>
                <c:pt idx="68">
                  <c:v>747</c:v>
                </c:pt>
                <c:pt idx="69">
                  <c:v>1012</c:v>
                </c:pt>
                <c:pt idx="70">
                  <c:v>360</c:v>
                </c:pt>
                <c:pt idx="71">
                  <c:v>540</c:v>
                </c:pt>
                <c:pt idx="72">
                  <c:v>809.4</c:v>
                </c:pt>
                <c:pt idx="73">
                  <c:v>2023</c:v>
                </c:pt>
                <c:pt idx="74">
                  <c:v>2023</c:v>
                </c:pt>
                <c:pt idx="75">
                  <c:v>680</c:v>
                </c:pt>
                <c:pt idx="76">
                  <c:v>400</c:v>
                </c:pt>
                <c:pt idx="77">
                  <c:v>1047</c:v>
                </c:pt>
                <c:pt idx="78">
                  <c:v>375</c:v>
                </c:pt>
                <c:pt idx="79">
                  <c:v>601</c:v>
                </c:pt>
                <c:pt idx="80">
                  <c:v>547</c:v>
                </c:pt>
                <c:pt idx="81">
                  <c:v>645</c:v>
                </c:pt>
                <c:pt idx="82">
                  <c:v>302</c:v>
                </c:pt>
                <c:pt idx="83">
                  <c:v>450</c:v>
                </c:pt>
                <c:pt idx="84">
                  <c:v>722</c:v>
                </c:pt>
                <c:pt idx="85">
                  <c:v>765</c:v>
                </c:pt>
                <c:pt idx="86">
                  <c:v>632</c:v>
                </c:pt>
                <c:pt idx="87">
                  <c:v>372</c:v>
                </c:pt>
                <c:pt idx="88">
                  <c:v>638</c:v>
                </c:pt>
                <c:pt idx="89">
                  <c:v>278.10000000000002</c:v>
                </c:pt>
                <c:pt idx="90">
                  <c:v>506</c:v>
                </c:pt>
                <c:pt idx="91">
                  <c:v>620</c:v>
                </c:pt>
                <c:pt idx="92">
                  <c:v>754</c:v>
                </c:pt>
                <c:pt idx="93">
                  <c:v>872</c:v>
                </c:pt>
                <c:pt idx="94">
                  <c:v>878</c:v>
                </c:pt>
                <c:pt idx="95">
                  <c:v>297</c:v>
                </c:pt>
                <c:pt idx="96">
                  <c:v>748</c:v>
                </c:pt>
                <c:pt idx="97">
                  <c:v>702</c:v>
                </c:pt>
                <c:pt idx="98">
                  <c:v>525</c:v>
                </c:pt>
                <c:pt idx="99">
                  <c:v>881</c:v>
                </c:pt>
                <c:pt idx="100">
                  <c:v>642</c:v>
                </c:pt>
                <c:pt idx="101">
                  <c:v>556.4</c:v>
                </c:pt>
                <c:pt idx="102">
                  <c:v>605</c:v>
                </c:pt>
                <c:pt idx="103">
                  <c:v>650</c:v>
                </c:pt>
                <c:pt idx="104">
                  <c:v>575</c:v>
                </c:pt>
                <c:pt idx="105">
                  <c:v>792</c:v>
                </c:pt>
                <c:pt idx="106">
                  <c:v>303</c:v>
                </c:pt>
                <c:pt idx="107">
                  <c:v>452</c:v>
                </c:pt>
                <c:pt idx="108">
                  <c:v>701</c:v>
                </c:pt>
                <c:pt idx="109">
                  <c:v>653</c:v>
                </c:pt>
                <c:pt idx="110">
                  <c:v>280</c:v>
                </c:pt>
                <c:pt idx="111">
                  <c:v>1184</c:v>
                </c:pt>
                <c:pt idx="112">
                  <c:v>462</c:v>
                </c:pt>
                <c:pt idx="113">
                  <c:v>588</c:v>
                </c:pt>
                <c:pt idx="114">
                  <c:v>464</c:v>
                </c:pt>
                <c:pt idx="115">
                  <c:v>521.6</c:v>
                </c:pt>
                <c:pt idx="116">
                  <c:v>617</c:v>
                </c:pt>
                <c:pt idx="117">
                  <c:v>578</c:v>
                </c:pt>
                <c:pt idx="118">
                  <c:v>347</c:v>
                </c:pt>
                <c:pt idx="119">
                  <c:v>970</c:v>
                </c:pt>
                <c:pt idx="120">
                  <c:v>822</c:v>
                </c:pt>
              </c:numCache>
            </c:numRef>
          </c:xVal>
          <c:yVal>
            <c:numRef>
              <c:f>Calculations!$B$50:$B$170</c:f>
              <c:numCache>
                <c:formatCode>"$"#,##0</c:formatCode>
                <c:ptCount val="121"/>
                <c:pt idx="0">
                  <c:v>9100000</c:v>
                </c:pt>
                <c:pt idx="1">
                  <c:v>1625000</c:v>
                </c:pt>
                <c:pt idx="2">
                  <c:v>1350000</c:v>
                </c:pt>
                <c:pt idx="3">
                  <c:v>1291826</c:v>
                </c:pt>
                <c:pt idx="4">
                  <c:v>1090000</c:v>
                </c:pt>
                <c:pt idx="5">
                  <c:v>933000</c:v>
                </c:pt>
                <c:pt idx="6">
                  <c:v>877777</c:v>
                </c:pt>
                <c:pt idx="7">
                  <c:v>597500</c:v>
                </c:pt>
                <c:pt idx="8">
                  <c:v>440000</c:v>
                </c:pt>
                <c:pt idx="9">
                  <c:v>340000</c:v>
                </c:pt>
                <c:pt idx="10">
                  <c:v>4650000</c:v>
                </c:pt>
                <c:pt idx="11">
                  <c:v>4550000</c:v>
                </c:pt>
                <c:pt idx="12">
                  <c:v>3700000</c:v>
                </c:pt>
                <c:pt idx="13">
                  <c:v>3375000</c:v>
                </c:pt>
                <c:pt idx="14">
                  <c:v>3300000</c:v>
                </c:pt>
                <c:pt idx="15">
                  <c:v>3250000</c:v>
                </c:pt>
                <c:pt idx="16">
                  <c:v>3080000</c:v>
                </c:pt>
                <c:pt idx="17">
                  <c:v>2900000</c:v>
                </c:pt>
                <c:pt idx="18">
                  <c:v>2900000</c:v>
                </c:pt>
                <c:pt idx="19">
                  <c:v>2845000</c:v>
                </c:pt>
                <c:pt idx="20">
                  <c:v>2800000</c:v>
                </c:pt>
                <c:pt idx="21">
                  <c:v>2775000</c:v>
                </c:pt>
                <c:pt idx="22">
                  <c:v>2638600</c:v>
                </c:pt>
                <c:pt idx="23">
                  <c:v>2625000</c:v>
                </c:pt>
                <c:pt idx="24">
                  <c:v>2600000</c:v>
                </c:pt>
                <c:pt idx="25">
                  <c:v>2600000</c:v>
                </c:pt>
                <c:pt idx="26">
                  <c:v>2510000</c:v>
                </c:pt>
                <c:pt idx="27">
                  <c:v>2500000</c:v>
                </c:pt>
                <c:pt idx="28">
                  <c:v>2460000</c:v>
                </c:pt>
                <c:pt idx="29">
                  <c:v>2350000</c:v>
                </c:pt>
                <c:pt idx="30">
                  <c:v>2200000</c:v>
                </c:pt>
                <c:pt idx="31">
                  <c:v>2105000</c:v>
                </c:pt>
                <c:pt idx="32">
                  <c:v>1950000</c:v>
                </c:pt>
                <c:pt idx="33">
                  <c:v>1925500</c:v>
                </c:pt>
                <c:pt idx="34">
                  <c:v>1920000</c:v>
                </c:pt>
                <c:pt idx="35">
                  <c:v>1875000</c:v>
                </c:pt>
                <c:pt idx="36">
                  <c:v>1850000</c:v>
                </c:pt>
                <c:pt idx="37">
                  <c:v>1817500</c:v>
                </c:pt>
                <c:pt idx="38">
                  <c:v>1800000</c:v>
                </c:pt>
                <c:pt idx="39">
                  <c:v>1800000</c:v>
                </c:pt>
                <c:pt idx="40">
                  <c:v>1800000</c:v>
                </c:pt>
                <c:pt idx="41">
                  <c:v>1729500</c:v>
                </c:pt>
                <c:pt idx="42">
                  <c:v>1700000</c:v>
                </c:pt>
                <c:pt idx="43">
                  <c:v>1700000</c:v>
                </c:pt>
                <c:pt idx="44">
                  <c:v>1645000</c:v>
                </c:pt>
                <c:pt idx="45">
                  <c:v>1640000</c:v>
                </c:pt>
                <c:pt idx="46">
                  <c:v>1625000</c:v>
                </c:pt>
                <c:pt idx="47">
                  <c:v>1605000</c:v>
                </c:pt>
                <c:pt idx="48">
                  <c:v>1600000</c:v>
                </c:pt>
                <c:pt idx="49">
                  <c:v>1600000</c:v>
                </c:pt>
                <c:pt idx="50">
                  <c:v>1600000</c:v>
                </c:pt>
                <c:pt idx="51">
                  <c:v>1590000</c:v>
                </c:pt>
                <c:pt idx="52">
                  <c:v>1555000</c:v>
                </c:pt>
                <c:pt idx="53">
                  <c:v>1550000</c:v>
                </c:pt>
                <c:pt idx="54">
                  <c:v>1530000</c:v>
                </c:pt>
                <c:pt idx="55">
                  <c:v>1500000</c:v>
                </c:pt>
                <c:pt idx="56">
                  <c:v>1460000</c:v>
                </c:pt>
                <c:pt idx="57">
                  <c:v>1460000</c:v>
                </c:pt>
                <c:pt idx="58">
                  <c:v>1405000</c:v>
                </c:pt>
                <c:pt idx="59">
                  <c:v>1385000</c:v>
                </c:pt>
                <c:pt idx="60">
                  <c:v>1380000</c:v>
                </c:pt>
                <c:pt idx="61">
                  <c:v>1365000</c:v>
                </c:pt>
                <c:pt idx="62">
                  <c:v>1345000</c:v>
                </c:pt>
                <c:pt idx="63">
                  <c:v>1330000</c:v>
                </c:pt>
                <c:pt idx="64">
                  <c:v>1325000</c:v>
                </c:pt>
                <c:pt idx="65">
                  <c:v>1305000</c:v>
                </c:pt>
                <c:pt idx="66">
                  <c:v>1300000</c:v>
                </c:pt>
                <c:pt idx="67">
                  <c:v>1300000</c:v>
                </c:pt>
                <c:pt idx="68">
                  <c:v>1300000</c:v>
                </c:pt>
                <c:pt idx="69">
                  <c:v>1285000</c:v>
                </c:pt>
                <c:pt idx="70">
                  <c:v>1275000</c:v>
                </c:pt>
                <c:pt idx="71">
                  <c:v>1265000</c:v>
                </c:pt>
                <c:pt idx="72">
                  <c:v>1259000</c:v>
                </c:pt>
                <c:pt idx="73">
                  <c:v>1252000</c:v>
                </c:pt>
                <c:pt idx="74">
                  <c:v>1252000</c:v>
                </c:pt>
                <c:pt idx="75">
                  <c:v>1210000</c:v>
                </c:pt>
                <c:pt idx="76">
                  <c:v>1200000</c:v>
                </c:pt>
                <c:pt idx="77">
                  <c:v>1200000</c:v>
                </c:pt>
                <c:pt idx="78">
                  <c:v>1200000</c:v>
                </c:pt>
                <c:pt idx="79">
                  <c:v>1176500</c:v>
                </c:pt>
                <c:pt idx="80">
                  <c:v>1175000</c:v>
                </c:pt>
                <c:pt idx="81">
                  <c:v>1151000</c:v>
                </c:pt>
                <c:pt idx="82">
                  <c:v>1150000</c:v>
                </c:pt>
                <c:pt idx="83">
                  <c:v>1145000</c:v>
                </c:pt>
                <c:pt idx="84">
                  <c:v>1143000</c:v>
                </c:pt>
                <c:pt idx="85">
                  <c:v>1139000</c:v>
                </c:pt>
                <c:pt idx="86">
                  <c:v>1135000</c:v>
                </c:pt>
                <c:pt idx="87">
                  <c:v>1128000</c:v>
                </c:pt>
                <c:pt idx="88">
                  <c:v>1126000</c:v>
                </c:pt>
                <c:pt idx="89">
                  <c:v>1115000</c:v>
                </c:pt>
                <c:pt idx="90">
                  <c:v>1112000</c:v>
                </c:pt>
                <c:pt idx="91">
                  <c:v>1105000</c:v>
                </c:pt>
                <c:pt idx="92">
                  <c:v>1105000</c:v>
                </c:pt>
                <c:pt idx="93">
                  <c:v>1100000</c:v>
                </c:pt>
                <c:pt idx="94">
                  <c:v>1100000</c:v>
                </c:pt>
                <c:pt idx="95">
                  <c:v>1100000</c:v>
                </c:pt>
                <c:pt idx="96">
                  <c:v>1100000</c:v>
                </c:pt>
                <c:pt idx="97">
                  <c:v>1100000</c:v>
                </c:pt>
                <c:pt idx="98">
                  <c:v>1100000</c:v>
                </c:pt>
                <c:pt idx="99">
                  <c:v>1078500</c:v>
                </c:pt>
                <c:pt idx="100">
                  <c:v>1060000</c:v>
                </c:pt>
                <c:pt idx="101">
                  <c:v>1050000</c:v>
                </c:pt>
                <c:pt idx="102">
                  <c:v>1045000</c:v>
                </c:pt>
                <c:pt idx="103">
                  <c:v>1027500</c:v>
                </c:pt>
                <c:pt idx="104">
                  <c:v>1025000</c:v>
                </c:pt>
                <c:pt idx="105">
                  <c:v>1020000</c:v>
                </c:pt>
                <c:pt idx="106">
                  <c:v>1015000</c:v>
                </c:pt>
                <c:pt idx="107">
                  <c:v>1010000</c:v>
                </c:pt>
                <c:pt idx="108">
                  <c:v>1010000</c:v>
                </c:pt>
                <c:pt idx="109">
                  <c:v>1000000</c:v>
                </c:pt>
                <c:pt idx="110">
                  <c:v>1000000</c:v>
                </c:pt>
                <c:pt idx="111">
                  <c:v>995000</c:v>
                </c:pt>
                <c:pt idx="112">
                  <c:v>981000</c:v>
                </c:pt>
                <c:pt idx="113">
                  <c:v>980000</c:v>
                </c:pt>
                <c:pt idx="114">
                  <c:v>980000</c:v>
                </c:pt>
                <c:pt idx="115">
                  <c:v>970000</c:v>
                </c:pt>
                <c:pt idx="116">
                  <c:v>960000</c:v>
                </c:pt>
                <c:pt idx="117">
                  <c:v>955000</c:v>
                </c:pt>
                <c:pt idx="118">
                  <c:v>953500</c:v>
                </c:pt>
                <c:pt idx="119">
                  <c:v>952500</c:v>
                </c:pt>
                <c:pt idx="120">
                  <c:v>951000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35-49C7-A026-6703281CC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396872"/>
        <c:axId val="391419912"/>
      </c:scatterChart>
      <c:valAx>
        <c:axId val="39139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 Size (sqm)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19912"/>
        <c:crosses val="autoZero"/>
        <c:crossBetween val="midCat"/>
      </c:valAx>
      <c:valAx>
        <c:axId val="39141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9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28</xdr:row>
      <xdr:rowOff>152400</xdr:rowOff>
    </xdr:from>
    <xdr:to>
      <xdr:col>7</xdr:col>
      <xdr:colOff>95250</xdr:colOff>
      <xdr:row>43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68ADC0-AA0E-17BD-30C8-50632ABA6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723900</xdr:colOff>
      <xdr:row>47</xdr:row>
      <xdr:rowOff>161925</xdr:rowOff>
    </xdr:from>
    <xdr:to>
      <xdr:col>7</xdr:col>
      <xdr:colOff>333375</xdr:colOff>
      <xdr:row>62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63FDCB-6AC6-6E23-287F-9B9EF69AB9CD}"/>
            </a:ext>
            <a:ext uri="{147F2762-F138-4A5C-976F-8EAC2B608ADB}">
              <a16:predDERef xmlns:a16="http://schemas.microsoft.com/office/drawing/2014/main" pred="{9668ADC0-AA0E-17BD-30C8-50632ABA6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FB75EE-1D53-4902-8E68-CB90C5AD8CEF}" name="Table1" displayName="Table1" ref="A1:K122" totalsRowShown="0" headerRowDxfId="16" headerRowBorderDxfId="14" tableBorderDxfId="15">
  <autoFilter ref="A1:K122" xr:uid="{89FB75EE-1D53-4902-8E68-CB90C5AD8CEF}"/>
  <tableColumns count="11">
    <tableColumn id="1" xr3:uid="{664127CD-8572-43F2-BF98-7BC43E15D875}" name="Sale Date" dataDxfId="13"/>
    <tableColumn id="2" xr3:uid="{A5EF3DBE-7F89-4DF1-83B8-561545D9C684}" name="Price" dataDxfId="12"/>
    <tableColumn id="3" xr3:uid="{FB80F046-CEEF-454C-80A3-A834D66948F9}" name="Address" dataDxfId="11"/>
    <tableColumn id="4" xr3:uid="{87FE4F61-3A73-4DA4-B404-71D96BFA2708}" name="Land Size (sqm)" dataDxfId="10"/>
    <tableColumn id="5" xr3:uid="{7A130C71-D05D-41BA-8D4C-AFB6EBFBB410}" name="Property Type" dataDxfId="9"/>
    <tableColumn id="6" xr3:uid="{93FA63E9-9654-43E6-B312-D03D57254F51}" name="Bedrooms" dataDxfId="8"/>
    <tableColumn id="7" xr3:uid="{0F9D3FF8-CBBE-4F2C-9F8B-507AC1E92A5D}" name="Bathrooms" dataDxfId="7"/>
    <tableColumn id="8" xr3:uid="{35E91E3A-31C8-4C85-9A0F-A8F454A9CEFE}" name="Parking Spaces" dataDxfId="6"/>
    <tableColumn id="9" xr3:uid="{853FD1FC-41FB-4511-942A-EFB74B5493DE}" name="Listing Link" dataDxfId="5" dataCellStyle="Hyperlink"/>
    <tableColumn id="10" xr3:uid="{E98318EA-159F-4DB0-99D2-997F407E9CD0}" name="Nearest Secondary School" dataDxfId="4" dataCellStyle="Hyperlink"/>
    <tableColumn id="11" xr3:uid="{FBFD41C2-ED9A-4AD7-B986-0993F6989AE4}" name="Distance to Nearest Secondary School" dataDxfId="3" dataCellStyle="Comm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02C41E-B117-449B-A781-F8D396E22D1C}" name="Table2" displayName="Table2" ref="A34:B41" totalsRowShown="0">
  <autoFilter ref="A34:B41" xr:uid="{9902C41E-B117-449B-A781-F8D396E22D1C}"/>
  <tableColumns count="2">
    <tableColumn id="1" xr3:uid="{16D1AF38-CA09-464C-9B63-ECAAD676919D}" name="Number of Bedrooms"/>
    <tableColumn id="2" xr3:uid="{593DF54E-CB19-4B19-9E0B-5A04E9738133}" name="Frequency">
      <calculatedColumnFormula>COUNTIF(Data!F:F, A35)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11AFB-6281-4CF4-A57B-FD8F796F340D}" name="Table3" displayName="Table3" ref="A49:B170" totalsRowShown="0" headerRowBorderDxfId="2">
  <autoFilter ref="A49:B170" xr:uid="{8FB11AFB-6281-4CF4-A57B-FD8F796F340D}"/>
  <tableColumns count="2">
    <tableColumn id="1" xr3:uid="{4775E195-6597-4B1A-8409-9A5910A5EFFF}" name="Land Size (sqm)" dataDxfId="1"/>
    <tableColumn id="2" xr3:uid="{0346AB08-BCC7-4B5F-B277-7872ACC214D6}" name="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realestate.com.au/sold/property-unit-qld-west+mackay-145875932" TargetMode="External"/><Relationship Id="rId21" Type="http://schemas.openxmlformats.org/officeDocument/2006/relationships/hyperlink" Target="http://www.oatleysnr-h.schools.nsw.edu.au/" TargetMode="External"/><Relationship Id="rId42" Type="http://schemas.openxmlformats.org/officeDocument/2006/relationships/hyperlink" Target="http://www.tomaree-h.schools.nsw.edu.au/" TargetMode="External"/><Relationship Id="rId63" Type="http://schemas.openxmlformats.org/officeDocument/2006/relationships/hyperlink" Target="http://www.erskineparkhs.com.au/" TargetMode="External"/><Relationship Id="rId84" Type="http://schemas.openxmlformats.org/officeDocument/2006/relationships/hyperlink" Target="http://www.jamison-h.schools.nsw.edu.au/" TargetMode="External"/><Relationship Id="rId138" Type="http://schemas.openxmlformats.org/officeDocument/2006/relationships/hyperlink" Target="https://www.realestate.com.au/sold/property-house-nsw-south+windsor-145802564" TargetMode="External"/><Relationship Id="rId159" Type="http://schemas.openxmlformats.org/officeDocument/2006/relationships/hyperlink" Target="https://www.realestate.com.au/sold/property-house-qld-narangba-145570008" TargetMode="External"/><Relationship Id="rId170" Type="http://schemas.openxmlformats.org/officeDocument/2006/relationships/hyperlink" Target="https://www.realestate.com.au/sold/property-house-nsw-ocean+shores-145988376" TargetMode="External"/><Relationship Id="rId191" Type="http://schemas.openxmlformats.org/officeDocument/2006/relationships/hyperlink" Target="https://www.realestate.com.au/sold/property-house-nsw-suffolk+park-144390584" TargetMode="External"/><Relationship Id="rId205" Type="http://schemas.openxmlformats.org/officeDocument/2006/relationships/hyperlink" Target="https://www.realestate.com.au/sold/property-house-nsw-belrose-145923584" TargetMode="External"/><Relationship Id="rId226" Type="http://schemas.openxmlformats.org/officeDocument/2006/relationships/hyperlink" Target="https://www.realestate.com.au/sold/property-house-vic-shepparton-145504140" TargetMode="External"/><Relationship Id="rId107" Type="http://schemas.openxmlformats.org/officeDocument/2006/relationships/hyperlink" Target="https://www.bpc.vic.edu.au/" TargetMode="External"/><Relationship Id="rId11" Type="http://schemas.openxmlformats.org/officeDocument/2006/relationships/hyperlink" Target="https://www.smshepparton.catholic.edu.au/" TargetMode="External"/><Relationship Id="rId32" Type="http://schemas.openxmlformats.org/officeDocument/2006/relationships/hyperlink" Target="http://www.davidson-h.schools.nsw.edu.au/" TargetMode="External"/><Relationship Id="rId53" Type="http://schemas.openxmlformats.org/officeDocument/2006/relationships/hyperlink" Target="https://www.msb.nsw.edu.au/" TargetMode="External"/><Relationship Id="rId74" Type="http://schemas.openxmlformats.org/officeDocument/2006/relationships/hyperlink" Target="https://www.amaroos.act.edu.au/" TargetMode="External"/><Relationship Id="rId128" Type="http://schemas.openxmlformats.org/officeDocument/2006/relationships/hyperlink" Target="https://www.realestate.com.au/sold/property-house-nsw-dubbo-145864708" TargetMode="External"/><Relationship Id="rId149" Type="http://schemas.openxmlformats.org/officeDocument/2006/relationships/hyperlink" Target="https://www.realestate.com.au/sold/property-house-nsw-lisarow-145146912" TargetMode="External"/><Relationship Id="rId5" Type="http://schemas.openxmlformats.org/officeDocument/2006/relationships/hyperlink" Target="https://www.commsatwork.org/services/community/galilee-school/" TargetMode="External"/><Relationship Id="rId95" Type="http://schemas.openxmlformats.org/officeDocument/2006/relationships/hyperlink" Target="http://www.newcastle-h.schools.nsw.edu.au/" TargetMode="External"/><Relationship Id="rId160" Type="http://schemas.openxmlformats.org/officeDocument/2006/relationships/hyperlink" Target="https://www.realestate.com.au/sold/property-house-nsw-denham+court-146087640" TargetMode="External"/><Relationship Id="rId181" Type="http://schemas.openxmlformats.org/officeDocument/2006/relationships/hyperlink" Target="https://www.realestate.com.au/sold/property-house-nsw-pearl+beach-143223344" TargetMode="External"/><Relationship Id="rId216" Type="http://schemas.openxmlformats.org/officeDocument/2006/relationships/hyperlink" Target="https://www.realestate.com.au/sold/property-house-qld-palm+beach-146002040" TargetMode="External"/><Relationship Id="rId237" Type="http://schemas.openxmlformats.org/officeDocument/2006/relationships/table" Target="../tables/table1.xml"/><Relationship Id="rId22" Type="http://schemas.openxmlformats.org/officeDocument/2006/relationships/hyperlink" Target="http://www.theforesthighschool.com/" TargetMode="External"/><Relationship Id="rId43" Type="http://schemas.openxmlformats.org/officeDocument/2006/relationships/hyperlink" Target="http://www.clarkerd-s.schools.nsw.edu.au/" TargetMode="External"/><Relationship Id="rId64" Type="http://schemas.openxmlformats.org/officeDocument/2006/relationships/hyperlink" Target="http://www.terrigal-h.schools.nsw.edu.au/" TargetMode="External"/><Relationship Id="rId118" Type="http://schemas.openxmlformats.org/officeDocument/2006/relationships/hyperlink" Target="https://www.realestate.com.au/sold/property-house-nsw-crescent+head-145974076" TargetMode="External"/><Relationship Id="rId139" Type="http://schemas.openxmlformats.org/officeDocument/2006/relationships/hyperlink" Target="https://www.realestate.com.au/sold/property-house-nsw-davistown-145743456" TargetMode="External"/><Relationship Id="rId85" Type="http://schemas.openxmlformats.org/officeDocument/2006/relationships/hyperlink" Target="https://www.carmelcollege.qld.edu.au/" TargetMode="External"/><Relationship Id="rId150" Type="http://schemas.openxmlformats.org/officeDocument/2006/relationships/hyperlink" Target="https://www.realestate.com.au/sold/property-house-nsw-charlestown-145945144" TargetMode="External"/><Relationship Id="rId171" Type="http://schemas.openxmlformats.org/officeDocument/2006/relationships/hyperlink" Target="https://www.realestate.com.au/sold/property-townhouse-nsw-wahroonga-145955384" TargetMode="External"/><Relationship Id="rId192" Type="http://schemas.openxmlformats.org/officeDocument/2006/relationships/hyperlink" Target="https://www.realestate.com.au/sold/property-house-vic-bulleen-145979036" TargetMode="External"/><Relationship Id="rId206" Type="http://schemas.openxmlformats.org/officeDocument/2006/relationships/hyperlink" Target="https://www.realestate.com.au/sold/property-house-nsw-mascot-145872224" TargetMode="External"/><Relationship Id="rId227" Type="http://schemas.openxmlformats.org/officeDocument/2006/relationships/hyperlink" Target="https://www.realestate.com.au/sold/property-house-vic-shepparton-145492980" TargetMode="External"/><Relationship Id="rId12" Type="http://schemas.openxmlformats.org/officeDocument/2006/relationships/hyperlink" Target="https://www.sheppartonace.com.au/" TargetMode="External"/><Relationship Id="rId33" Type="http://schemas.openxmlformats.org/officeDocument/2006/relationships/hyperlink" Target="https://www.stpatsdundas.catholic.edu.au/" TargetMode="External"/><Relationship Id="rId108" Type="http://schemas.openxmlformats.org/officeDocument/2006/relationships/hyperlink" Target="http://www.dubbocs.com.au/" TargetMode="External"/><Relationship Id="rId129" Type="http://schemas.openxmlformats.org/officeDocument/2006/relationships/hyperlink" Target="https://www.realestate.com.au/sold/property-house-vic-tarneit-145831540" TargetMode="External"/><Relationship Id="rId54" Type="http://schemas.openxmlformats.org/officeDocument/2006/relationships/hyperlink" Target="http://www.camden-h.schools.nsw.edu.au/" TargetMode="External"/><Relationship Id="rId75" Type="http://schemas.openxmlformats.org/officeDocument/2006/relationships/hyperlink" Target="https://www.bpslism.catholic.edu.au/" TargetMode="External"/><Relationship Id="rId96" Type="http://schemas.openxmlformats.org/officeDocument/2006/relationships/hyperlink" Target="http://www.thentrance-h.schools.nsw.edu.au/sws/view/home.node" TargetMode="External"/><Relationship Id="rId140" Type="http://schemas.openxmlformats.org/officeDocument/2006/relationships/hyperlink" Target="https://www.realestate.com.au/sold/property-house-qld-mooloolah+valley-145967164" TargetMode="External"/><Relationship Id="rId161" Type="http://schemas.openxmlformats.org/officeDocument/2006/relationships/hyperlink" Target="https://www.realestate.com.au/sold/property-house-nsw-banora+point-145504616" TargetMode="External"/><Relationship Id="rId182" Type="http://schemas.openxmlformats.org/officeDocument/2006/relationships/hyperlink" Target="https://www.realestate.com.au/sold/property-house-nsw-camden+park-145799952" TargetMode="External"/><Relationship Id="rId217" Type="http://schemas.openxmlformats.org/officeDocument/2006/relationships/hyperlink" Target="https://www.realestate.com.au/sold/property-house-nsw-oatley-145882168" TargetMode="External"/><Relationship Id="rId6" Type="http://schemas.openxmlformats.org/officeDocument/2006/relationships/hyperlink" Target="https://www.melrosehs.act.edu.au/" TargetMode="External"/><Relationship Id="rId23" Type="http://schemas.openxmlformats.org/officeDocument/2006/relationships/hyperlink" Target="http://www.coombabashs.eq.edu.au/" TargetMode="External"/><Relationship Id="rId119" Type="http://schemas.openxmlformats.org/officeDocument/2006/relationships/hyperlink" Target="https://www.realestate.com.au/sold/property-house-wa-joondanna-145878104" TargetMode="External"/><Relationship Id="rId44" Type="http://schemas.openxmlformats.org/officeDocument/2006/relationships/hyperlink" Target="https://www.marcellin.vic.edu.au/" TargetMode="External"/><Relationship Id="rId65" Type="http://schemas.openxmlformats.org/officeDocument/2006/relationships/hyperlink" Target="https://www.stedmunds.nsw.edu.au/" TargetMode="External"/><Relationship Id="rId86" Type="http://schemas.openxmlformats.org/officeDocument/2006/relationships/hyperlink" Target="http://www.whitebridg-h.schools.nsw.edu.au/" TargetMode="External"/><Relationship Id="rId130" Type="http://schemas.openxmlformats.org/officeDocument/2006/relationships/hyperlink" Target="https://www.realestate.com.au/sold/property-house-act-gungahlin-146073844" TargetMode="External"/><Relationship Id="rId151" Type="http://schemas.openxmlformats.org/officeDocument/2006/relationships/hyperlink" Target="https://www.realestate.com.au/sold/property-house-qld-thornlands-145949540" TargetMode="External"/><Relationship Id="rId172" Type="http://schemas.openxmlformats.org/officeDocument/2006/relationships/hyperlink" Target="https://www.realestate.com.au/sold/property-house-nsw-terrigal-145518064" TargetMode="External"/><Relationship Id="rId193" Type="http://schemas.openxmlformats.org/officeDocument/2006/relationships/hyperlink" Target="https://www.realestate.com.au/sold/property-house-nsw-hornsby-145956408" TargetMode="External"/><Relationship Id="rId207" Type="http://schemas.openxmlformats.org/officeDocument/2006/relationships/hyperlink" Target="https://www.realestate.com.au/sold/property-house-qld-worongary-145215632" TargetMode="External"/><Relationship Id="rId228" Type="http://schemas.openxmlformats.org/officeDocument/2006/relationships/hyperlink" Target="https://www.realestate.com.au/sold/property-house-vic-north+wonthaggi-145858748" TargetMode="External"/><Relationship Id="rId13" Type="http://schemas.openxmlformats.org/officeDocument/2006/relationships/hyperlink" Target="http://www.newcastle-h.schools.nsw.edu.au/" TargetMode="External"/><Relationship Id="rId109" Type="http://schemas.openxmlformats.org/officeDocument/2006/relationships/hyperlink" Target="http://www.umina-h.schools.nsw.edu.au/" TargetMode="External"/><Relationship Id="rId34" Type="http://schemas.openxmlformats.org/officeDocument/2006/relationships/hyperlink" Target="http://www.asquithboy-h.schools.nsw.edu.au/" TargetMode="External"/><Relationship Id="rId55" Type="http://schemas.openxmlformats.org/officeDocument/2006/relationships/hyperlink" Target="http://www.umina-h.schools.nsw.edu.au/" TargetMode="External"/><Relationship Id="rId76" Type="http://schemas.openxmlformats.org/officeDocument/2006/relationships/hyperlink" Target="https://www.mcchsdow.catholic.edu.au/" TargetMode="External"/><Relationship Id="rId97" Type="http://schemas.openxmlformats.org/officeDocument/2006/relationships/hyperlink" Target="http://www.mooloolahss.eq.edu.au/" TargetMode="External"/><Relationship Id="rId120" Type="http://schemas.openxmlformats.org/officeDocument/2006/relationships/hyperlink" Target="https://www.realestate.com.au/sold/property-house-nsw-cooranbong-145802288" TargetMode="External"/><Relationship Id="rId141" Type="http://schemas.openxmlformats.org/officeDocument/2006/relationships/hyperlink" Target="https://www.realestate.com.au/sold/property-house-nsw-tumbi+umbi-145802264" TargetMode="External"/><Relationship Id="rId7" Type="http://schemas.openxmlformats.org/officeDocument/2006/relationships/hyperlink" Target="https://www.stpaulsgreystanes.catholic.edu.au/" TargetMode="External"/><Relationship Id="rId162" Type="http://schemas.openxmlformats.org/officeDocument/2006/relationships/hyperlink" Target="https://www.realestate.com.au/sold/property-house-nsw-gundaroo-145404876" TargetMode="External"/><Relationship Id="rId183" Type="http://schemas.openxmlformats.org/officeDocument/2006/relationships/hyperlink" Target="https://www.realestate.com.au/sold/property-house-nsw-pennant+hills-145608612" TargetMode="External"/><Relationship Id="rId218" Type="http://schemas.openxmlformats.org/officeDocument/2006/relationships/hyperlink" Target="https://www.realestate.com.au/sold/property-house-wa-marmion-145692308" TargetMode="External"/><Relationship Id="rId24" Type="http://schemas.openxmlformats.org/officeDocument/2006/relationships/hyperlink" Target="http://www.avocabch-p.schools.nsw.edu.au/" TargetMode="External"/><Relationship Id="rId45" Type="http://schemas.openxmlformats.org/officeDocument/2006/relationships/hyperlink" Target="http://www.byronbay-h.schools.nsw.edu.au/" TargetMode="External"/><Relationship Id="rId66" Type="http://schemas.openxmlformats.org/officeDocument/2006/relationships/hyperlink" Target="https://www.hinterland.nsw.edu.au/ourcollege" TargetMode="External"/><Relationship Id="rId87" Type="http://schemas.openxmlformats.org/officeDocument/2006/relationships/hyperlink" Target="https://www.currajong.vic.edu.au/" TargetMode="External"/><Relationship Id="rId110" Type="http://schemas.openxmlformats.org/officeDocument/2006/relationships/hyperlink" Target="http://www.maroochyshs.eq.edu.au/" TargetMode="External"/><Relationship Id="rId131" Type="http://schemas.openxmlformats.org/officeDocument/2006/relationships/hyperlink" Target="https://www.realestate.com.au/sold/property-house-nsw-grantham+farm-145582532" TargetMode="External"/><Relationship Id="rId152" Type="http://schemas.openxmlformats.org/officeDocument/2006/relationships/hyperlink" Target="https://www.realestate.com.au/sold/property-house-nsw-south+penrith-145961268" TargetMode="External"/><Relationship Id="rId173" Type="http://schemas.openxmlformats.org/officeDocument/2006/relationships/hyperlink" Target="https://www.realestate.com.au/sold/property-house-nsw-erskine+park-145857172" TargetMode="External"/><Relationship Id="rId194" Type="http://schemas.openxmlformats.org/officeDocument/2006/relationships/hyperlink" Target="https://www.realestate.com.au/sold/property-house-nsw-anna+bay-144614128" TargetMode="External"/><Relationship Id="rId208" Type="http://schemas.openxmlformats.org/officeDocument/2006/relationships/hyperlink" Target="https://www.realestate.com.au/sold/property-house-nsw-turramurra-145948096" TargetMode="External"/><Relationship Id="rId229" Type="http://schemas.openxmlformats.org/officeDocument/2006/relationships/hyperlink" Target="https://www.realestate.com.au/sold/property-house-qld-parkwood-145790096" TargetMode="External"/><Relationship Id="rId14" Type="http://schemas.openxmlformats.org/officeDocument/2006/relationships/hyperlink" Target="http://www.tomaree-h.schools.nsw.edu.au/" TargetMode="External"/><Relationship Id="rId35" Type="http://schemas.openxmlformats.org/officeDocument/2006/relationships/hyperlink" Target="https://www.det.wa.edu.au/schoolsonline/contact.do?schoolID=4057" TargetMode="External"/><Relationship Id="rId56" Type="http://schemas.openxmlformats.org/officeDocument/2006/relationships/hyperlink" Target="https://www.autismspectrum.org.au/" TargetMode="External"/><Relationship Id="rId77" Type="http://schemas.openxmlformats.org/officeDocument/2006/relationships/hyperlink" Target="http://www.narangbavalleyshs.eq.edu.au/" TargetMode="External"/><Relationship Id="rId100" Type="http://schemas.openxmlformats.org/officeDocument/2006/relationships/hyperlink" Target="http://www.belmonthigh.com.au/" TargetMode="External"/><Relationship Id="rId8" Type="http://schemas.openxmlformats.org/officeDocument/2006/relationships/hyperlink" Target="http://www.picton-h.schools.nsw.edu.au/" TargetMode="External"/><Relationship Id="rId98" Type="http://schemas.openxmlformats.org/officeDocument/2006/relationships/hyperlink" Target="https://www.gpcc.nsw.edu.au/" TargetMode="External"/><Relationship Id="rId121" Type="http://schemas.openxmlformats.org/officeDocument/2006/relationships/hyperlink" Target="https://www.realestate.com.au/sold/property-house-qld-ferny+hills-145911700" TargetMode="External"/><Relationship Id="rId142" Type="http://schemas.openxmlformats.org/officeDocument/2006/relationships/hyperlink" Target="https://www.realestate.com.au/sold/property-house-nsw-merewether-145954900" TargetMode="External"/><Relationship Id="rId163" Type="http://schemas.openxmlformats.org/officeDocument/2006/relationships/hyperlink" Target="https://www.realestate.com.au/sold/property-house-nsw-gundaroo-145404876" TargetMode="External"/><Relationship Id="rId184" Type="http://schemas.openxmlformats.org/officeDocument/2006/relationships/hyperlink" Target="https://www.realestate.com.au/sold/property-house-nsw-helensburgh-145796756" TargetMode="External"/><Relationship Id="rId219" Type="http://schemas.openxmlformats.org/officeDocument/2006/relationships/hyperlink" Target="https://www.realestate.com.au/sold/property-house-nsw-north+ryde-145307244" TargetMode="External"/><Relationship Id="rId230" Type="http://schemas.openxmlformats.org/officeDocument/2006/relationships/hyperlink" Target="https://www.realestate.com.au/sold/property-house-nsw-tahmoor-145447588" TargetMode="External"/><Relationship Id="rId25" Type="http://schemas.openxmlformats.org/officeDocument/2006/relationships/hyperlink" Target="http://www.kincumber-h.schools.nsw.edu.au/" TargetMode="External"/><Relationship Id="rId46" Type="http://schemas.openxmlformats.org/officeDocument/2006/relationships/hyperlink" Target="https://www.lhc.qld.edu.au/" TargetMode="External"/><Relationship Id="rId67" Type="http://schemas.openxmlformats.org/officeDocument/2006/relationships/hyperlink" Target="https://hamilton.catholic.edu.au/" TargetMode="External"/><Relationship Id="rId88" Type="http://schemas.openxmlformats.org/officeDocument/2006/relationships/hyperlink" Target="http://www.lisarow-h.schools.nsw.edu.au/" TargetMode="External"/><Relationship Id="rId111" Type="http://schemas.openxmlformats.org/officeDocument/2006/relationships/hyperlink" Target="http://www.mountannan-h.schools.nsw.edu.au/" TargetMode="External"/><Relationship Id="rId132" Type="http://schemas.openxmlformats.org/officeDocument/2006/relationships/hyperlink" Target="https://www.realestate.com.au/sold/property-house-qld-buderim-145675656" TargetMode="External"/><Relationship Id="rId153" Type="http://schemas.openxmlformats.org/officeDocument/2006/relationships/hyperlink" Target="https://www.realestate.com.au/sold/property-house-nsw-wongawilli-145922432" TargetMode="External"/><Relationship Id="rId174" Type="http://schemas.openxmlformats.org/officeDocument/2006/relationships/hyperlink" Target="https://www.realestate.com.au/sold/property-house-wa-bushmead-145910336" TargetMode="External"/><Relationship Id="rId195" Type="http://schemas.openxmlformats.org/officeDocument/2006/relationships/hyperlink" Target="https://www.realestate.com.au/sold/property-house-nsw-annandale-145783576" TargetMode="External"/><Relationship Id="rId209" Type="http://schemas.openxmlformats.org/officeDocument/2006/relationships/hyperlink" Target="https://www.realestate.com.au/sold/property-house-nsw-rodd+point-145945072" TargetMode="External"/><Relationship Id="rId190" Type="http://schemas.openxmlformats.org/officeDocument/2006/relationships/hyperlink" Target="https://www.realestate.com.au/sold/property-house-qld-seven+hills-145999204" TargetMode="External"/><Relationship Id="rId204" Type="http://schemas.openxmlformats.org/officeDocument/2006/relationships/hyperlink" Target="https://www.realestate.com.au/sold/property-duplex+semi-detached-nsw-rydalmere-145883880" TargetMode="External"/><Relationship Id="rId220" Type="http://schemas.openxmlformats.org/officeDocument/2006/relationships/hyperlink" Target="https://www.realestate.com.au/sold/property-house-nsw-pymble-145875976" TargetMode="External"/><Relationship Id="rId225" Type="http://schemas.openxmlformats.org/officeDocument/2006/relationships/hyperlink" Target="https://www.realestate.com.au/sold/property-house-nsw-merewether-145955592" TargetMode="External"/><Relationship Id="rId15" Type="http://schemas.openxmlformats.org/officeDocument/2006/relationships/hyperlink" Target="http://www.bulli-h.schools.nsw.edu.au/" TargetMode="External"/><Relationship Id="rId36" Type="http://schemas.openxmlformats.org/officeDocument/2006/relationships/hyperlink" Target="http://www.terrigal-h.schools.nsw.edu.au/" TargetMode="External"/><Relationship Id="rId57" Type="http://schemas.openxmlformats.org/officeDocument/2006/relationships/hyperlink" Target="https://www.bcc.act.edu.au/" TargetMode="External"/><Relationship Id="rId106" Type="http://schemas.openxmlformats.org/officeDocument/2006/relationships/hyperlink" Target="http://www.gungahlincollege.act.edu.au/home" TargetMode="External"/><Relationship Id="rId127" Type="http://schemas.openxmlformats.org/officeDocument/2006/relationships/hyperlink" Target="https://www.realestate.com.au/sold/property-house-wa-joondalup-145728632" TargetMode="External"/><Relationship Id="rId10" Type="http://schemas.openxmlformats.org/officeDocument/2006/relationships/hyperlink" Target="https://wonthaggisc.vic.edu.au/" TargetMode="External"/><Relationship Id="rId31" Type="http://schemas.openxmlformats.org/officeDocument/2006/relationships/hyperlink" Target="http://www.jjcahill-h.schools.nsw.edu.au/" TargetMode="External"/><Relationship Id="rId52" Type="http://schemas.openxmlformats.org/officeDocument/2006/relationships/hyperlink" Target="http://www.heathcote-h.schools.nsw.edu.au/" TargetMode="External"/><Relationship Id="rId73" Type="http://schemas.openxmlformats.org/officeDocument/2006/relationships/hyperlink" Target="https://www.amaroos.act.edu.au/" TargetMode="External"/><Relationship Id="rId78" Type="http://schemas.openxmlformats.org/officeDocument/2006/relationships/hyperlink" Target="https://www.clcstanhope.catholic.edu.au/" TargetMode="External"/><Relationship Id="rId94" Type="http://schemas.openxmlformats.org/officeDocument/2006/relationships/hyperlink" Target="https://www.pacificlutheran.qld.edu.au/" TargetMode="External"/><Relationship Id="rId99" Type="http://schemas.openxmlformats.org/officeDocument/2006/relationships/hyperlink" Target="https://www.bedepoldingwindsor.catholic.edu.au/" TargetMode="External"/><Relationship Id="rId101" Type="http://schemas.openxmlformats.org/officeDocument/2006/relationships/hyperlink" Target="https://www.stagnesrootyhill.catholic.edu.au/" TargetMode="External"/><Relationship Id="rId122" Type="http://schemas.openxmlformats.org/officeDocument/2006/relationships/hyperlink" Target="https://www.realestate.com.au/sold/property-house-nsw-mount+annan-145530196" TargetMode="External"/><Relationship Id="rId143" Type="http://schemas.openxmlformats.org/officeDocument/2006/relationships/hyperlink" Target="https://www.realestate.com.au/sold/property-house-qld-meridan+plains-145562176" TargetMode="External"/><Relationship Id="rId148" Type="http://schemas.openxmlformats.org/officeDocument/2006/relationships/hyperlink" Target="https://www.realestate.com.au/sold/property-duplex+semi-detached-nsw-chester+hill-145976836" TargetMode="External"/><Relationship Id="rId164" Type="http://schemas.openxmlformats.org/officeDocument/2006/relationships/hyperlink" Target="https://www.realestate.com.au/sold/property-house-nsw-sawtell-146027444" TargetMode="External"/><Relationship Id="rId169" Type="http://schemas.openxmlformats.org/officeDocument/2006/relationships/hyperlink" Target="https://www.realestate.com.au/sold/property-house-nsw-carrington-145779416" TargetMode="External"/><Relationship Id="rId185" Type="http://schemas.openxmlformats.org/officeDocument/2006/relationships/hyperlink" Target="https://www.realestate.com.au/sold/property-house-sa-erindale-146012580" TargetMode="External"/><Relationship Id="rId4" Type="http://schemas.openxmlformats.org/officeDocument/2006/relationships/hyperlink" Target="http://www.muirfield-h.schools.nsw.edu.au/" TargetMode="External"/><Relationship Id="rId9" Type="http://schemas.openxmlformats.org/officeDocument/2006/relationships/hyperlink" Target="https://www.tlc.qld.edu.au/" TargetMode="External"/><Relationship Id="rId180" Type="http://schemas.openxmlformats.org/officeDocument/2006/relationships/hyperlink" Target="https://www.realestate.com.au/sold/property-house-nsw-russell+vale-145812012" TargetMode="External"/><Relationship Id="rId210" Type="http://schemas.openxmlformats.org/officeDocument/2006/relationships/hyperlink" Target="https://www.realestate.com.au/sold/property-house-nsw-macmasters+beach-145607336" TargetMode="External"/><Relationship Id="rId215" Type="http://schemas.openxmlformats.org/officeDocument/2006/relationships/hyperlink" Target="https://www.realestate.com.au/sold/property-house-nsw-frenchs+forest-145986400" TargetMode="External"/><Relationship Id="rId236" Type="http://schemas.openxmlformats.org/officeDocument/2006/relationships/printerSettings" Target="../printerSettings/printerSettings1.bin"/><Relationship Id="rId26" Type="http://schemas.openxmlformats.org/officeDocument/2006/relationships/hyperlink" Target="http://www.kincumber-h.schools.nsw.edu.au/" TargetMode="External"/><Relationship Id="rId231" Type="http://schemas.openxmlformats.org/officeDocument/2006/relationships/hyperlink" Target="https://www.realestate.com.au/sold/property-house-nsw-greystanes-145935252" TargetMode="External"/><Relationship Id="rId47" Type="http://schemas.openxmlformats.org/officeDocument/2006/relationships/hyperlink" Target="http://www.pennanthil-h.schools.nsw.edu.au/" TargetMode="External"/><Relationship Id="rId68" Type="http://schemas.openxmlformats.org/officeDocument/2006/relationships/hyperlink" Target="http://www.kilparrin.sa.edu.au/" TargetMode="External"/><Relationship Id="rId89" Type="http://schemas.openxmlformats.org/officeDocument/2006/relationships/hyperlink" Target="http://www.chesterhil-h.schools.nsw.edu.au/" TargetMode="External"/><Relationship Id="rId112" Type="http://schemas.openxmlformats.org/officeDocument/2006/relationships/hyperlink" Target="http://www.fernygroveshs.eq.edu.au/" TargetMode="External"/><Relationship Id="rId133" Type="http://schemas.openxmlformats.org/officeDocument/2006/relationships/hyperlink" Target="https://www.realestate.com.au/sold/property-house-nsw-emerald+beach-145746340" TargetMode="External"/><Relationship Id="rId154" Type="http://schemas.openxmlformats.org/officeDocument/2006/relationships/hyperlink" Target="https://www.realestate.com.au/sold/property-house-nsw-lurnea-145879620" TargetMode="External"/><Relationship Id="rId175" Type="http://schemas.openxmlformats.org/officeDocument/2006/relationships/hyperlink" Target="https://www.realestate.com.au/sold/property-house-nsw-cabramatta-145973324" TargetMode="External"/><Relationship Id="rId196" Type="http://schemas.openxmlformats.org/officeDocument/2006/relationships/hyperlink" Target="https://www.realestate.com.au/sold/property-house-nsw-barden+ridge-145980092" TargetMode="External"/><Relationship Id="rId200" Type="http://schemas.openxmlformats.org/officeDocument/2006/relationships/hyperlink" Target="https://www.realestate.com.au/sold/property-house-nsw-terrigal-145736424" TargetMode="External"/><Relationship Id="rId16" Type="http://schemas.openxmlformats.org/officeDocument/2006/relationships/hyperlink" Target="http://www.arndell-s.schools.nsw.edu.au/" TargetMode="External"/><Relationship Id="rId221" Type="http://schemas.openxmlformats.org/officeDocument/2006/relationships/hyperlink" Target="https://www.realestate.com.au/sold/property-house-nsw-yowie+bay-144655284" TargetMode="External"/><Relationship Id="rId37" Type="http://schemas.openxmlformats.org/officeDocument/2006/relationships/hyperlink" Target="https://www.aquinas.wa.edu.au/" TargetMode="External"/><Relationship Id="rId58" Type="http://schemas.openxmlformats.org/officeDocument/2006/relationships/hyperlink" Target="http://www.tigs.nsw.edu.au/" TargetMode="External"/><Relationship Id="rId79" Type="http://schemas.openxmlformats.org/officeDocument/2006/relationships/hyperlink" Target="http://www.kingscliff-h.schools.nsw.edu.au/" TargetMode="External"/><Relationship Id="rId102" Type="http://schemas.openxmlformats.org/officeDocument/2006/relationships/hyperlink" Target="https://www.avondaleschool.nsw.edu.au/" TargetMode="External"/><Relationship Id="rId123" Type="http://schemas.openxmlformats.org/officeDocument/2006/relationships/hyperlink" Target="https://www.realestate.com.au/sold/property-house-qld-twin+waters-144466076" TargetMode="External"/><Relationship Id="rId144" Type="http://schemas.openxmlformats.org/officeDocument/2006/relationships/hyperlink" Target="https://www.realestate.com.au/sold/property-house-act-macgregor-145935828" TargetMode="External"/><Relationship Id="rId90" Type="http://schemas.openxmlformats.org/officeDocument/2006/relationships/hyperlink" Target="http://kidsopenlearning.com.au/index.html" TargetMode="External"/><Relationship Id="rId165" Type="http://schemas.openxmlformats.org/officeDocument/2006/relationships/hyperlink" Target="https://www.realestate.com.au/sold/property-house-nsw-bateau+bay-143648584" TargetMode="External"/><Relationship Id="rId186" Type="http://schemas.openxmlformats.org/officeDocument/2006/relationships/hyperlink" Target="https://www.realestate.com.au/sold/property-house-nsw-terrigal-145725612" TargetMode="External"/><Relationship Id="rId211" Type="http://schemas.openxmlformats.org/officeDocument/2006/relationships/hyperlink" Target="https://www.realestate.com.au/sold/property-house-nsw-macmasters+beach-145607336" TargetMode="External"/><Relationship Id="rId232" Type="http://schemas.openxmlformats.org/officeDocument/2006/relationships/hyperlink" Target="https://www.realestate.com.au/sold/property-house-act-farrer-145945680" TargetMode="External"/><Relationship Id="rId27" Type="http://schemas.openxmlformats.org/officeDocument/2006/relationships/hyperlink" Target="http://www.domremy.catholic.edu.au/" TargetMode="External"/><Relationship Id="rId48" Type="http://schemas.openxmlformats.org/officeDocument/2006/relationships/hyperlink" Target="https://www.perthcollege.wa.edu.au/" TargetMode="External"/><Relationship Id="rId69" Type="http://schemas.openxmlformats.org/officeDocument/2006/relationships/hyperlink" Target="http://www.wakefield-s.schools.nsw.edu.au/" TargetMode="External"/><Relationship Id="rId113" Type="http://schemas.openxmlformats.org/officeDocument/2006/relationships/hyperlink" Target="https://www.avondaleschool.nsw.edu.au/" TargetMode="External"/><Relationship Id="rId134" Type="http://schemas.openxmlformats.org/officeDocument/2006/relationships/hyperlink" Target="https://www.realestate.com.au/sold/property-house-qld-mudjimba-145543512" TargetMode="External"/><Relationship Id="rId80" Type="http://schemas.openxmlformats.org/officeDocument/2006/relationships/hyperlink" Target="https://www.goodshepherd.act.edu.au/" TargetMode="External"/><Relationship Id="rId155" Type="http://schemas.openxmlformats.org/officeDocument/2006/relationships/hyperlink" Target="https://www.realestate.com.au/sold/property-house-wa-yanchep-145663984" TargetMode="External"/><Relationship Id="rId176" Type="http://schemas.openxmlformats.org/officeDocument/2006/relationships/hyperlink" Target="https://www.realestate.com.au/sold/property-house-qld-fairfield-145651768" TargetMode="External"/><Relationship Id="rId197" Type="http://schemas.openxmlformats.org/officeDocument/2006/relationships/hyperlink" Target="https://www.realestate.com.au/sold/property-house-nsw-avoca+beach-145804988" TargetMode="External"/><Relationship Id="rId201" Type="http://schemas.openxmlformats.org/officeDocument/2006/relationships/hyperlink" Target="https://www.realestate.com.au/sold/property-house-qld-palm+beach-145910776" TargetMode="External"/><Relationship Id="rId222" Type="http://schemas.openxmlformats.org/officeDocument/2006/relationships/hyperlink" Target="https://www.realestate.com.au/sold/property-house-nsw-ryde-145879872" TargetMode="External"/><Relationship Id="rId17" Type="http://schemas.openxmlformats.org/officeDocument/2006/relationships/hyperlink" Target="http://dlscaringbah.catholic.edu.au/" TargetMode="External"/><Relationship Id="rId38" Type="http://schemas.openxmlformats.org/officeDocument/2006/relationships/hyperlink" Target="https://www.emmanuel.qld.edu.au/" TargetMode="External"/><Relationship Id="rId59" Type="http://schemas.openxmlformats.org/officeDocument/2006/relationships/hyperlink" Target="http://www.picton-h.schools.nsw.edu.au/" TargetMode="External"/><Relationship Id="rId103" Type="http://schemas.openxmlformats.org/officeDocument/2006/relationships/hyperlink" Target="http://www.maroochyshs.eq.edu.au/" TargetMode="External"/><Relationship Id="rId124" Type="http://schemas.openxmlformats.org/officeDocument/2006/relationships/hyperlink" Target="https://www.realestate.com.au/sold/property-house-nsw-umina+beach-145829272" TargetMode="External"/><Relationship Id="rId70" Type="http://schemas.openxmlformats.org/officeDocument/2006/relationships/hyperlink" Target="https://www.brightonss.sa.edu.au/" TargetMode="External"/><Relationship Id="rId91" Type="http://schemas.openxmlformats.org/officeDocument/2006/relationships/hyperlink" Target="http://www.woywoy-h.schools.nsw.edu.au/" TargetMode="External"/><Relationship Id="rId145" Type="http://schemas.openxmlformats.org/officeDocument/2006/relationships/hyperlink" Target="https://www.realestate.com.au/sold/property-house-qld-moorooka-145933028" TargetMode="External"/><Relationship Id="rId166" Type="http://schemas.openxmlformats.org/officeDocument/2006/relationships/hyperlink" Target="https://www.realestate.com.au/sold/property-house-sa-warradale-145754152" TargetMode="External"/><Relationship Id="rId187" Type="http://schemas.openxmlformats.org/officeDocument/2006/relationships/hyperlink" Target="https://www.realestate.com.au/sold/property-house-nsw-booker+bay-144522300" TargetMode="External"/><Relationship Id="rId1" Type="http://schemas.openxmlformats.org/officeDocument/2006/relationships/hyperlink" Target="https://www.realestate.com.au/sold/property-house-wa-cottesloe-145599520" TargetMode="External"/><Relationship Id="rId212" Type="http://schemas.openxmlformats.org/officeDocument/2006/relationships/hyperlink" Target="https://www.realestate.com.au/sold/property-house-nsw-avoca+beach-145362284" TargetMode="External"/><Relationship Id="rId233" Type="http://schemas.openxmlformats.org/officeDocument/2006/relationships/hyperlink" Target="https://www.realestate.com.au/sold/property-house-act-kambah-145939752" TargetMode="External"/><Relationship Id="rId28" Type="http://schemas.openxmlformats.org/officeDocument/2006/relationships/hyperlink" Target="http://www.kuringgai-h.schools.nsw.edu.au/" TargetMode="External"/><Relationship Id="rId49" Type="http://schemas.openxmlformats.org/officeDocument/2006/relationships/hyperlink" Target="http://www.woywoy-h.schools.nsw.edu.au/" TargetMode="External"/><Relationship Id="rId114" Type="http://schemas.openxmlformats.org/officeDocument/2006/relationships/hyperlink" Target="http://www.servite.wa.edu.au/" TargetMode="External"/><Relationship Id="rId60" Type="http://schemas.openxmlformats.org/officeDocument/2006/relationships/hyperlink" Target="https://brisbanesouthssc.eq.edu.au/" TargetMode="External"/><Relationship Id="rId81" Type="http://schemas.openxmlformats.org/officeDocument/2006/relationships/hyperlink" Target="http://www.det.wa.edu.au/schoolsonline/contact.do?schoolID=4136" TargetMode="External"/><Relationship Id="rId135" Type="http://schemas.openxmlformats.org/officeDocument/2006/relationships/hyperlink" Target="https://www.realestate.com.au/sold/property-house-nsw-cooranbong-145174132" TargetMode="External"/><Relationship Id="rId156" Type="http://schemas.openxmlformats.org/officeDocument/2006/relationships/hyperlink" Target="https://www.realestate.com.au/sold/property-house-act-taylor-145421692" TargetMode="External"/><Relationship Id="rId177" Type="http://schemas.openxmlformats.org/officeDocument/2006/relationships/hyperlink" Target="https://www.realestate.com.au/sold/property-house-nsw-picton-144268268" TargetMode="External"/><Relationship Id="rId198" Type="http://schemas.openxmlformats.org/officeDocument/2006/relationships/hyperlink" Target="https://www.realestate.com.au/sold/property-house-qld-carrara-146049496" TargetMode="External"/><Relationship Id="rId202" Type="http://schemas.openxmlformats.org/officeDocument/2006/relationships/hyperlink" Target="https://www.realestate.com.au/sold/property-house-wa-watermans+bay-145631972" TargetMode="External"/><Relationship Id="rId223" Type="http://schemas.openxmlformats.org/officeDocument/2006/relationships/hyperlink" Target="https://www.realestate.com.au/sold/property-house-nsw-bulli-144881640" TargetMode="External"/><Relationship Id="rId18" Type="http://schemas.openxmlformats.org/officeDocument/2006/relationships/hyperlink" Target="https://www.pymblelc.nsw.edu.au/" TargetMode="External"/><Relationship Id="rId39" Type="http://schemas.openxmlformats.org/officeDocument/2006/relationships/hyperlink" Target="http://www.terrigal-h.schools.nsw.edu.au/" TargetMode="External"/><Relationship Id="rId50" Type="http://schemas.openxmlformats.org/officeDocument/2006/relationships/hyperlink" Target="http://www.terrigal-h.schools.nsw.edu.au/" TargetMode="External"/><Relationship Id="rId104" Type="http://schemas.openxmlformats.org/officeDocument/2006/relationships/hyperlink" Target="http://www.woolgoolga-h.schools.nsw.edu.au/" TargetMode="External"/><Relationship Id="rId125" Type="http://schemas.openxmlformats.org/officeDocument/2006/relationships/hyperlink" Target="https://www.realestate.com.au/sold/property-house-qld-robina-145967172" TargetMode="External"/><Relationship Id="rId146" Type="http://schemas.openxmlformats.org/officeDocument/2006/relationships/hyperlink" Target="https://www.realestate.com.au/sold/property-house-nsw-woy+woy-145708076" TargetMode="External"/><Relationship Id="rId167" Type="http://schemas.openxmlformats.org/officeDocument/2006/relationships/hyperlink" Target="https://www.realestate.com.au/sold/property-house-nsw-killingworth-146012480" TargetMode="External"/><Relationship Id="rId188" Type="http://schemas.openxmlformats.org/officeDocument/2006/relationships/hyperlink" Target="https://www.realestate.com.au/sold/property-house-wa-mount+lawley-145514548" TargetMode="External"/><Relationship Id="rId71" Type="http://schemas.openxmlformats.org/officeDocument/2006/relationships/hyperlink" Target="http://www.thentrance-h.schools.nsw.edu.au/sws/view/home.node" TargetMode="External"/><Relationship Id="rId92" Type="http://schemas.openxmlformats.org/officeDocument/2006/relationships/hyperlink" Target="http://brisbanechristiancollege.com.au/" TargetMode="External"/><Relationship Id="rId213" Type="http://schemas.openxmlformats.org/officeDocument/2006/relationships/hyperlink" Target="https://www.realestate.com.au/sold/property-house-wa-nedlands-145825692" TargetMode="External"/><Relationship Id="rId234" Type="http://schemas.openxmlformats.org/officeDocument/2006/relationships/hyperlink" Target="https://www.realestate.com.au/sold/property-duplex+semi-detached-nsw-west+pennant+hills-145945020" TargetMode="External"/><Relationship Id="rId2" Type="http://schemas.openxmlformats.org/officeDocument/2006/relationships/hyperlink" Target="https://www.realestate.com.au/sold/property-house-vic-carnegie-145943556" TargetMode="External"/><Relationship Id="rId29" Type="http://schemas.openxmlformats.org/officeDocument/2006/relationships/hyperlink" Target="https://www.plc.wa.edu.au/" TargetMode="External"/><Relationship Id="rId40" Type="http://schemas.openxmlformats.org/officeDocument/2006/relationships/hyperlink" Target="https://www.sscs.nsw.edu.au/" TargetMode="External"/><Relationship Id="rId115" Type="http://schemas.openxmlformats.org/officeDocument/2006/relationships/hyperlink" Target="http://www.kas.nsw.edu.au/" TargetMode="External"/><Relationship Id="rId136" Type="http://schemas.openxmlformats.org/officeDocument/2006/relationships/hyperlink" Target="https://www.realestate.com.au/sold/property-house-nsw-rooty+hill-145855916" TargetMode="External"/><Relationship Id="rId157" Type="http://schemas.openxmlformats.org/officeDocument/2006/relationships/hyperlink" Target="https://www.realestate.com.au/sold/property-house-nsw-pottsville-145506908" TargetMode="External"/><Relationship Id="rId178" Type="http://schemas.openxmlformats.org/officeDocument/2006/relationships/hyperlink" Target="https://www.realestate.com.au/sold/property-house-nsw-mangerton-146027656" TargetMode="External"/><Relationship Id="rId61" Type="http://schemas.openxmlformats.org/officeDocument/2006/relationships/hyperlink" Target="http://www.cabramatta-h.schools.nsw.edu.au/" TargetMode="External"/><Relationship Id="rId82" Type="http://schemas.openxmlformats.org/officeDocument/2006/relationships/hyperlink" Target="http://www.lurnea-h.schools.nsw.edu.au/" TargetMode="External"/><Relationship Id="rId199" Type="http://schemas.openxmlformats.org/officeDocument/2006/relationships/hyperlink" Target="https://www.realestate.com.au/sold/property-house-wa-manning-141521428" TargetMode="External"/><Relationship Id="rId203" Type="http://schemas.openxmlformats.org/officeDocument/2006/relationships/hyperlink" Target="https://www.realestate.com.au/sold/property-house-nsw-hornsby+heights-145948872" TargetMode="External"/><Relationship Id="rId19" Type="http://schemas.openxmlformats.org/officeDocument/2006/relationships/hyperlink" Target="http://www.arndell-s.schools.nsw.edu.au/" TargetMode="External"/><Relationship Id="rId224" Type="http://schemas.openxmlformats.org/officeDocument/2006/relationships/hyperlink" Target="https://www.realestate.com.au/sold/property-house-nsw-boat+harbour-144517652" TargetMode="External"/><Relationship Id="rId30" Type="http://schemas.openxmlformats.org/officeDocument/2006/relationships/hyperlink" Target="https://www.stmichaels.qld.edu.au/" TargetMode="External"/><Relationship Id="rId105" Type="http://schemas.openxmlformats.org/officeDocument/2006/relationships/hyperlink" Target="https://www.mfac.edu.au/" TargetMode="External"/><Relationship Id="rId126" Type="http://schemas.openxmlformats.org/officeDocument/2006/relationships/hyperlink" Target="https://www.realestate.com.au/sold/property-house-tas-sandy+bay-145912124" TargetMode="External"/><Relationship Id="rId147" Type="http://schemas.openxmlformats.org/officeDocument/2006/relationships/hyperlink" Target="https://www.realestate.com.au/sold/property-house-wa-maylands-145886752" TargetMode="External"/><Relationship Id="rId168" Type="http://schemas.openxmlformats.org/officeDocument/2006/relationships/hyperlink" Target="https://www.realestate.com.au/sold/property-house-sa-morphettville-145976596" TargetMode="External"/><Relationship Id="rId51" Type="http://schemas.openxmlformats.org/officeDocument/2006/relationships/hyperlink" Target="https://www.stpetersgirls.sa.edu.au/" TargetMode="External"/><Relationship Id="rId72" Type="http://schemas.openxmlformats.org/officeDocument/2006/relationships/hyperlink" Target="http://www.toormina-h.schools.nsw.edu.au/" TargetMode="External"/><Relationship Id="rId93" Type="http://schemas.openxmlformats.org/officeDocument/2006/relationships/hyperlink" Target="https://www.kss.act.edu.au/" TargetMode="External"/><Relationship Id="rId189" Type="http://schemas.openxmlformats.org/officeDocument/2006/relationships/hyperlink" Target="https://www.realestate.com.au/sold/property-house-nsw-pennant+hills-145871688" TargetMode="External"/><Relationship Id="rId3" Type="http://schemas.openxmlformats.org/officeDocument/2006/relationships/hyperlink" Target="https://cammeraygal-h.schools.nsw.gov.au/" TargetMode="External"/><Relationship Id="rId214" Type="http://schemas.openxmlformats.org/officeDocument/2006/relationships/hyperlink" Target="https://www.realestate.com.au/sold/property-house-qld-sovereign+islands-145809792" TargetMode="External"/><Relationship Id="rId235" Type="http://schemas.openxmlformats.org/officeDocument/2006/relationships/hyperlink" Target="https://www.realestate.com.au/sold/property-house-nsw-wollstonecraft-145935880" TargetMode="External"/><Relationship Id="rId116" Type="http://schemas.openxmlformats.org/officeDocument/2006/relationships/hyperlink" Target="https://www.rok.catholic.edu.au/our-schools/2022-catherine-mcauley-college-mackay/" TargetMode="External"/><Relationship Id="rId137" Type="http://schemas.openxmlformats.org/officeDocument/2006/relationships/hyperlink" Target="https://www.realestate.com.au/sold/property-house-nsw-valentine-145989616" TargetMode="External"/><Relationship Id="rId158" Type="http://schemas.openxmlformats.org/officeDocument/2006/relationships/hyperlink" Target="https://www.realestate.com.au/sold/property-house-nsw-stanhope+gardens-145571488" TargetMode="External"/><Relationship Id="rId20" Type="http://schemas.openxmlformats.org/officeDocument/2006/relationships/hyperlink" Target="https://www.sacredheart.wa.edu.au/" TargetMode="External"/><Relationship Id="rId41" Type="http://schemas.openxmlformats.org/officeDocument/2006/relationships/hyperlink" Target="http://www.bridgerd-s.schools.nsw.edu.au/" TargetMode="External"/><Relationship Id="rId62" Type="http://schemas.openxmlformats.org/officeDocument/2006/relationships/hyperlink" Target="http://www.corridors.org.au/" TargetMode="External"/><Relationship Id="rId83" Type="http://schemas.openxmlformats.org/officeDocument/2006/relationships/hyperlink" Target="http://www.dapto-h.schools.nsw.edu.au/" TargetMode="External"/><Relationship Id="rId179" Type="http://schemas.openxmlformats.org/officeDocument/2006/relationships/hyperlink" Target="https://www.realestate.com.au/sold/property-house-act-o%27connor-14599130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129"/>
  <sheetViews>
    <sheetView workbookViewId="0">
      <selection activeCell="B1" sqref="B1"/>
    </sheetView>
  </sheetViews>
  <sheetFormatPr defaultRowHeight="14.45"/>
  <cols>
    <col min="1" max="1" width="13" style="7" bestFit="1" customWidth="1"/>
    <col min="2" max="2" width="16" style="9" bestFit="1" customWidth="1"/>
    <col min="3" max="3" width="30.7109375" style="11" bestFit="1" customWidth="1"/>
    <col min="4" max="4" width="18.7109375" style="6" bestFit="1" customWidth="1"/>
    <col min="5" max="5" width="21.5703125" style="11" bestFit="1" customWidth="1"/>
    <col min="6" max="6" width="14.42578125" style="1" customWidth="1"/>
    <col min="7" max="7" width="13.28515625" style="1" bestFit="1" customWidth="1"/>
    <col min="8" max="8" width="16.85546875" style="1" bestFit="1" customWidth="1"/>
    <col min="9" max="9" width="52.140625" style="11" customWidth="1"/>
    <col min="10" max="10" width="79.28515625" style="11" customWidth="1"/>
    <col min="11" max="11" width="37.85546875" style="20" bestFit="1" customWidth="1"/>
  </cols>
  <sheetData>
    <row r="1" spans="1:11" ht="19.5" customHeight="1">
      <c r="A1" s="21" t="s">
        <v>0</v>
      </c>
      <c r="B1" s="8" t="s">
        <v>1</v>
      </c>
      <c r="C1" s="10" t="s">
        <v>2</v>
      </c>
      <c r="D1" s="5" t="s">
        <v>3</v>
      </c>
      <c r="E1" s="10" t="s">
        <v>4</v>
      </c>
      <c r="F1" s="2" t="s">
        <v>5</v>
      </c>
      <c r="G1" s="2" t="s">
        <v>6</v>
      </c>
      <c r="H1" s="2" t="s">
        <v>7</v>
      </c>
      <c r="I1" s="10" t="s">
        <v>8</v>
      </c>
      <c r="J1" s="10" t="s">
        <v>9</v>
      </c>
      <c r="K1" s="15" t="s">
        <v>10</v>
      </c>
    </row>
    <row r="2" spans="1:11" ht="18" customHeight="1">
      <c r="A2" s="7" t="s">
        <v>11</v>
      </c>
      <c r="B2" s="9">
        <v>9100000</v>
      </c>
      <c r="C2" s="11" t="s">
        <v>12</v>
      </c>
      <c r="D2" s="6">
        <v>997</v>
      </c>
      <c r="E2" s="11" t="s">
        <v>13</v>
      </c>
      <c r="F2" s="3">
        <v>5</v>
      </c>
      <c r="G2" s="3">
        <v>4</v>
      </c>
      <c r="H2" s="3">
        <v>2</v>
      </c>
      <c r="I2" s="12" t="s">
        <v>14</v>
      </c>
      <c r="J2" s="13" t="s">
        <v>15</v>
      </c>
      <c r="K2" s="16">
        <v>1.23</v>
      </c>
    </row>
    <row r="3" spans="1:11" ht="18" customHeight="1">
      <c r="A3" s="7" t="s">
        <v>11</v>
      </c>
      <c r="B3" s="9">
        <v>1625000</v>
      </c>
      <c r="C3" s="11" t="s">
        <v>16</v>
      </c>
      <c r="D3" s="6">
        <v>187</v>
      </c>
      <c r="E3" s="11" t="s">
        <v>17</v>
      </c>
      <c r="F3" s="3">
        <v>3</v>
      </c>
      <c r="G3" s="3">
        <v>2</v>
      </c>
      <c r="H3" s="3">
        <v>2</v>
      </c>
      <c r="I3" s="12" t="s">
        <v>18</v>
      </c>
      <c r="J3" s="13" t="s">
        <v>19</v>
      </c>
      <c r="K3" s="17">
        <v>1.61</v>
      </c>
    </row>
    <row r="4" spans="1:11" ht="18" customHeight="1">
      <c r="A4" s="7" t="s">
        <v>11</v>
      </c>
      <c r="B4" s="9">
        <v>1350000</v>
      </c>
      <c r="C4" s="11" t="s">
        <v>20</v>
      </c>
      <c r="D4" s="6">
        <v>940</v>
      </c>
      <c r="E4" s="11" t="s">
        <v>13</v>
      </c>
      <c r="F4" s="3">
        <v>4</v>
      </c>
      <c r="G4" s="3">
        <v>2</v>
      </c>
      <c r="H4" s="3">
        <v>2</v>
      </c>
      <c r="I4" s="12" t="s">
        <v>21</v>
      </c>
      <c r="J4" s="13" t="s">
        <v>22</v>
      </c>
      <c r="K4" s="17">
        <v>1.1599999999999999</v>
      </c>
    </row>
    <row r="5" spans="1:11" ht="18" customHeight="1">
      <c r="A5" s="7" t="s">
        <v>11</v>
      </c>
      <c r="B5" s="9">
        <v>1291826</v>
      </c>
      <c r="C5" s="11" t="s">
        <v>23</v>
      </c>
      <c r="D5" s="6">
        <v>851</v>
      </c>
      <c r="E5" s="11" t="s">
        <v>13</v>
      </c>
      <c r="F5" s="3">
        <v>5</v>
      </c>
      <c r="G5" s="3">
        <v>2</v>
      </c>
      <c r="H5" s="3">
        <v>2</v>
      </c>
      <c r="I5" s="12" t="s">
        <v>24</v>
      </c>
      <c r="J5" s="13" t="s">
        <v>25</v>
      </c>
      <c r="K5" s="18">
        <v>2.12</v>
      </c>
    </row>
    <row r="6" spans="1:11" ht="18" customHeight="1">
      <c r="A6" s="7" t="s">
        <v>11</v>
      </c>
      <c r="B6" s="9">
        <v>1090000</v>
      </c>
      <c r="C6" s="11" t="s">
        <v>26</v>
      </c>
      <c r="D6" s="6">
        <v>562.79999999999995</v>
      </c>
      <c r="E6" s="11" t="s">
        <v>13</v>
      </c>
      <c r="F6" s="3">
        <v>1</v>
      </c>
      <c r="G6" s="3">
        <v>1</v>
      </c>
      <c r="H6" s="3">
        <v>2</v>
      </c>
      <c r="I6" s="12" t="s">
        <v>27</v>
      </c>
      <c r="J6" s="13" t="s">
        <v>28</v>
      </c>
      <c r="K6" s="18">
        <v>0.39</v>
      </c>
    </row>
    <row r="7" spans="1:11" ht="18" customHeight="1">
      <c r="A7" s="7" t="s">
        <v>11</v>
      </c>
      <c r="B7" s="9">
        <v>933000</v>
      </c>
      <c r="C7" s="11" t="s">
        <v>29</v>
      </c>
      <c r="D7" s="6">
        <v>451</v>
      </c>
      <c r="E7" s="11" t="s">
        <v>13</v>
      </c>
      <c r="F7" s="3">
        <v>4</v>
      </c>
      <c r="G7" s="3">
        <v>2</v>
      </c>
      <c r="H7" s="3">
        <v>2</v>
      </c>
      <c r="I7" s="12" t="s">
        <v>30</v>
      </c>
      <c r="J7" s="13" t="s">
        <v>31</v>
      </c>
      <c r="K7" s="18">
        <v>3.31</v>
      </c>
    </row>
    <row r="8" spans="1:11" ht="18" customHeight="1">
      <c r="A8" s="7" t="s">
        <v>11</v>
      </c>
      <c r="B8" s="9">
        <v>877777</v>
      </c>
      <c r="C8" s="11" t="s">
        <v>32</v>
      </c>
      <c r="D8" s="6">
        <v>630</v>
      </c>
      <c r="E8" s="11" t="s">
        <v>13</v>
      </c>
      <c r="F8" s="3">
        <v>4</v>
      </c>
      <c r="G8" s="3">
        <v>2</v>
      </c>
      <c r="H8" s="3">
        <v>4</v>
      </c>
      <c r="I8" s="12" t="s">
        <v>33</v>
      </c>
      <c r="J8" s="13" t="s">
        <v>34</v>
      </c>
      <c r="K8" s="19">
        <v>2.98</v>
      </c>
    </row>
    <row r="9" spans="1:11" ht="18" customHeight="1">
      <c r="A9" s="7" t="s">
        <v>11</v>
      </c>
      <c r="B9" s="9">
        <v>597500</v>
      </c>
      <c r="C9" s="11" t="s">
        <v>35</v>
      </c>
      <c r="D9" s="6">
        <v>590</v>
      </c>
      <c r="E9" s="11" t="s">
        <v>13</v>
      </c>
      <c r="F9" s="3">
        <v>4</v>
      </c>
      <c r="G9" s="3">
        <v>2</v>
      </c>
      <c r="H9" s="3">
        <v>2</v>
      </c>
      <c r="I9" s="12" t="s">
        <v>36</v>
      </c>
      <c r="J9" s="13" t="s">
        <v>37</v>
      </c>
      <c r="K9" s="19">
        <v>2.0299999999999998</v>
      </c>
    </row>
    <row r="10" spans="1:11" ht="18" customHeight="1">
      <c r="A10" s="7" t="s">
        <v>11</v>
      </c>
      <c r="B10" s="9">
        <v>440000</v>
      </c>
      <c r="C10" s="11" t="s">
        <v>38</v>
      </c>
      <c r="D10" s="6">
        <v>674</v>
      </c>
      <c r="E10" s="11" t="s">
        <v>13</v>
      </c>
      <c r="F10" s="3">
        <v>3</v>
      </c>
      <c r="G10" s="3">
        <v>1</v>
      </c>
      <c r="H10" s="3">
        <v>2</v>
      </c>
      <c r="I10" s="12" t="s">
        <v>39</v>
      </c>
      <c r="J10" s="13" t="s">
        <v>40</v>
      </c>
      <c r="K10" s="19">
        <v>0.8</v>
      </c>
    </row>
    <row r="11" spans="1:11" ht="18" customHeight="1">
      <c r="A11" s="7" t="s">
        <v>11</v>
      </c>
      <c r="B11" s="9">
        <v>340000</v>
      </c>
      <c r="C11" s="11" t="s">
        <v>41</v>
      </c>
      <c r="D11" s="6">
        <v>585</v>
      </c>
      <c r="E11" s="11" t="s">
        <v>13</v>
      </c>
      <c r="F11" s="3">
        <v>5</v>
      </c>
      <c r="G11" s="3">
        <v>2</v>
      </c>
      <c r="H11" s="3">
        <v>4</v>
      </c>
      <c r="I11" s="12" t="s">
        <v>42</v>
      </c>
      <c r="J11" s="13" t="s">
        <v>43</v>
      </c>
      <c r="K11" s="19">
        <v>0.49</v>
      </c>
    </row>
    <row r="12" spans="1:11" ht="18" customHeight="1">
      <c r="A12" s="7" t="s">
        <v>44</v>
      </c>
      <c r="B12" s="9">
        <v>4650000</v>
      </c>
      <c r="C12" s="11" t="s">
        <v>45</v>
      </c>
      <c r="D12" s="6">
        <v>556</v>
      </c>
      <c r="E12" s="11" t="s">
        <v>13</v>
      </c>
      <c r="F12" s="3">
        <v>4</v>
      </c>
      <c r="G12" s="3">
        <v>2</v>
      </c>
      <c r="H12" s="3">
        <v>2</v>
      </c>
      <c r="I12" s="12" t="s">
        <v>46</v>
      </c>
      <c r="J12" s="13" t="s">
        <v>47</v>
      </c>
      <c r="K12" s="19">
        <v>1.87</v>
      </c>
    </row>
    <row r="13" spans="1:11" ht="18" customHeight="1">
      <c r="A13" s="7" t="s">
        <v>44</v>
      </c>
      <c r="B13" s="9">
        <v>4550000</v>
      </c>
      <c r="C13" s="11" t="s">
        <v>48</v>
      </c>
      <c r="D13" s="6">
        <v>796</v>
      </c>
      <c r="E13" s="11" t="s">
        <v>13</v>
      </c>
      <c r="F13" s="3">
        <v>5</v>
      </c>
      <c r="G13" s="3">
        <v>3</v>
      </c>
      <c r="H13" s="3">
        <v>6</v>
      </c>
      <c r="I13" s="12" t="s">
        <v>49</v>
      </c>
      <c r="J13" s="13" t="s">
        <v>50</v>
      </c>
      <c r="K13" s="19">
        <v>5.33</v>
      </c>
    </row>
    <row r="14" spans="1:11" ht="18" customHeight="1">
      <c r="A14" s="7" t="s">
        <v>44</v>
      </c>
      <c r="B14" s="9">
        <v>3700000</v>
      </c>
      <c r="C14" s="11" t="s">
        <v>51</v>
      </c>
      <c r="D14" s="6">
        <v>677</v>
      </c>
      <c r="E14" s="11" t="s">
        <v>13</v>
      </c>
      <c r="F14" s="3">
        <v>7</v>
      </c>
      <c r="G14" s="3">
        <v>4</v>
      </c>
      <c r="H14" s="3">
        <v>2</v>
      </c>
      <c r="I14" s="12" t="s">
        <v>52</v>
      </c>
      <c r="J14" s="13" t="s">
        <v>53</v>
      </c>
      <c r="K14" s="19">
        <v>0.52</v>
      </c>
    </row>
    <row r="15" spans="1:11" ht="18" customHeight="1">
      <c r="A15" s="7" t="s">
        <v>44</v>
      </c>
      <c r="B15" s="9">
        <v>3375000</v>
      </c>
      <c r="C15" s="11" t="s">
        <v>54</v>
      </c>
      <c r="D15" s="6">
        <v>493.2</v>
      </c>
      <c r="E15" s="11" t="s">
        <v>13</v>
      </c>
      <c r="F15" s="3">
        <v>5</v>
      </c>
      <c r="G15" s="3">
        <v>3</v>
      </c>
      <c r="H15" s="3">
        <v>4</v>
      </c>
      <c r="I15" s="12" t="s">
        <v>55</v>
      </c>
      <c r="J15" s="13" t="s">
        <v>56</v>
      </c>
      <c r="K15" s="19">
        <v>0.47</v>
      </c>
    </row>
    <row r="16" spans="1:11" ht="18" customHeight="1">
      <c r="A16" s="7" t="s">
        <v>44</v>
      </c>
      <c r="B16" s="9">
        <v>3300000</v>
      </c>
      <c r="C16" s="11" t="s">
        <v>57</v>
      </c>
      <c r="D16" s="6">
        <v>867</v>
      </c>
      <c r="E16" s="11" t="s">
        <v>13</v>
      </c>
      <c r="F16" s="3">
        <v>4</v>
      </c>
      <c r="G16" s="3">
        <v>3</v>
      </c>
      <c r="H16" s="3">
        <v>5</v>
      </c>
      <c r="I16" s="12" t="s">
        <v>58</v>
      </c>
      <c r="J16" s="13" t="s">
        <v>59</v>
      </c>
      <c r="K16" s="19">
        <v>1.72</v>
      </c>
    </row>
    <row r="17" spans="1:11" ht="18" customHeight="1">
      <c r="A17" s="7" t="s">
        <v>44</v>
      </c>
      <c r="B17" s="9">
        <v>3250000</v>
      </c>
      <c r="C17" s="11" t="s">
        <v>60</v>
      </c>
      <c r="D17" s="6">
        <v>1082</v>
      </c>
      <c r="E17" s="11" t="s">
        <v>13</v>
      </c>
      <c r="F17" s="3">
        <v>4</v>
      </c>
      <c r="G17" s="3">
        <v>2</v>
      </c>
      <c r="H17" s="3">
        <v>4</v>
      </c>
      <c r="I17" s="12" t="s">
        <v>61</v>
      </c>
      <c r="J17" s="13" t="s">
        <v>62</v>
      </c>
      <c r="K17" s="19">
        <v>1.74</v>
      </c>
    </row>
    <row r="18" spans="1:11" ht="18" customHeight="1">
      <c r="A18" s="7" t="s">
        <v>44</v>
      </c>
      <c r="B18" s="9">
        <v>3080000</v>
      </c>
      <c r="C18" s="11" t="s">
        <v>63</v>
      </c>
      <c r="D18" s="6">
        <v>493.2</v>
      </c>
      <c r="E18" s="11" t="s">
        <v>13</v>
      </c>
      <c r="F18" s="3">
        <v>4</v>
      </c>
      <c r="G18" s="3">
        <v>2</v>
      </c>
      <c r="H18" s="3">
        <v>3</v>
      </c>
      <c r="I18" s="12" t="s">
        <v>64</v>
      </c>
      <c r="J18" s="13" t="s">
        <v>56</v>
      </c>
      <c r="K18" s="19">
        <v>0.56999999999999995</v>
      </c>
    </row>
    <row r="19" spans="1:11" ht="18" customHeight="1">
      <c r="A19" s="7" t="s">
        <v>44</v>
      </c>
      <c r="B19" s="9">
        <v>2900000</v>
      </c>
      <c r="C19" s="11" t="s">
        <v>65</v>
      </c>
      <c r="D19" s="6">
        <v>769</v>
      </c>
      <c r="E19" s="11" t="s">
        <v>13</v>
      </c>
      <c r="F19" s="3">
        <v>6</v>
      </c>
      <c r="G19" s="3">
        <v>4</v>
      </c>
      <c r="H19" s="3">
        <v>2</v>
      </c>
      <c r="I19" s="12" t="s">
        <v>66</v>
      </c>
      <c r="J19" s="13" t="s">
        <v>67</v>
      </c>
      <c r="K19" s="19">
        <v>1.92</v>
      </c>
    </row>
    <row r="20" spans="1:11" ht="18" customHeight="1">
      <c r="A20" s="7" t="s">
        <v>44</v>
      </c>
      <c r="B20" s="9">
        <v>2900000</v>
      </c>
      <c r="C20" s="11" t="s">
        <v>68</v>
      </c>
      <c r="D20" s="6">
        <v>580</v>
      </c>
      <c r="E20" s="11" t="s">
        <v>13</v>
      </c>
      <c r="F20" s="3">
        <v>4</v>
      </c>
      <c r="G20" s="3">
        <v>3</v>
      </c>
      <c r="H20" s="3">
        <v>5</v>
      </c>
      <c r="I20" s="12" t="s">
        <v>69</v>
      </c>
      <c r="J20" s="13" t="s">
        <v>70</v>
      </c>
      <c r="K20" s="19">
        <v>0.86</v>
      </c>
    </row>
    <row r="21" spans="1:11" ht="18" customHeight="1">
      <c r="A21" s="7" t="s">
        <v>44</v>
      </c>
      <c r="B21" s="9">
        <v>2845000</v>
      </c>
      <c r="C21" s="11" t="s">
        <v>71</v>
      </c>
      <c r="D21" s="6">
        <v>632</v>
      </c>
      <c r="E21" s="11" t="s">
        <v>13</v>
      </c>
      <c r="F21" s="3">
        <v>4</v>
      </c>
      <c r="G21" s="3">
        <v>2</v>
      </c>
      <c r="H21" s="3">
        <v>2</v>
      </c>
      <c r="I21" s="12" t="s">
        <v>72</v>
      </c>
      <c r="J21" s="14" t="s">
        <v>73</v>
      </c>
      <c r="K21" s="19">
        <v>2.16</v>
      </c>
    </row>
    <row r="22" spans="1:11" ht="18" customHeight="1">
      <c r="A22" s="7" t="s">
        <v>44</v>
      </c>
      <c r="B22" s="9">
        <v>2800000</v>
      </c>
      <c r="C22" s="11" t="s">
        <v>74</v>
      </c>
      <c r="D22" s="6">
        <v>741</v>
      </c>
      <c r="E22" s="11" t="s">
        <v>13</v>
      </c>
      <c r="F22" s="3">
        <v>4</v>
      </c>
      <c r="G22" s="3">
        <v>2</v>
      </c>
      <c r="H22" s="3">
        <v>2</v>
      </c>
      <c r="I22" s="12" t="s">
        <v>75</v>
      </c>
      <c r="J22" s="13" t="s">
        <v>76</v>
      </c>
      <c r="K22" s="19">
        <v>1.06</v>
      </c>
    </row>
    <row r="23" spans="1:11" ht="18" customHeight="1">
      <c r="A23" s="7" t="s">
        <v>44</v>
      </c>
      <c r="B23" s="9">
        <v>2775000</v>
      </c>
      <c r="C23" s="11" t="s">
        <v>77</v>
      </c>
      <c r="D23" s="6">
        <v>778</v>
      </c>
      <c r="E23" s="11" t="s">
        <v>13</v>
      </c>
      <c r="F23" s="3">
        <v>4</v>
      </c>
      <c r="G23" s="3">
        <v>3</v>
      </c>
      <c r="H23" s="3">
        <v>3</v>
      </c>
      <c r="I23" s="12" t="s">
        <v>78</v>
      </c>
      <c r="J23" s="13" t="s">
        <v>79</v>
      </c>
      <c r="K23" s="19">
        <v>5.99</v>
      </c>
    </row>
    <row r="24" spans="1:11" ht="18" customHeight="1">
      <c r="A24" s="7" t="s">
        <v>44</v>
      </c>
      <c r="B24" s="9">
        <v>2638600</v>
      </c>
      <c r="C24" s="11" t="s">
        <v>80</v>
      </c>
      <c r="D24" s="6">
        <v>1012</v>
      </c>
      <c r="E24" s="11" t="s">
        <v>13</v>
      </c>
      <c r="F24" s="3">
        <v>3</v>
      </c>
      <c r="G24" s="3">
        <v>2</v>
      </c>
      <c r="H24" s="3">
        <v>2</v>
      </c>
      <c r="I24" s="12" t="s">
        <v>81</v>
      </c>
      <c r="J24" s="14" t="s">
        <v>82</v>
      </c>
      <c r="K24" s="19">
        <v>1.17</v>
      </c>
    </row>
    <row r="25" spans="1:11" ht="18" customHeight="1">
      <c r="A25" s="7" t="s">
        <v>44</v>
      </c>
      <c r="B25" s="9">
        <v>2625000</v>
      </c>
      <c r="C25" s="11" t="s">
        <v>83</v>
      </c>
      <c r="D25" s="6">
        <v>2751</v>
      </c>
      <c r="E25" s="11" t="s">
        <v>13</v>
      </c>
      <c r="F25" s="3">
        <v>4</v>
      </c>
      <c r="G25" s="3">
        <v>3</v>
      </c>
      <c r="H25" s="3">
        <v>2</v>
      </c>
      <c r="I25" s="12" t="s">
        <v>84</v>
      </c>
      <c r="J25" s="13" t="s">
        <v>85</v>
      </c>
      <c r="K25" s="19">
        <v>0.3</v>
      </c>
    </row>
    <row r="26" spans="1:11" ht="18" customHeight="1">
      <c r="A26" s="7" t="s">
        <v>44</v>
      </c>
      <c r="B26" s="9">
        <v>2600000</v>
      </c>
      <c r="C26" s="11" t="s">
        <v>86</v>
      </c>
      <c r="D26" s="6">
        <v>594</v>
      </c>
      <c r="E26" s="11" t="s">
        <v>13</v>
      </c>
      <c r="F26" s="3">
        <v>4</v>
      </c>
      <c r="G26" s="3">
        <v>2</v>
      </c>
      <c r="H26" s="3">
        <v>1</v>
      </c>
      <c r="I26" s="12" t="s">
        <v>87</v>
      </c>
      <c r="J26" s="13" t="s">
        <v>88</v>
      </c>
      <c r="K26" s="19">
        <v>5.19</v>
      </c>
    </row>
    <row r="27" spans="1:11" ht="18" customHeight="1">
      <c r="A27" s="7" t="s">
        <v>44</v>
      </c>
      <c r="B27" s="9">
        <v>2600000</v>
      </c>
      <c r="C27" s="11" t="s">
        <v>86</v>
      </c>
      <c r="D27" s="6">
        <v>594</v>
      </c>
      <c r="E27" s="11" t="s">
        <v>13</v>
      </c>
      <c r="F27" s="3">
        <v>4</v>
      </c>
      <c r="G27" s="3">
        <v>2</v>
      </c>
      <c r="H27" s="3">
        <v>1</v>
      </c>
      <c r="I27" s="12" t="s">
        <v>87</v>
      </c>
      <c r="J27" s="13" t="s">
        <v>88</v>
      </c>
      <c r="K27" s="19">
        <v>5.19</v>
      </c>
    </row>
    <row r="28" spans="1:11" ht="18" customHeight="1">
      <c r="A28" s="7" t="s">
        <v>44</v>
      </c>
      <c r="B28" s="9">
        <v>2510000</v>
      </c>
      <c r="C28" s="11" t="s">
        <v>89</v>
      </c>
      <c r="D28" s="6">
        <v>329.6</v>
      </c>
      <c r="E28" s="11" t="s">
        <v>13</v>
      </c>
      <c r="F28" s="3">
        <v>3</v>
      </c>
      <c r="G28" s="3">
        <v>2</v>
      </c>
      <c r="H28" s="3">
        <v>2</v>
      </c>
      <c r="I28" s="12" t="s">
        <v>90</v>
      </c>
      <c r="J28" s="13" t="s">
        <v>91</v>
      </c>
      <c r="K28" s="19">
        <v>0.67</v>
      </c>
    </row>
    <row r="29" spans="1:11" ht="18" customHeight="1">
      <c r="A29" s="7" t="s">
        <v>44</v>
      </c>
      <c r="B29" s="9">
        <v>2500000</v>
      </c>
      <c r="C29" s="11" t="s">
        <v>92</v>
      </c>
      <c r="D29" s="6">
        <v>936</v>
      </c>
      <c r="E29" s="11" t="s">
        <v>13</v>
      </c>
      <c r="F29" s="3">
        <v>4</v>
      </c>
      <c r="G29" s="3">
        <v>2</v>
      </c>
      <c r="H29" s="3">
        <v>2</v>
      </c>
      <c r="I29" s="12" t="s">
        <v>93</v>
      </c>
      <c r="J29" s="13" t="s">
        <v>94</v>
      </c>
      <c r="K29" s="19">
        <v>0.99</v>
      </c>
    </row>
    <row r="30" spans="1:11" ht="18" customHeight="1">
      <c r="A30" s="7" t="s">
        <v>44</v>
      </c>
      <c r="B30" s="9">
        <v>2460000</v>
      </c>
      <c r="C30" s="11" t="s">
        <v>95</v>
      </c>
      <c r="D30" s="6">
        <v>875</v>
      </c>
      <c r="E30" s="11" t="s">
        <v>13</v>
      </c>
      <c r="F30" s="3">
        <v>3</v>
      </c>
      <c r="G30" s="3">
        <v>1</v>
      </c>
      <c r="H30" s="3">
        <v>4</v>
      </c>
      <c r="I30" s="12" t="s">
        <v>96</v>
      </c>
      <c r="J30" s="13" t="s">
        <v>97</v>
      </c>
      <c r="K30" s="19">
        <v>0.76</v>
      </c>
    </row>
    <row r="31" spans="1:11" ht="18" customHeight="1">
      <c r="A31" s="7" t="s">
        <v>44</v>
      </c>
      <c r="B31" s="9">
        <v>2350000</v>
      </c>
      <c r="C31" s="11" t="s">
        <v>98</v>
      </c>
      <c r="D31" s="6">
        <v>1903</v>
      </c>
      <c r="E31" s="11" t="s">
        <v>13</v>
      </c>
      <c r="F31" s="3">
        <v>6</v>
      </c>
      <c r="G31" s="3">
        <v>3</v>
      </c>
      <c r="H31" s="3">
        <v>2</v>
      </c>
      <c r="I31" s="12" t="s">
        <v>99</v>
      </c>
      <c r="J31" s="13" t="s">
        <v>100</v>
      </c>
      <c r="K31" s="19">
        <v>2.13</v>
      </c>
    </row>
    <row r="32" spans="1:11" ht="18" customHeight="1">
      <c r="A32" s="7" t="s">
        <v>44</v>
      </c>
      <c r="B32" s="9">
        <v>2200000</v>
      </c>
      <c r="C32" s="11" t="s">
        <v>101</v>
      </c>
      <c r="D32" s="6">
        <v>422</v>
      </c>
      <c r="E32" s="11" t="s">
        <v>13</v>
      </c>
      <c r="F32" s="3">
        <v>3</v>
      </c>
      <c r="G32" s="3">
        <v>1</v>
      </c>
      <c r="H32" s="3">
        <v>3</v>
      </c>
      <c r="I32" s="12" t="s">
        <v>102</v>
      </c>
      <c r="J32" s="13" t="s">
        <v>103</v>
      </c>
      <c r="K32" s="19">
        <v>0.88</v>
      </c>
    </row>
    <row r="33" spans="1:11" ht="18" customHeight="1">
      <c r="A33" s="7" t="s">
        <v>44</v>
      </c>
      <c r="B33" s="9">
        <v>2105000</v>
      </c>
      <c r="C33" s="11" t="s">
        <v>104</v>
      </c>
      <c r="D33" s="6">
        <v>790</v>
      </c>
      <c r="E33" s="11" t="s">
        <v>13</v>
      </c>
      <c r="F33" s="3">
        <v>3</v>
      </c>
      <c r="G33" s="3">
        <v>2</v>
      </c>
      <c r="H33" s="3">
        <v>2</v>
      </c>
      <c r="I33" s="12" t="s">
        <v>105</v>
      </c>
      <c r="J33" s="13" t="s">
        <v>106</v>
      </c>
      <c r="K33" s="19">
        <v>1.43</v>
      </c>
    </row>
    <row r="34" spans="1:11" ht="18" customHeight="1">
      <c r="A34" s="7" t="s">
        <v>44</v>
      </c>
      <c r="B34" s="9">
        <v>1950000</v>
      </c>
      <c r="C34" s="11" t="s">
        <v>107</v>
      </c>
      <c r="D34" s="6">
        <v>279</v>
      </c>
      <c r="E34" s="11" t="s">
        <v>17</v>
      </c>
      <c r="F34" s="3">
        <v>5</v>
      </c>
      <c r="G34" s="3">
        <v>3</v>
      </c>
      <c r="H34" s="3">
        <v>2</v>
      </c>
      <c r="I34" s="12" t="s">
        <v>108</v>
      </c>
      <c r="J34" s="13" t="s">
        <v>109</v>
      </c>
      <c r="K34" s="19">
        <v>0.93</v>
      </c>
    </row>
    <row r="35" spans="1:11" ht="18" customHeight="1">
      <c r="A35" s="7" t="s">
        <v>44</v>
      </c>
      <c r="B35" s="9">
        <v>1925500</v>
      </c>
      <c r="C35" s="11" t="s">
        <v>110</v>
      </c>
      <c r="D35" s="6">
        <v>816</v>
      </c>
      <c r="E35" s="11" t="s">
        <v>13</v>
      </c>
      <c r="F35" s="3">
        <v>4</v>
      </c>
      <c r="G35" s="3">
        <v>2</v>
      </c>
      <c r="H35" s="3">
        <v>2</v>
      </c>
      <c r="I35" s="12" t="s">
        <v>111</v>
      </c>
      <c r="J35" s="13" t="s">
        <v>112</v>
      </c>
      <c r="K35" s="19">
        <v>1.61</v>
      </c>
    </row>
    <row r="36" spans="1:11" ht="18" customHeight="1">
      <c r="A36" s="7" t="s">
        <v>44</v>
      </c>
      <c r="B36" s="9">
        <v>1920000</v>
      </c>
      <c r="C36" s="11" t="s">
        <v>113</v>
      </c>
      <c r="D36" s="6">
        <v>512</v>
      </c>
      <c r="E36" s="11" t="s">
        <v>13</v>
      </c>
      <c r="F36" s="3">
        <v>4</v>
      </c>
      <c r="G36" s="3">
        <v>3</v>
      </c>
      <c r="H36" s="3">
        <v>2</v>
      </c>
      <c r="I36" s="12" t="s">
        <v>114</v>
      </c>
      <c r="J36" s="13" t="s">
        <v>115</v>
      </c>
      <c r="K36" s="19">
        <v>1.89</v>
      </c>
    </row>
    <row r="37" spans="1:11" ht="18" customHeight="1">
      <c r="A37" s="7" t="s">
        <v>44</v>
      </c>
      <c r="B37" s="9">
        <v>1875000</v>
      </c>
      <c r="C37" s="11" t="s">
        <v>116</v>
      </c>
      <c r="D37" s="6">
        <v>685</v>
      </c>
      <c r="E37" s="11" t="s">
        <v>13</v>
      </c>
      <c r="F37" s="3">
        <v>3</v>
      </c>
      <c r="G37" s="3">
        <v>2</v>
      </c>
      <c r="H37" s="3">
        <v>2</v>
      </c>
      <c r="I37" s="12" t="s">
        <v>117</v>
      </c>
      <c r="J37" s="14" t="s">
        <v>73</v>
      </c>
      <c r="K37" s="19">
        <v>2.09</v>
      </c>
    </row>
    <row r="38" spans="1:11" ht="18" customHeight="1">
      <c r="A38" s="7" t="s">
        <v>44</v>
      </c>
      <c r="B38" s="9">
        <v>1850000</v>
      </c>
      <c r="C38" s="11" t="s">
        <v>118</v>
      </c>
      <c r="D38" s="6">
        <v>668</v>
      </c>
      <c r="E38" s="11" t="s">
        <v>13</v>
      </c>
      <c r="F38" s="3">
        <v>5</v>
      </c>
      <c r="G38" s="3">
        <v>3</v>
      </c>
      <c r="H38" s="3">
        <v>2</v>
      </c>
      <c r="I38" s="12" t="s">
        <v>119</v>
      </c>
      <c r="J38" s="13" t="s">
        <v>120</v>
      </c>
      <c r="K38" s="19">
        <v>1.26</v>
      </c>
    </row>
    <row r="39" spans="1:11" ht="18" customHeight="1">
      <c r="A39" s="7" t="s">
        <v>44</v>
      </c>
      <c r="B39" s="9">
        <v>1817500</v>
      </c>
      <c r="C39" s="11" t="s">
        <v>121</v>
      </c>
      <c r="D39" s="6">
        <v>449</v>
      </c>
      <c r="E39" s="11" t="s">
        <v>13</v>
      </c>
      <c r="F39" s="3">
        <v>3</v>
      </c>
      <c r="G39" s="3">
        <v>2</v>
      </c>
      <c r="H39" s="3">
        <v>2</v>
      </c>
      <c r="I39" s="12" t="s">
        <v>122</v>
      </c>
      <c r="J39" s="13" t="s">
        <v>123</v>
      </c>
      <c r="K39" s="19">
        <v>0.83</v>
      </c>
    </row>
    <row r="40" spans="1:11" ht="18" customHeight="1">
      <c r="A40" s="7" t="s">
        <v>44</v>
      </c>
      <c r="B40" s="9">
        <v>1800000</v>
      </c>
      <c r="C40" s="11" t="s">
        <v>124</v>
      </c>
      <c r="D40" s="6">
        <v>836</v>
      </c>
      <c r="E40" s="11" t="s">
        <v>13</v>
      </c>
      <c r="F40" s="3">
        <v>4</v>
      </c>
      <c r="G40" s="3">
        <v>3</v>
      </c>
      <c r="H40" s="3">
        <v>2</v>
      </c>
      <c r="I40" s="12" t="s">
        <v>125</v>
      </c>
      <c r="J40" s="13" t="s">
        <v>126</v>
      </c>
      <c r="K40" s="19">
        <v>1.27</v>
      </c>
    </row>
    <row r="41" spans="1:11" ht="18" customHeight="1">
      <c r="A41" s="7" t="s">
        <v>44</v>
      </c>
      <c r="B41" s="9">
        <v>1800000</v>
      </c>
      <c r="C41" s="11" t="s">
        <v>127</v>
      </c>
      <c r="D41" s="6">
        <v>651</v>
      </c>
      <c r="E41" s="11" t="s">
        <v>13</v>
      </c>
      <c r="F41" s="3">
        <v>4</v>
      </c>
      <c r="G41" s="3">
        <v>2</v>
      </c>
      <c r="I41" s="12" t="s">
        <v>128</v>
      </c>
      <c r="J41" s="13" t="s">
        <v>120</v>
      </c>
      <c r="K41" s="19">
        <v>3.42</v>
      </c>
    </row>
    <row r="42" spans="1:11" ht="18" customHeight="1">
      <c r="A42" s="7" t="s">
        <v>44</v>
      </c>
      <c r="B42" s="9">
        <v>1800000</v>
      </c>
      <c r="C42" s="11" t="s">
        <v>129</v>
      </c>
      <c r="D42" s="6">
        <v>633</v>
      </c>
      <c r="E42" s="11" t="s">
        <v>13</v>
      </c>
      <c r="F42" s="3">
        <v>4</v>
      </c>
      <c r="G42" s="3">
        <v>2</v>
      </c>
      <c r="H42" s="3">
        <v>2</v>
      </c>
      <c r="I42" s="12" t="s">
        <v>130</v>
      </c>
      <c r="J42" s="13" t="s">
        <v>131</v>
      </c>
      <c r="K42" s="19">
        <v>0.23</v>
      </c>
    </row>
    <row r="43" spans="1:11" ht="18" customHeight="1">
      <c r="A43" s="7" t="s">
        <v>44</v>
      </c>
      <c r="B43" s="9">
        <v>1729500</v>
      </c>
      <c r="C43" s="11" t="s">
        <v>132</v>
      </c>
      <c r="D43" s="6">
        <v>232</v>
      </c>
      <c r="E43" s="11" t="s">
        <v>13</v>
      </c>
      <c r="F43" s="3">
        <v>2</v>
      </c>
      <c r="G43" s="3">
        <v>1</v>
      </c>
      <c r="I43" s="12" t="s">
        <v>133</v>
      </c>
      <c r="J43" s="13" t="s">
        <v>134</v>
      </c>
      <c r="K43" s="19">
        <v>0.23</v>
      </c>
    </row>
    <row r="44" spans="1:11" ht="18" customHeight="1">
      <c r="A44" s="7" t="s">
        <v>44</v>
      </c>
      <c r="B44" s="9">
        <v>1700000</v>
      </c>
      <c r="C44" s="11" t="s">
        <v>135</v>
      </c>
      <c r="D44" s="6">
        <v>607</v>
      </c>
      <c r="E44" s="11" t="s">
        <v>13</v>
      </c>
      <c r="F44" s="3">
        <v>4</v>
      </c>
      <c r="G44" s="3">
        <v>2</v>
      </c>
      <c r="H44" s="3">
        <v>3</v>
      </c>
      <c r="I44" s="12" t="s">
        <v>136</v>
      </c>
      <c r="J44" s="13" t="s">
        <v>50</v>
      </c>
      <c r="K44" s="19">
        <v>5.07</v>
      </c>
    </row>
    <row r="45" spans="1:11" ht="18" customHeight="1">
      <c r="A45" s="7" t="s">
        <v>44</v>
      </c>
      <c r="B45" s="9">
        <v>1700000</v>
      </c>
      <c r="C45" s="11" t="s">
        <v>137</v>
      </c>
      <c r="D45" s="6">
        <v>696</v>
      </c>
      <c r="E45" s="11" t="s">
        <v>13</v>
      </c>
      <c r="F45" s="3">
        <v>5</v>
      </c>
      <c r="G45" s="3">
        <v>3</v>
      </c>
      <c r="H45" s="3">
        <v>2</v>
      </c>
      <c r="I45" s="12" t="s">
        <v>138</v>
      </c>
      <c r="J45" s="13" t="s">
        <v>139</v>
      </c>
      <c r="K45" s="19">
        <v>1.47</v>
      </c>
    </row>
    <row r="46" spans="1:11" ht="18" customHeight="1">
      <c r="A46" s="7" t="s">
        <v>44</v>
      </c>
      <c r="B46" s="9">
        <v>1645000</v>
      </c>
      <c r="C46" s="11" t="s">
        <v>140</v>
      </c>
      <c r="D46" s="6">
        <v>357</v>
      </c>
      <c r="E46" s="11" t="s">
        <v>13</v>
      </c>
      <c r="F46" s="3">
        <v>4</v>
      </c>
      <c r="G46" s="3">
        <v>3</v>
      </c>
      <c r="H46" s="3">
        <v>2</v>
      </c>
      <c r="I46" s="12" t="s">
        <v>141</v>
      </c>
      <c r="J46" s="13" t="s">
        <v>142</v>
      </c>
      <c r="K46" s="19">
        <v>1.71</v>
      </c>
    </row>
    <row r="47" spans="1:11" ht="18" customHeight="1">
      <c r="A47" s="7" t="s">
        <v>44</v>
      </c>
      <c r="B47" s="9">
        <v>1640000</v>
      </c>
      <c r="C47" s="11" t="s">
        <v>143</v>
      </c>
      <c r="D47" s="6">
        <v>600</v>
      </c>
      <c r="E47" s="11" t="s">
        <v>13</v>
      </c>
      <c r="F47" s="3">
        <v>3</v>
      </c>
      <c r="G47" s="3">
        <v>2</v>
      </c>
      <c r="H47" s="3">
        <v>2</v>
      </c>
      <c r="I47" s="12" t="s">
        <v>144</v>
      </c>
      <c r="J47" s="13" t="s">
        <v>145</v>
      </c>
      <c r="K47" s="19">
        <v>1.9</v>
      </c>
    </row>
    <row r="48" spans="1:11" ht="18" customHeight="1">
      <c r="A48" s="7" t="s">
        <v>44</v>
      </c>
      <c r="B48" s="9">
        <v>1625000</v>
      </c>
      <c r="C48" s="11" t="s">
        <v>146</v>
      </c>
      <c r="D48" s="6">
        <v>615</v>
      </c>
      <c r="E48" s="11" t="s">
        <v>13</v>
      </c>
      <c r="F48" s="3">
        <v>3</v>
      </c>
      <c r="G48" s="3">
        <v>2</v>
      </c>
      <c r="H48" s="3">
        <v>1</v>
      </c>
      <c r="I48" s="12" t="s">
        <v>147</v>
      </c>
      <c r="J48" s="13" t="s">
        <v>148</v>
      </c>
      <c r="K48" s="19">
        <v>1.52</v>
      </c>
    </row>
    <row r="49" spans="1:11" ht="18" customHeight="1">
      <c r="A49" s="7" t="s">
        <v>44</v>
      </c>
      <c r="B49" s="9">
        <v>1605000</v>
      </c>
      <c r="C49" s="11" t="s">
        <v>149</v>
      </c>
      <c r="D49" s="6">
        <v>828.3</v>
      </c>
      <c r="E49" s="11" t="s">
        <v>13</v>
      </c>
      <c r="F49" s="3">
        <v>3</v>
      </c>
      <c r="G49" s="3">
        <v>1</v>
      </c>
      <c r="H49" s="3">
        <v>1</v>
      </c>
      <c r="I49" s="12" t="s">
        <v>150</v>
      </c>
      <c r="J49" s="13" t="s">
        <v>151</v>
      </c>
      <c r="K49" s="19">
        <v>0.54</v>
      </c>
    </row>
    <row r="50" spans="1:11" ht="18" customHeight="1">
      <c r="A50" s="7" t="s">
        <v>44</v>
      </c>
      <c r="B50" s="9">
        <v>1600000</v>
      </c>
      <c r="C50" s="11" t="s">
        <v>152</v>
      </c>
      <c r="D50" s="6">
        <v>597</v>
      </c>
      <c r="E50" s="11" t="s">
        <v>13</v>
      </c>
      <c r="F50" s="3">
        <v>4</v>
      </c>
      <c r="G50" s="3">
        <v>1</v>
      </c>
      <c r="H50" s="3">
        <v>2</v>
      </c>
      <c r="I50" s="12" t="s">
        <v>153</v>
      </c>
      <c r="J50" s="13" t="s">
        <v>154</v>
      </c>
      <c r="K50" s="19">
        <v>0.7</v>
      </c>
    </row>
    <row r="51" spans="1:11" ht="18" customHeight="1">
      <c r="A51" s="7" t="s">
        <v>44</v>
      </c>
      <c r="B51" s="9">
        <v>1600000</v>
      </c>
      <c r="C51" s="11" t="s">
        <v>155</v>
      </c>
      <c r="D51" s="6">
        <v>790.4</v>
      </c>
      <c r="E51" s="11" t="s">
        <v>13</v>
      </c>
      <c r="F51" s="3">
        <v>3</v>
      </c>
      <c r="G51" s="3">
        <v>2</v>
      </c>
      <c r="H51" s="3">
        <v>2</v>
      </c>
      <c r="I51" s="12" t="s">
        <v>156</v>
      </c>
      <c r="J51" s="13" t="s">
        <v>157</v>
      </c>
      <c r="K51" s="19">
        <v>3.18</v>
      </c>
    </row>
    <row r="52" spans="1:11" ht="18" customHeight="1">
      <c r="A52" s="7" t="s">
        <v>44</v>
      </c>
      <c r="B52" s="9">
        <v>1600000</v>
      </c>
      <c r="C52" s="11" t="s">
        <v>158</v>
      </c>
      <c r="D52" s="6">
        <v>767</v>
      </c>
      <c r="E52" s="11" t="s">
        <v>13</v>
      </c>
      <c r="F52" s="3">
        <v>5</v>
      </c>
      <c r="G52" s="3">
        <v>2</v>
      </c>
      <c r="H52" s="3">
        <v>2</v>
      </c>
      <c r="I52" s="12" t="s">
        <v>159</v>
      </c>
      <c r="J52" s="13" t="s">
        <v>120</v>
      </c>
      <c r="K52" s="19">
        <v>0.76</v>
      </c>
    </row>
    <row r="53" spans="1:11" ht="18" customHeight="1">
      <c r="A53" s="7" t="s">
        <v>44</v>
      </c>
      <c r="B53" s="9">
        <v>1590000</v>
      </c>
      <c r="C53" s="11" t="s">
        <v>160</v>
      </c>
      <c r="D53" s="6">
        <v>529</v>
      </c>
      <c r="E53" s="11" t="s">
        <v>13</v>
      </c>
      <c r="F53" s="3">
        <v>3</v>
      </c>
      <c r="G53" s="3">
        <v>2</v>
      </c>
      <c r="H53" s="3">
        <v>2</v>
      </c>
      <c r="I53" s="12" t="s">
        <v>161</v>
      </c>
      <c r="J53" s="13" t="s">
        <v>162</v>
      </c>
      <c r="K53" s="19">
        <v>0.75</v>
      </c>
    </row>
    <row r="54" spans="1:11" ht="18" customHeight="1">
      <c r="A54" s="7" t="s">
        <v>44</v>
      </c>
      <c r="B54" s="9">
        <v>1555000</v>
      </c>
      <c r="C54" s="11" t="s">
        <v>163</v>
      </c>
      <c r="D54" s="6">
        <v>723</v>
      </c>
      <c r="E54" s="11" t="s">
        <v>13</v>
      </c>
      <c r="F54" s="3">
        <v>5</v>
      </c>
      <c r="G54" s="3">
        <v>2</v>
      </c>
      <c r="H54" s="3">
        <v>2</v>
      </c>
      <c r="I54" s="12" t="s">
        <v>164</v>
      </c>
      <c r="J54" s="13" t="s">
        <v>165</v>
      </c>
      <c r="K54" s="19">
        <v>12.48</v>
      </c>
    </row>
    <row r="55" spans="1:11" ht="18" customHeight="1">
      <c r="A55" s="7" t="s">
        <v>44</v>
      </c>
      <c r="B55" s="9">
        <v>1550000</v>
      </c>
      <c r="C55" s="11" t="s">
        <v>166</v>
      </c>
      <c r="D55" s="6">
        <v>436.3</v>
      </c>
      <c r="E55" s="11" t="s">
        <v>13</v>
      </c>
      <c r="F55" s="3">
        <v>3</v>
      </c>
      <c r="G55" s="3">
        <v>2</v>
      </c>
      <c r="H55" s="3">
        <v>2</v>
      </c>
      <c r="I55" s="12" t="s">
        <v>167</v>
      </c>
      <c r="J55" s="13" t="s">
        <v>168</v>
      </c>
      <c r="K55" s="19">
        <v>0.6</v>
      </c>
    </row>
    <row r="56" spans="1:11" ht="18" customHeight="1">
      <c r="A56" s="7" t="s">
        <v>44</v>
      </c>
      <c r="B56" s="9">
        <v>1530000</v>
      </c>
      <c r="C56" s="11" t="s">
        <v>169</v>
      </c>
      <c r="D56" s="6">
        <v>786</v>
      </c>
      <c r="E56" s="11" t="s">
        <v>13</v>
      </c>
      <c r="F56" s="3">
        <v>5</v>
      </c>
      <c r="G56" s="3">
        <v>3</v>
      </c>
      <c r="H56" s="3">
        <v>2</v>
      </c>
      <c r="I56" s="12" t="s">
        <v>170</v>
      </c>
      <c r="J56" s="13" t="s">
        <v>171</v>
      </c>
      <c r="K56" s="19">
        <v>2.46</v>
      </c>
    </row>
    <row r="57" spans="1:11" ht="18" customHeight="1">
      <c r="A57" s="7" t="s">
        <v>44</v>
      </c>
      <c r="B57" s="9">
        <v>1500000</v>
      </c>
      <c r="C57" s="11" t="s">
        <v>172</v>
      </c>
      <c r="D57" s="6">
        <v>407</v>
      </c>
      <c r="E57" s="11" t="s">
        <v>13</v>
      </c>
      <c r="F57" s="3">
        <v>5</v>
      </c>
      <c r="G57" s="3">
        <v>2</v>
      </c>
      <c r="H57" s="3">
        <v>2</v>
      </c>
      <c r="I57" s="12" t="s">
        <v>173</v>
      </c>
      <c r="J57" s="13" t="s">
        <v>174</v>
      </c>
      <c r="K57" s="19">
        <v>3.98</v>
      </c>
    </row>
    <row r="58" spans="1:11" ht="18" customHeight="1">
      <c r="A58" s="7" t="s">
        <v>44</v>
      </c>
      <c r="B58" s="9">
        <v>1460000</v>
      </c>
      <c r="C58" s="11" t="s">
        <v>175</v>
      </c>
      <c r="D58" s="6">
        <v>645</v>
      </c>
      <c r="E58" s="11" t="s">
        <v>13</v>
      </c>
      <c r="F58" s="3">
        <v>5</v>
      </c>
      <c r="G58" s="3">
        <v>2</v>
      </c>
      <c r="H58" s="3">
        <v>3</v>
      </c>
      <c r="I58" s="12" t="s">
        <v>176</v>
      </c>
      <c r="J58" s="13" t="s">
        <v>177</v>
      </c>
      <c r="K58" s="19">
        <v>0.8</v>
      </c>
    </row>
    <row r="59" spans="1:11" ht="18" customHeight="1">
      <c r="A59" s="7" t="s">
        <v>44</v>
      </c>
      <c r="B59" s="9">
        <v>1460000</v>
      </c>
      <c r="C59" s="11" t="s">
        <v>178</v>
      </c>
      <c r="D59" s="6">
        <v>676</v>
      </c>
      <c r="E59" s="11" t="s">
        <v>13</v>
      </c>
      <c r="F59" s="3">
        <v>4</v>
      </c>
      <c r="G59" s="3">
        <v>2</v>
      </c>
      <c r="H59" s="3">
        <v>1</v>
      </c>
      <c r="I59" s="12" t="s">
        <v>179</v>
      </c>
      <c r="J59" s="13" t="s">
        <v>180</v>
      </c>
      <c r="K59" s="19">
        <v>0.59</v>
      </c>
    </row>
    <row r="60" spans="1:11" ht="18" customHeight="1">
      <c r="A60" s="7" t="s">
        <v>44</v>
      </c>
      <c r="B60" s="9">
        <v>1405000</v>
      </c>
      <c r="C60" s="11" t="s">
        <v>181</v>
      </c>
      <c r="D60" s="6">
        <v>603</v>
      </c>
      <c r="E60" s="11" t="s">
        <v>13</v>
      </c>
      <c r="F60" s="3">
        <v>4</v>
      </c>
      <c r="G60" s="3">
        <v>2</v>
      </c>
      <c r="H60" s="3">
        <v>1</v>
      </c>
      <c r="I60" s="12" t="s">
        <v>182</v>
      </c>
      <c r="J60" s="13" t="s">
        <v>183</v>
      </c>
      <c r="K60" s="19">
        <v>0.55000000000000004</v>
      </c>
    </row>
    <row r="61" spans="1:11" ht="18" customHeight="1">
      <c r="A61" s="7" t="s">
        <v>44</v>
      </c>
      <c r="B61" s="9">
        <v>1385000</v>
      </c>
      <c r="C61" s="11" t="s">
        <v>184</v>
      </c>
      <c r="D61" s="6">
        <v>700</v>
      </c>
      <c r="E61" s="11" t="s">
        <v>13</v>
      </c>
      <c r="F61" s="3">
        <v>4</v>
      </c>
      <c r="G61" s="3">
        <v>2</v>
      </c>
      <c r="H61" s="3">
        <v>2</v>
      </c>
      <c r="I61" s="12" t="s">
        <v>185</v>
      </c>
      <c r="J61" s="13" t="s">
        <v>31</v>
      </c>
      <c r="K61" s="19">
        <v>4.03</v>
      </c>
    </row>
    <row r="62" spans="1:11" ht="18" customHeight="1">
      <c r="A62" s="7" t="s">
        <v>44</v>
      </c>
      <c r="B62" s="9">
        <v>1380000</v>
      </c>
      <c r="C62" s="11" t="s">
        <v>186</v>
      </c>
      <c r="D62" s="6">
        <v>397</v>
      </c>
      <c r="E62" s="11" t="s">
        <v>13</v>
      </c>
      <c r="F62" s="3">
        <v>5</v>
      </c>
      <c r="G62" s="3">
        <v>2</v>
      </c>
      <c r="H62" s="3">
        <v>4</v>
      </c>
      <c r="I62" s="12" t="s">
        <v>187</v>
      </c>
      <c r="J62" s="13" t="s">
        <v>188</v>
      </c>
      <c r="K62" s="19">
        <v>0.74</v>
      </c>
    </row>
    <row r="63" spans="1:11" ht="18" customHeight="1">
      <c r="A63" s="7" t="s">
        <v>44</v>
      </c>
      <c r="B63" s="9">
        <v>1365000</v>
      </c>
      <c r="C63" s="11" t="s">
        <v>189</v>
      </c>
      <c r="D63" s="6">
        <v>564</v>
      </c>
      <c r="E63" s="11" t="s">
        <v>13</v>
      </c>
      <c r="F63" s="3">
        <v>3</v>
      </c>
      <c r="G63" s="3">
        <v>1</v>
      </c>
      <c r="H63" s="3">
        <v>1</v>
      </c>
      <c r="I63" s="12" t="s">
        <v>190</v>
      </c>
      <c r="J63" s="13" t="s">
        <v>191</v>
      </c>
      <c r="K63" s="19">
        <v>0.28000000000000003</v>
      </c>
    </row>
    <row r="64" spans="1:11" ht="18" customHeight="1">
      <c r="A64" s="7" t="s">
        <v>44</v>
      </c>
      <c r="B64" s="9">
        <v>1345000</v>
      </c>
      <c r="C64" s="11" t="s">
        <v>192</v>
      </c>
      <c r="D64" s="6">
        <v>635</v>
      </c>
      <c r="E64" s="11" t="s">
        <v>13</v>
      </c>
      <c r="F64" s="3">
        <v>4</v>
      </c>
      <c r="G64" s="3">
        <v>2</v>
      </c>
      <c r="H64" s="3">
        <v>2</v>
      </c>
      <c r="I64" s="12" t="s">
        <v>193</v>
      </c>
      <c r="J64" s="13" t="s">
        <v>194</v>
      </c>
      <c r="K64" s="19">
        <v>4.41</v>
      </c>
    </row>
    <row r="65" spans="1:11" ht="18" customHeight="1">
      <c r="A65" s="7" t="s">
        <v>44</v>
      </c>
      <c r="B65" s="9">
        <v>1330000</v>
      </c>
      <c r="C65" s="11" t="s">
        <v>195</v>
      </c>
      <c r="D65" s="6">
        <v>790</v>
      </c>
      <c r="E65" s="11" t="s">
        <v>13</v>
      </c>
      <c r="F65" s="3">
        <v>5</v>
      </c>
      <c r="G65" s="3">
        <v>2</v>
      </c>
      <c r="H65" s="3">
        <v>4</v>
      </c>
      <c r="I65" s="12" t="s">
        <v>196</v>
      </c>
      <c r="J65" s="13" t="s">
        <v>197</v>
      </c>
      <c r="K65" s="19">
        <v>0.64</v>
      </c>
    </row>
    <row r="66" spans="1:11" ht="18" customHeight="1">
      <c r="A66" s="7" t="s">
        <v>44</v>
      </c>
      <c r="B66" s="9">
        <v>1325000</v>
      </c>
      <c r="C66" s="11" t="s">
        <v>198</v>
      </c>
      <c r="D66" s="6">
        <v>550</v>
      </c>
      <c r="E66" s="11" t="s">
        <v>13</v>
      </c>
      <c r="F66" s="3">
        <v>3</v>
      </c>
      <c r="G66" s="3">
        <v>2</v>
      </c>
      <c r="H66" s="3">
        <v>2</v>
      </c>
      <c r="I66" s="12" t="s">
        <v>199</v>
      </c>
      <c r="J66" s="13" t="s">
        <v>120</v>
      </c>
      <c r="K66" s="19">
        <v>1.1100000000000001</v>
      </c>
    </row>
    <row r="67" spans="1:11" ht="18" customHeight="1">
      <c r="A67" s="7" t="s">
        <v>44</v>
      </c>
      <c r="B67" s="9">
        <v>1305000</v>
      </c>
      <c r="C67" s="11" t="s">
        <v>200</v>
      </c>
      <c r="D67" s="6">
        <v>227</v>
      </c>
      <c r="E67" s="11" t="s">
        <v>201</v>
      </c>
      <c r="F67" s="3">
        <v>3</v>
      </c>
      <c r="G67" s="3">
        <v>2</v>
      </c>
      <c r="H67" s="3">
        <v>1</v>
      </c>
      <c r="I67" s="12" t="s">
        <v>202</v>
      </c>
      <c r="J67" s="13" t="s">
        <v>203</v>
      </c>
      <c r="K67" s="19">
        <v>1.24</v>
      </c>
    </row>
    <row r="68" spans="1:11" ht="18" customHeight="1">
      <c r="A68" s="7" t="s">
        <v>44</v>
      </c>
      <c r="B68" s="9">
        <v>1300000</v>
      </c>
      <c r="C68" s="11" t="s">
        <v>204</v>
      </c>
      <c r="D68" s="6">
        <v>752</v>
      </c>
      <c r="E68" s="11" t="s">
        <v>13</v>
      </c>
      <c r="F68" s="3">
        <v>4</v>
      </c>
      <c r="G68" s="3">
        <v>2</v>
      </c>
      <c r="H68" s="3">
        <v>2</v>
      </c>
      <c r="I68" s="12" t="s">
        <v>205</v>
      </c>
      <c r="J68" s="13" t="s">
        <v>206</v>
      </c>
      <c r="K68" s="19">
        <v>7.53</v>
      </c>
    </row>
    <row r="69" spans="1:11" ht="18" customHeight="1">
      <c r="A69" s="7" t="s">
        <v>44</v>
      </c>
      <c r="B69" s="9">
        <v>1300000</v>
      </c>
      <c r="C69" s="11" t="s">
        <v>207</v>
      </c>
      <c r="D69" s="6">
        <v>246</v>
      </c>
      <c r="E69" s="11" t="s">
        <v>13</v>
      </c>
      <c r="F69" s="3">
        <v>3</v>
      </c>
      <c r="G69" s="3">
        <v>2</v>
      </c>
      <c r="I69" s="12" t="s">
        <v>208</v>
      </c>
      <c r="J69" s="13" t="s">
        <v>209</v>
      </c>
      <c r="K69" s="19">
        <v>2.15</v>
      </c>
    </row>
    <row r="70" spans="1:11" ht="18" customHeight="1">
      <c r="A70" s="7" t="s">
        <v>44</v>
      </c>
      <c r="B70" s="9">
        <v>1300000</v>
      </c>
      <c r="C70" s="11" t="s">
        <v>210</v>
      </c>
      <c r="D70" s="6">
        <v>747</v>
      </c>
      <c r="E70" s="11" t="s">
        <v>13</v>
      </c>
      <c r="F70" s="3">
        <v>3</v>
      </c>
      <c r="G70" s="3">
        <v>2</v>
      </c>
      <c r="H70" s="3">
        <v>5</v>
      </c>
      <c r="I70" s="12" t="s">
        <v>211</v>
      </c>
      <c r="J70" s="13" t="s">
        <v>212</v>
      </c>
      <c r="K70" s="19">
        <v>1.1000000000000001</v>
      </c>
    </row>
    <row r="71" spans="1:11" ht="18" customHeight="1">
      <c r="A71" s="7" t="s">
        <v>44</v>
      </c>
      <c r="B71" s="9">
        <v>1285000</v>
      </c>
      <c r="C71" s="11" t="s">
        <v>213</v>
      </c>
      <c r="D71" s="6">
        <v>1012</v>
      </c>
      <c r="E71" s="11" t="s">
        <v>13</v>
      </c>
      <c r="F71" s="3">
        <v>4</v>
      </c>
      <c r="G71" s="3">
        <v>2</v>
      </c>
      <c r="H71" s="3">
        <v>2</v>
      </c>
      <c r="I71" s="12" t="s">
        <v>214</v>
      </c>
      <c r="J71" s="13" t="s">
        <v>215</v>
      </c>
      <c r="K71" s="19">
        <v>2.38</v>
      </c>
    </row>
    <row r="72" spans="1:11" ht="18" customHeight="1">
      <c r="A72" s="7" t="s">
        <v>44</v>
      </c>
      <c r="B72" s="9">
        <v>1275000</v>
      </c>
      <c r="C72" s="11" t="s">
        <v>216</v>
      </c>
      <c r="D72" s="6">
        <v>360</v>
      </c>
      <c r="E72" s="11" t="s">
        <v>13</v>
      </c>
      <c r="F72" s="3">
        <v>3</v>
      </c>
      <c r="G72" s="3">
        <v>2</v>
      </c>
      <c r="H72" s="3">
        <v>2</v>
      </c>
      <c r="I72" s="12" t="s">
        <v>217</v>
      </c>
      <c r="J72" s="13" t="s">
        <v>218</v>
      </c>
      <c r="K72" s="19">
        <v>1.36</v>
      </c>
    </row>
    <row r="73" spans="1:11" ht="18" customHeight="1">
      <c r="A73" s="7" t="s">
        <v>44</v>
      </c>
      <c r="B73" s="9">
        <v>1265000</v>
      </c>
      <c r="C73" s="11" t="s">
        <v>219</v>
      </c>
      <c r="D73" s="6">
        <v>540</v>
      </c>
      <c r="E73" s="11" t="s">
        <v>13</v>
      </c>
      <c r="F73" s="3">
        <v>4</v>
      </c>
      <c r="G73" s="3">
        <v>3</v>
      </c>
      <c r="H73" s="3">
        <v>2</v>
      </c>
      <c r="I73" s="12" t="s">
        <v>220</v>
      </c>
      <c r="J73" s="13" t="s">
        <v>221</v>
      </c>
      <c r="K73" s="19">
        <v>1.2</v>
      </c>
    </row>
    <row r="74" spans="1:11" ht="18" customHeight="1">
      <c r="A74" s="7" t="s">
        <v>44</v>
      </c>
      <c r="B74" s="9">
        <v>1259000</v>
      </c>
      <c r="C74" s="11" t="s">
        <v>222</v>
      </c>
      <c r="D74" s="6">
        <v>809.4</v>
      </c>
      <c r="E74" s="11" t="s">
        <v>13</v>
      </c>
      <c r="F74" s="3">
        <v>3</v>
      </c>
      <c r="G74" s="3">
        <v>2</v>
      </c>
      <c r="H74" s="3">
        <v>1</v>
      </c>
      <c r="I74" s="12" t="s">
        <v>223</v>
      </c>
      <c r="J74" s="13" t="s">
        <v>224</v>
      </c>
      <c r="K74" s="19">
        <v>1.8</v>
      </c>
    </row>
    <row r="75" spans="1:11" ht="18" customHeight="1">
      <c r="A75" s="7" t="s">
        <v>44</v>
      </c>
      <c r="B75" s="9">
        <v>1252000</v>
      </c>
      <c r="C75" s="11" t="s">
        <v>225</v>
      </c>
      <c r="D75" s="6">
        <v>2023</v>
      </c>
      <c r="E75" s="11" t="s">
        <v>13</v>
      </c>
      <c r="F75" s="3">
        <v>5</v>
      </c>
      <c r="G75" s="3">
        <v>2</v>
      </c>
      <c r="H75" s="3">
        <v>2</v>
      </c>
      <c r="I75" s="12" t="s">
        <v>226</v>
      </c>
      <c r="J75" s="13" t="s">
        <v>227</v>
      </c>
      <c r="K75" s="19">
        <v>19.82</v>
      </c>
    </row>
    <row r="76" spans="1:11" ht="18" customHeight="1">
      <c r="A76" s="7" t="s">
        <v>44</v>
      </c>
      <c r="B76" s="9">
        <v>1252000</v>
      </c>
      <c r="C76" s="11" t="s">
        <v>225</v>
      </c>
      <c r="D76" s="6">
        <v>2023</v>
      </c>
      <c r="E76" s="11" t="s">
        <v>13</v>
      </c>
      <c r="F76" s="3">
        <v>5</v>
      </c>
      <c r="G76" s="3">
        <v>2</v>
      </c>
      <c r="H76" s="3">
        <v>2</v>
      </c>
      <c r="I76" s="12" t="s">
        <v>226</v>
      </c>
      <c r="J76" s="13" t="s">
        <v>227</v>
      </c>
      <c r="K76" s="19">
        <v>19.82</v>
      </c>
    </row>
    <row r="77" spans="1:11" ht="18" customHeight="1">
      <c r="A77" s="7" t="s">
        <v>44</v>
      </c>
      <c r="B77" s="9">
        <v>1210000</v>
      </c>
      <c r="C77" s="11" t="s">
        <v>228</v>
      </c>
      <c r="D77" s="6">
        <v>680</v>
      </c>
      <c r="E77" s="11" t="s">
        <v>13</v>
      </c>
      <c r="F77" s="3">
        <v>4</v>
      </c>
      <c r="G77" s="3">
        <v>3</v>
      </c>
      <c r="H77" s="3">
        <v>4</v>
      </c>
      <c r="I77" s="12" t="s">
        <v>229</v>
      </c>
      <c r="J77" s="13" t="s">
        <v>230</v>
      </c>
      <c r="K77" s="19">
        <v>1.93</v>
      </c>
    </row>
    <row r="78" spans="1:11" ht="18" customHeight="1">
      <c r="A78" s="7" t="s">
        <v>44</v>
      </c>
      <c r="B78" s="9">
        <v>1200000</v>
      </c>
      <c r="C78" s="11" t="s">
        <v>231</v>
      </c>
      <c r="D78" s="6">
        <v>400</v>
      </c>
      <c r="E78" s="11" t="s">
        <v>13</v>
      </c>
      <c r="F78" s="3">
        <v>4</v>
      </c>
      <c r="G78" s="3">
        <v>2</v>
      </c>
      <c r="H78" s="3">
        <v>2</v>
      </c>
      <c r="I78" s="12" t="s">
        <v>232</v>
      </c>
      <c r="J78" s="13" t="s">
        <v>233</v>
      </c>
      <c r="K78" s="19">
        <v>2.31</v>
      </c>
    </row>
    <row r="79" spans="1:11" ht="18" customHeight="1">
      <c r="A79" s="7" t="s">
        <v>44</v>
      </c>
      <c r="B79" s="9">
        <v>1200000</v>
      </c>
      <c r="C79" s="11" t="s">
        <v>234</v>
      </c>
      <c r="D79" s="6">
        <v>1047</v>
      </c>
      <c r="E79" s="11" t="s">
        <v>13</v>
      </c>
      <c r="F79" s="3">
        <v>5</v>
      </c>
      <c r="G79" s="3">
        <v>2</v>
      </c>
      <c r="H79" s="3">
        <v>2</v>
      </c>
      <c r="I79" s="12" t="s">
        <v>235</v>
      </c>
      <c r="J79" s="13" t="s">
        <v>236</v>
      </c>
      <c r="K79" s="19">
        <v>0.4</v>
      </c>
    </row>
    <row r="80" spans="1:11" ht="18" customHeight="1">
      <c r="A80" s="7" t="s">
        <v>44</v>
      </c>
      <c r="B80" s="9">
        <v>1200000</v>
      </c>
      <c r="C80" s="11" t="s">
        <v>237</v>
      </c>
      <c r="D80" s="6">
        <v>375</v>
      </c>
      <c r="E80" s="11" t="s">
        <v>13</v>
      </c>
      <c r="F80" s="3">
        <v>3</v>
      </c>
      <c r="G80" s="3">
        <v>2</v>
      </c>
      <c r="H80" s="3">
        <v>1</v>
      </c>
      <c r="I80" s="12" t="s">
        <v>238</v>
      </c>
      <c r="J80" s="13" t="s">
        <v>239</v>
      </c>
      <c r="K80" s="19">
        <v>0.66</v>
      </c>
    </row>
    <row r="81" spans="1:11" ht="18" customHeight="1">
      <c r="A81" s="7" t="s">
        <v>44</v>
      </c>
      <c r="B81" s="9">
        <v>1176500</v>
      </c>
      <c r="C81" s="11" t="s">
        <v>240</v>
      </c>
      <c r="D81" s="6">
        <v>601</v>
      </c>
      <c r="E81" s="11" t="s">
        <v>13</v>
      </c>
      <c r="F81" s="3">
        <v>4</v>
      </c>
      <c r="G81" s="3">
        <v>2</v>
      </c>
      <c r="H81" s="3">
        <v>1</v>
      </c>
      <c r="I81" s="12" t="s">
        <v>241</v>
      </c>
      <c r="J81" s="13" t="s">
        <v>242</v>
      </c>
      <c r="K81" s="19">
        <v>12.13</v>
      </c>
    </row>
    <row r="82" spans="1:11" ht="18" customHeight="1">
      <c r="A82" s="7" t="s">
        <v>44</v>
      </c>
      <c r="B82" s="9">
        <v>1175000</v>
      </c>
      <c r="C82" s="11" t="s">
        <v>243</v>
      </c>
      <c r="D82" s="6">
        <v>547</v>
      </c>
      <c r="E82" s="11" t="s">
        <v>13</v>
      </c>
      <c r="F82" s="3">
        <v>4</v>
      </c>
      <c r="G82" s="3">
        <v>3</v>
      </c>
      <c r="H82" s="3">
        <v>2</v>
      </c>
      <c r="I82" s="12" t="s">
        <v>244</v>
      </c>
      <c r="J82" s="13" t="s">
        <v>245</v>
      </c>
      <c r="K82" s="19">
        <v>2.39</v>
      </c>
    </row>
    <row r="83" spans="1:11" ht="18" customHeight="1">
      <c r="A83" s="7" t="s">
        <v>44</v>
      </c>
      <c r="B83" s="9">
        <v>1151000</v>
      </c>
      <c r="C83" s="11" t="s">
        <v>246</v>
      </c>
      <c r="D83" s="6">
        <v>645</v>
      </c>
      <c r="E83" s="11" t="s">
        <v>13</v>
      </c>
      <c r="F83" s="3">
        <v>4</v>
      </c>
      <c r="G83" s="3">
        <v>2</v>
      </c>
      <c r="H83" s="3">
        <v>3</v>
      </c>
      <c r="I83" s="12" t="s">
        <v>247</v>
      </c>
      <c r="J83" s="13" t="s">
        <v>248</v>
      </c>
      <c r="K83" s="19">
        <v>1.31</v>
      </c>
    </row>
    <row r="84" spans="1:11" ht="18" customHeight="1">
      <c r="A84" s="7" t="s">
        <v>44</v>
      </c>
      <c r="B84" s="9">
        <v>1150000</v>
      </c>
      <c r="C84" s="11" t="s">
        <v>249</v>
      </c>
      <c r="D84" s="6">
        <v>302</v>
      </c>
      <c r="E84" s="11" t="s">
        <v>13</v>
      </c>
      <c r="F84" s="3">
        <v>4</v>
      </c>
      <c r="G84" s="3">
        <v>3</v>
      </c>
      <c r="H84" s="3">
        <v>2</v>
      </c>
      <c r="I84" s="12" t="s">
        <v>250</v>
      </c>
      <c r="J84" s="13" t="s">
        <v>251</v>
      </c>
      <c r="K84" s="19">
        <v>1.18</v>
      </c>
    </row>
    <row r="85" spans="1:11" ht="18" customHeight="1">
      <c r="A85" s="7" t="s">
        <v>44</v>
      </c>
      <c r="B85" s="9">
        <v>1145000</v>
      </c>
      <c r="C85" s="11" t="s">
        <v>252</v>
      </c>
      <c r="D85" s="6">
        <v>450</v>
      </c>
      <c r="E85" s="11" t="s">
        <v>13</v>
      </c>
      <c r="F85" s="3">
        <v>4</v>
      </c>
      <c r="G85" s="3">
        <v>2</v>
      </c>
      <c r="H85" s="3">
        <v>2</v>
      </c>
      <c r="I85" s="12" t="s">
        <v>253</v>
      </c>
      <c r="J85" s="13" t="s">
        <v>254</v>
      </c>
      <c r="K85" s="19">
        <v>3.16</v>
      </c>
    </row>
    <row r="86" spans="1:11" ht="18" customHeight="1">
      <c r="A86" s="7" t="s">
        <v>44</v>
      </c>
      <c r="B86" s="9">
        <v>1143000</v>
      </c>
      <c r="C86" s="11" t="s">
        <v>255</v>
      </c>
      <c r="D86" s="6">
        <v>722</v>
      </c>
      <c r="E86" s="11" t="s">
        <v>13</v>
      </c>
      <c r="F86" s="3">
        <v>5</v>
      </c>
      <c r="G86" s="3">
        <v>2</v>
      </c>
      <c r="H86" s="3">
        <v>1</v>
      </c>
      <c r="I86" s="12" t="s">
        <v>256</v>
      </c>
      <c r="J86" s="13" t="s">
        <v>257</v>
      </c>
      <c r="K86" s="19">
        <v>0.64</v>
      </c>
    </row>
    <row r="87" spans="1:11" ht="18" customHeight="1">
      <c r="A87" s="7" t="s">
        <v>44</v>
      </c>
      <c r="B87" s="9">
        <v>1139000</v>
      </c>
      <c r="C87" s="11" t="s">
        <v>258</v>
      </c>
      <c r="D87" s="6">
        <v>765</v>
      </c>
      <c r="E87" s="11" t="s">
        <v>13</v>
      </c>
      <c r="F87" s="3">
        <v>4</v>
      </c>
      <c r="G87" s="3">
        <v>2</v>
      </c>
      <c r="H87" s="3">
        <v>2</v>
      </c>
      <c r="I87" s="12" t="s">
        <v>259</v>
      </c>
      <c r="J87" s="13" t="s">
        <v>260</v>
      </c>
      <c r="K87" s="19">
        <v>1.21</v>
      </c>
    </row>
    <row r="88" spans="1:11" ht="18" customHeight="1">
      <c r="A88" s="7" t="s">
        <v>44</v>
      </c>
      <c r="B88" s="9">
        <v>1135000</v>
      </c>
      <c r="C88" s="11" t="s">
        <v>261</v>
      </c>
      <c r="D88" s="6">
        <v>632</v>
      </c>
      <c r="E88" s="11" t="s">
        <v>13</v>
      </c>
      <c r="F88" s="3">
        <v>4</v>
      </c>
      <c r="G88" s="3">
        <v>2</v>
      </c>
      <c r="H88" s="3">
        <v>1</v>
      </c>
      <c r="I88" s="12" t="s">
        <v>262</v>
      </c>
      <c r="J88" s="13" t="s">
        <v>263</v>
      </c>
      <c r="K88" s="19">
        <v>1.32</v>
      </c>
    </row>
    <row r="89" spans="1:11" ht="18" customHeight="1">
      <c r="A89" s="7" t="s">
        <v>44</v>
      </c>
      <c r="B89" s="9">
        <v>1128000</v>
      </c>
      <c r="C89" s="11" t="s">
        <v>264</v>
      </c>
      <c r="D89" s="6">
        <v>372</v>
      </c>
      <c r="E89" s="11" t="s">
        <v>13</v>
      </c>
      <c r="F89" s="3">
        <v>3</v>
      </c>
      <c r="G89" s="3">
        <v>2</v>
      </c>
      <c r="H89" s="3">
        <v>2</v>
      </c>
      <c r="I89" s="12" t="s">
        <v>265</v>
      </c>
      <c r="J89" s="13" t="s">
        <v>266</v>
      </c>
      <c r="K89" s="19">
        <v>0.99</v>
      </c>
    </row>
    <row r="90" spans="1:11" ht="18" customHeight="1">
      <c r="A90" s="7" t="s">
        <v>44</v>
      </c>
      <c r="B90" s="9">
        <v>1126000</v>
      </c>
      <c r="C90" s="11" t="s">
        <v>267</v>
      </c>
      <c r="D90" s="6">
        <v>638</v>
      </c>
      <c r="E90" s="11" t="s">
        <v>13</v>
      </c>
      <c r="F90" s="3">
        <v>5</v>
      </c>
      <c r="G90" s="3">
        <v>3</v>
      </c>
      <c r="H90" s="3">
        <v>2</v>
      </c>
      <c r="I90" s="12" t="s">
        <v>268</v>
      </c>
      <c r="J90" s="13" t="s">
        <v>269</v>
      </c>
      <c r="K90" s="19">
        <v>0.5</v>
      </c>
    </row>
    <row r="91" spans="1:11" ht="18" customHeight="1">
      <c r="A91" s="7" t="s">
        <v>44</v>
      </c>
      <c r="B91" s="9">
        <v>1115000</v>
      </c>
      <c r="C91" s="11" t="s">
        <v>270</v>
      </c>
      <c r="D91" s="6">
        <v>278.10000000000002</v>
      </c>
      <c r="E91" s="11" t="s">
        <v>17</v>
      </c>
      <c r="F91" s="3">
        <v>4</v>
      </c>
      <c r="G91" s="3">
        <v>3</v>
      </c>
      <c r="H91" s="3">
        <v>2</v>
      </c>
      <c r="I91" s="12" t="s">
        <v>271</v>
      </c>
      <c r="J91" s="13" t="s">
        <v>272</v>
      </c>
      <c r="K91" s="19">
        <v>0.72</v>
      </c>
    </row>
    <row r="92" spans="1:11" ht="18" customHeight="1">
      <c r="A92" s="7" t="s">
        <v>44</v>
      </c>
      <c r="B92" s="9">
        <v>1112000</v>
      </c>
      <c r="C92" s="11" t="s">
        <v>273</v>
      </c>
      <c r="D92" s="6">
        <v>506</v>
      </c>
      <c r="E92" s="11" t="s">
        <v>13</v>
      </c>
      <c r="F92" s="3">
        <v>3</v>
      </c>
      <c r="G92" s="3">
        <v>1</v>
      </c>
      <c r="H92" s="3">
        <v>2</v>
      </c>
      <c r="I92" s="12" t="s">
        <v>274</v>
      </c>
      <c r="J92" s="13" t="s">
        <v>275</v>
      </c>
      <c r="K92" s="19">
        <v>0.47</v>
      </c>
    </row>
    <row r="93" spans="1:11" ht="18" customHeight="1">
      <c r="A93" s="7" t="s">
        <v>44</v>
      </c>
      <c r="B93" s="9">
        <v>1105000</v>
      </c>
      <c r="C93" s="11" t="s">
        <v>276</v>
      </c>
      <c r="D93" s="6">
        <v>620</v>
      </c>
      <c r="E93" s="11" t="s">
        <v>13</v>
      </c>
      <c r="F93" s="3">
        <v>3</v>
      </c>
      <c r="G93" s="3">
        <v>1</v>
      </c>
      <c r="H93" s="3">
        <v>2</v>
      </c>
      <c r="I93" s="12" t="s">
        <v>277</v>
      </c>
      <c r="J93" s="13" t="s">
        <v>278</v>
      </c>
      <c r="K93" s="19">
        <v>0.81</v>
      </c>
    </row>
    <row r="94" spans="1:11" ht="18" customHeight="1">
      <c r="A94" s="7" t="s">
        <v>44</v>
      </c>
      <c r="B94" s="9">
        <v>1105000</v>
      </c>
      <c r="C94" s="11" t="s">
        <v>279</v>
      </c>
      <c r="D94" s="6">
        <v>754</v>
      </c>
      <c r="E94" s="11" t="s">
        <v>13</v>
      </c>
      <c r="F94" s="3">
        <v>4</v>
      </c>
      <c r="G94" s="3">
        <v>2</v>
      </c>
      <c r="H94" s="3">
        <v>2</v>
      </c>
      <c r="I94" s="12" t="s">
        <v>280</v>
      </c>
      <c r="J94" s="13" t="s">
        <v>281</v>
      </c>
      <c r="K94" s="19">
        <v>1.47</v>
      </c>
    </row>
    <row r="95" spans="1:11" ht="18" customHeight="1">
      <c r="A95" s="7" t="s">
        <v>44</v>
      </c>
      <c r="B95" s="9">
        <v>1100000</v>
      </c>
      <c r="C95" s="11" t="s">
        <v>282</v>
      </c>
      <c r="D95" s="6">
        <v>872</v>
      </c>
      <c r="E95" s="11" t="s">
        <v>13</v>
      </c>
      <c r="F95" s="3">
        <v>4</v>
      </c>
      <c r="G95" s="3">
        <v>3</v>
      </c>
      <c r="H95" s="3">
        <v>2</v>
      </c>
      <c r="I95" s="12" t="s">
        <v>283</v>
      </c>
      <c r="J95" s="13" t="s">
        <v>284</v>
      </c>
      <c r="K95" s="19">
        <v>2.16</v>
      </c>
    </row>
    <row r="96" spans="1:11" ht="18" customHeight="1">
      <c r="A96" s="7" t="s">
        <v>44</v>
      </c>
      <c r="B96" s="9">
        <v>1100000</v>
      </c>
      <c r="C96" s="11" t="s">
        <v>285</v>
      </c>
      <c r="D96" s="6">
        <v>878</v>
      </c>
      <c r="E96" s="11" t="s">
        <v>13</v>
      </c>
      <c r="F96" s="3">
        <v>4</v>
      </c>
      <c r="G96" s="3">
        <v>2</v>
      </c>
      <c r="H96" s="3">
        <v>2</v>
      </c>
      <c r="I96" s="12" t="s">
        <v>286</v>
      </c>
      <c r="J96" s="13" t="s">
        <v>287</v>
      </c>
      <c r="K96" s="19">
        <v>0.41</v>
      </c>
    </row>
    <row r="97" spans="1:11" ht="18" customHeight="1">
      <c r="A97" s="7" t="s">
        <v>44</v>
      </c>
      <c r="B97" s="9">
        <v>1100000</v>
      </c>
      <c r="C97" s="11" t="s">
        <v>288</v>
      </c>
      <c r="D97" s="6">
        <v>297</v>
      </c>
      <c r="E97" s="11" t="s">
        <v>13</v>
      </c>
      <c r="F97" s="3">
        <v>2</v>
      </c>
      <c r="G97" s="3">
        <v>1</v>
      </c>
      <c r="H97" s="3">
        <v>1</v>
      </c>
      <c r="I97" s="12" t="s">
        <v>289</v>
      </c>
      <c r="J97" s="13" t="s">
        <v>47</v>
      </c>
      <c r="K97" s="19">
        <v>1.26</v>
      </c>
    </row>
    <row r="98" spans="1:11" ht="18" customHeight="1">
      <c r="A98" s="7" t="s">
        <v>44</v>
      </c>
      <c r="B98" s="9">
        <v>1100000</v>
      </c>
      <c r="C98" s="11" t="s">
        <v>290</v>
      </c>
      <c r="D98" s="6">
        <v>748</v>
      </c>
      <c r="E98" s="11" t="s">
        <v>13</v>
      </c>
      <c r="F98" s="3">
        <v>4</v>
      </c>
      <c r="G98" s="3">
        <v>3</v>
      </c>
      <c r="H98" s="3">
        <v>2</v>
      </c>
      <c r="I98" s="12" t="s">
        <v>291</v>
      </c>
      <c r="J98" s="13" t="s">
        <v>292</v>
      </c>
      <c r="K98" s="19">
        <v>2.14</v>
      </c>
    </row>
    <row r="99" spans="1:11" ht="18" customHeight="1">
      <c r="A99" s="7" t="s">
        <v>44</v>
      </c>
      <c r="B99" s="9">
        <v>1100000</v>
      </c>
      <c r="C99" s="11" t="s">
        <v>293</v>
      </c>
      <c r="D99" s="6">
        <v>702</v>
      </c>
      <c r="E99" s="11" t="s">
        <v>13</v>
      </c>
      <c r="F99" s="3">
        <v>4</v>
      </c>
      <c r="G99" s="3">
        <v>2</v>
      </c>
      <c r="H99" s="3">
        <v>2</v>
      </c>
      <c r="I99" s="12" t="s">
        <v>294</v>
      </c>
      <c r="J99" s="13" t="s">
        <v>295</v>
      </c>
      <c r="K99" s="19">
        <v>0.79</v>
      </c>
    </row>
    <row r="100" spans="1:11" ht="18" customHeight="1">
      <c r="A100" s="7" t="s">
        <v>44</v>
      </c>
      <c r="B100" s="9">
        <v>1100000</v>
      </c>
      <c r="C100" s="11" t="s">
        <v>296</v>
      </c>
      <c r="D100" s="6">
        <v>525</v>
      </c>
      <c r="E100" s="11" t="s">
        <v>13</v>
      </c>
      <c r="F100" s="3">
        <v>2</v>
      </c>
      <c r="G100" s="3">
        <v>2</v>
      </c>
      <c r="H100" s="3">
        <v>1</v>
      </c>
      <c r="I100" s="12" t="s">
        <v>297</v>
      </c>
      <c r="J100" s="13" t="s">
        <v>298</v>
      </c>
      <c r="K100" s="19">
        <v>2.46</v>
      </c>
    </row>
    <row r="101" spans="1:11" ht="18" customHeight="1">
      <c r="A101" s="7" t="s">
        <v>44</v>
      </c>
      <c r="B101" s="9">
        <v>1078500</v>
      </c>
      <c r="C101" s="11" t="s">
        <v>299</v>
      </c>
      <c r="D101" s="6">
        <v>881</v>
      </c>
      <c r="E101" s="11" t="s">
        <v>13</v>
      </c>
      <c r="F101" s="3">
        <v>4</v>
      </c>
      <c r="G101" s="3">
        <v>2</v>
      </c>
      <c r="H101" s="3">
        <v>4</v>
      </c>
      <c r="I101" s="12" t="s">
        <v>300</v>
      </c>
      <c r="J101" s="13" t="s">
        <v>301</v>
      </c>
      <c r="K101" s="19">
        <v>1.33</v>
      </c>
    </row>
    <row r="102" spans="1:11" ht="18" customHeight="1">
      <c r="A102" s="7" t="s">
        <v>44</v>
      </c>
      <c r="B102" s="9">
        <v>1060000</v>
      </c>
      <c r="C102" s="11" t="s">
        <v>302</v>
      </c>
      <c r="D102" s="6">
        <v>642</v>
      </c>
      <c r="E102" s="11" t="s">
        <v>13</v>
      </c>
      <c r="F102" s="3">
        <v>3</v>
      </c>
      <c r="G102" s="3">
        <v>2</v>
      </c>
      <c r="H102" s="3">
        <v>2</v>
      </c>
      <c r="I102" s="12" t="s">
        <v>303</v>
      </c>
      <c r="J102" s="13" t="s">
        <v>304</v>
      </c>
      <c r="K102" s="19">
        <v>2.33</v>
      </c>
    </row>
    <row r="103" spans="1:11" ht="18" customHeight="1">
      <c r="A103" s="7" t="s">
        <v>44</v>
      </c>
      <c r="B103" s="9">
        <v>1050000</v>
      </c>
      <c r="C103" s="11" t="s">
        <v>305</v>
      </c>
      <c r="D103" s="6">
        <v>556.4</v>
      </c>
      <c r="E103" s="11" t="s">
        <v>13</v>
      </c>
      <c r="F103" s="3">
        <v>3</v>
      </c>
      <c r="G103" s="3">
        <v>1</v>
      </c>
      <c r="H103" s="3">
        <v>2</v>
      </c>
      <c r="I103" s="12" t="s">
        <v>306</v>
      </c>
      <c r="J103" s="13" t="s">
        <v>307</v>
      </c>
      <c r="K103" s="19">
        <v>0.27</v>
      </c>
    </row>
    <row r="104" spans="1:11" ht="18" customHeight="1">
      <c r="A104" s="7" t="s">
        <v>44</v>
      </c>
      <c r="B104" s="9">
        <v>1045000</v>
      </c>
      <c r="C104" s="11" t="s">
        <v>308</v>
      </c>
      <c r="D104" s="6">
        <v>605</v>
      </c>
      <c r="E104" s="11" t="s">
        <v>13</v>
      </c>
      <c r="F104" s="3">
        <v>4</v>
      </c>
      <c r="G104" s="3">
        <v>2</v>
      </c>
      <c r="H104" s="3">
        <v>2</v>
      </c>
      <c r="I104" s="12" t="s">
        <v>309</v>
      </c>
      <c r="J104" s="13" t="s">
        <v>310</v>
      </c>
      <c r="K104" s="19">
        <v>1.1599999999999999</v>
      </c>
    </row>
    <row r="105" spans="1:11" ht="18" customHeight="1">
      <c r="A105" s="7" t="s">
        <v>44</v>
      </c>
      <c r="B105" s="9">
        <v>1027500</v>
      </c>
      <c r="C105" s="11" t="s">
        <v>311</v>
      </c>
      <c r="D105" s="6">
        <v>650</v>
      </c>
      <c r="E105" s="11" t="s">
        <v>13</v>
      </c>
      <c r="F105" s="3">
        <v>3</v>
      </c>
      <c r="G105" s="3">
        <v>1</v>
      </c>
      <c r="I105" s="12" t="s">
        <v>312</v>
      </c>
      <c r="J105" s="13" t="s">
        <v>313</v>
      </c>
      <c r="K105" s="19">
        <v>4.91</v>
      </c>
    </row>
    <row r="106" spans="1:11" ht="18" customHeight="1">
      <c r="A106" s="7" t="s">
        <v>44</v>
      </c>
      <c r="B106" s="9">
        <v>1025000</v>
      </c>
      <c r="C106" s="11" t="s">
        <v>314</v>
      </c>
      <c r="D106" s="6">
        <v>575</v>
      </c>
      <c r="E106" s="11" t="s">
        <v>13</v>
      </c>
      <c r="F106" s="3">
        <v>4</v>
      </c>
      <c r="G106" s="3">
        <v>2</v>
      </c>
      <c r="H106" s="3">
        <v>1</v>
      </c>
      <c r="I106" s="12" t="s">
        <v>315</v>
      </c>
      <c r="J106" s="13" t="s">
        <v>316</v>
      </c>
      <c r="K106" s="19">
        <v>7.94</v>
      </c>
    </row>
    <row r="107" spans="1:11" ht="18" customHeight="1">
      <c r="A107" s="7" t="s">
        <v>44</v>
      </c>
      <c r="B107" s="9">
        <v>1020000</v>
      </c>
      <c r="C107" s="11" t="s">
        <v>317</v>
      </c>
      <c r="D107" s="6">
        <v>792</v>
      </c>
      <c r="E107" s="11" t="s">
        <v>13</v>
      </c>
      <c r="F107" s="3">
        <v>3</v>
      </c>
      <c r="G107" s="3">
        <v>2</v>
      </c>
      <c r="H107" s="3">
        <v>2</v>
      </c>
      <c r="I107" s="12" t="s">
        <v>318</v>
      </c>
      <c r="J107" s="13" t="s">
        <v>319</v>
      </c>
      <c r="K107" s="19">
        <v>2.25</v>
      </c>
    </row>
    <row r="108" spans="1:11" ht="18" customHeight="1">
      <c r="A108" s="7" t="s">
        <v>44</v>
      </c>
      <c r="B108" s="9">
        <v>1015000</v>
      </c>
      <c r="C108" s="11" t="s">
        <v>320</v>
      </c>
      <c r="D108" s="6">
        <v>303</v>
      </c>
      <c r="E108" s="11" t="s">
        <v>13</v>
      </c>
      <c r="F108" s="3">
        <v>4</v>
      </c>
      <c r="G108" s="3">
        <v>2</v>
      </c>
      <c r="H108" s="3">
        <v>2</v>
      </c>
      <c r="I108" s="12" t="s">
        <v>321</v>
      </c>
      <c r="J108" s="14" t="s">
        <v>322</v>
      </c>
      <c r="K108" s="19">
        <v>0.97</v>
      </c>
    </row>
    <row r="109" spans="1:11" ht="18" customHeight="1">
      <c r="A109" s="7" t="s">
        <v>44</v>
      </c>
      <c r="B109" s="9">
        <v>1010000</v>
      </c>
      <c r="C109" s="11" t="s">
        <v>323</v>
      </c>
      <c r="D109" s="6">
        <v>452</v>
      </c>
      <c r="E109" s="11" t="s">
        <v>13</v>
      </c>
      <c r="F109" s="3">
        <v>4</v>
      </c>
      <c r="G109" s="3">
        <v>2</v>
      </c>
      <c r="H109" s="3">
        <v>2</v>
      </c>
      <c r="I109" s="12" t="s">
        <v>324</v>
      </c>
      <c r="J109" s="13" t="s">
        <v>325</v>
      </c>
      <c r="K109" s="19">
        <v>1.29</v>
      </c>
    </row>
    <row r="110" spans="1:11" ht="18" customHeight="1">
      <c r="A110" s="7" t="s">
        <v>44</v>
      </c>
      <c r="B110" s="9">
        <v>1010000</v>
      </c>
      <c r="C110" s="11" t="s">
        <v>326</v>
      </c>
      <c r="D110" s="6">
        <v>701</v>
      </c>
      <c r="E110" s="11" t="s">
        <v>13</v>
      </c>
      <c r="F110" s="3">
        <v>4</v>
      </c>
      <c r="G110" s="3">
        <v>2</v>
      </c>
      <c r="H110" s="3">
        <v>2</v>
      </c>
      <c r="I110" s="12" t="s">
        <v>327</v>
      </c>
      <c r="J110" s="13" t="s">
        <v>328</v>
      </c>
      <c r="K110" s="19">
        <v>0.38</v>
      </c>
    </row>
    <row r="111" spans="1:11" ht="18" customHeight="1">
      <c r="A111" s="7" t="s">
        <v>44</v>
      </c>
      <c r="B111" s="9">
        <v>1000000</v>
      </c>
      <c r="C111" s="11" t="s">
        <v>329</v>
      </c>
      <c r="D111" s="6">
        <v>653</v>
      </c>
      <c r="E111" s="11" t="s">
        <v>13</v>
      </c>
      <c r="F111" s="3">
        <v>4</v>
      </c>
      <c r="G111" s="3">
        <v>2</v>
      </c>
      <c r="H111" s="3">
        <v>4</v>
      </c>
      <c r="I111" s="12" t="s">
        <v>330</v>
      </c>
      <c r="J111" s="13" t="s">
        <v>331</v>
      </c>
      <c r="K111" s="19">
        <v>1.75</v>
      </c>
    </row>
    <row r="112" spans="1:11" ht="18" customHeight="1">
      <c r="A112" s="7" t="s">
        <v>44</v>
      </c>
      <c r="B112" s="9">
        <v>1000000</v>
      </c>
      <c r="C112" s="11" t="s">
        <v>332</v>
      </c>
      <c r="D112" s="6">
        <v>280</v>
      </c>
      <c r="E112" s="11" t="s">
        <v>13</v>
      </c>
      <c r="F112" s="3">
        <v>6</v>
      </c>
      <c r="G112" s="3">
        <v>4</v>
      </c>
      <c r="H112" s="3">
        <v>3</v>
      </c>
      <c r="I112" s="12" t="s">
        <v>333</v>
      </c>
      <c r="J112" s="13" t="s">
        <v>334</v>
      </c>
      <c r="K112" s="19">
        <v>0.67</v>
      </c>
    </row>
    <row r="113" spans="1:11" ht="18" customHeight="1">
      <c r="A113" s="7" t="s">
        <v>44</v>
      </c>
      <c r="B113" s="9">
        <v>995000</v>
      </c>
      <c r="C113" s="11" t="s">
        <v>335</v>
      </c>
      <c r="D113" s="6">
        <v>1184</v>
      </c>
      <c r="E113" s="11" t="s">
        <v>13</v>
      </c>
      <c r="F113" s="3">
        <v>3</v>
      </c>
      <c r="G113" s="3">
        <v>2</v>
      </c>
      <c r="H113" s="3">
        <v>4</v>
      </c>
      <c r="I113" s="12" t="s">
        <v>336</v>
      </c>
      <c r="J113" s="13" t="s">
        <v>337</v>
      </c>
      <c r="K113" s="19">
        <v>1.05</v>
      </c>
    </row>
    <row r="114" spans="1:11" ht="18" customHeight="1">
      <c r="A114" s="7" t="s">
        <v>44</v>
      </c>
      <c r="B114" s="9">
        <v>981000</v>
      </c>
      <c r="C114" s="11" t="s">
        <v>338</v>
      </c>
      <c r="D114" s="6">
        <v>462</v>
      </c>
      <c r="E114" s="11" t="s">
        <v>13</v>
      </c>
      <c r="F114" s="3">
        <v>3</v>
      </c>
      <c r="G114" s="3">
        <v>2</v>
      </c>
      <c r="H114" s="3">
        <v>2</v>
      </c>
      <c r="I114" s="12" t="s">
        <v>339</v>
      </c>
      <c r="J114" s="13" t="s">
        <v>340</v>
      </c>
      <c r="K114" s="19">
        <v>1.53</v>
      </c>
    </row>
    <row r="115" spans="1:11" ht="18" customHeight="1">
      <c r="A115" s="7" t="s">
        <v>44</v>
      </c>
      <c r="B115" s="9">
        <v>980000</v>
      </c>
      <c r="C115" s="11" t="s">
        <v>341</v>
      </c>
      <c r="D115" s="6">
        <v>588</v>
      </c>
      <c r="E115" s="11" t="s">
        <v>13</v>
      </c>
      <c r="F115" s="3">
        <v>4</v>
      </c>
      <c r="G115" s="3">
        <v>2</v>
      </c>
      <c r="H115" s="3">
        <v>2</v>
      </c>
      <c r="I115" s="12" t="s">
        <v>342</v>
      </c>
      <c r="J115" s="13" t="s">
        <v>343</v>
      </c>
      <c r="K115" s="19">
        <v>0.74</v>
      </c>
    </row>
    <row r="116" spans="1:11" ht="18" customHeight="1">
      <c r="A116" s="7" t="s">
        <v>44</v>
      </c>
      <c r="B116" s="9">
        <v>980000</v>
      </c>
      <c r="C116" s="11" t="s">
        <v>344</v>
      </c>
      <c r="D116" s="6">
        <v>464</v>
      </c>
      <c r="E116" s="11" t="s">
        <v>13</v>
      </c>
      <c r="F116" s="3">
        <v>3</v>
      </c>
      <c r="G116" s="3">
        <v>2</v>
      </c>
      <c r="H116" s="3">
        <v>2</v>
      </c>
      <c r="I116" s="12" t="s">
        <v>345</v>
      </c>
      <c r="J116" s="13" t="s">
        <v>313</v>
      </c>
      <c r="K116" s="19">
        <v>2.84</v>
      </c>
    </row>
    <row r="117" spans="1:11" ht="18" customHeight="1">
      <c r="A117" s="7" t="s">
        <v>44</v>
      </c>
      <c r="B117" s="9">
        <v>970000</v>
      </c>
      <c r="C117" s="11" t="s">
        <v>346</v>
      </c>
      <c r="D117" s="6">
        <v>521.6</v>
      </c>
      <c r="E117" s="11" t="s">
        <v>13</v>
      </c>
      <c r="F117" s="3">
        <v>3</v>
      </c>
      <c r="G117" s="3">
        <v>2</v>
      </c>
      <c r="H117" s="3">
        <v>2</v>
      </c>
      <c r="I117" s="12" t="s">
        <v>347</v>
      </c>
      <c r="J117" s="13" t="s">
        <v>348</v>
      </c>
      <c r="K117" s="19">
        <v>0.52</v>
      </c>
    </row>
    <row r="118" spans="1:11" ht="18" customHeight="1">
      <c r="A118" s="7" t="s">
        <v>44</v>
      </c>
      <c r="B118" s="9">
        <v>960000</v>
      </c>
      <c r="C118" s="11" t="s">
        <v>349</v>
      </c>
      <c r="D118" s="6">
        <v>617</v>
      </c>
      <c r="E118" s="11" t="s">
        <v>13</v>
      </c>
      <c r="F118" s="3">
        <v>4</v>
      </c>
      <c r="G118" s="3">
        <v>1</v>
      </c>
      <c r="H118" s="3">
        <v>2</v>
      </c>
      <c r="I118" s="12" t="s">
        <v>350</v>
      </c>
      <c r="J118" s="13" t="s">
        <v>351</v>
      </c>
      <c r="K118" s="19">
        <v>1.44</v>
      </c>
    </row>
    <row r="119" spans="1:11" ht="18" customHeight="1">
      <c r="A119" s="7" t="s">
        <v>44</v>
      </c>
      <c r="B119" s="9">
        <v>955000</v>
      </c>
      <c r="C119" s="11" t="s">
        <v>352</v>
      </c>
      <c r="D119" s="6">
        <v>578</v>
      </c>
      <c r="E119" s="11" t="s">
        <v>13</v>
      </c>
      <c r="F119" s="3">
        <v>4</v>
      </c>
      <c r="G119" s="3">
        <v>2</v>
      </c>
      <c r="H119" s="3">
        <v>2</v>
      </c>
      <c r="I119" s="12" t="s">
        <v>353</v>
      </c>
      <c r="J119" s="13" t="s">
        <v>310</v>
      </c>
      <c r="K119" s="19">
        <v>0.97</v>
      </c>
    </row>
    <row r="120" spans="1:11" ht="18" customHeight="1">
      <c r="A120" s="7" t="s">
        <v>44</v>
      </c>
      <c r="B120" s="9">
        <v>953500</v>
      </c>
      <c r="C120" s="11" t="s">
        <v>354</v>
      </c>
      <c r="D120" s="6">
        <v>347</v>
      </c>
      <c r="E120" s="11" t="s">
        <v>13</v>
      </c>
      <c r="F120" s="3">
        <v>3</v>
      </c>
      <c r="G120" s="3">
        <v>2</v>
      </c>
      <c r="H120" s="3">
        <v>2</v>
      </c>
      <c r="I120" s="12" t="s">
        <v>355</v>
      </c>
      <c r="J120" s="13" t="s">
        <v>356</v>
      </c>
      <c r="K120" s="19">
        <v>1.1399999999999999</v>
      </c>
    </row>
    <row r="121" spans="1:11" ht="18" customHeight="1">
      <c r="A121" s="7" t="s">
        <v>44</v>
      </c>
      <c r="B121" s="9">
        <v>952500</v>
      </c>
      <c r="C121" s="11" t="s">
        <v>357</v>
      </c>
      <c r="D121" s="6">
        <v>970</v>
      </c>
      <c r="E121" s="11" t="s">
        <v>13</v>
      </c>
      <c r="F121" s="3">
        <v>5</v>
      </c>
      <c r="G121" s="3">
        <v>3</v>
      </c>
      <c r="H121" s="3">
        <v>5</v>
      </c>
      <c r="I121" s="12" t="s">
        <v>358</v>
      </c>
      <c r="J121" s="13" t="s">
        <v>359</v>
      </c>
      <c r="K121" s="19">
        <v>15.13</v>
      </c>
    </row>
    <row r="122" spans="1:11" ht="18" customHeight="1">
      <c r="A122" s="7" t="s">
        <v>44</v>
      </c>
      <c r="B122" s="9">
        <v>951000</v>
      </c>
      <c r="C122" s="11" t="s">
        <v>360</v>
      </c>
      <c r="D122" s="6">
        <v>822</v>
      </c>
      <c r="E122" s="11" t="s">
        <v>361</v>
      </c>
      <c r="F122" s="3">
        <v>7</v>
      </c>
      <c r="G122" s="3">
        <v>3</v>
      </c>
      <c r="H122" s="3">
        <v>3</v>
      </c>
      <c r="I122" s="12" t="s">
        <v>362</v>
      </c>
      <c r="J122" s="13" t="s">
        <v>363</v>
      </c>
      <c r="K122" s="19">
        <v>1.78</v>
      </c>
    </row>
    <row r="123" spans="1:11" ht="15"/>
    <row r="124" spans="1:11" ht="15"/>
    <row r="125" spans="1:11" ht="15"/>
    <row r="126" spans="1:11" ht="15"/>
    <row r="127" spans="1:11" ht="15"/>
    <row r="128" spans="1:11" ht="15"/>
    <row r="129" ht="15"/>
  </sheetData>
  <phoneticPr fontId="5" type="noConversion"/>
  <hyperlinks>
    <hyperlink ref="I30" r:id="rId1" xr:uid="{AD7B72C0-1865-483D-907F-11A8D6DA095E}"/>
    <hyperlink ref="I89" r:id="rId2" xr:uid="{0593A0C4-9218-4DE7-AF3F-1F43F83BB229}"/>
    <hyperlink ref="J2" r:id="rId3" display="https://cammeraygal-h.schools.nsw.gov.au/" xr:uid="{3E92D867-902F-48F4-80C5-6054A4561AF8}"/>
    <hyperlink ref="J3" r:id="rId4" display="http://www.muirfield-h.schools.nsw.edu.au/" xr:uid="{7D62E2DB-E9E1-4DA4-9974-A2644EB072A3}"/>
    <hyperlink ref="J4" r:id="rId5" display="https://www.commsatwork.org/services/community/galilee-school/" xr:uid="{BAC5B73A-9B49-405B-BD8A-989DB81A3CD1}"/>
    <hyperlink ref="J5" r:id="rId6" display="https://www.melrosehs.act.edu.au/" xr:uid="{CE53FAE4-1AC1-4069-A9DC-AD4E23A3A9A4}"/>
    <hyperlink ref="J6" r:id="rId7" display="https://www.stpaulsgreystanes.catholic.edu.au/" xr:uid="{90C42BCE-DEBD-4E50-815B-4D32F11D732E}"/>
    <hyperlink ref="J7" r:id="rId8" display="http://www.picton-h.schools.nsw.edu.au/" xr:uid="{147F8136-AE6E-468F-81EF-51937AA01FD7}"/>
    <hyperlink ref="J8" r:id="rId9" display="https://www.tlc.qld.edu.au/" xr:uid="{EE59D986-ECD1-4C58-B533-9144538EC3AC}"/>
    <hyperlink ref="J9" r:id="rId10" display="https://wonthaggisc.vic.edu.au/" xr:uid="{6540D216-E0E1-4B5E-8608-5C609721791F}"/>
    <hyperlink ref="J10" r:id="rId11" display="https://www.smshepparton.catholic.edu.au/" xr:uid="{4F307FCE-1FB2-47CB-BBDB-DAB485F49796}"/>
    <hyperlink ref="J11" r:id="rId12" display="https://www.sheppartonace.com.au/" xr:uid="{3C06FE31-BF5F-428B-A8CF-F05AB2E2CC90}"/>
    <hyperlink ref="J12" r:id="rId13" display="http://www.newcastle-h.schools.nsw.edu.au/" xr:uid="{E0E09606-E2E3-403C-900A-5BE594EAF141}"/>
    <hyperlink ref="J13" r:id="rId14" display="http://www.tomaree-h.schools.nsw.edu.au/" xr:uid="{C6DB315E-F05A-4235-BCF3-16746A73B775}"/>
    <hyperlink ref="J14" r:id="rId15" display="http://www.bulli-h.schools.nsw.edu.au/" xr:uid="{85A12141-F31F-4998-81DC-0CD6BF3348B1}"/>
    <hyperlink ref="J15" r:id="rId16" display="http://www.arndell-s.schools.nsw.edu.au/" xr:uid="{215E94F6-6A05-4397-BC0D-213BA9614F4F}"/>
    <hyperlink ref="J16" r:id="rId17" display="http://dlscaringbah.catholic.edu.au/" xr:uid="{AEED4A49-B53E-4AD6-8F66-300C2FD229AE}"/>
    <hyperlink ref="J17" r:id="rId18" display="https://www.pymblelc.nsw.edu.au/" xr:uid="{C7F0DE9A-3B68-4632-8F37-818F25EF256E}"/>
    <hyperlink ref="J18" r:id="rId19" display="http://www.arndell-s.schools.nsw.edu.au/" xr:uid="{3A7CC8E3-011B-4628-8619-C1E0EF33001F}"/>
    <hyperlink ref="J19" r:id="rId20" display="https://www.sacredheart.wa.edu.au/" xr:uid="{911694D8-FC5B-48AF-A9E6-D27D2CF7636F}"/>
    <hyperlink ref="J20" r:id="rId21" display="http://www.oatleysnr-h.schools.nsw.edu.au/" xr:uid="{69FCB00D-043E-4EA0-A992-F8ACB0ED48E0}"/>
    <hyperlink ref="J22" r:id="rId22" display="http://www.theforesthighschool.com/" xr:uid="{4CB761DF-9CAC-4983-8EBE-D6AE52DED71B}"/>
    <hyperlink ref="J23" r:id="rId23" display="http://www.coombabashs.eq.edu.au/" xr:uid="{1418E2BA-6C68-4F65-A313-DECFD986C620}"/>
    <hyperlink ref="J25" r:id="rId24" display="http://www.avocabch-p.schools.nsw.edu.au/" xr:uid="{3E719982-3213-41EC-83AF-4384409CAEE7}"/>
    <hyperlink ref="J26" r:id="rId25" display="http://www.kincumber-h.schools.nsw.edu.au/" xr:uid="{341D0A7C-2121-4F91-A4FB-C4CCBE8CE72B}"/>
    <hyperlink ref="J27" r:id="rId26" display="http://www.kincumber-h.schools.nsw.edu.au/" xr:uid="{D489A032-59BC-4229-92F2-721A8083270F}"/>
    <hyperlink ref="J28" r:id="rId27" display="http://www.domremy.catholic.edu.au/" xr:uid="{5A1CEA6F-0501-4593-B790-11C3DCC87350}"/>
    <hyperlink ref="J29" r:id="rId28" display="http://www.kuringgai-h.schools.nsw.edu.au/" xr:uid="{24D8B876-E5F1-49AF-856B-A369E0A4DE6C}"/>
    <hyperlink ref="J30" r:id="rId29" display="https://www.plc.wa.edu.au/" xr:uid="{2B66D75E-A33F-495C-8F71-B9A3C7F1C9F8}"/>
    <hyperlink ref="J31" r:id="rId30" display="https://www.stmichaels.qld.edu.au/" xr:uid="{6E9D1ADE-E3E1-4914-845A-002DA6624401}"/>
    <hyperlink ref="J32" r:id="rId31" display="http://www.jjcahill-h.schools.nsw.edu.au/" xr:uid="{59F52793-7F60-473B-99F6-BCC18A5A7B15}"/>
    <hyperlink ref="J33" r:id="rId32" display="http://www.davidson-h.schools.nsw.edu.au/" xr:uid="{B9AC5F4E-75B0-4E64-8D8A-954C0B72C84D}"/>
    <hyperlink ref="J34" r:id="rId33" display="https://www.stpatsdundas.catholic.edu.au/" xr:uid="{1CF71DC7-E5F8-48C3-AEB0-92C751B65940}"/>
    <hyperlink ref="J35" r:id="rId34" display="http://www.asquithboy-h.schools.nsw.edu.au/" xr:uid="{486383B9-050D-4136-A78C-A5F5683B4F7A}"/>
    <hyperlink ref="J36" r:id="rId35" display="https://www.det.wa.edu.au/schoolsonline/contact.do?schoolID=4057" xr:uid="{775B3FA1-DBD3-4676-B1D7-169FF5C86C82}"/>
    <hyperlink ref="J38" r:id="rId36" display="http://www.terrigal-h.schools.nsw.edu.au/" xr:uid="{60C9CDB5-ED42-484F-ADA7-73DA0364F49F}"/>
    <hyperlink ref="J39" r:id="rId37" display="https://www.aquinas.wa.edu.au/" xr:uid="{3CD4D717-D7A2-451F-A1CF-60DF22D30DFB}"/>
    <hyperlink ref="J40" r:id="rId38" display="https://www.emmanuel.qld.edu.au/" xr:uid="{1542C2DF-BCFC-4A74-A2BC-837A5B2682A4}"/>
    <hyperlink ref="J41" r:id="rId39" display="http://www.terrigal-h.schools.nsw.edu.au/" xr:uid="{D4E269C8-59F7-4D27-A5FF-80F0BECDD52D}"/>
    <hyperlink ref="J42" r:id="rId40" display="https://www.sscs.nsw.edu.au/" xr:uid="{0219F063-7D03-49DE-8B16-4312F1B253AC}"/>
    <hyperlink ref="J43" r:id="rId41" display="http://www.bridgerd-s.schools.nsw.edu.au/" xr:uid="{3F9D01D7-250D-4C2C-92A1-D68FFFF796B8}"/>
    <hyperlink ref="J44" r:id="rId42" display="http://www.tomaree-h.schools.nsw.edu.au/" xr:uid="{7731AC1D-0A1D-4E85-B82D-3146D9957DED}"/>
    <hyperlink ref="J45" r:id="rId43" display="http://www.clarkerd-s.schools.nsw.edu.au/" xr:uid="{91E961A8-9B53-4DDC-AA3D-462972C4AE83}"/>
    <hyperlink ref="J46" r:id="rId44" display="https://www.marcellin.vic.edu.au/" xr:uid="{9E0FE98E-BF2A-4932-AF86-B9A8A3FCE8C7}"/>
    <hyperlink ref="J47" r:id="rId45" display="http://www.byronbay-h.schools.nsw.edu.au/" xr:uid="{9588A848-05A2-49DC-BD5E-E72A8EBF7589}"/>
    <hyperlink ref="J48" r:id="rId46" display="https://www.lhc.qld.edu.au/" xr:uid="{182E53FB-2738-4303-80ED-84FED8EF69D4}"/>
    <hyperlink ref="J49" r:id="rId47" display="http://www.pennanthil-h.schools.nsw.edu.au/" xr:uid="{3B83DFCE-9AA8-4EFA-A468-3338CC4B59EC}"/>
    <hyperlink ref="J50" r:id="rId48" display="https://www.perthcollege.wa.edu.au/" xr:uid="{EE1E570A-ACD4-4769-B932-BB0428BAB816}"/>
    <hyperlink ref="J51" r:id="rId49" display="http://www.woywoy-h.schools.nsw.edu.au/" xr:uid="{2669F1C3-1F87-418E-85BC-19F0F123D92B}"/>
    <hyperlink ref="J52" r:id="rId50" display="http://www.terrigal-h.schools.nsw.edu.au/" xr:uid="{6FC331BA-678A-4CF3-83D7-DE3CFAF366F9}"/>
    <hyperlink ref="J53" r:id="rId51" display="https://www.stpetersgirls.sa.edu.au/" xr:uid="{B52185F2-6F1C-4591-B68B-818D0554FA11}"/>
    <hyperlink ref="J54" r:id="rId52" display="http://www.heathcote-h.schools.nsw.edu.au/" xr:uid="{B3849D9B-EEB6-44B9-97B5-505CEC949D0B}"/>
    <hyperlink ref="J55" r:id="rId53" display="https://www.msb.nsw.edu.au/" xr:uid="{C1D62BD1-AAA2-4F24-B88E-C0E4F3B9D513}"/>
    <hyperlink ref="J56" r:id="rId54" display="http://www.camden-h.schools.nsw.edu.au/" xr:uid="{022D4E1A-0B5E-4722-848C-474FFA0F320F}"/>
    <hyperlink ref="J57" r:id="rId55" display="http://www.umina-h.schools.nsw.edu.au/" xr:uid="{BA821893-2687-4CFB-95AF-1DE2FD3E0F55}"/>
    <hyperlink ref="J58" r:id="rId56" display="https://www.autismspectrum.org.au/" xr:uid="{D037C98A-418A-41DF-B409-8D4EF1A04CB5}"/>
    <hyperlink ref="J59" r:id="rId57" display="https://www.bcc.act.edu.au/" xr:uid="{BC14D420-5A40-43A2-8530-10E6A74820A8}"/>
    <hyperlink ref="J60" r:id="rId58" display="http://www.tigs.nsw.edu.au/" xr:uid="{2EB8536D-A802-477B-AA9D-AD167918C260}"/>
    <hyperlink ref="J61" r:id="rId59" display="http://www.picton-h.schools.nsw.edu.au/" xr:uid="{E0C1F7DF-FCD3-4018-AAC2-1320BD6597FD}"/>
    <hyperlink ref="J62" r:id="rId60" display="https://brisbanesouthssc.eq.edu.au/" xr:uid="{ABAD2A07-A613-4787-B6A5-6BEF14881565}"/>
    <hyperlink ref="J63" r:id="rId61" display="http://www.cabramatta-h.schools.nsw.edu.au/" xr:uid="{04A4313B-73A9-446F-B826-164B2AECC314}"/>
    <hyperlink ref="J64" r:id="rId62" display="http://www.corridors.org.au/" xr:uid="{0E90B8BB-9F73-4113-A4EC-ACDA51F6E326}"/>
    <hyperlink ref="J65" r:id="rId63" display="http://www.erskineparkhs.com.au/" xr:uid="{DD6884D0-EACB-4AF7-8479-CBE2DA01AEC4}"/>
    <hyperlink ref="J66" r:id="rId64" display="http://www.terrigal-h.schools.nsw.edu.au/" xr:uid="{0FBAABDF-9852-4A29-A514-37E799208382}"/>
    <hyperlink ref="J67" r:id="rId65" display="https://www.stedmunds.nsw.edu.au/" xr:uid="{BFF68B25-36D4-4A6E-A1FB-D6998E76C352}"/>
    <hyperlink ref="J68" r:id="rId66" display="https://www.hinterland.nsw.edu.au/ourcollege" xr:uid="{88D4201F-CA50-419E-92F0-A27560575DA1}"/>
    <hyperlink ref="J69" r:id="rId67" display="https://hamilton.catholic.edu.au/" xr:uid="{4FE94455-EF38-4491-9239-8A337211EBFD}"/>
    <hyperlink ref="J70" r:id="rId68" display="http://www.kilparrin.sa.edu.au/" xr:uid="{AE9FBC0C-82D1-48A4-B772-4BEAA3A65064}"/>
    <hyperlink ref="J71" r:id="rId69" display="http://www.wakefield-s.schools.nsw.edu.au/" xr:uid="{D2384863-98EF-4BDC-8423-8CCD5D53F624}"/>
    <hyperlink ref="J72" r:id="rId70" display="https://www.brightonss.sa.edu.au/" xr:uid="{E28F769A-9B81-4A4D-B728-6B41B3F1F46F}"/>
    <hyperlink ref="J73" r:id="rId71" display="http://www.thentrance-h.schools.nsw.edu.au/sws/view/home.node" xr:uid="{554B70B8-DAFB-4EA1-871E-BC947DE2F8C1}"/>
    <hyperlink ref="J74" r:id="rId72" display="http://www.toormina-h.schools.nsw.edu.au/" xr:uid="{D4AB3315-F3CC-450E-8135-65A8BBA244F7}"/>
    <hyperlink ref="J75" r:id="rId73" display="https://www.amaroos.act.edu.au/" xr:uid="{EE60CD55-4C71-42A3-A1C2-EFB826F28C52}"/>
    <hyperlink ref="J76" r:id="rId74" display="https://www.amaroos.act.edu.au/" xr:uid="{8953283E-81B1-43A6-9D9A-51223AD7063F}"/>
    <hyperlink ref="J77" r:id="rId75" display="https://www.bpslism.catholic.edu.au/" xr:uid="{46CACE33-0160-4532-B7E0-2FFFBC997912}"/>
    <hyperlink ref="J78" r:id="rId76" display="https://www.mcchsdow.catholic.edu.au/" xr:uid="{45D11E47-77DF-4C53-BFAB-F1A2499FBF03}"/>
    <hyperlink ref="J79" r:id="rId77" display="http://www.narangbavalleyshs.eq.edu.au/" xr:uid="{ED388E52-4619-4714-9724-068F4039A80D}"/>
    <hyperlink ref="J80" r:id="rId78" display="https://www.clcstanhope.catholic.edu.au/" xr:uid="{605FAFEF-402F-4C3C-9FD4-0A852CAA8A0F}"/>
    <hyperlink ref="J81" r:id="rId79" display="http://www.kingscliff-h.schools.nsw.edu.au/" xr:uid="{93BE153B-C9E6-4865-9049-638021A5DA9F}"/>
    <hyperlink ref="J82" r:id="rId80" display="https://www.goodshepherd.act.edu.au/" xr:uid="{B632F00A-D013-423C-BCAD-3671DB84C726}"/>
    <hyperlink ref="J83" r:id="rId81" display="http://www.det.wa.edu.au/schoolsonline/contact.do?schoolID=4136" xr:uid="{611BB5F3-ACAD-423D-BAD3-1D07DA9BADB9}"/>
    <hyperlink ref="J84" r:id="rId82" display="http://www.lurnea-h.schools.nsw.edu.au/" xr:uid="{5A39042F-F46D-42B7-8938-73EAA5978946}"/>
    <hyperlink ref="J85" r:id="rId83" display="http://www.dapto-h.schools.nsw.edu.au/" xr:uid="{AB8092C0-EFA1-4442-88B3-D679E95B6F44}"/>
    <hyperlink ref="J86" r:id="rId84" display="http://www.jamison-h.schools.nsw.edu.au/" xr:uid="{D7234E19-591A-4FC5-A761-D63CA0A74D64}"/>
    <hyperlink ref="J87" r:id="rId85" display="https://www.carmelcollege.qld.edu.au/" xr:uid="{F2F4F568-46F8-49FB-A474-94A1B90E4E11}"/>
    <hyperlink ref="J88" r:id="rId86" display="http://www.whitebridg-h.schools.nsw.edu.au/" xr:uid="{C1FD4B6C-4DCB-4E10-8D94-C3C9B03F00DC}"/>
    <hyperlink ref="J89" r:id="rId87" display="https://www.currajong.vic.edu.au/" xr:uid="{40CE4C74-7DB5-41DA-8B85-4D2E8D962138}"/>
    <hyperlink ref="J90" r:id="rId88" display="http://www.lisarow-h.schools.nsw.edu.au/" xr:uid="{180F760F-5CD2-476C-BD83-FFB932CE9272}"/>
    <hyperlink ref="J91" r:id="rId89" display="http://www.chesterhil-h.schools.nsw.edu.au/" xr:uid="{7AA0C7FE-092B-4B3A-A304-747E9C419755}"/>
    <hyperlink ref="J92" r:id="rId90" display="http://kidsopenlearning.com.au/index.html" xr:uid="{F24714E6-1FBD-4BDE-BBA7-7DCDE579D798}"/>
    <hyperlink ref="J93" r:id="rId91" display="http://www.woywoy-h.schools.nsw.edu.au/" xr:uid="{92529AC3-B284-4C62-B845-E0D7FC4AB6BE}"/>
    <hyperlink ref="J94" r:id="rId92" display="http://brisbanechristiancollege.com.au/" xr:uid="{59972D17-C7B8-46AC-A37C-161997BA6E7A}"/>
    <hyperlink ref="J95" r:id="rId93" display="https://www.kss.act.edu.au/" xr:uid="{04BD4CD6-78E9-478B-9030-D31A33BCAB11}"/>
    <hyperlink ref="J96" r:id="rId94" display="https://www.pacificlutheran.qld.edu.au/" xr:uid="{9230D995-A389-4E4B-AF04-79316738F15E}"/>
    <hyperlink ref="J97" r:id="rId95" display="http://www.newcastle-h.schools.nsw.edu.au/" xr:uid="{100E8464-DC28-4796-9815-76655CF4CB01}"/>
    <hyperlink ref="J98" r:id="rId96" display="http://www.thentrance-h.schools.nsw.edu.au/sws/view/home.node" xr:uid="{A4C1BCE0-D914-45EC-B9A9-3620F8405406}"/>
    <hyperlink ref="J99" r:id="rId97" display="http://www.mooloolahss.eq.edu.au/" xr:uid="{8352E56A-2F06-443C-BAF1-479E84567DB0}"/>
    <hyperlink ref="J100" r:id="rId98" display="https://www.gpcc.nsw.edu.au/" xr:uid="{1D82CCBD-F306-41DB-8A22-8A2C3F3BD0F9}"/>
    <hyperlink ref="J101" r:id="rId99" display="https://www.bedepoldingwindsor.catholic.edu.au/" xr:uid="{FD9F213A-7DB9-4634-8B46-CC2655AF88E9}"/>
    <hyperlink ref="J102" r:id="rId100" display="http://www.belmonthigh.com.au/" xr:uid="{D00EB071-9499-4A80-BBCF-F34B5A7D4E89}"/>
    <hyperlink ref="J103" r:id="rId101" display="https://www.stagnesrootyhill.catholic.edu.au/" xr:uid="{A5A73681-78F2-4587-B899-775529C74D8E}"/>
    <hyperlink ref="J104" r:id="rId102" display="https://www.avondaleschool.nsw.edu.au/" xr:uid="{B0A18FCD-F070-4660-AE83-A3D6E539C275}"/>
    <hyperlink ref="J105" r:id="rId103" display="http://www.maroochyshs.eq.edu.au/" xr:uid="{C4BE5588-6953-44C7-BB79-AFD671A88511}"/>
    <hyperlink ref="J106" r:id="rId104" display="http://www.woolgoolga-h.schools.nsw.edu.au/" xr:uid="{8CA0E722-1AA0-4C1C-9915-8C775329EC92}"/>
    <hyperlink ref="J107" r:id="rId105" display="https://www.mfac.edu.au/" xr:uid="{DDF8B4A6-3DB7-4D99-A78E-C7168C776765}"/>
    <hyperlink ref="J109" r:id="rId106" display="http://www.gungahlincollege.act.edu.au/home" xr:uid="{972EA00F-7340-49F6-8F39-ED965042D212}"/>
    <hyperlink ref="J110" r:id="rId107" display="https://www.bpc.vic.edu.au/" xr:uid="{31B1CC4E-2853-4848-987E-6E5770FE6793}"/>
    <hyperlink ref="J111" r:id="rId108" display="http://www.dubbocs.com.au/" xr:uid="{3AD00FCA-ABA1-4D4F-9703-1216570792A8}"/>
    <hyperlink ref="J115" r:id="rId109" display="http://www.umina-h.schools.nsw.edu.au/" xr:uid="{CC9DAFBE-D0A6-479A-86C7-D7DDBF2C38EB}"/>
    <hyperlink ref="J116" r:id="rId110" display="http://www.maroochyshs.eq.edu.au/" xr:uid="{A5D88D61-9731-405D-A872-0FA358FCFF74}"/>
    <hyperlink ref="J117" r:id="rId111" display="http://www.mountannan-h.schools.nsw.edu.au/" xr:uid="{D26BDF4F-9A1B-4F31-AF82-5C87B42315CC}"/>
    <hyperlink ref="J118" r:id="rId112" display="http://www.fernygroveshs.eq.edu.au/" xr:uid="{B11676EB-9A8F-42AA-B348-5704AA8A9767}"/>
    <hyperlink ref="J119" r:id="rId113" display="https://www.avondaleschool.nsw.edu.au/" xr:uid="{2E0C596C-189C-455F-8030-AE59196A2FF3}"/>
    <hyperlink ref="J120" r:id="rId114" display="http://www.servite.wa.edu.au/" xr:uid="{C2F8389E-1AFE-4ED2-B69A-37BECE3AEBD1}"/>
    <hyperlink ref="J121" r:id="rId115" display="http://www.kas.nsw.edu.au/" xr:uid="{AB42F0BB-80F6-416D-BDD6-56D46A48ED03}"/>
    <hyperlink ref="J122" r:id="rId116" display="https://www.rok.catholic.edu.au/our-schools/2022-catherine-mcauley-college-mackay/" xr:uid="{1D896001-83BB-4174-909D-9236166997F9}"/>
    <hyperlink ref="I122" r:id="rId117" xr:uid="{950F08AC-3899-43FD-8CAD-4300BF5B0129}"/>
    <hyperlink ref="I121" r:id="rId118" xr:uid="{D6F52415-35A7-487D-A2DF-CD0857E8610B}"/>
    <hyperlink ref="I120" r:id="rId119" xr:uid="{84587A1F-0830-4C54-BD23-197BD2AF35FB}"/>
    <hyperlink ref="I119" r:id="rId120" xr:uid="{3EAF4EDF-FFF8-45C7-9717-C6E09D0E1B2B}"/>
    <hyperlink ref="I118" r:id="rId121" xr:uid="{C1603233-5154-49FB-879A-541F9D6DD1D3}"/>
    <hyperlink ref="I117" r:id="rId122" xr:uid="{EE4AD56A-6A84-4252-82DF-AF6C58E53997}"/>
    <hyperlink ref="I116" r:id="rId123" xr:uid="{73CEDF15-2825-4A04-8E7D-702592B10DBA}"/>
    <hyperlink ref="I115" r:id="rId124" xr:uid="{83EF6A1B-AA35-4490-AF6D-39CCD96F16D0}"/>
    <hyperlink ref="I114" r:id="rId125" xr:uid="{C64EFCD2-84CC-4ADD-A513-98D841572BE0}"/>
    <hyperlink ref="I113" r:id="rId126" xr:uid="{C7D82C2B-87E2-4CE8-A5D2-7328CFB238EC}"/>
    <hyperlink ref="I112" r:id="rId127" xr:uid="{B67CF83F-FA63-4843-A045-27DF7E9F1FB2}"/>
    <hyperlink ref="I111" r:id="rId128" xr:uid="{BDAD45D1-B599-4505-89D4-E7347836D910}"/>
    <hyperlink ref="I110" r:id="rId129" xr:uid="{2C8F2718-4B6A-45D4-A112-225A6A936FE9}"/>
    <hyperlink ref="I109" r:id="rId130" xr:uid="{9920CE7B-F658-472A-9513-57925751D6A8}"/>
    <hyperlink ref="I108" r:id="rId131" xr:uid="{7178FB40-F9BD-4DF4-91FA-60DF174C0F67}"/>
    <hyperlink ref="I107" r:id="rId132" xr:uid="{104E6CF0-B97D-4316-A1C6-B70602E2074E}"/>
    <hyperlink ref="I106" r:id="rId133" xr:uid="{EE180825-9CB7-4EBF-9C54-7F021E94F6E6}"/>
    <hyperlink ref="I105" r:id="rId134" xr:uid="{54EE8D9A-B640-47A2-A0D1-2FE70876ADA1}"/>
    <hyperlink ref="I104" r:id="rId135" xr:uid="{220E45BA-3D99-42DD-8C7E-5038EDC722B9}"/>
    <hyperlink ref="I103" r:id="rId136" xr:uid="{D4B95605-FAFD-4CAC-AE79-C6F58160E78D}"/>
    <hyperlink ref="I102" r:id="rId137" xr:uid="{9D3AFC41-6A36-4546-9B62-B04909396362}"/>
    <hyperlink ref="I101" r:id="rId138" xr:uid="{371E5B9C-C662-4A3D-8263-2BF5B5E8DFB4}"/>
    <hyperlink ref="I100" r:id="rId139" xr:uid="{D3F522BF-D4D3-418F-A8AC-F5034C9CF66E}"/>
    <hyperlink ref="I99" r:id="rId140" xr:uid="{3AD545B5-C29C-4E0C-9B83-5BA9BE2F45F7}"/>
    <hyperlink ref="I98" r:id="rId141" xr:uid="{4A3B1149-4B21-4A85-ABA1-C307A1106D09}"/>
    <hyperlink ref="I97" r:id="rId142" xr:uid="{83AA1F00-27BB-4657-B84C-5ED390E26C36}"/>
    <hyperlink ref="I96" r:id="rId143" xr:uid="{DCFE65CB-C546-43E5-BD7B-178E4A77D6B4}"/>
    <hyperlink ref="I95" r:id="rId144" xr:uid="{223D0383-5CC9-42C5-A6C2-A62590CE0A1C}"/>
    <hyperlink ref="I94" r:id="rId145" xr:uid="{E46277C1-7B15-4320-945B-C938D5B1B56B}"/>
    <hyperlink ref="I93" r:id="rId146" xr:uid="{E39E9E05-0727-4547-8BAE-2347C9565E5D}"/>
    <hyperlink ref="I92" r:id="rId147" xr:uid="{C91CBE1A-120F-4A3C-A572-54E012EE6907}"/>
    <hyperlink ref="I91" r:id="rId148" xr:uid="{3FDA9B77-2E07-47D4-A4D9-D7ACA2FF0E8A}"/>
    <hyperlink ref="I90" r:id="rId149" xr:uid="{FA97C24B-D00A-4807-9A34-55EF4EE1CE74}"/>
    <hyperlink ref="I88" r:id="rId150" xr:uid="{2C8D6E87-FCF7-41A7-8DB2-FF386D6722C9}"/>
    <hyperlink ref="I87" r:id="rId151" xr:uid="{B7E8DA49-91A7-4C6F-B7ED-2B54AC1C29DE}"/>
    <hyperlink ref="I86" r:id="rId152" xr:uid="{467481AA-93F4-4C4C-924B-10F5145BF805}"/>
    <hyperlink ref="I85" r:id="rId153" xr:uid="{B1A1DD3D-47C0-43AA-9B85-66CFCA5CEA38}"/>
    <hyperlink ref="I84" r:id="rId154" xr:uid="{9B41822D-2609-4399-A5FC-39BF9409CBF1}"/>
    <hyperlink ref="I83" r:id="rId155" xr:uid="{580D0304-F1A7-41EA-B34A-12DBF081C7D0}"/>
    <hyperlink ref="I82" r:id="rId156" xr:uid="{EF8B3E2E-7AFE-4C50-AC2D-A143D804E6EF}"/>
    <hyperlink ref="I81" r:id="rId157" xr:uid="{8A11655C-DEB8-44B1-8202-C470B03324C9}"/>
    <hyperlink ref="I80" r:id="rId158" xr:uid="{01CA0FD7-DF59-41C2-AFFF-E75725E507E8}"/>
    <hyperlink ref="I79" r:id="rId159" xr:uid="{1FD8FC10-1F7F-4B7E-9348-158637754249}"/>
    <hyperlink ref="I78" r:id="rId160" xr:uid="{727EF0C8-FDEA-484C-BDD1-F48CF82F075E}"/>
    <hyperlink ref="I77" r:id="rId161" xr:uid="{F8CE62D8-9F56-4BC7-8AC1-2F0908F46DD5}"/>
    <hyperlink ref="I76" r:id="rId162" xr:uid="{72CE242F-D79D-4390-9F9B-570EEB6331DD}"/>
    <hyperlink ref="I75" r:id="rId163" xr:uid="{A285348C-DAFF-43EB-9053-6072E8D7E5CA}"/>
    <hyperlink ref="I74" r:id="rId164" xr:uid="{20249A48-D4DF-441A-8929-E36A2CFAF3B3}"/>
    <hyperlink ref="I73" r:id="rId165" xr:uid="{B64EBD6F-8AD2-4198-9C13-59F0B8E81577}"/>
    <hyperlink ref="I72" r:id="rId166" xr:uid="{597264C7-8916-4E81-ABD2-C79E15AFEF0D}"/>
    <hyperlink ref="I71" r:id="rId167" xr:uid="{78EC1F97-821D-45A1-B0FE-AEC68E83E1B3}"/>
    <hyperlink ref="I70" r:id="rId168" xr:uid="{D9E19A3E-D1A8-4B71-814E-BB9D48BAF03C}"/>
    <hyperlink ref="I69" r:id="rId169" xr:uid="{08FA9E84-165E-4D6F-819A-ADF489A68E26}"/>
    <hyperlink ref="I68" r:id="rId170" xr:uid="{B2A469F8-2317-4A40-B78B-FFB69DFE3643}"/>
    <hyperlink ref="I67" r:id="rId171" xr:uid="{3301E2FD-AFE8-415B-BF12-EA7B81849A8D}"/>
    <hyperlink ref="I66" r:id="rId172" xr:uid="{71956BF1-AE88-4FE7-82C0-06EE8C1791AA}"/>
    <hyperlink ref="I65" r:id="rId173" xr:uid="{502C63C2-5B7F-4377-92B9-1679F6573B3E}"/>
    <hyperlink ref="I64" r:id="rId174" xr:uid="{A5C0D8B1-B7B2-4B1D-8489-47FCADB50B02}"/>
    <hyperlink ref="I63" r:id="rId175" xr:uid="{2875816D-5C97-40A9-856E-1CCFE05DA587}"/>
    <hyperlink ref="I62" r:id="rId176" xr:uid="{BB965DEC-3939-4336-B7A2-57C765386DA7}"/>
    <hyperlink ref="I61" r:id="rId177" xr:uid="{1C109773-B55C-4D9C-B7B7-313152E0FF11}"/>
    <hyperlink ref="I60" r:id="rId178" xr:uid="{FC841E80-A826-4EB4-BE6F-02C81855494D}"/>
    <hyperlink ref="I59" r:id="rId179" xr:uid="{342A9430-86BA-4BD1-A079-9AE51F028F29}"/>
    <hyperlink ref="I58" r:id="rId180" xr:uid="{FFBDD499-5F1F-4873-9D20-AF86DFBE7527}"/>
    <hyperlink ref="I57" r:id="rId181" xr:uid="{62BD79AE-33E3-4A59-8D75-11FEAA30B466}"/>
    <hyperlink ref="I56" r:id="rId182" xr:uid="{DD38BC08-FFF7-4231-9C3A-A14BB81E9C59}"/>
    <hyperlink ref="I55" r:id="rId183" xr:uid="{F64E2381-46B5-4A44-BA32-053705422732}"/>
    <hyperlink ref="I54" r:id="rId184" xr:uid="{089F9998-D8C1-480C-9695-0B0460F21EC7}"/>
    <hyperlink ref="I53" r:id="rId185" xr:uid="{D71F4596-3313-4B71-9353-0CD4058E72CF}"/>
    <hyperlink ref="I52" r:id="rId186" xr:uid="{7E02174C-C86A-49C1-8966-E3E0AF8F852A}"/>
    <hyperlink ref="I51" r:id="rId187" xr:uid="{79145185-0263-4AC0-B0B1-333CF9E0120C}"/>
    <hyperlink ref="I50" r:id="rId188" xr:uid="{EE4EDAC4-15F7-4045-A8D0-3CBF77ACBDB6}"/>
    <hyperlink ref="I49" r:id="rId189" xr:uid="{0C131334-3D61-4B7F-905E-BB7712B3903D}"/>
    <hyperlink ref="I48" r:id="rId190" xr:uid="{EA614BFB-4D20-4695-AC96-8F7C2735331C}"/>
    <hyperlink ref="I47" r:id="rId191" xr:uid="{5CEB3545-D52B-4E24-97B8-FED97BD6BD9D}"/>
    <hyperlink ref="I46" r:id="rId192" xr:uid="{E5CCB841-AE8E-429B-A8DC-E9FAF0575265}"/>
    <hyperlink ref="I45" r:id="rId193" xr:uid="{DBE19EB3-E8C7-4F51-A1AD-630C6E404B6F}"/>
    <hyperlink ref="I44" r:id="rId194" xr:uid="{A1953A7C-317D-49F7-8211-68AA700E0269}"/>
    <hyperlink ref="I43" r:id="rId195" xr:uid="{7CB984D0-B6FA-462B-8145-B7AC52EE6F80}"/>
    <hyperlink ref="I42" r:id="rId196" xr:uid="{0B0E98A1-CF00-401C-9CF9-AAE7C510DF8E}"/>
    <hyperlink ref="I41" r:id="rId197" xr:uid="{7470E5A8-D3ED-433F-83F8-4784241CD833}"/>
    <hyperlink ref="I40" r:id="rId198" xr:uid="{1FFEB062-41AC-46DB-BACF-3ECF2C174AD4}"/>
    <hyperlink ref="I39" r:id="rId199" xr:uid="{2014C6F4-BB73-42BF-8D7E-C1B8DC56F7D7}"/>
    <hyperlink ref="I38" r:id="rId200" xr:uid="{455A83A0-ED6D-4D97-B3C6-4571D2405EE1}"/>
    <hyperlink ref="I37" r:id="rId201" xr:uid="{DF952970-4896-4972-AFA3-224AE371C20A}"/>
    <hyperlink ref="I36" r:id="rId202" xr:uid="{86202E05-AA80-4670-9A87-69C042B89C82}"/>
    <hyperlink ref="I35" r:id="rId203" xr:uid="{21D5A926-BF8D-4EBD-8ED2-AACA7B0C7F75}"/>
    <hyperlink ref="I34" r:id="rId204" xr:uid="{522A162A-5B5B-42EF-A21F-52948BFE3B60}"/>
    <hyperlink ref="I33" r:id="rId205" xr:uid="{8CE79A7B-D4E7-4ADB-9A62-7058384B8953}"/>
    <hyperlink ref="I32" r:id="rId206" xr:uid="{5E1488E2-4D4D-4C5B-9EDA-5968DE4A7D5D}"/>
    <hyperlink ref="I31" r:id="rId207" xr:uid="{9AC33DC9-12DE-4464-BBEF-7C353D8AF495}"/>
    <hyperlink ref="I29" r:id="rId208" xr:uid="{60E7D97F-10EE-44BE-899E-AFF0F9B13EA1}"/>
    <hyperlink ref="I28" r:id="rId209" xr:uid="{EA25B8FD-6520-4F4D-B915-82D3FC32018D}"/>
    <hyperlink ref="I27" r:id="rId210" xr:uid="{F8E0A9C1-8656-4AA4-9296-A394B98ACE8E}"/>
    <hyperlink ref="I26" r:id="rId211" xr:uid="{92834DA2-2625-4EEF-97F7-3BC03266F7E4}"/>
    <hyperlink ref="I25" r:id="rId212" xr:uid="{31A082D9-1A60-4A17-8D1A-9A8C63DFF097}"/>
    <hyperlink ref="I24" r:id="rId213" xr:uid="{C63363C7-B949-42B9-8DB7-6B6FA67D5067}"/>
    <hyperlink ref="I23" r:id="rId214" xr:uid="{95594AD4-3A81-4BCF-869C-BB1F145A6848}"/>
    <hyperlink ref="I22" r:id="rId215" xr:uid="{FC30B044-10CD-453C-9714-5D06043F7E9F}"/>
    <hyperlink ref="I21" r:id="rId216" xr:uid="{EFBB7A2B-528A-4A47-A562-2588F7884448}"/>
    <hyperlink ref="I20" r:id="rId217" xr:uid="{C207E2F1-46F9-4B8C-817E-6C7141F95BFB}"/>
    <hyperlink ref="I19" r:id="rId218" xr:uid="{91E8178C-52F4-4488-A9C5-DE5E936FBC89}"/>
    <hyperlink ref="I18" r:id="rId219" xr:uid="{28E2FED0-D713-45EA-A82A-0D5A52686DB5}"/>
    <hyperlink ref="I17" r:id="rId220" xr:uid="{7DEA31BD-80E5-4CF7-8EFE-7E3B683A6AD5}"/>
    <hyperlink ref="I16" r:id="rId221" xr:uid="{FF2DD7AF-BF8D-4A2F-BD1E-287891DBC057}"/>
    <hyperlink ref="I15" r:id="rId222" xr:uid="{DA39A6AC-5FB7-458A-9BF4-3E7A421503A7}"/>
    <hyperlink ref="I14" r:id="rId223" xr:uid="{E8245012-2BDC-4164-AF7E-B455D6C0C09F}"/>
    <hyperlink ref="I13" r:id="rId224" xr:uid="{DC6546E5-C01E-44C8-96A6-D1710DB83498}"/>
    <hyperlink ref="I12" r:id="rId225" xr:uid="{B26C2686-4666-4DA2-B1FD-25FFC07F10C7}"/>
    <hyperlink ref="I11" r:id="rId226" xr:uid="{F9AD423D-D360-49B3-8A67-6B12A49532DA}"/>
    <hyperlink ref="I10" r:id="rId227" xr:uid="{BE8DABA8-94B4-42E6-BA75-55BDC7D66BA8}"/>
    <hyperlink ref="I9" r:id="rId228" xr:uid="{D99FADBC-1BAD-40EC-A04F-4333217B3B8D}"/>
    <hyperlink ref="I8" r:id="rId229" xr:uid="{7EE15539-CAFD-4B49-92F2-0D7C4F02D635}"/>
    <hyperlink ref="I7" r:id="rId230" xr:uid="{D45B1901-41FC-4FAD-9DEE-C7F501294B2C}"/>
    <hyperlink ref="I6" r:id="rId231" xr:uid="{0F6F1D28-D68D-4A7B-9DF7-7C3BF0432B30}"/>
    <hyperlink ref="I5" r:id="rId232" xr:uid="{0C1BC620-5FD7-4CA9-B6AB-4426A2F88FDB}"/>
    <hyperlink ref="I4" r:id="rId233" xr:uid="{B1A850ED-7672-4B03-820F-7B397B966319}"/>
    <hyperlink ref="I3" r:id="rId234" xr:uid="{D88973D5-4013-42B9-A5D3-05A24DD8C228}"/>
    <hyperlink ref="I2" r:id="rId235" xr:uid="{D9EC7AA4-B64D-4B4D-8BC7-6005C43F191D}"/>
  </hyperlinks>
  <pageMargins left="0.7" right="0.7" top="0.75" bottom="0.75" header="0.3" footer="0.3"/>
  <pageSetup orientation="portrait" r:id="rId236"/>
  <tableParts count="1">
    <tablePart r:id="rId2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C68F6-9A02-4452-BBB6-5E569B286845}">
  <dimension ref="A1:N176"/>
  <sheetViews>
    <sheetView tabSelected="1" workbookViewId="0">
      <selection activeCell="I18" sqref="I18"/>
    </sheetView>
  </sheetViews>
  <sheetFormatPr defaultRowHeight="15"/>
  <cols>
    <col min="1" max="1" width="17.7109375" customWidth="1"/>
    <col min="2" max="2" width="12.42578125" customWidth="1"/>
    <col min="3" max="3" width="15.5703125" style="6" customWidth="1"/>
    <col min="4" max="4" width="12.28515625" style="6" customWidth="1"/>
    <col min="5" max="5" width="11.28515625" style="6" customWidth="1"/>
    <col min="6" max="6" width="22.140625" style="6" customWidth="1"/>
    <col min="7" max="7" width="13.140625" style="6" customWidth="1"/>
    <col min="8" max="8" width="13" style="6" customWidth="1"/>
    <col min="9" max="9" width="17.140625" style="6" customWidth="1"/>
    <col min="10" max="10" width="9.42578125" style="6" customWidth="1"/>
    <col min="11" max="11" width="11.5703125" style="6" customWidth="1"/>
    <col min="12" max="12" width="18" style="6" customWidth="1"/>
    <col min="13" max="13" width="12.28515625" style="4" customWidth="1"/>
    <col min="14" max="14" width="20.42578125" style="4" customWidth="1"/>
  </cols>
  <sheetData>
    <row r="1" spans="1:14">
      <c r="A1" s="22" t="s">
        <v>364</v>
      </c>
      <c r="B1" s="23" t="s">
        <v>365</v>
      </c>
      <c r="C1" s="24" t="s">
        <v>366</v>
      </c>
      <c r="D1" s="24" t="s">
        <v>367</v>
      </c>
      <c r="E1" s="24" t="s">
        <v>368</v>
      </c>
      <c r="F1" s="24" t="s">
        <v>369</v>
      </c>
      <c r="G1" s="24" t="s">
        <v>370</v>
      </c>
      <c r="H1" s="24" t="s">
        <v>371</v>
      </c>
      <c r="I1" s="24" t="s">
        <v>372</v>
      </c>
      <c r="J1" s="24" t="s">
        <v>373</v>
      </c>
      <c r="K1" s="24" t="s">
        <v>374</v>
      </c>
      <c r="L1" s="24" t="s">
        <v>375</v>
      </c>
      <c r="M1" s="25" t="s">
        <v>376</v>
      </c>
      <c r="N1" s="25" t="s">
        <v>377</v>
      </c>
    </row>
    <row r="2" spans="1:14" s="4" customFormat="1">
      <c r="A2" s="26" t="s">
        <v>1</v>
      </c>
      <c r="B2" s="27">
        <f>COUNTA(Data!B2:B122)</f>
        <v>121</v>
      </c>
      <c r="C2" s="28">
        <f>AVERAGE(Data!B2:B122)</f>
        <v>1635113.2479338844</v>
      </c>
      <c r="D2" s="28">
        <f>_xlfn.STDEV.S(Data!B2:B122)</f>
        <v>1022559.6711364761</v>
      </c>
      <c r="E2" s="28">
        <f>MIN(Data!B2:B126)</f>
        <v>340000</v>
      </c>
      <c r="F2" s="28">
        <f>_xlfn.PERCENTILE.INC(Data!B2:B126, 0.25)</f>
        <v>1100000</v>
      </c>
      <c r="G2" s="28">
        <f>MEDIAN(Data!B2:B126)</f>
        <v>1300000</v>
      </c>
      <c r="H2" s="28">
        <f>_xlfn.PERCENTILE.INC(Data!B2:B126, 0.75)</f>
        <v>1800000</v>
      </c>
      <c r="I2" s="28">
        <f>MAX(Data!B2:B126)</f>
        <v>9100000</v>
      </c>
      <c r="J2" s="28">
        <f>SKEW(Data!B2:B126)</f>
        <v>3.9155815140688435</v>
      </c>
      <c r="K2" s="28">
        <f>KURT(Data!B2:B126)</f>
        <v>23.644466885428052</v>
      </c>
      <c r="L2" s="28">
        <f>_xlfn.STDEV.S(Data!B2:B122)/AVERAGE(Data!B2:B122)</f>
        <v>0.62537544260532052</v>
      </c>
      <c r="M2" s="28">
        <f>_xlfn.MODE.SNGL(Data!B2:B122)</f>
        <v>1100000</v>
      </c>
      <c r="N2" s="28">
        <f>_xlfn.VAR.S(Data!B2:B122)</f>
        <v>1045628281034.738</v>
      </c>
    </row>
    <row r="3" spans="1:14">
      <c r="A3" s="29" t="s">
        <v>3</v>
      </c>
      <c r="B3" s="30">
        <f>COUNTA(Data!D2:D122)</f>
        <v>121</v>
      </c>
      <c r="C3" s="31">
        <f>AVERAGE(Data!D2:D122)</f>
        <v>677.17603305785133</v>
      </c>
      <c r="D3" s="31">
        <f>_xlfn.STDEV.S(Data!D2:D122)</f>
        <v>346.77176404295869</v>
      </c>
      <c r="E3" s="31">
        <f>MIN(Data!D2:D122)</f>
        <v>187</v>
      </c>
      <c r="F3" s="31">
        <f>_xlfn.PERCENTILE.INC(Data!D2:D122, 0.25)</f>
        <v>512</v>
      </c>
      <c r="G3" s="31">
        <f>MEDIAN(Data!D2:D122)</f>
        <v>632</v>
      </c>
      <c r="H3" s="31">
        <f>_xlfn.PERCENTILE.INC(Data!D2:D122, 0.75)</f>
        <v>778</v>
      </c>
      <c r="I3" s="31">
        <f>MAX(Data!D2:D122)</f>
        <v>2751</v>
      </c>
      <c r="J3" s="31">
        <f>SKEW(Data!D2:D122)</f>
        <v>3.044684871609912</v>
      </c>
      <c r="K3" s="31">
        <f>KURT(Data!D2:D122)</f>
        <v>13.833675941663378</v>
      </c>
      <c r="L3" s="31">
        <f>_xlfn.STDEV.S(Data!D2:D122)/AVERAGE(Data!D2:D122)</f>
        <v>0.51208511098226339</v>
      </c>
      <c r="M3" s="32">
        <f>_xlfn.MODE.SNGL(Data!D2:D122)</f>
        <v>493.2</v>
      </c>
      <c r="N3" s="32">
        <f>_xlfn.VAR.S(Data!D2:D122)</f>
        <v>120250.65633746541</v>
      </c>
    </row>
    <row r="4" spans="1:14">
      <c r="A4" s="33" t="s">
        <v>5</v>
      </c>
      <c r="B4" s="34">
        <f>COUNTA(Data!F2:F122)</f>
        <v>121</v>
      </c>
      <c r="C4" s="35">
        <f>AVERAGE(Data!F2:F122)</f>
        <v>3.9090909090909092</v>
      </c>
      <c r="D4" s="35">
        <f>_xlfn.STDEV.S(Data!F2:F122)</f>
        <v>0.93985814532477896</v>
      </c>
      <c r="E4" s="35">
        <f>MIN(Data!F2:F122)</f>
        <v>1</v>
      </c>
      <c r="F4" s="35">
        <f>_xlfn.PERCENTILE.INC(Data!F2:F122, 0.25)</f>
        <v>3</v>
      </c>
      <c r="G4" s="35">
        <f>MEDIAN(Data!F2:F122)</f>
        <v>4</v>
      </c>
      <c r="H4" s="35">
        <f>_xlfn.PERCENTILE.INC(Data!F2:F122, 0.75)</f>
        <v>4</v>
      </c>
      <c r="I4" s="35">
        <f>MAX(Data!F2:F122)</f>
        <v>7</v>
      </c>
      <c r="J4" s="35">
        <f>SKEW(Data!F2:F122)</f>
        <v>0.42866647970124627</v>
      </c>
      <c r="K4" s="35">
        <f>KURT(Data!F2:F122)</f>
        <v>1.4707735614293185</v>
      </c>
      <c r="L4" s="35">
        <f>_xlfn.STDEV.S(Data!F2:F122)/AVERAGE(Data!F2:F122)</f>
        <v>0.24042882787378067</v>
      </c>
      <c r="M4" s="36">
        <f>_xlfn.MODE.SNGL(Data!F2:F122)</f>
        <v>4</v>
      </c>
      <c r="N4" s="36">
        <f>_xlfn.VAR.S(Data!F2:F122)</f>
        <v>0.8833333333333333</v>
      </c>
    </row>
    <row r="5" spans="1:14">
      <c r="A5" s="29" t="s">
        <v>6</v>
      </c>
      <c r="B5" s="30">
        <f>COUNTA(Data!G2:G122)</f>
        <v>121</v>
      </c>
      <c r="C5" s="31">
        <f>AVERAGE(Data!G2:G122)</f>
        <v>2.1487603305785123</v>
      </c>
      <c r="D5" s="31">
        <f>_xlfn.STDEV.S(Data!G2:G122)</f>
        <v>0.65397702590628004</v>
      </c>
      <c r="E5" s="31">
        <f>MIN(Data!G2:G122)</f>
        <v>1</v>
      </c>
      <c r="F5" s="31">
        <f>_xlfn.PERCENTILE.INC(Data!G2:G122, 0.25)</f>
        <v>2</v>
      </c>
      <c r="G5" s="31">
        <f>MEDIAN(Data!G2:G122)</f>
        <v>2</v>
      </c>
      <c r="H5" s="31">
        <f>_xlfn.PERCENTILE.INC(Data!G2:G122, 0.75)</f>
        <v>2</v>
      </c>
      <c r="I5" s="31">
        <f>MAX(Data!G2:G122)</f>
        <v>4</v>
      </c>
      <c r="J5" s="31">
        <f>SKEW(Data!G2:G122)</f>
        <v>0.56643890474780056</v>
      </c>
      <c r="K5" s="31">
        <f>KURT(Data!G2:G122)</f>
        <v>0.94667122279983484</v>
      </c>
      <c r="L5" s="31">
        <f>_xlfn.STDEV.S(Data!G2:G122)/AVERAGE(Data!G2:G122)</f>
        <v>0.30435084667176882</v>
      </c>
      <c r="M5" s="32">
        <f>_xlfn.MODE.SNGL(Data!G2:G122)</f>
        <v>2</v>
      </c>
      <c r="N5" s="32">
        <f>_xlfn.VAR.S(Data!G2:G122)</f>
        <v>0.42768595041322327</v>
      </c>
    </row>
    <row r="6" spans="1:14">
      <c r="A6" s="33" t="s">
        <v>7</v>
      </c>
      <c r="B6" s="34">
        <f>COUNTA(Data!H2:H122)</f>
        <v>117</v>
      </c>
      <c r="C6" s="35">
        <f>AVERAGE(Data!H2:H122)</f>
        <v>2.2564102564102564</v>
      </c>
      <c r="D6" s="35">
        <f>_xlfn.STDEV.S(Data!H2:H122)</f>
        <v>0.98395617853297168</v>
      </c>
      <c r="E6" s="35">
        <f>MIN(Data!H2:H122)</f>
        <v>1</v>
      </c>
      <c r="F6" s="35">
        <f>_xlfn.PERCENTILE.INC(Data!H2:H122, 0.25)</f>
        <v>2</v>
      </c>
      <c r="G6" s="35">
        <f>MEDIAN(Data!H2:H122)</f>
        <v>2</v>
      </c>
      <c r="H6" s="35">
        <f>_xlfn.PERCENTILE.INC(Data!H2:H122, 0.75)</f>
        <v>2</v>
      </c>
      <c r="I6" s="35">
        <f>MAX(Data!H2:H122)</f>
        <v>6</v>
      </c>
      <c r="J6" s="35">
        <f>SKEW(Data!H2:H122)</f>
        <v>1.5065532416989988</v>
      </c>
      <c r="K6" s="35">
        <f>KURT(Data!H2:H122)</f>
        <v>2.415748430611349</v>
      </c>
      <c r="L6" s="35">
        <f>_xlfn.STDEV.S(Data!H2:H122)/AVERAGE(Data!H2:H122)</f>
        <v>0.43607148821347608</v>
      </c>
      <c r="M6" s="36">
        <f>_xlfn.MODE.SNGL(Data!H2:H122)</f>
        <v>2</v>
      </c>
      <c r="N6" s="36">
        <f>_xlfn.VAR.S(Data!H2:H122)</f>
        <v>0.9681697612732092</v>
      </c>
    </row>
    <row r="7" spans="1:14">
      <c r="A7" s="29" t="s">
        <v>10</v>
      </c>
      <c r="B7" s="30">
        <f>COUNTA(Data!K2:K122)</f>
        <v>121</v>
      </c>
      <c r="C7" s="31">
        <f>AVERAGE(Data!K2:K122)</f>
        <v>2.2866115702479335</v>
      </c>
      <c r="D7" s="31">
        <f>_xlfn.STDEV.S(Data!K2:K122)</f>
        <v>3.2458708522570152</v>
      </c>
      <c r="E7" s="31">
        <f>MIN(Data!K2:K122)</f>
        <v>0.23</v>
      </c>
      <c r="F7" s="31">
        <f>_xlfn.PERCENTILE.INC(Data!K2:K122, 0.25)</f>
        <v>0.76</v>
      </c>
      <c r="G7" s="31">
        <f>MEDIAN(Data!K2:K122)</f>
        <v>1.29</v>
      </c>
      <c r="H7" s="31">
        <f>_xlfn.PERCENTILE.INC(Data!K2:K122, 0.75)</f>
        <v>2.16</v>
      </c>
      <c r="I7" s="31">
        <f>MAX(Data!K2:K122)</f>
        <v>19.82</v>
      </c>
      <c r="J7" s="31">
        <f>SKEW(Data!K2:K122)</f>
        <v>3.7630029577742907</v>
      </c>
      <c r="K7" s="31">
        <f>KURT(Data!K2:K122)</f>
        <v>15.797976199068573</v>
      </c>
      <c r="L7" s="31">
        <f>_xlfn.STDEV.S(Data!K2:K122)/AVERAGE(Data!K2:K122)</f>
        <v>1.4195112517099135</v>
      </c>
      <c r="M7" s="32">
        <f>_xlfn.MODE.SNGL(Data!K2:K122)</f>
        <v>1.61</v>
      </c>
      <c r="N7" s="32">
        <f>_xlfn.VAR.S(Data!K2:K122)</f>
        <v>10.535677589531684</v>
      </c>
    </row>
    <row r="34" spans="1:2">
      <c r="A34" t="s">
        <v>378</v>
      </c>
      <c r="B34" t="s">
        <v>379</v>
      </c>
    </row>
    <row r="35" spans="1:2">
      <c r="A35">
        <v>1</v>
      </c>
      <c r="B35">
        <f>COUNTIF(Data!F:F, A35)</f>
        <v>1</v>
      </c>
    </row>
    <row r="36" spans="1:2">
      <c r="A36">
        <v>2</v>
      </c>
      <c r="B36">
        <f>COUNTIF(Data!F:F, A36)</f>
        <v>3</v>
      </c>
    </row>
    <row r="37" spans="1:2">
      <c r="A37">
        <v>3</v>
      </c>
      <c r="B37">
        <f>COUNTIF(Data!F:F, A37)</f>
        <v>35</v>
      </c>
    </row>
    <row r="38" spans="1:2">
      <c r="A38">
        <v>4</v>
      </c>
      <c r="B38">
        <f>COUNTIF(Data!F:F, A38)</f>
        <v>56</v>
      </c>
    </row>
    <row r="39" spans="1:2">
      <c r="A39">
        <v>5</v>
      </c>
      <c r="B39">
        <f>COUNTIF(Data!F:F, A39)</f>
        <v>21</v>
      </c>
    </row>
    <row r="40" spans="1:2">
      <c r="A40">
        <v>6</v>
      </c>
      <c r="B40">
        <f>COUNTIF(Data!F:F, A40)</f>
        <v>3</v>
      </c>
    </row>
    <row r="41" spans="1:2">
      <c r="A41">
        <v>7</v>
      </c>
      <c r="B41">
        <f>COUNTIF(Data!F:F, A41)</f>
        <v>2</v>
      </c>
    </row>
    <row r="49" spans="1:2">
      <c r="A49" s="37" t="s">
        <v>3</v>
      </c>
      <c r="B49" s="8" t="s">
        <v>1</v>
      </c>
    </row>
    <row r="50" spans="1:2">
      <c r="A50" s="38">
        <v>997</v>
      </c>
      <c r="B50" s="9">
        <v>9100000</v>
      </c>
    </row>
    <row r="51" spans="1:2">
      <c r="A51" s="38">
        <v>187</v>
      </c>
      <c r="B51" s="9">
        <v>1625000</v>
      </c>
    </row>
    <row r="52" spans="1:2">
      <c r="A52" s="38">
        <v>940</v>
      </c>
      <c r="B52" s="9">
        <v>1350000</v>
      </c>
    </row>
    <row r="53" spans="1:2">
      <c r="A53" s="38">
        <v>851</v>
      </c>
      <c r="B53" s="9">
        <v>1291826</v>
      </c>
    </row>
    <row r="54" spans="1:2">
      <c r="A54" s="38">
        <v>562.79999999999995</v>
      </c>
      <c r="B54" s="9">
        <v>1090000</v>
      </c>
    </row>
    <row r="55" spans="1:2">
      <c r="A55" s="38">
        <v>451</v>
      </c>
      <c r="B55" s="9">
        <v>933000</v>
      </c>
    </row>
    <row r="56" spans="1:2">
      <c r="A56" s="38">
        <v>630</v>
      </c>
      <c r="B56" s="9">
        <v>877777</v>
      </c>
    </row>
    <row r="57" spans="1:2">
      <c r="A57" s="38">
        <v>590</v>
      </c>
      <c r="B57" s="9">
        <v>597500</v>
      </c>
    </row>
    <row r="58" spans="1:2">
      <c r="A58" s="38">
        <v>674</v>
      </c>
      <c r="B58" s="9">
        <v>440000</v>
      </c>
    </row>
    <row r="59" spans="1:2">
      <c r="A59" s="38">
        <v>585</v>
      </c>
      <c r="B59" s="9">
        <v>340000</v>
      </c>
    </row>
    <row r="60" spans="1:2">
      <c r="A60" s="38">
        <v>556</v>
      </c>
      <c r="B60" s="9">
        <v>4650000</v>
      </c>
    </row>
    <row r="61" spans="1:2">
      <c r="A61" s="38">
        <v>796</v>
      </c>
      <c r="B61" s="9">
        <v>4550000</v>
      </c>
    </row>
    <row r="62" spans="1:2">
      <c r="A62" s="38">
        <v>677</v>
      </c>
      <c r="B62" s="9">
        <v>3700000</v>
      </c>
    </row>
    <row r="63" spans="1:2">
      <c r="A63" s="38">
        <v>493.2</v>
      </c>
      <c r="B63" s="9">
        <v>3375000</v>
      </c>
    </row>
    <row r="64" spans="1:2">
      <c r="A64" s="38">
        <v>867</v>
      </c>
      <c r="B64" s="9">
        <v>3300000</v>
      </c>
    </row>
    <row r="65" spans="1:2">
      <c r="A65" s="38">
        <v>1082</v>
      </c>
      <c r="B65" s="9">
        <v>3250000</v>
      </c>
    </row>
    <row r="66" spans="1:2">
      <c r="A66" s="38">
        <v>493.2</v>
      </c>
      <c r="B66" s="9">
        <v>3080000</v>
      </c>
    </row>
    <row r="67" spans="1:2">
      <c r="A67" s="38">
        <v>769</v>
      </c>
      <c r="B67" s="9">
        <v>2900000</v>
      </c>
    </row>
    <row r="68" spans="1:2">
      <c r="A68" s="38">
        <v>580</v>
      </c>
      <c r="B68" s="9">
        <v>2900000</v>
      </c>
    </row>
    <row r="69" spans="1:2">
      <c r="A69" s="38">
        <v>632</v>
      </c>
      <c r="B69" s="9">
        <v>2845000</v>
      </c>
    </row>
    <row r="70" spans="1:2">
      <c r="A70" s="38">
        <v>741</v>
      </c>
      <c r="B70" s="9">
        <v>2800000</v>
      </c>
    </row>
    <row r="71" spans="1:2">
      <c r="A71" s="38">
        <v>778</v>
      </c>
      <c r="B71" s="9">
        <v>2775000</v>
      </c>
    </row>
    <row r="72" spans="1:2">
      <c r="A72" s="38">
        <v>1012</v>
      </c>
      <c r="B72" s="9">
        <v>2638600</v>
      </c>
    </row>
    <row r="73" spans="1:2">
      <c r="A73" s="38">
        <v>2751</v>
      </c>
      <c r="B73" s="9">
        <v>2625000</v>
      </c>
    </row>
    <row r="74" spans="1:2">
      <c r="A74" s="38">
        <v>594</v>
      </c>
      <c r="B74" s="9">
        <v>2600000</v>
      </c>
    </row>
    <row r="75" spans="1:2">
      <c r="A75" s="38">
        <v>594</v>
      </c>
      <c r="B75" s="9">
        <v>2600000</v>
      </c>
    </row>
    <row r="76" spans="1:2">
      <c r="A76" s="38">
        <v>329.6</v>
      </c>
      <c r="B76" s="9">
        <v>2510000</v>
      </c>
    </row>
    <row r="77" spans="1:2">
      <c r="A77" s="38">
        <v>936</v>
      </c>
      <c r="B77" s="9">
        <v>2500000</v>
      </c>
    </row>
    <row r="78" spans="1:2">
      <c r="A78" s="38">
        <v>875</v>
      </c>
      <c r="B78" s="9">
        <v>2460000</v>
      </c>
    </row>
    <row r="79" spans="1:2">
      <c r="A79" s="38">
        <v>1903</v>
      </c>
      <c r="B79" s="9">
        <v>2350000</v>
      </c>
    </row>
    <row r="80" spans="1:2">
      <c r="A80" s="38">
        <v>422</v>
      </c>
      <c r="B80" s="9">
        <v>2200000</v>
      </c>
    </row>
    <row r="81" spans="1:2">
      <c r="A81" s="38">
        <v>790</v>
      </c>
      <c r="B81" s="9">
        <v>2105000</v>
      </c>
    </row>
    <row r="82" spans="1:2">
      <c r="A82" s="38">
        <v>279</v>
      </c>
      <c r="B82" s="9">
        <v>1950000</v>
      </c>
    </row>
    <row r="83" spans="1:2">
      <c r="A83" s="38">
        <v>816</v>
      </c>
      <c r="B83" s="9">
        <v>1925500</v>
      </c>
    </row>
    <row r="84" spans="1:2">
      <c r="A84" s="38">
        <v>512</v>
      </c>
      <c r="B84" s="9">
        <v>1920000</v>
      </c>
    </row>
    <row r="85" spans="1:2">
      <c r="A85" s="38">
        <v>685</v>
      </c>
      <c r="B85" s="9">
        <v>1875000</v>
      </c>
    </row>
    <row r="86" spans="1:2">
      <c r="A86" s="38">
        <v>668</v>
      </c>
      <c r="B86" s="9">
        <v>1850000</v>
      </c>
    </row>
    <row r="87" spans="1:2">
      <c r="A87" s="38">
        <v>449</v>
      </c>
      <c r="B87" s="9">
        <v>1817500</v>
      </c>
    </row>
    <row r="88" spans="1:2">
      <c r="A88" s="38">
        <v>836</v>
      </c>
      <c r="B88" s="9">
        <v>1800000</v>
      </c>
    </row>
    <row r="89" spans="1:2">
      <c r="A89" s="38">
        <v>651</v>
      </c>
      <c r="B89" s="9">
        <v>1800000</v>
      </c>
    </row>
    <row r="90" spans="1:2">
      <c r="A90" s="38">
        <v>633</v>
      </c>
      <c r="B90" s="9">
        <v>1800000</v>
      </c>
    </row>
    <row r="91" spans="1:2">
      <c r="A91" s="38">
        <v>232</v>
      </c>
      <c r="B91" s="9">
        <v>1729500</v>
      </c>
    </row>
    <row r="92" spans="1:2">
      <c r="A92" s="38">
        <v>607</v>
      </c>
      <c r="B92" s="9">
        <v>1700000</v>
      </c>
    </row>
    <row r="93" spans="1:2">
      <c r="A93" s="38">
        <v>696</v>
      </c>
      <c r="B93" s="9">
        <v>1700000</v>
      </c>
    </row>
    <row r="94" spans="1:2">
      <c r="A94" s="38">
        <v>357</v>
      </c>
      <c r="B94" s="9">
        <v>1645000</v>
      </c>
    </row>
    <row r="95" spans="1:2">
      <c r="A95" s="38">
        <v>600</v>
      </c>
      <c r="B95" s="9">
        <v>1640000</v>
      </c>
    </row>
    <row r="96" spans="1:2">
      <c r="A96" s="38">
        <v>615</v>
      </c>
      <c r="B96" s="9">
        <v>1625000</v>
      </c>
    </row>
    <row r="97" spans="1:2">
      <c r="A97" s="38">
        <v>828.3</v>
      </c>
      <c r="B97" s="9">
        <v>1605000</v>
      </c>
    </row>
    <row r="98" spans="1:2">
      <c r="A98" s="38">
        <v>597</v>
      </c>
      <c r="B98" s="9">
        <v>1600000</v>
      </c>
    </row>
    <row r="99" spans="1:2">
      <c r="A99" s="38">
        <v>790.4</v>
      </c>
      <c r="B99" s="9">
        <v>1600000</v>
      </c>
    </row>
    <row r="100" spans="1:2">
      <c r="A100" s="38">
        <v>767</v>
      </c>
      <c r="B100" s="9">
        <v>1600000</v>
      </c>
    </row>
    <row r="101" spans="1:2">
      <c r="A101" s="38">
        <v>529</v>
      </c>
      <c r="B101" s="9">
        <v>1590000</v>
      </c>
    </row>
    <row r="102" spans="1:2">
      <c r="A102" s="38">
        <v>723</v>
      </c>
      <c r="B102" s="9">
        <v>1555000</v>
      </c>
    </row>
    <row r="103" spans="1:2">
      <c r="A103" s="38">
        <v>436.3</v>
      </c>
      <c r="B103" s="9">
        <v>1550000</v>
      </c>
    </row>
    <row r="104" spans="1:2">
      <c r="A104" s="38">
        <v>786</v>
      </c>
      <c r="B104" s="9">
        <v>1530000</v>
      </c>
    </row>
    <row r="105" spans="1:2">
      <c r="A105" s="38">
        <v>407</v>
      </c>
      <c r="B105" s="9">
        <v>1500000</v>
      </c>
    </row>
    <row r="106" spans="1:2">
      <c r="A106" s="38">
        <v>645</v>
      </c>
      <c r="B106" s="9">
        <v>1460000</v>
      </c>
    </row>
    <row r="107" spans="1:2">
      <c r="A107" s="38">
        <v>676</v>
      </c>
      <c r="B107" s="9">
        <v>1460000</v>
      </c>
    </row>
    <row r="108" spans="1:2">
      <c r="A108" s="38">
        <v>603</v>
      </c>
      <c r="B108" s="9">
        <v>1405000</v>
      </c>
    </row>
    <row r="109" spans="1:2">
      <c r="A109" s="38">
        <v>700</v>
      </c>
      <c r="B109" s="9">
        <v>1385000</v>
      </c>
    </row>
    <row r="110" spans="1:2">
      <c r="A110" s="38">
        <v>397</v>
      </c>
      <c r="B110" s="9">
        <v>1380000</v>
      </c>
    </row>
    <row r="111" spans="1:2">
      <c r="A111" s="38">
        <v>564</v>
      </c>
      <c r="B111" s="9">
        <v>1365000</v>
      </c>
    </row>
    <row r="112" spans="1:2">
      <c r="A112" s="38">
        <v>635</v>
      </c>
      <c r="B112" s="9">
        <v>1345000</v>
      </c>
    </row>
    <row r="113" spans="1:2">
      <c r="A113" s="38">
        <v>790</v>
      </c>
      <c r="B113" s="9">
        <v>1330000</v>
      </c>
    </row>
    <row r="114" spans="1:2">
      <c r="A114" s="38">
        <v>550</v>
      </c>
      <c r="B114" s="9">
        <v>1325000</v>
      </c>
    </row>
    <row r="115" spans="1:2">
      <c r="A115" s="38">
        <v>227</v>
      </c>
      <c r="B115" s="9">
        <v>1305000</v>
      </c>
    </row>
    <row r="116" spans="1:2">
      <c r="A116" s="38">
        <v>752</v>
      </c>
      <c r="B116" s="9">
        <v>1300000</v>
      </c>
    </row>
    <row r="117" spans="1:2">
      <c r="A117" s="38">
        <v>246</v>
      </c>
      <c r="B117" s="9">
        <v>1300000</v>
      </c>
    </row>
    <row r="118" spans="1:2">
      <c r="A118" s="38">
        <v>747</v>
      </c>
      <c r="B118" s="9">
        <v>1300000</v>
      </c>
    </row>
    <row r="119" spans="1:2">
      <c r="A119" s="38">
        <v>1012</v>
      </c>
      <c r="B119" s="9">
        <v>1285000</v>
      </c>
    </row>
    <row r="120" spans="1:2">
      <c r="A120" s="38">
        <v>360</v>
      </c>
      <c r="B120" s="9">
        <v>1275000</v>
      </c>
    </row>
    <row r="121" spans="1:2">
      <c r="A121" s="38">
        <v>540</v>
      </c>
      <c r="B121" s="9">
        <v>1265000</v>
      </c>
    </row>
    <row r="122" spans="1:2">
      <c r="A122" s="38">
        <v>809.4</v>
      </c>
      <c r="B122" s="9">
        <v>1259000</v>
      </c>
    </row>
    <row r="123" spans="1:2">
      <c r="A123" s="38">
        <v>2023</v>
      </c>
      <c r="B123" s="9">
        <v>1252000</v>
      </c>
    </row>
    <row r="124" spans="1:2">
      <c r="A124" s="38">
        <v>2023</v>
      </c>
      <c r="B124" s="9">
        <v>1252000</v>
      </c>
    </row>
    <row r="125" spans="1:2">
      <c r="A125" s="38">
        <v>680</v>
      </c>
      <c r="B125" s="9">
        <v>1210000</v>
      </c>
    </row>
    <row r="126" spans="1:2">
      <c r="A126" s="38">
        <v>400</v>
      </c>
      <c r="B126" s="9">
        <v>1200000</v>
      </c>
    </row>
    <row r="127" spans="1:2">
      <c r="A127" s="38">
        <v>1047</v>
      </c>
      <c r="B127" s="9">
        <v>1200000</v>
      </c>
    </row>
    <row r="128" spans="1:2">
      <c r="A128" s="38">
        <v>375</v>
      </c>
      <c r="B128" s="9">
        <v>1200000</v>
      </c>
    </row>
    <row r="129" spans="1:2">
      <c r="A129" s="38">
        <v>601</v>
      </c>
      <c r="B129" s="9">
        <v>1176500</v>
      </c>
    </row>
    <row r="130" spans="1:2">
      <c r="A130" s="38">
        <v>547</v>
      </c>
      <c r="B130" s="9">
        <v>1175000</v>
      </c>
    </row>
    <row r="131" spans="1:2">
      <c r="A131" s="38">
        <v>645</v>
      </c>
      <c r="B131" s="9">
        <v>1151000</v>
      </c>
    </row>
    <row r="132" spans="1:2">
      <c r="A132" s="38">
        <v>302</v>
      </c>
      <c r="B132" s="9">
        <v>1150000</v>
      </c>
    </row>
    <row r="133" spans="1:2">
      <c r="A133" s="38">
        <v>450</v>
      </c>
      <c r="B133" s="9">
        <v>1145000</v>
      </c>
    </row>
    <row r="134" spans="1:2">
      <c r="A134" s="38">
        <v>722</v>
      </c>
      <c r="B134" s="9">
        <v>1143000</v>
      </c>
    </row>
    <row r="135" spans="1:2">
      <c r="A135" s="38">
        <v>765</v>
      </c>
      <c r="B135" s="9">
        <v>1139000</v>
      </c>
    </row>
    <row r="136" spans="1:2">
      <c r="A136" s="38">
        <v>632</v>
      </c>
      <c r="B136" s="9">
        <v>1135000</v>
      </c>
    </row>
    <row r="137" spans="1:2">
      <c r="A137" s="38">
        <v>372</v>
      </c>
      <c r="B137" s="9">
        <v>1128000</v>
      </c>
    </row>
    <row r="138" spans="1:2">
      <c r="A138" s="38">
        <v>638</v>
      </c>
      <c r="B138" s="9">
        <v>1126000</v>
      </c>
    </row>
    <row r="139" spans="1:2">
      <c r="A139" s="38">
        <v>278.10000000000002</v>
      </c>
      <c r="B139" s="9">
        <v>1115000</v>
      </c>
    </row>
    <row r="140" spans="1:2">
      <c r="A140" s="38">
        <v>506</v>
      </c>
      <c r="B140" s="9">
        <v>1112000</v>
      </c>
    </row>
    <row r="141" spans="1:2">
      <c r="A141" s="38">
        <v>620</v>
      </c>
      <c r="B141" s="9">
        <v>1105000</v>
      </c>
    </row>
    <row r="142" spans="1:2">
      <c r="A142" s="38">
        <v>754</v>
      </c>
      <c r="B142" s="9">
        <v>1105000</v>
      </c>
    </row>
    <row r="143" spans="1:2">
      <c r="A143" s="38">
        <v>872</v>
      </c>
      <c r="B143" s="9">
        <v>1100000</v>
      </c>
    </row>
    <row r="144" spans="1:2">
      <c r="A144" s="38">
        <v>878</v>
      </c>
      <c r="B144" s="9">
        <v>1100000</v>
      </c>
    </row>
    <row r="145" spans="1:2">
      <c r="A145" s="38">
        <v>297</v>
      </c>
      <c r="B145" s="9">
        <v>1100000</v>
      </c>
    </row>
    <row r="146" spans="1:2">
      <c r="A146" s="38">
        <v>748</v>
      </c>
      <c r="B146" s="9">
        <v>1100000</v>
      </c>
    </row>
    <row r="147" spans="1:2">
      <c r="A147" s="38">
        <v>702</v>
      </c>
      <c r="B147" s="9">
        <v>1100000</v>
      </c>
    </row>
    <row r="148" spans="1:2">
      <c r="A148" s="38">
        <v>525</v>
      </c>
      <c r="B148" s="9">
        <v>1100000</v>
      </c>
    </row>
    <row r="149" spans="1:2">
      <c r="A149" s="38">
        <v>881</v>
      </c>
      <c r="B149" s="9">
        <v>1078500</v>
      </c>
    </row>
    <row r="150" spans="1:2">
      <c r="A150" s="38">
        <v>642</v>
      </c>
      <c r="B150" s="9">
        <v>1060000</v>
      </c>
    </row>
    <row r="151" spans="1:2">
      <c r="A151" s="38">
        <v>556.4</v>
      </c>
      <c r="B151" s="9">
        <v>1050000</v>
      </c>
    </row>
    <row r="152" spans="1:2">
      <c r="A152" s="38">
        <v>605</v>
      </c>
      <c r="B152" s="9">
        <v>1045000</v>
      </c>
    </row>
    <row r="153" spans="1:2">
      <c r="A153" s="38">
        <v>650</v>
      </c>
      <c r="B153" s="9">
        <v>1027500</v>
      </c>
    </row>
    <row r="154" spans="1:2">
      <c r="A154" s="38">
        <v>575</v>
      </c>
      <c r="B154" s="9">
        <v>1025000</v>
      </c>
    </row>
    <row r="155" spans="1:2">
      <c r="A155" s="38">
        <v>792</v>
      </c>
      <c r="B155" s="9">
        <v>1020000</v>
      </c>
    </row>
    <row r="156" spans="1:2">
      <c r="A156" s="38">
        <v>303</v>
      </c>
      <c r="B156" s="9">
        <v>1015000</v>
      </c>
    </row>
    <row r="157" spans="1:2">
      <c r="A157" s="38">
        <v>452</v>
      </c>
      <c r="B157" s="9">
        <v>1010000</v>
      </c>
    </row>
    <row r="158" spans="1:2">
      <c r="A158" s="38">
        <v>701</v>
      </c>
      <c r="B158" s="9">
        <v>1010000</v>
      </c>
    </row>
    <row r="159" spans="1:2">
      <c r="A159" s="38">
        <v>653</v>
      </c>
      <c r="B159" s="9">
        <v>1000000</v>
      </c>
    </row>
    <row r="160" spans="1:2">
      <c r="A160" s="38">
        <v>280</v>
      </c>
      <c r="B160" s="9">
        <v>1000000</v>
      </c>
    </row>
    <row r="161" spans="1:2">
      <c r="A161" s="38">
        <v>1184</v>
      </c>
      <c r="B161" s="9">
        <v>995000</v>
      </c>
    </row>
    <row r="162" spans="1:2">
      <c r="A162" s="38">
        <v>462</v>
      </c>
      <c r="B162" s="9">
        <v>981000</v>
      </c>
    </row>
    <row r="163" spans="1:2">
      <c r="A163" s="38">
        <v>588</v>
      </c>
      <c r="B163" s="9">
        <v>980000</v>
      </c>
    </row>
    <row r="164" spans="1:2">
      <c r="A164" s="38">
        <v>464</v>
      </c>
      <c r="B164" s="9">
        <v>980000</v>
      </c>
    </row>
    <row r="165" spans="1:2">
      <c r="A165" s="38">
        <v>521.6</v>
      </c>
      <c r="B165" s="9">
        <v>970000</v>
      </c>
    </row>
    <row r="166" spans="1:2">
      <c r="A166" s="38">
        <v>617</v>
      </c>
      <c r="B166" s="9">
        <v>960000</v>
      </c>
    </row>
    <row r="167" spans="1:2">
      <c r="A167" s="38">
        <v>578</v>
      </c>
      <c r="B167" s="9">
        <v>955000</v>
      </c>
    </row>
    <row r="168" spans="1:2">
      <c r="A168" s="38">
        <v>347</v>
      </c>
      <c r="B168" s="9">
        <v>953500</v>
      </c>
    </row>
    <row r="169" spans="1:2">
      <c r="A169" s="38">
        <v>970</v>
      </c>
      <c r="B169" s="9">
        <v>952500</v>
      </c>
    </row>
    <row r="170" spans="1:2">
      <c r="A170" s="38">
        <v>822</v>
      </c>
      <c r="B170" s="9">
        <v>951000</v>
      </c>
    </row>
    <row r="171" spans="1:2">
      <c r="A171" s="6"/>
      <c r="B171" s="9"/>
    </row>
    <row r="172" spans="1:2">
      <c r="A172" s="6"/>
      <c r="B172" s="9"/>
    </row>
    <row r="173" spans="1:2">
      <c r="A173" s="6"/>
      <c r="B173" s="9"/>
    </row>
    <row r="174" spans="1:2">
      <c r="A174" s="6"/>
      <c r="B174" s="9"/>
    </row>
    <row r="175" spans="1:2">
      <c r="A175" s="6"/>
      <c r="B175" s="9"/>
    </row>
    <row r="176" spans="1:2">
      <c r="A176" s="6"/>
      <c r="B176" s="9"/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 Teja</dc:creator>
  <cp:keywords/>
  <dc:description/>
  <cp:lastModifiedBy/>
  <cp:revision/>
  <dcterms:created xsi:type="dcterms:W3CDTF">2024-09-28T03:31:38Z</dcterms:created>
  <dcterms:modified xsi:type="dcterms:W3CDTF">2024-10-04T06:08:33Z</dcterms:modified>
  <cp:category/>
  <cp:contentStatus/>
</cp:coreProperties>
</file>