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GMProfile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HP_Table">Sheet1!$T$2:$W$7</definedName>
    <definedName name="Proficiency_Mod">Sheet1!$AB$2:$AC$22</definedName>
    <definedName name="Score_Mod">Sheet1!$Y$2:$Z$21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" i="1"/>
  <c r="L6" i="1" l="1"/>
  <c r="L3" i="1"/>
  <c r="L4" i="1"/>
  <c r="L5" i="1"/>
  <c r="L2" i="1"/>
  <c r="K3" i="1"/>
  <c r="K4" i="1"/>
  <c r="K5" i="1"/>
  <c r="K6" i="1"/>
  <c r="K2" i="1"/>
  <c r="M2" i="1" l="1"/>
  <c r="N2" i="1" s="1"/>
  <c r="M5" i="1"/>
  <c r="N5" i="1" s="1"/>
  <c r="M4" i="1"/>
  <c r="N4" i="1" s="1"/>
  <c r="M3" i="1"/>
  <c r="N3" i="1" s="1"/>
  <c r="M6" i="1"/>
  <c r="N6" i="1" s="1"/>
  <c r="Q3" i="1"/>
  <c r="R3" i="1" s="1"/>
  <c r="Q4" i="1"/>
  <c r="R4" i="1" s="1"/>
  <c r="Q5" i="1"/>
  <c r="R5" i="1" s="1"/>
  <c r="Q6" i="1"/>
  <c r="R6" i="1" s="1"/>
  <c r="Q2" i="1"/>
  <c r="R2" i="1" s="1"/>
</calcChain>
</file>

<file path=xl/sharedStrings.xml><?xml version="1.0" encoding="utf-8"?>
<sst xmlns="http://schemas.openxmlformats.org/spreadsheetml/2006/main" count="48" uniqueCount="35">
  <si>
    <t>Name</t>
  </si>
  <si>
    <t>Race</t>
  </si>
  <si>
    <t>STR</t>
  </si>
  <si>
    <t>DEX</t>
  </si>
  <si>
    <t>INT</t>
  </si>
  <si>
    <t>WIS</t>
  </si>
  <si>
    <t>CON</t>
  </si>
  <si>
    <t>CHA</t>
  </si>
  <si>
    <t>Level</t>
  </si>
  <si>
    <t>ATK</t>
  </si>
  <si>
    <t>Class</t>
  </si>
  <si>
    <t>--</t>
  </si>
  <si>
    <t>Fighter</t>
  </si>
  <si>
    <t>Human</t>
  </si>
  <si>
    <t>Halfing</t>
  </si>
  <si>
    <t>Rogue</t>
  </si>
  <si>
    <t>Cleric</t>
  </si>
  <si>
    <t>Wizard</t>
  </si>
  <si>
    <t>Sorcerer</t>
  </si>
  <si>
    <t>Sum</t>
  </si>
  <si>
    <t>Diff</t>
  </si>
  <si>
    <t>Tiefling</t>
  </si>
  <si>
    <t>Half Elf</t>
  </si>
  <si>
    <t>Elf</t>
  </si>
  <si>
    <t>HP Base</t>
  </si>
  <si>
    <t>HP / Level</t>
  </si>
  <si>
    <t>Score</t>
  </si>
  <si>
    <t>Modifier</t>
  </si>
  <si>
    <t>Druid</t>
  </si>
  <si>
    <t>Proficiency</t>
  </si>
  <si>
    <t>To Hit</t>
  </si>
  <si>
    <t>Stat Mod</t>
  </si>
  <si>
    <t>Atk Stat</t>
  </si>
  <si>
    <t>Max HP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</si>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</sst>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/>
    <xf numFmtId="0" fontId="0" fillId="0" borderId="4" xfId="0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J7" sqref="J7"/>
    </sheetView>
  </sheetViews>
  <sheetFormatPr defaultRowHeight="15" x14ac:dyDescent="0.25"/>
  <cols>
    <col min="1" max="1" width="5.7109375" bestFit="1" customWidth="1"/>
    <col min="5" max="5" width="4.140625" bestFit="1" customWidth="1"/>
    <col min="6" max="6" width="4.42578125" bestFit="1" customWidth="1"/>
    <col min="7" max="7" width="4" bestFit="1" customWidth="1"/>
    <col min="8" max="8" width="4.5703125" bestFit="1" customWidth="1"/>
    <col min="9" max="9" width="5" bestFit="1" customWidth="1"/>
    <col min="10" max="10" width="4.7109375" bestFit="1" customWidth="1"/>
    <col min="11" max="11" width="7.7109375" bestFit="1" customWidth="1"/>
    <col min="12" max="12" width="7.85546875" bestFit="1" customWidth="1"/>
    <col min="13" max="13" width="9" bestFit="1" customWidth="1"/>
    <col min="14" max="14" width="6.140625" bestFit="1" customWidth="1"/>
    <col min="16" max="17" width="4.85546875" bestFit="1" customWidth="1"/>
    <col min="18" max="18" width="4.28515625" bestFit="1" customWidth="1"/>
    <col min="20" max="20" width="8.42578125" bestFit="1" customWidth="1"/>
    <col min="21" max="21" width="8" bestFit="1" customWidth="1"/>
    <col min="22" max="22" width="9.85546875" bestFit="1" customWidth="1"/>
    <col min="23" max="23" width="4.7109375" bestFit="1" customWidth="1"/>
    <col min="25" max="25" width="5.85546875" bestFit="1" customWidth="1"/>
    <col min="26" max="26" width="8.85546875" bestFit="1" customWidth="1"/>
    <col min="28" max="28" width="5.7109375" bestFit="1" customWidth="1"/>
    <col min="29" max="29" width="10.85546875" bestFit="1" customWidth="1"/>
  </cols>
  <sheetData>
    <row r="1" spans="1:29" s="12" customFormat="1" ht="15.75" thickBot="1" x14ac:dyDescent="0.3">
      <c r="A1" s="4" t="s">
        <v>8</v>
      </c>
      <c r="B1" s="6" t="s">
        <v>0</v>
      </c>
      <c r="C1" s="3" t="s">
        <v>1</v>
      </c>
      <c r="D1" s="4" t="s">
        <v>10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33</v>
      </c>
      <c r="L1" s="3" t="s">
        <v>32</v>
      </c>
      <c r="M1" s="3" t="s">
        <v>31</v>
      </c>
      <c r="N1" s="4" t="s">
        <v>30</v>
      </c>
      <c r="P1" s="13" t="s">
        <v>34</v>
      </c>
      <c r="Q1" s="10" t="s">
        <v>19</v>
      </c>
      <c r="R1" s="9" t="s">
        <v>20</v>
      </c>
      <c r="T1" s="6" t="s">
        <v>10</v>
      </c>
      <c r="U1" s="6" t="s">
        <v>24</v>
      </c>
      <c r="V1" s="6" t="s">
        <v>25</v>
      </c>
      <c r="W1" s="6" t="s">
        <v>9</v>
      </c>
      <c r="Y1" s="4" t="s">
        <v>26</v>
      </c>
      <c r="Z1" s="3" t="s">
        <v>27</v>
      </c>
      <c r="AB1" s="4" t="s">
        <v>8</v>
      </c>
      <c r="AC1" s="3" t="s">
        <v>29</v>
      </c>
    </row>
    <row r="2" spans="1:29" x14ac:dyDescent="0.25">
      <c r="A2" s="5">
        <v>1</v>
      </c>
      <c r="B2" s="7" t="s">
        <v>11</v>
      </c>
      <c r="C2" t="s">
        <v>13</v>
      </c>
      <c r="D2" s="2" t="s">
        <v>12</v>
      </c>
      <c r="E2" s="1">
        <v>12</v>
      </c>
      <c r="F2" s="1">
        <v>11</v>
      </c>
      <c r="G2" s="1">
        <v>10</v>
      </c>
      <c r="H2" s="1">
        <v>10</v>
      </c>
      <c r="I2" s="1">
        <v>11</v>
      </c>
      <c r="J2" s="5">
        <v>11</v>
      </c>
      <c r="K2" s="1">
        <f>VLOOKUP(D2,HP_Table,2,FALSE)+VLOOKUP(I2, Score_Mod,2,FALSE)+(A2-1)*VLOOKUP(D2,HP_Table,3,FALSE)</f>
        <v>10</v>
      </c>
      <c r="L2" s="1" t="str">
        <f>VLOOKUP(D2,HP_Table,4,FALSE)</f>
        <v>STR</v>
      </c>
      <c r="M2" s="16">
        <f>VLOOKUP(HLOOKUP(L2,E$1:J$6,2,FALSE),Score_Mod,2,FALSE)</f>
        <v>1</v>
      </c>
      <c r="N2" s="5">
        <f>M2+VLOOKUP(A2,Proficiency_Mod,2,FALSE)</f>
        <v>3</v>
      </c>
      <c r="P2" s="11">
        <v>65</v>
      </c>
      <c r="Q2" s="11">
        <f>SUM(E2:J2)</f>
        <v>65</v>
      </c>
      <c r="R2" s="5">
        <f>P2-Q2</f>
        <v>0</v>
      </c>
      <c r="T2" s="8" t="s">
        <v>12</v>
      </c>
      <c r="U2" s="11">
        <v>10</v>
      </c>
      <c r="V2" s="11">
        <v>6</v>
      </c>
      <c r="W2" s="11" t="s">
        <v>2</v>
      </c>
      <c r="Y2" s="5">
        <v>1</v>
      </c>
      <c r="Z2" s="1">
        <f>_xlfn.CEILING.MATH((Y2-1)/2)-5</f>
        <v>-5</v>
      </c>
      <c r="AA2" s="1"/>
      <c r="AB2" s="5">
        <v>1</v>
      </c>
      <c r="AC2" s="1">
        <f>(_xlfn.CEILING.MATH(AB2 / 4) + 1)</f>
        <v>2</v>
      </c>
    </row>
    <row r="3" spans="1:29" x14ac:dyDescent="0.25">
      <c r="A3" s="5">
        <v>5</v>
      </c>
      <c r="B3" s="8"/>
      <c r="C3" t="s">
        <v>14</v>
      </c>
      <c r="D3" s="2" t="s">
        <v>15</v>
      </c>
      <c r="E3" s="1">
        <v>12</v>
      </c>
      <c r="F3" s="1">
        <v>13</v>
      </c>
      <c r="G3" s="1">
        <v>12</v>
      </c>
      <c r="H3" s="1">
        <v>11</v>
      </c>
      <c r="I3" s="1">
        <v>10</v>
      </c>
      <c r="J3" s="5">
        <v>12</v>
      </c>
      <c r="K3" s="1">
        <f>VLOOKUP(D3,HP_Table,2,FALSE)+VLOOKUP(I3, Score_Mod,2,FALSE)+(A3-1)*VLOOKUP(D3,HP_Table,3,FALSE)</f>
        <v>28</v>
      </c>
      <c r="L3" s="1" t="str">
        <f>VLOOKUP(D3,HP_Table,4,FALSE)</f>
        <v>DEX</v>
      </c>
      <c r="M3" s="16">
        <f>VLOOKUP(HLOOKUP(L3,E$1:J$6,3,FALSE),Score_Mod,2,FALSE)</f>
        <v>1</v>
      </c>
      <c r="N3" s="5">
        <f>M3+VLOOKUP(A3,Proficiency_Mod,2,FALSE)</f>
        <v>4</v>
      </c>
      <c r="P3" s="11">
        <v>70</v>
      </c>
      <c r="Q3" s="11">
        <f>SUM(E3:J3)</f>
        <v>70</v>
      </c>
      <c r="R3" s="5">
        <f>P3-Q3</f>
        <v>0</v>
      </c>
      <c r="T3" s="8" t="s">
        <v>15</v>
      </c>
      <c r="U3" s="11">
        <v>8</v>
      </c>
      <c r="V3" s="11">
        <v>5</v>
      </c>
      <c r="W3" s="11" t="s">
        <v>3</v>
      </c>
      <c r="Y3" s="5">
        <v>2</v>
      </c>
      <c r="Z3" s="1">
        <f>_xlfn.CEILING.MATH((Y3-1)/2)-5</f>
        <v>-4</v>
      </c>
      <c r="AA3" s="1"/>
      <c r="AB3" s="5">
        <v>2</v>
      </c>
      <c r="AC3" s="1">
        <f t="shared" ref="AC3:AC21" si="0">(_xlfn.CEILING.MATH(AB3 / 4) + 1)</f>
        <v>2</v>
      </c>
    </row>
    <row r="4" spans="1:29" x14ac:dyDescent="0.25">
      <c r="A4" s="5">
        <v>10</v>
      </c>
      <c r="B4" s="8"/>
      <c r="C4" t="s">
        <v>21</v>
      </c>
      <c r="D4" s="2" t="s">
        <v>17</v>
      </c>
      <c r="E4" s="1">
        <v>11</v>
      </c>
      <c r="F4" s="1">
        <v>12</v>
      </c>
      <c r="G4" s="1">
        <v>14</v>
      </c>
      <c r="H4" s="1">
        <v>13</v>
      </c>
      <c r="I4" s="1">
        <v>12</v>
      </c>
      <c r="J4" s="5">
        <v>13</v>
      </c>
      <c r="K4" s="1">
        <f>VLOOKUP(D4,HP_Table,2,FALSE)+VLOOKUP(I4, Score_Mod,2,FALSE)+(A4-1)*VLOOKUP(D4,HP_Table,3,FALSE)</f>
        <v>43</v>
      </c>
      <c r="L4" s="1" t="str">
        <f>VLOOKUP(D4,HP_Table,4,FALSE)</f>
        <v>INT</v>
      </c>
      <c r="M4" s="16">
        <f>VLOOKUP(HLOOKUP(L4,E$1:J$6,4,FALSE),Score_Mod,2,FALSE)</f>
        <v>2</v>
      </c>
      <c r="N4" s="5">
        <f>M4+VLOOKUP(A4,Proficiency_Mod,2,FALSE)</f>
        <v>6</v>
      </c>
      <c r="P4" s="11">
        <v>75</v>
      </c>
      <c r="Q4" s="11">
        <f>SUM(E4:J4)</f>
        <v>75</v>
      </c>
      <c r="R4" s="5">
        <f>P4-Q4</f>
        <v>0</v>
      </c>
      <c r="T4" s="8" t="s">
        <v>17</v>
      </c>
      <c r="U4" s="11">
        <v>6</v>
      </c>
      <c r="V4" s="11">
        <v>4</v>
      </c>
      <c r="W4" s="11" t="s">
        <v>4</v>
      </c>
      <c r="Y4" s="5">
        <v>3</v>
      </c>
      <c r="Z4" s="1">
        <f>_xlfn.CEILING.MATH((Y4-1)/2)-5</f>
        <v>-4</v>
      </c>
      <c r="AA4" s="1"/>
      <c r="AB4" s="5">
        <v>3</v>
      </c>
      <c r="AC4" s="1">
        <f t="shared" si="0"/>
        <v>2</v>
      </c>
    </row>
    <row r="5" spans="1:29" x14ac:dyDescent="0.25">
      <c r="A5" s="5">
        <v>15</v>
      </c>
      <c r="B5" s="8"/>
      <c r="C5" t="s">
        <v>22</v>
      </c>
      <c r="D5" s="2" t="s">
        <v>16</v>
      </c>
      <c r="E5" s="1">
        <v>12</v>
      </c>
      <c r="F5" s="1">
        <v>13</v>
      </c>
      <c r="G5" s="1">
        <v>15</v>
      </c>
      <c r="H5" s="1">
        <v>15</v>
      </c>
      <c r="I5" s="1">
        <v>13</v>
      </c>
      <c r="J5" s="5">
        <v>12</v>
      </c>
      <c r="K5" s="1">
        <f>VLOOKUP(D5,HP_Table,2,FALSE)+VLOOKUP(I5, Score_Mod,2,FALSE)+(A5-1)*VLOOKUP(D5,HP_Table,3,FALSE)</f>
        <v>79</v>
      </c>
      <c r="L5" s="1" t="str">
        <f>VLOOKUP(D5,HP_Table,4,FALSE)</f>
        <v>WIS</v>
      </c>
      <c r="M5" s="16">
        <f>VLOOKUP(HLOOKUP(L5,E$1:J$6,5,FALSE),Score_Mod,2,FALSE)</f>
        <v>2</v>
      </c>
      <c r="N5" s="5">
        <f>M5+VLOOKUP(A5,Proficiency_Mod,2,FALSE)</f>
        <v>7</v>
      </c>
      <c r="P5" s="11">
        <v>80</v>
      </c>
      <c r="Q5" s="11">
        <f>SUM(E5:J5)</f>
        <v>80</v>
      </c>
      <c r="R5" s="5">
        <f>P5-Q5</f>
        <v>0</v>
      </c>
      <c r="T5" s="8" t="s">
        <v>18</v>
      </c>
      <c r="U5" s="11">
        <v>6</v>
      </c>
      <c r="V5" s="11">
        <v>4</v>
      </c>
      <c r="W5" s="11" t="s">
        <v>7</v>
      </c>
      <c r="Y5" s="5">
        <v>4</v>
      </c>
      <c r="Z5" s="1">
        <f>_xlfn.CEILING.MATH((Y5-1)/2)-5</f>
        <v>-3</v>
      </c>
      <c r="AA5" s="1"/>
      <c r="AB5" s="5">
        <v>4</v>
      </c>
      <c r="AC5" s="1">
        <f t="shared" si="0"/>
        <v>2</v>
      </c>
    </row>
    <row r="6" spans="1:29" x14ac:dyDescent="0.25">
      <c r="A6" s="5">
        <v>20</v>
      </c>
      <c r="B6" s="8"/>
      <c r="C6" t="s">
        <v>23</v>
      </c>
      <c r="D6" s="2" t="s">
        <v>18</v>
      </c>
      <c r="E6" s="1">
        <v>12</v>
      </c>
      <c r="F6" s="1">
        <v>13</v>
      </c>
      <c r="G6" s="1">
        <v>15</v>
      </c>
      <c r="H6" s="1">
        <v>15</v>
      </c>
      <c r="I6" s="1">
        <v>12</v>
      </c>
      <c r="J6" s="5">
        <v>18</v>
      </c>
      <c r="K6" s="1">
        <f>VLOOKUP(D6,HP_Table,2,FALSE)+VLOOKUP(I6, Score_Mod,2,FALSE)+(A6-1)*VLOOKUP(D6,HP_Table,3,FALSE)</f>
        <v>83</v>
      </c>
      <c r="L6" s="1" t="str">
        <f>VLOOKUP(D6,HP_Table,4,FALSE)</f>
        <v>CHA</v>
      </c>
      <c r="M6" s="16">
        <f>VLOOKUP(HLOOKUP(L6,E$1:J$6,6,FALSE),Score_Mod,2,FALSE)</f>
        <v>4</v>
      </c>
      <c r="N6" s="5">
        <f>M6+VLOOKUP(A6,Proficiency_Mod,2,FALSE)</f>
        <v>10</v>
      </c>
      <c r="P6" s="11">
        <v>85</v>
      </c>
      <c r="Q6" s="11">
        <f>SUM(E6:J6)</f>
        <v>85</v>
      </c>
      <c r="R6" s="11">
        <f>P6-Q6</f>
        <v>0</v>
      </c>
      <c r="T6" s="14" t="s">
        <v>16</v>
      </c>
      <c r="U6" s="11">
        <v>8</v>
      </c>
      <c r="V6" s="11">
        <v>5</v>
      </c>
      <c r="W6" s="11" t="s">
        <v>5</v>
      </c>
      <c r="Y6" s="5">
        <v>5</v>
      </c>
      <c r="Z6" s="1">
        <f>_xlfn.CEILING.MATH((Y6-1)/2)-5</f>
        <v>-3</v>
      </c>
      <c r="AA6" s="1"/>
      <c r="AB6" s="5">
        <v>5</v>
      </c>
      <c r="AC6" s="1">
        <f t="shared" si="0"/>
        <v>3</v>
      </c>
    </row>
    <row r="7" spans="1:29" x14ac:dyDescent="0.25">
      <c r="T7" s="14" t="s">
        <v>28</v>
      </c>
      <c r="U7" s="15">
        <v>8</v>
      </c>
      <c r="V7" s="15">
        <v>5</v>
      </c>
      <c r="W7" s="15" t="s">
        <v>5</v>
      </c>
      <c r="Y7" s="5">
        <v>6</v>
      </c>
      <c r="Z7" s="1">
        <f>_xlfn.CEILING.MATH((Y7-1)/2)-5</f>
        <v>-2</v>
      </c>
      <c r="AA7" s="1"/>
      <c r="AB7" s="5">
        <v>6</v>
      </c>
      <c r="AC7" s="1">
        <f t="shared" si="0"/>
        <v>3</v>
      </c>
    </row>
    <row r="8" spans="1:29" x14ac:dyDescent="0.25">
      <c r="Y8" s="5">
        <v>7</v>
      </c>
      <c r="Z8" s="1">
        <f>_xlfn.CEILING.MATH((Y8-1)/2)-5</f>
        <v>-2</v>
      </c>
      <c r="AA8" s="1"/>
      <c r="AB8" s="5">
        <v>7</v>
      </c>
      <c r="AC8" s="1">
        <f t="shared" si="0"/>
        <v>3</v>
      </c>
    </row>
    <row r="9" spans="1:29" x14ac:dyDescent="0.25">
      <c r="Y9" s="5">
        <v>8</v>
      </c>
      <c r="Z9" s="1">
        <f>_xlfn.CEILING.MATH((Y9-1)/2)-5</f>
        <v>-1</v>
      </c>
      <c r="AA9" s="1"/>
      <c r="AB9" s="5">
        <v>8</v>
      </c>
      <c r="AC9" s="1">
        <f t="shared" si="0"/>
        <v>3</v>
      </c>
    </row>
    <row r="10" spans="1:29" x14ac:dyDescent="0.25">
      <c r="Y10" s="5">
        <v>9</v>
      </c>
      <c r="Z10" s="1">
        <f>_xlfn.CEILING.MATH((Y10-1)/2)-5</f>
        <v>-1</v>
      </c>
      <c r="AA10" s="1"/>
      <c r="AB10" s="5">
        <v>9</v>
      </c>
      <c r="AC10" s="1">
        <f t="shared" si="0"/>
        <v>4</v>
      </c>
    </row>
    <row r="11" spans="1:29" x14ac:dyDescent="0.25">
      <c r="Y11" s="5">
        <v>10</v>
      </c>
      <c r="Z11" s="1">
        <f>_xlfn.CEILING.MATH((Y11-1)/2)-5</f>
        <v>0</v>
      </c>
      <c r="AA11" s="1"/>
      <c r="AB11" s="5">
        <v>10</v>
      </c>
      <c r="AC11" s="1">
        <f t="shared" si="0"/>
        <v>4</v>
      </c>
    </row>
    <row r="12" spans="1:29" x14ac:dyDescent="0.25">
      <c r="Y12" s="5">
        <v>11</v>
      </c>
      <c r="Z12" s="1">
        <f>_xlfn.CEILING.MATH((Y12-1)/2)-5</f>
        <v>0</v>
      </c>
      <c r="AA12" s="1"/>
      <c r="AB12" s="5">
        <v>11</v>
      </c>
      <c r="AC12" s="1">
        <f t="shared" si="0"/>
        <v>4</v>
      </c>
    </row>
    <row r="13" spans="1:29" x14ac:dyDescent="0.25">
      <c r="Y13" s="5">
        <v>12</v>
      </c>
      <c r="Z13" s="1">
        <f>_xlfn.CEILING.MATH((Y13-1)/2)-5</f>
        <v>1</v>
      </c>
      <c r="AA13" s="1"/>
      <c r="AB13" s="5">
        <v>12</v>
      </c>
      <c r="AC13" s="1">
        <f t="shared" si="0"/>
        <v>4</v>
      </c>
    </row>
    <row r="14" spans="1:29" x14ac:dyDescent="0.25">
      <c r="Y14" s="5">
        <v>13</v>
      </c>
      <c r="Z14" s="1">
        <f>_xlfn.CEILING.MATH((Y14-1)/2)-5</f>
        <v>1</v>
      </c>
      <c r="AA14" s="1"/>
      <c r="AB14" s="5">
        <v>13</v>
      </c>
      <c r="AC14" s="1">
        <f t="shared" si="0"/>
        <v>5</v>
      </c>
    </row>
    <row r="15" spans="1:29" x14ac:dyDescent="0.25">
      <c r="Y15" s="5">
        <v>14</v>
      </c>
      <c r="Z15" s="1">
        <f>_xlfn.CEILING.MATH((Y15-1)/2)-5</f>
        <v>2</v>
      </c>
      <c r="AA15" s="1"/>
      <c r="AB15" s="5">
        <v>14</v>
      </c>
      <c r="AC15" s="1">
        <f t="shared" si="0"/>
        <v>5</v>
      </c>
    </row>
    <row r="16" spans="1:29" x14ac:dyDescent="0.25">
      <c r="Y16" s="5">
        <v>15</v>
      </c>
      <c r="Z16" s="1">
        <f>_xlfn.CEILING.MATH((Y16-1)/2)-5</f>
        <v>2</v>
      </c>
      <c r="AA16" s="1"/>
      <c r="AB16" s="5">
        <v>15</v>
      </c>
      <c r="AC16" s="1">
        <f t="shared" si="0"/>
        <v>5</v>
      </c>
    </row>
    <row r="17" spans="25:29" x14ac:dyDescent="0.25">
      <c r="Y17" s="5">
        <v>16</v>
      </c>
      <c r="Z17" s="1">
        <f>_xlfn.CEILING.MATH((Y17-1)/2)-5</f>
        <v>3</v>
      </c>
      <c r="AA17" s="1"/>
      <c r="AB17" s="5">
        <v>16</v>
      </c>
      <c r="AC17" s="1">
        <f t="shared" si="0"/>
        <v>5</v>
      </c>
    </row>
    <row r="18" spans="25:29" x14ac:dyDescent="0.25">
      <c r="Y18" s="5">
        <v>17</v>
      </c>
      <c r="Z18" s="1">
        <f>_xlfn.CEILING.MATH((Y18-1)/2)-5</f>
        <v>3</v>
      </c>
      <c r="AA18" s="1"/>
      <c r="AB18" s="5">
        <v>17</v>
      </c>
      <c r="AC18" s="1">
        <f t="shared" si="0"/>
        <v>6</v>
      </c>
    </row>
    <row r="19" spans="25:29" x14ac:dyDescent="0.25">
      <c r="Y19" s="5">
        <v>18</v>
      </c>
      <c r="Z19" s="1">
        <f>_xlfn.CEILING.MATH((Y19-1)/2)-5</f>
        <v>4</v>
      </c>
      <c r="AA19" s="1"/>
      <c r="AB19" s="5">
        <v>18</v>
      </c>
      <c r="AC19" s="1">
        <f t="shared" si="0"/>
        <v>6</v>
      </c>
    </row>
    <row r="20" spans="25:29" x14ac:dyDescent="0.25">
      <c r="Y20" s="5">
        <v>19</v>
      </c>
      <c r="Z20" s="1">
        <f>_xlfn.CEILING.MATH((Y20-1)/2)-5</f>
        <v>4</v>
      </c>
      <c r="AA20" s="1"/>
      <c r="AB20" s="5">
        <v>19</v>
      </c>
      <c r="AC20" s="1">
        <f t="shared" si="0"/>
        <v>6</v>
      </c>
    </row>
    <row r="21" spans="25:29" x14ac:dyDescent="0.25">
      <c r="Y21" s="5">
        <v>20</v>
      </c>
      <c r="Z21" s="1">
        <f>_xlfn.CEILING.MATH((Y21-1)/2)-5</f>
        <v>5</v>
      </c>
      <c r="AA21" s="1"/>
      <c r="AB21" s="5">
        <v>20</v>
      </c>
      <c r="AC21" s="1">
        <f t="shared" si="0"/>
        <v>6</v>
      </c>
    </row>
  </sheetData>
  <conditionalFormatting sqref="R2:R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8.85546875" bestFit="1" customWidth="1"/>
    <col min="4" max="4" width="10.140625" bestFit="1" customWidth="1"/>
    <col min="5" max="5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HP_Table</vt:lpstr>
      <vt:lpstr>Proficiency_Mod</vt:lpstr>
      <vt:lpstr>Score_Mod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Ganapathiraju (RIT Student)</dc:creator>
  <cp:lastModifiedBy>Ashwin Ganapathiraju (RIT Student)</cp:lastModifiedBy>
  <dcterms:created xsi:type="dcterms:W3CDTF">2017-11-14T20:38:32Z</dcterms:created>
  <dcterms:modified xsi:type="dcterms:W3CDTF">2017-11-15T22:40:05Z</dcterms:modified>
</cp:coreProperties>
</file>