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benit\OneDrive - University of St Andrews\Documents\Teaching\Exam Officer\2025-2\"/>
    </mc:Choice>
  </mc:AlternateContent>
  <xr:revisionPtr revIDLastSave="34" documentId="13_ncr:1_{270AEB17-4322-4B9B-995C-280AF6403B16}" xr6:coauthVersionLast="47" xr6:coauthVersionMax="47" xr10:uidLastSave="{F62C96DF-B028-4E79-BDB3-3D2351C03BBD}"/>
  <bookViews>
    <workbookView xWindow="-120" yWindow="-120" windowWidth="29040" windowHeight="15720" tabRatio="846" xr2:uid="{81FECCD0-2FFA-3547-B3BF-736CA72AD4F3}"/>
  </bookViews>
  <sheets>
    <sheet name="Summary" sheetId="53" r:id="rId1"/>
    <sheet name="GG1002" sheetId="55" r:id="rId2"/>
    <sheet name="GG2014" sheetId="56" r:id="rId3"/>
    <sheet name="GG3205" sheetId="57" r:id="rId4"/>
    <sheet name="GG3213" sheetId="58" r:id="rId5"/>
    <sheet name="GG3214" sheetId="59" r:id="rId6"/>
    <sheet name="GG3281" sheetId="60" r:id="rId7"/>
    <sheet name="GG4247" sheetId="61" r:id="rId8"/>
    <sheet name="GG4248" sheetId="62" r:id="rId9"/>
    <sheet name="GG4254" sheetId="63" r:id="rId10"/>
    <sheet name="GG4257" sheetId="64" r:id="rId11"/>
    <sheet name="GG4258" sheetId="65" r:id="rId12"/>
    <sheet name="GG4399" sheetId="66" r:id="rId13"/>
    <sheet name="GG5005" sheetId="67" r:id="rId14"/>
    <sheet name="SD1004" sheetId="68" r:id="rId15"/>
    <sheet name="SD2006" sheetId="69" r:id="rId16"/>
    <sheet name="SD2100" sheetId="70" r:id="rId17"/>
    <sheet name="SD3101" sheetId="71" r:id="rId18"/>
    <sheet name="SD3102" sheetId="72" r:id="rId19"/>
    <sheet name="SD4110" sheetId="73" r:id="rId20"/>
    <sheet name="SD4120" sheetId="74" r:id="rId21"/>
    <sheet name="SD4125" sheetId="75" r:id="rId22"/>
    <sheet name="SD4126" sheetId="76" r:id="rId23"/>
    <sheet name="SD4129" sheetId="77" r:id="rId24"/>
    <sheet name="SD4133" sheetId="78" r:id="rId25"/>
    <sheet name="SD4225" sheetId="79" r:id="rId26"/>
    <sheet name="SD4297" sheetId="80" r:id="rId27"/>
    <sheet name="SD5801" sheetId="81" r:id="rId28"/>
    <sheet name="SD5802" sheetId="82" r:id="rId29"/>
    <sheet name="SD5805" sheetId="83" r:id="rId30"/>
    <sheet name="SD5806" sheetId="84" r:id="rId31"/>
    <sheet name="SD5807" sheetId="85" r:id="rId32"/>
    <sheet name="SD5810" sheetId="86" r:id="rId33"/>
    <sheet name="SD5811" sheetId="87" r:id="rId34"/>
    <sheet name="SD5812" sheetId="88" r:id="rId35"/>
    <sheet name="SD5813" sheetId="89" r:id="rId36"/>
    <sheet name="SD5820" sheetId="90" r:id="rId37"/>
    <sheet name="SD5821" sheetId="91" r:id="rId38"/>
    <sheet name="SS5103" sheetId="92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3" l="1"/>
  <c r="I4" i="53"/>
  <c r="I5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34" i="53"/>
  <c r="I35" i="53"/>
  <c r="I36" i="53"/>
  <c r="I37" i="53"/>
  <c r="I38" i="53"/>
  <c r="I39" i="53"/>
  <c r="I40" i="53"/>
  <c r="I3" i="53"/>
  <c r="H4" i="53"/>
  <c r="J4" i="53" s="1"/>
  <c r="H5" i="53"/>
  <c r="J5" i="53" s="1"/>
  <c r="H6" i="53"/>
  <c r="J6" i="53" s="1"/>
  <c r="H7" i="53"/>
  <c r="J7" i="53" s="1"/>
  <c r="H8" i="53"/>
  <c r="J8" i="53" s="1"/>
  <c r="H9" i="53"/>
  <c r="J9" i="53" s="1"/>
  <c r="H10" i="53"/>
  <c r="J10" i="53" s="1"/>
  <c r="H11" i="53"/>
  <c r="J11" i="53" s="1"/>
  <c r="H12" i="53"/>
  <c r="J12" i="53" s="1"/>
  <c r="H13" i="53"/>
  <c r="J13" i="53" s="1"/>
  <c r="H14" i="53"/>
  <c r="J14" i="53" s="1"/>
  <c r="H15" i="53"/>
  <c r="J15" i="53" s="1"/>
  <c r="H16" i="53"/>
  <c r="J16" i="53" s="1"/>
  <c r="H17" i="53"/>
  <c r="J17" i="53" s="1"/>
  <c r="H18" i="53"/>
  <c r="J18" i="53" s="1"/>
  <c r="H19" i="53"/>
  <c r="J19" i="53" s="1"/>
  <c r="H20" i="53"/>
  <c r="J20" i="53" s="1"/>
  <c r="H21" i="53"/>
  <c r="J21" i="53" s="1"/>
  <c r="H22" i="53"/>
  <c r="J22" i="53" s="1"/>
  <c r="H23" i="53"/>
  <c r="J23" i="53" s="1"/>
  <c r="H24" i="53"/>
  <c r="J24" i="53" s="1"/>
  <c r="H25" i="53"/>
  <c r="J25" i="53" s="1"/>
  <c r="H26" i="53"/>
  <c r="J26" i="53" s="1"/>
  <c r="H27" i="53"/>
  <c r="J27" i="53" s="1"/>
  <c r="H28" i="53"/>
  <c r="J28" i="53" s="1"/>
  <c r="H29" i="53"/>
  <c r="J29" i="53" s="1"/>
  <c r="H30" i="53"/>
  <c r="J30" i="53" s="1"/>
  <c r="H31" i="53"/>
  <c r="J31" i="53" s="1"/>
  <c r="H32" i="53"/>
  <c r="J32" i="53" s="1"/>
  <c r="H33" i="53"/>
  <c r="J33" i="53" s="1"/>
  <c r="H34" i="53"/>
  <c r="J34" i="53" s="1"/>
  <c r="H35" i="53"/>
  <c r="J35" i="53" s="1"/>
  <c r="H36" i="53"/>
  <c r="J36" i="53" s="1"/>
  <c r="H37" i="53"/>
  <c r="J37" i="53" s="1"/>
  <c r="H38" i="53"/>
  <c r="J38" i="53" s="1"/>
  <c r="H39" i="53"/>
  <c r="J39" i="53" s="1"/>
  <c r="H40" i="53"/>
  <c r="J40" i="53" s="1"/>
  <c r="H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tc={71BADF8B-4B8F-4129-BF1E-F0445DA6AD13}</author>
    <author>Fernando Benitez</author>
    <author>tc={DDFE47E8-4D5B-46B8-8C8B-FF96129879B0}</author>
    <author>tc={9F40E371-B4B5-49BA-8605-A009FAB6184E}</author>
  </authors>
  <commentList>
    <comment ref="H2" authorId="0" shapeId="0" xr:uid="{71BADF8B-4B8F-4129-BF1E-F0445DA6AD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have not scrapped the raw data, so here I assume there is norm dist, as I dont have this stat in MMS. 
</t>
      </text>
    </comment>
    <comment ref="J2" authorId="1" shapeId="0" xr:uid="{3B96074F-E864-4E47-A98F-A1AC954BABF2}">
      <text>
        <t xml:space="preserve">Fernando Benitez:
The rules based on what the Dean has asked for: 
1) Fewer than 5% or more than 30% of students have obtained a grade of 16.5 or more. 
2)The highest grade(s) awarded are less than 16.9.
3) There is very strong bunching such that 80% or more of grades lie between 14–16, with few below or above this range.
4) The mean or median grade is less than 12 (for Honours modules only). </t>
      </text>
    </comment>
    <comment ref="B25" authorId="2" shapeId="0" xr:uid="{DDFE47E8-4D5B-46B8-8C8B-FF96129879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grades reported
</t>
      </text>
    </comment>
    <comment ref="A35" authorId="3" shapeId="0" xr:uid="{9F40E371-B4B5-49BA-8605-A009FAB618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Final Grades page configured</t>
      </text>
    </comment>
  </commentList>
</comments>
</file>

<file path=xl/sharedStrings.xml><?xml version="1.0" encoding="utf-8"?>
<sst xmlns="http://schemas.openxmlformats.org/spreadsheetml/2006/main" count="50" uniqueCount="50">
  <si>
    <t>criteria for decanal intervention</t>
  </si>
  <si>
    <t>Module</t>
  </si>
  <si>
    <t>Count</t>
  </si>
  <si>
    <t>Mean</t>
  </si>
  <si>
    <t>Median</t>
  </si>
  <si>
    <t>Max (Highest)</t>
  </si>
  <si>
    <t>Min</t>
  </si>
  <si>
    <t>Std. Dev.</t>
  </si>
  <si>
    <t>% ≥ 16.5</t>
  </si>
  <si>
    <t>% between 14–16</t>
  </si>
  <si>
    <t>Needs Comment on MMS</t>
  </si>
  <si>
    <t>GG1002</t>
  </si>
  <si>
    <t>GG2014</t>
  </si>
  <si>
    <t>GG3205</t>
  </si>
  <si>
    <t>GG3213</t>
  </si>
  <si>
    <t>GG3214</t>
  </si>
  <si>
    <t>GG3281</t>
  </si>
  <si>
    <t>GG4247</t>
  </si>
  <si>
    <t>GG4248</t>
  </si>
  <si>
    <t>GG4254</t>
  </si>
  <si>
    <t>GG4257</t>
  </si>
  <si>
    <t>GG4258</t>
  </si>
  <si>
    <t>GG4399</t>
  </si>
  <si>
    <t>GG5005</t>
  </si>
  <si>
    <t>SD1004</t>
  </si>
  <si>
    <t>SD2006</t>
  </si>
  <si>
    <t>SD2100</t>
  </si>
  <si>
    <t>SD3101</t>
  </si>
  <si>
    <t>SD3102</t>
  </si>
  <si>
    <t>SD4110</t>
  </si>
  <si>
    <t>SD4120</t>
  </si>
  <si>
    <t>SD4125</t>
  </si>
  <si>
    <t>SD4126</t>
  </si>
  <si>
    <t>SD4129</t>
  </si>
  <si>
    <t>-</t>
  </si>
  <si>
    <t>SD4133</t>
  </si>
  <si>
    <t>SD4225</t>
  </si>
  <si>
    <t>SD4297</t>
  </si>
  <si>
    <t>SD5801</t>
  </si>
  <si>
    <t>SD5802</t>
  </si>
  <si>
    <t>SD5805</t>
  </si>
  <si>
    <t>SD5806</t>
  </si>
  <si>
    <t>SD5807</t>
  </si>
  <si>
    <t>SD5810</t>
  </si>
  <si>
    <t>SD5811</t>
  </si>
  <si>
    <t>SD5812</t>
  </si>
  <si>
    <t>SD5813</t>
  </si>
  <si>
    <t>SD5820</t>
  </si>
  <si>
    <t>SD5821</t>
  </si>
  <si>
    <t>SS5103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</si>
</sst>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2" fontId="2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D43BFF24-C64F-4EBB-8FEE-D285A8CB6C7A}"/>
  </cellStyles>
  <dxfs count="2">
    <dxf>
      <fill>
        <patternFill>
          <bgColor rgb="FFFFC7CE"/>
        </patternFill>
      </fill>
    </dxf>
    <dxf>
      <font>
        <color theme="1" tint="4.9989318521683403E-2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5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image" Target="../media/image5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69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6A46C94-FA14-4E9D-9F2D-64675064D6A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5050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313ACE5-5031-4319-9B67-1B4E896FF3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5050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881A11-E38D-4BAD-A062-EF8912BC6CA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19</xdr:row>
      <xdr:rowOff>152400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FA1900E6-8911-4078-BF3F-751D1E3930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3771900"/>
          <a:ext cx="5715000" cy="2752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2752725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92ADC85D-63B2-4B06-8AD0-21B4FA4DCAD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275272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DBEBBB3-D424-49BC-9594-C0E348ABE24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20</xdr:row>
      <xdr:rowOff>38100</xdr:rowOff>
    </xdr:from>
    <xdr:ext cx="5715000" cy="1371600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B13589E3-7C8A-4158-B095-E09138C9534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3848100"/>
          <a:ext cx="5715000" cy="13716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13716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D27B0EE2-C40A-42DC-B941-4780EE48E05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13716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CA2EBEE-BAFB-42D8-B09D-94FAC238247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38100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4717D0F7-3FB9-4078-A7D8-5C9C8A6CB6A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038600"/>
          <a:ext cx="5715000" cy="2752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2752725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1D467ABD-2AB6-4628-9E95-560D9329ACD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275272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B0AD3D0-BE89-4850-8DD3-4685930DCE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19</xdr:row>
      <xdr:rowOff>104775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695FF9FA-A486-4474-8DA8-B5D8C077F4A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" y="3724275"/>
          <a:ext cx="5715000" cy="2752725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23A80D1-F217-4606-9B70-0BBDD907B24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FCBD563-1F14-4907-9556-957A0C9624B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18F01FE-26F9-471A-8B3C-8097579877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EE4C425-76DB-4232-8965-88ABE2AD9DB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CBDA574-6B9C-4467-896C-608F5178CF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CE29316-DD23-418A-AFE9-0909714D785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5CA25C7-E3DE-443C-B9D4-EB6798E408D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C74FD21-F6F6-4389-98FA-1789EF2F6F5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52335C1-B0C7-427B-AA27-FE97CC6CF83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F268FFD-23BB-4484-991A-1DCDDC5E9AB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69AB54-93F5-432F-AA34-2E3522F3FDD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84D1E45-1042-4E42-A76D-34871DEF43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0E5ED81-60EC-4F6D-B1EC-EFADD29A55C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D024E3B3-219E-4341-90FA-5D5578F2BCA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C9C19BB-02E8-4524-B061-247A3D1A6DE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C083545-444E-4F5F-93F1-17547F0259A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FF79280-8126-41B0-89C0-C6B4C2496C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D8A9257-3C62-45FB-8A2C-27579E05D7B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8B4B55F-D517-4D42-B3EB-27C3E53946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802B923-4F05-4581-AD94-AA1F7C75FCC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E2B5703-ACF1-40A7-B67B-E4B81602C1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1C6D6C2E-D772-4FF0-AA10-14E364F1E3B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4F0B10A-C9E7-4EA0-AD87-2AC580D8FCD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FCAB912-CC5B-4776-A253-6231F1A39D1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E852B03-CB73-494D-8641-E3B47E3E5A4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45FBD08-1B31-47A1-9028-9E707FED5F2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3347281-3048-4FDA-B361-33291597142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734E45F-631A-4BD3-A1F4-80789985312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18E5DB2-B2A4-4A46-A0EB-EA86FFB91C6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1DC5378-3AF0-451D-A644-3D11D49025E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5DB6A60-19F0-40E8-A9D2-157344CCB9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B4FAFBD-2315-412F-8588-8CA338DE687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B03751F-A44A-4AAF-B1B6-A72829EFF2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2095027-15E5-4C47-BB0E-6F78116DAD5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A98B564-A121-4D92-ABB5-E55F0B1B1B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7C9C138-AA37-49B8-8F06-84C1BB8E2DC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9F17202-3B3F-4218-9520-E1E3F06EFAD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DE320A0-5CC1-45F3-B880-74254103E13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AC6C23E-210C-45EC-850C-477F6769528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1F41B07C-BCC7-4941-B7D4-4FF60B0F56B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110EF5F-20AE-4C2D-A4D1-33A363F3618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91D69E-43F9-4A7B-81F4-D1D0BC532A4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15E6465-279C-48C1-8870-0301076DBF5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3FCFCEB-91CA-4F7A-A1D2-CBBEE2D12AD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A2A9EBD-5EF6-4181-82D6-5E52FD95869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74A751C-186B-442B-A8A7-1BDBB10A15B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343322E-BF51-4265-965C-A89ECF9B224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84C3577-9E70-4C86-861E-F75D6B7CE20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5CA029C-97AC-4288-9388-D609B76FB0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D2AC41B-6906-49C6-8DF4-AD78A810AC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D4F3E2-4B3C-448D-BB67-A96E3A956F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36766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BE7D2A5-7228-4C7C-BA6B-36343240EEC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0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5715000" cy="27527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87A0564F-E79C-4FE1-8BC1-4A1D9B380A9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7620000"/>
          <a:ext cx="5715000" cy="2752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27527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68836005-662A-40CB-869B-8189FF989FF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27527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199751C-3647-4939-9218-A9842A1669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6A22934-0930-4D40-858E-4B3C8709AB1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19AD34D-CBC1-49D9-BEB6-6C76D52D3B7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5715000" cy="27527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A259DF3-D948-45F1-AA86-18A4AB13A82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5715000" cy="27527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B2EC9C4-EA8B-4544-8DB0-70BA7F4B685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180975</xdr:rowOff>
    </xdr:from>
    <xdr:ext cx="5715000" cy="2752725"/>
    <xdr:pic>
      <xdr:nvPicPr>
        <xdr:cNvPr id="3" name="Image 4" descr="Picture">
          <a:extLst>
            <a:ext uri="{FF2B5EF4-FFF2-40B4-BE49-F238E27FC236}">
              <a16:creationId xmlns:a16="http://schemas.microsoft.com/office/drawing/2014/main" id="{801167C2-29F7-4CEB-94F8-4B02FF8B640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00475"/>
          <a:ext cx="5715000" cy="275272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B2CA9D8-3D5A-4594-8D2F-C0E909B5F1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85725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EB4B7D7-1B90-430B-80D3-9AA33BEA1B0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95725"/>
          <a:ext cx="5715000" cy="275272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B9BF212-BAA2-4504-941C-FE388BD5442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123825</xdr:colOff>
      <xdr:row>19</xdr:row>
      <xdr:rowOff>104775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CA089CC3-8DCF-42BB-A26A-1124E6844A0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25" y="3724275"/>
          <a:ext cx="5715000" cy="2752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2752725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E590EE5C-18DF-4D7D-A66C-563CEB0B538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275272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36766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9EB4D29-93FB-490B-B5E7-C77F2EFBE5D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15000" cy="367665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20</xdr:row>
      <xdr:rowOff>28575</xdr:rowOff>
    </xdr:from>
    <xdr:ext cx="5715000" cy="27527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362C1D36-7B60-4E4D-BDF8-C474FE9CEB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3838575"/>
          <a:ext cx="5715000" cy="27527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5715000" cy="2752725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379DF959-FCA9-43FB-A05C-486A15FDAFB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430000"/>
          <a:ext cx="5715000" cy="2752725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rnando Benitez" id="{C1C8D004-AC0E-4767-BE62-FD1D8A28F452}" userId="S::mfbp1@st-andrews.ac.uk::7fffb87a-d6c8-4572-aeb1-8fdde0517a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5-06-04T15:07:57.02" personId="{C1C8D004-AC0E-4767-BE62-FD1D8A28F452}" id="{71BADF8B-4B8F-4129-BF1E-F0445DA6AD13}">
    <text xml:space="preserve">I have not scrapped the raw data, so here I assume there is norm dist, as I dont have this stat in MMS. 
</text>
  </threadedComment>
  <threadedComment ref="B25" dT="2025-06-03T14:36:52.96" personId="{C1C8D004-AC0E-4767-BE62-FD1D8A28F452}" id="{DDFE47E8-4D5B-46B8-8C8B-FF96129879B0}">
    <text xml:space="preserve">No grades reported
</text>
  </threadedComment>
  <threadedComment ref="A35" dT="2025-06-03T14:37:10.35" personId="{C1C8D004-AC0E-4767-BE62-FD1D8A28F452}" id="{9F40E371-B4B5-49BA-8605-A009FAB6184E}">
    <text>No Final Grades page configured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A57F-220C-4169-9D7C-4B3E15760718}">
  <dimension ref="A1:N40"/>
  <sheetViews>
    <sheetView tabSelected="1" zoomScaleNormal="100" workbookViewId="0">
      <selection activeCell="J3" sqref="J3"/>
    </sheetView>
  </sheetViews>
  <sheetFormatPr defaultRowHeight="15.75"/>
  <cols>
    <col min="1" max="4" width="9" style="3"/>
    <col min="5" max="5" width="12" style="3" bestFit="1" customWidth="1"/>
    <col min="6" max="7" width="9" style="3"/>
    <col min="8" max="8" width="11.25" style="3" customWidth="1"/>
    <col min="9" max="9" width="16.25" style="3" customWidth="1"/>
    <col min="10" max="10" width="22.875" style="3" customWidth="1"/>
    <col min="11" max="16384" width="9" style="3"/>
  </cols>
  <sheetData>
    <row r="1" spans="1:10">
      <c r="H1" s="6" t="s">
        <v>0</v>
      </c>
      <c r="I1" s="6"/>
    </row>
    <row r="2" spans="1:10" s="2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s="3" t="s">
        <v>11</v>
      </c>
      <c r="B3" s="5">
        <v>152</v>
      </c>
      <c r="C3" s="5">
        <v>14.71</v>
      </c>
      <c r="D3" s="5">
        <v>15</v>
      </c>
      <c r="E3" s="5">
        <v>18.3</v>
      </c>
      <c r="F3" s="5">
        <v>8.9</v>
      </c>
      <c r="G3" s="5">
        <v>2.42</v>
      </c>
      <c r="H3" s="3">
        <f>1 - _xlfn.NORM.DIST(16.5, C3, G3, TRUE)</f>
        <v>0.22975030340942793</v>
      </c>
      <c r="I3" s="3">
        <f>_xlfn.NORM.DIST(16, C3, G3, TRUE) - _xlfn.NORM.DIST(14, C3, G3, TRUE)</f>
        <v>0.31839059860908114</v>
      </c>
      <c r="J3" s="3" t="str">
        <f>IF(OR(H3&lt;5%, H3&gt;30%, E3&lt;16.9, I3&gt;=80%, C3&lt;12, D3&lt;12), "Needs Comment", "OK")</f>
        <v>OK</v>
      </c>
    </row>
    <row r="4" spans="1:10">
      <c r="A4" s="3" t="s">
        <v>12</v>
      </c>
      <c r="B4" s="5">
        <v>84</v>
      </c>
      <c r="C4" s="5">
        <v>14.23</v>
      </c>
      <c r="D4" s="5">
        <v>14.65</v>
      </c>
      <c r="E4" s="5">
        <v>18.600000000000001</v>
      </c>
      <c r="F4" s="5">
        <v>9.6</v>
      </c>
      <c r="G4" s="5">
        <v>2.0499999999999998</v>
      </c>
      <c r="H4" s="3">
        <f t="shared" ref="H4:H40" si="0">1 - _xlfn.NORM.DIST(16.5, C4, G4, TRUE)</f>
        <v>0.13407843262877006</v>
      </c>
      <c r="I4" s="3">
        <f t="shared" ref="I4:I40" si="1">_xlfn.NORM.DIST(16, C4, G4, TRUE) - _xlfn.NORM.DIST(14, C4, G4, TRUE)</f>
        <v>0.35071088345581086</v>
      </c>
      <c r="J4" s="3" t="str">
        <f t="shared" ref="J4:J40" si="2">IF(OR(H4&lt;5%, H4&gt;30%, E4&lt;16.9, I4&gt;=80%, C4&lt;12, D4&lt;12), "Needs Comment", "OK")</f>
        <v>OK</v>
      </c>
    </row>
    <row r="5" spans="1:10">
      <c r="A5" s="3" t="s">
        <v>13</v>
      </c>
      <c r="B5" s="5">
        <v>39</v>
      </c>
      <c r="C5" s="5">
        <v>15.59</v>
      </c>
      <c r="D5" s="5">
        <v>16</v>
      </c>
      <c r="E5" s="5">
        <v>19</v>
      </c>
      <c r="F5" s="5">
        <v>11</v>
      </c>
      <c r="G5" s="5">
        <v>2.14</v>
      </c>
      <c r="H5" s="3">
        <f t="shared" si="0"/>
        <v>0.33533317994724765</v>
      </c>
      <c r="I5" s="3">
        <f t="shared" si="1"/>
        <v>0.34722416665562239</v>
      </c>
      <c r="J5" s="3" t="str">
        <f t="shared" si="2"/>
        <v>Needs Comment</v>
      </c>
    </row>
    <row r="6" spans="1:10">
      <c r="A6" s="3" t="s">
        <v>14</v>
      </c>
      <c r="B6" s="5">
        <v>15</v>
      </c>
      <c r="C6" s="5">
        <v>14.59</v>
      </c>
      <c r="D6" s="5">
        <v>15.1</v>
      </c>
      <c r="E6" s="5">
        <v>18</v>
      </c>
      <c r="F6" s="5">
        <v>8.8000000000000007</v>
      </c>
      <c r="G6" s="5">
        <v>2.4</v>
      </c>
      <c r="H6" s="3">
        <f t="shared" si="0"/>
        <v>0.21306445720258516</v>
      </c>
      <c r="I6" s="3">
        <f t="shared" si="1"/>
        <v>0.31866039854846268</v>
      </c>
      <c r="J6" s="3" t="str">
        <f t="shared" si="2"/>
        <v>OK</v>
      </c>
    </row>
    <row r="7" spans="1:10">
      <c r="A7" s="3" t="s">
        <v>15</v>
      </c>
      <c r="B7" s="5">
        <v>21</v>
      </c>
      <c r="C7" s="5">
        <v>15.77</v>
      </c>
      <c r="D7" s="5">
        <v>15.6</v>
      </c>
      <c r="E7" s="5">
        <v>18.399999999999999</v>
      </c>
      <c r="F7" s="5">
        <v>13.3</v>
      </c>
      <c r="G7" s="5">
        <v>1.29</v>
      </c>
      <c r="H7" s="3">
        <f t="shared" si="0"/>
        <v>0.28573377929454602</v>
      </c>
      <c r="I7" s="3">
        <f t="shared" si="1"/>
        <v>0.48573693938183909</v>
      </c>
      <c r="J7" s="3" t="str">
        <f t="shared" si="2"/>
        <v>OK</v>
      </c>
    </row>
    <row r="8" spans="1:10">
      <c r="A8" s="3" t="s">
        <v>16</v>
      </c>
      <c r="B8" s="5">
        <v>20</v>
      </c>
      <c r="C8" s="5">
        <v>15.48</v>
      </c>
      <c r="D8" s="5">
        <v>15.8</v>
      </c>
      <c r="E8" s="5">
        <v>19</v>
      </c>
      <c r="F8" s="5">
        <v>8.6</v>
      </c>
      <c r="G8" s="5">
        <v>2.5099999999999998</v>
      </c>
      <c r="H8" s="3">
        <f t="shared" si="0"/>
        <v>0.34223372585061185</v>
      </c>
      <c r="I8" s="3">
        <f t="shared" si="1"/>
        <v>0.30434643214705348</v>
      </c>
      <c r="J8" s="3" t="str">
        <f t="shared" si="2"/>
        <v>Needs Comment</v>
      </c>
    </row>
    <row r="9" spans="1:10">
      <c r="A9" s="3" t="s">
        <v>17</v>
      </c>
      <c r="B9" s="5">
        <v>30</v>
      </c>
      <c r="C9" s="5">
        <v>15.35</v>
      </c>
      <c r="D9" s="5">
        <v>15</v>
      </c>
      <c r="E9" s="5">
        <v>19.2</v>
      </c>
      <c r="F9" s="5">
        <v>10.8</v>
      </c>
      <c r="G9" s="5">
        <v>1.95</v>
      </c>
      <c r="H9" s="3">
        <f t="shared" si="0"/>
        <v>0.27768128335678854</v>
      </c>
      <c r="I9" s="3">
        <f t="shared" si="1"/>
        <v>0.38618659962498286</v>
      </c>
      <c r="J9" s="3" t="str">
        <f t="shared" si="2"/>
        <v>OK</v>
      </c>
    </row>
    <row r="10" spans="1:10">
      <c r="A10" s="3" t="s">
        <v>18</v>
      </c>
      <c r="B10" s="5">
        <v>30</v>
      </c>
      <c r="C10" s="5">
        <v>15.25</v>
      </c>
      <c r="D10" s="5">
        <v>15.8</v>
      </c>
      <c r="E10" s="5">
        <v>19.600000000000001</v>
      </c>
      <c r="F10" s="5">
        <v>10.199999999999999</v>
      </c>
      <c r="G10" s="5">
        <v>2.35</v>
      </c>
      <c r="H10" s="3">
        <f t="shared" si="0"/>
        <v>0.29739247073884778</v>
      </c>
      <c r="I10" s="3">
        <f t="shared" si="1"/>
        <v>0.32780074092256534</v>
      </c>
      <c r="J10" s="3" t="str">
        <f t="shared" si="2"/>
        <v>OK</v>
      </c>
    </row>
    <row r="11" spans="1:10">
      <c r="A11" s="3" t="s">
        <v>19</v>
      </c>
      <c r="B11" s="5">
        <v>25</v>
      </c>
      <c r="C11" s="5">
        <v>15.59</v>
      </c>
      <c r="D11" s="5">
        <v>15.2</v>
      </c>
      <c r="E11" s="5">
        <v>18.399999999999999</v>
      </c>
      <c r="F11" s="5">
        <v>11.8</v>
      </c>
      <c r="G11" s="5">
        <v>1.88</v>
      </c>
      <c r="H11" s="3">
        <f t="shared" si="0"/>
        <v>0.31417783481308148</v>
      </c>
      <c r="I11" s="3">
        <f t="shared" si="1"/>
        <v>0.38747100339676144</v>
      </c>
      <c r="J11" s="3" t="str">
        <f t="shared" si="2"/>
        <v>Needs Comment</v>
      </c>
    </row>
    <row r="12" spans="1:10">
      <c r="A12" s="3" t="s">
        <v>20</v>
      </c>
      <c r="B12" s="5">
        <v>7</v>
      </c>
      <c r="C12" s="5">
        <v>14.84</v>
      </c>
      <c r="D12" s="5">
        <v>14</v>
      </c>
      <c r="E12" s="5">
        <v>19.5</v>
      </c>
      <c r="F12" s="5">
        <v>12.3</v>
      </c>
      <c r="G12" s="5">
        <v>2.4</v>
      </c>
      <c r="H12" s="3">
        <f t="shared" si="0"/>
        <v>0.24457334236986572</v>
      </c>
      <c r="I12" s="3">
        <f t="shared" si="1"/>
        <v>0.32240111331444155</v>
      </c>
      <c r="J12" s="3" t="str">
        <f t="shared" si="2"/>
        <v>OK</v>
      </c>
    </row>
    <row r="13" spans="1:10">
      <c r="A13" s="3" t="s">
        <v>21</v>
      </c>
      <c r="B13" s="5">
        <v>21</v>
      </c>
      <c r="C13" s="5">
        <v>15.39</v>
      </c>
      <c r="D13" s="5">
        <v>15.4</v>
      </c>
      <c r="E13" s="5">
        <v>18.5</v>
      </c>
      <c r="F13" s="5">
        <v>12.4</v>
      </c>
      <c r="G13" s="5">
        <v>1.49</v>
      </c>
      <c r="H13" s="3">
        <f t="shared" si="0"/>
        <v>0.22814600319089906</v>
      </c>
      <c r="I13" s="3">
        <f t="shared" si="1"/>
        <v>0.48343601281018089</v>
      </c>
      <c r="J13" s="3" t="str">
        <f t="shared" si="2"/>
        <v>OK</v>
      </c>
    </row>
    <row r="14" spans="1:10">
      <c r="A14" s="3" t="s">
        <v>22</v>
      </c>
      <c r="B14" s="5">
        <v>33</v>
      </c>
      <c r="C14" s="5">
        <v>15.55</v>
      </c>
      <c r="D14" s="5">
        <v>16</v>
      </c>
      <c r="E14" s="5">
        <v>20</v>
      </c>
      <c r="F14" s="5">
        <v>8</v>
      </c>
      <c r="G14" s="5">
        <v>2.76</v>
      </c>
      <c r="H14" s="3">
        <f t="shared" si="0"/>
        <v>0.36534685130663391</v>
      </c>
      <c r="I14" s="3">
        <f t="shared" si="1"/>
        <v>0.27756163350475893</v>
      </c>
      <c r="J14" s="3" t="str">
        <f t="shared" si="2"/>
        <v>Needs Comment</v>
      </c>
    </row>
    <row r="15" spans="1:10">
      <c r="A15" s="3" t="s">
        <v>23</v>
      </c>
      <c r="B15" s="5">
        <v>2</v>
      </c>
      <c r="C15" s="5">
        <v>18.8</v>
      </c>
      <c r="D15" s="5">
        <v>18.8</v>
      </c>
      <c r="E15" s="5">
        <v>19.3</v>
      </c>
      <c r="F15" s="5">
        <v>18.3</v>
      </c>
      <c r="G15" s="5">
        <v>0.71</v>
      </c>
      <c r="H15" s="3">
        <f t="shared" si="0"/>
        <v>0.99940116959524394</v>
      </c>
      <c r="I15" s="3">
        <f t="shared" si="1"/>
        <v>4.0123367414474294E-5</v>
      </c>
      <c r="J15" s="3" t="str">
        <f t="shared" si="2"/>
        <v>Needs Comment</v>
      </c>
    </row>
    <row r="16" spans="1:10">
      <c r="A16" s="3" t="s">
        <v>24</v>
      </c>
      <c r="B16" s="5">
        <v>223</v>
      </c>
      <c r="C16" s="5">
        <v>13.78</v>
      </c>
      <c r="D16" s="5">
        <v>14.5</v>
      </c>
      <c r="E16" s="5">
        <v>19.5</v>
      </c>
      <c r="F16" s="5">
        <v>3</v>
      </c>
      <c r="G16" s="5">
        <v>3.52</v>
      </c>
      <c r="H16" s="3">
        <f t="shared" si="0"/>
        <v>0.21984190130278569</v>
      </c>
      <c r="I16" s="3">
        <f t="shared" si="1"/>
        <v>0.21095803615223152</v>
      </c>
      <c r="J16" s="3" t="str">
        <f t="shared" si="2"/>
        <v>OK</v>
      </c>
    </row>
    <row r="17" spans="1:14">
      <c r="A17" s="3" t="s">
        <v>25</v>
      </c>
      <c r="B17" s="5">
        <v>132</v>
      </c>
      <c r="C17" s="5">
        <v>14.16</v>
      </c>
      <c r="D17" s="5">
        <v>14.75</v>
      </c>
      <c r="E17" s="5">
        <v>18.5</v>
      </c>
      <c r="F17" s="5">
        <v>2.6</v>
      </c>
      <c r="G17" s="5">
        <v>3.21</v>
      </c>
      <c r="H17" s="3">
        <f t="shared" si="0"/>
        <v>0.23300940657491698</v>
      </c>
      <c r="I17" s="3">
        <f t="shared" si="1"/>
        <v>0.23662505316999088</v>
      </c>
      <c r="J17" s="3" t="str">
        <f t="shared" si="2"/>
        <v>OK</v>
      </c>
    </row>
    <row r="18" spans="1:14">
      <c r="A18" s="3" t="s">
        <v>26</v>
      </c>
      <c r="B18" s="5">
        <v>166</v>
      </c>
      <c r="C18" s="5">
        <v>13.32</v>
      </c>
      <c r="D18" s="5">
        <v>13.6</v>
      </c>
      <c r="E18" s="5">
        <v>17.7</v>
      </c>
      <c r="F18" s="5">
        <v>1.3</v>
      </c>
      <c r="G18" s="5">
        <v>2.5</v>
      </c>
      <c r="H18" s="3">
        <f t="shared" si="0"/>
        <v>0.10168655963466955</v>
      </c>
      <c r="I18" s="3">
        <f t="shared" si="1"/>
        <v>0.2509509936026405</v>
      </c>
      <c r="J18" s="3" t="str">
        <f t="shared" si="2"/>
        <v>OK</v>
      </c>
    </row>
    <row r="19" spans="1:14">
      <c r="A19" s="3" t="s">
        <v>27</v>
      </c>
      <c r="B19" s="5">
        <v>24</v>
      </c>
      <c r="C19" s="5">
        <v>15.58</v>
      </c>
      <c r="D19" s="5">
        <v>15</v>
      </c>
      <c r="E19" s="5">
        <v>19</v>
      </c>
      <c r="F19" s="5">
        <v>9</v>
      </c>
      <c r="G19" s="5">
        <v>2.1</v>
      </c>
      <c r="H19" s="3">
        <f t="shared" si="0"/>
        <v>0.33065862310337613</v>
      </c>
      <c r="I19" s="3">
        <f t="shared" si="1"/>
        <v>0.35334871047956584</v>
      </c>
      <c r="J19" s="3" t="str">
        <f t="shared" si="2"/>
        <v>Needs Comment</v>
      </c>
    </row>
    <row r="20" spans="1:14">
      <c r="A20" s="3" t="s">
        <v>28</v>
      </c>
      <c r="B20" s="5">
        <v>16</v>
      </c>
      <c r="C20" s="5">
        <v>16.7</v>
      </c>
      <c r="D20" s="5">
        <v>16.600000000000001</v>
      </c>
      <c r="E20" s="5">
        <v>19.600000000000001</v>
      </c>
      <c r="F20" s="5">
        <v>14.4</v>
      </c>
      <c r="G20" s="5">
        <v>1.45</v>
      </c>
      <c r="H20" s="3">
        <f t="shared" si="0"/>
        <v>0.55485253857381545</v>
      </c>
      <c r="I20" s="3">
        <f t="shared" si="1"/>
        <v>0.28333688252206768</v>
      </c>
      <c r="J20" s="3" t="str">
        <f t="shared" si="2"/>
        <v>Needs Comment</v>
      </c>
    </row>
    <row r="21" spans="1:14">
      <c r="A21" s="3" t="s">
        <v>29</v>
      </c>
      <c r="B21" s="5">
        <v>23</v>
      </c>
      <c r="C21" s="5">
        <v>8.18</v>
      </c>
      <c r="D21" s="5">
        <v>8</v>
      </c>
      <c r="E21" s="5">
        <v>9.5</v>
      </c>
      <c r="F21" s="5">
        <v>6.9</v>
      </c>
      <c r="G21" s="5">
        <v>0.74</v>
      </c>
      <c r="H21" s="3">
        <f t="shared" si="0"/>
        <v>0</v>
      </c>
      <c r="I21" s="3">
        <f t="shared" si="1"/>
        <v>1.8873791418627661E-15</v>
      </c>
      <c r="J21" s="3" t="str">
        <f t="shared" si="2"/>
        <v>Needs Comment</v>
      </c>
    </row>
    <row r="22" spans="1:14">
      <c r="A22" s="3" t="s">
        <v>30</v>
      </c>
      <c r="B22" s="5">
        <v>30</v>
      </c>
      <c r="C22" s="5">
        <v>15.49</v>
      </c>
      <c r="D22" s="5">
        <v>15.7</v>
      </c>
      <c r="E22" s="5">
        <v>19.399999999999999</v>
      </c>
      <c r="F22" s="5">
        <v>9.9</v>
      </c>
      <c r="G22" s="5">
        <v>2.15</v>
      </c>
      <c r="H22" s="3">
        <f t="shared" si="0"/>
        <v>0.31926058897918286</v>
      </c>
      <c r="I22" s="3">
        <f t="shared" si="1"/>
        <v>0.34960531138318396</v>
      </c>
      <c r="J22" s="3" t="str">
        <f t="shared" si="2"/>
        <v>Needs Comment</v>
      </c>
    </row>
    <row r="23" spans="1:14">
      <c r="A23" s="3" t="s">
        <v>31</v>
      </c>
      <c r="B23" s="5">
        <v>29</v>
      </c>
      <c r="C23" s="5">
        <v>15.83</v>
      </c>
      <c r="D23" s="5">
        <v>15.6</v>
      </c>
      <c r="E23" s="5">
        <v>19.600000000000001</v>
      </c>
      <c r="F23" s="5">
        <v>11.2</v>
      </c>
      <c r="G23" s="5">
        <v>2</v>
      </c>
      <c r="H23" s="3">
        <f t="shared" si="0"/>
        <v>0.3688125431087852</v>
      </c>
      <c r="I23" s="3">
        <f t="shared" si="1"/>
        <v>0.35377348958115235</v>
      </c>
      <c r="J23" s="3" t="str">
        <f t="shared" si="2"/>
        <v>Needs Comment</v>
      </c>
    </row>
    <row r="24" spans="1:14">
      <c r="A24" s="3" t="s">
        <v>32</v>
      </c>
      <c r="B24" s="5">
        <v>27</v>
      </c>
      <c r="C24" s="5">
        <v>15.21</v>
      </c>
      <c r="D24" s="5">
        <v>15</v>
      </c>
      <c r="E24" s="5">
        <v>18.3</v>
      </c>
      <c r="F24" s="5">
        <v>11.5</v>
      </c>
      <c r="G24" s="5">
        <v>1.78</v>
      </c>
      <c r="H24" s="3">
        <f t="shared" si="0"/>
        <v>0.23431218723134406</v>
      </c>
      <c r="I24" s="3">
        <f t="shared" si="1"/>
        <v>0.4230903371880948</v>
      </c>
      <c r="J24" s="3" t="str">
        <f t="shared" si="2"/>
        <v>OK</v>
      </c>
      <c r="N24" s="2"/>
    </row>
    <row r="25" spans="1:14">
      <c r="A25" s="3" t="s">
        <v>33</v>
      </c>
      <c r="B25" s="3" t="s">
        <v>34</v>
      </c>
      <c r="H25" s="3" t="e">
        <f t="shared" si="0"/>
        <v>#NUM!</v>
      </c>
      <c r="I25" s="3" t="e">
        <f t="shared" si="1"/>
        <v>#NUM!</v>
      </c>
      <c r="J25" s="3" t="e">
        <f t="shared" si="2"/>
        <v>#NUM!</v>
      </c>
    </row>
    <row r="26" spans="1:14">
      <c r="A26" s="3" t="s">
        <v>35</v>
      </c>
      <c r="B26" s="5">
        <v>30</v>
      </c>
      <c r="C26" s="5">
        <v>15.67</v>
      </c>
      <c r="D26" s="5">
        <v>15.7</v>
      </c>
      <c r="E26" s="5">
        <v>19.2</v>
      </c>
      <c r="F26" s="5">
        <v>11</v>
      </c>
      <c r="G26" s="5">
        <v>1.82</v>
      </c>
      <c r="H26" s="3">
        <f t="shared" si="0"/>
        <v>0.32417918494169373</v>
      </c>
      <c r="I26" s="3">
        <f t="shared" si="1"/>
        <v>0.39252251508529734</v>
      </c>
      <c r="J26" s="3" t="str">
        <f t="shared" si="2"/>
        <v>Needs Comment</v>
      </c>
    </row>
    <row r="27" spans="1:14">
      <c r="A27" s="3" t="s">
        <v>36</v>
      </c>
      <c r="B27" s="5">
        <v>31</v>
      </c>
      <c r="C27" s="5">
        <v>16.53</v>
      </c>
      <c r="D27" s="5">
        <v>16.7</v>
      </c>
      <c r="E27" s="5">
        <v>20</v>
      </c>
      <c r="F27" s="5">
        <v>12.3</v>
      </c>
      <c r="G27" s="5">
        <v>1.53</v>
      </c>
      <c r="H27" s="3">
        <f t="shared" si="0"/>
        <v>0.50782189644087439</v>
      </c>
      <c r="I27" s="3">
        <f t="shared" si="1"/>
        <v>0.31541416015275414</v>
      </c>
      <c r="J27" s="3" t="str">
        <f t="shared" si="2"/>
        <v>Needs Comment</v>
      </c>
    </row>
    <row r="28" spans="1:14">
      <c r="A28" s="3" t="s">
        <v>37</v>
      </c>
      <c r="B28" s="5">
        <v>21</v>
      </c>
      <c r="C28" s="5">
        <v>16.239999999999998</v>
      </c>
      <c r="D28" s="5">
        <v>17</v>
      </c>
      <c r="E28" s="5">
        <v>20</v>
      </c>
      <c r="F28" s="5">
        <v>12</v>
      </c>
      <c r="G28" s="5">
        <v>2.14</v>
      </c>
      <c r="H28" s="3">
        <f t="shared" si="0"/>
        <v>0.45164935785954397</v>
      </c>
      <c r="I28" s="3">
        <f t="shared" si="1"/>
        <v>0.30774012309046961</v>
      </c>
      <c r="J28" s="3" t="str">
        <f t="shared" si="2"/>
        <v>Needs Comment</v>
      </c>
    </row>
    <row r="29" spans="1:14">
      <c r="A29" s="3" t="s">
        <v>38</v>
      </c>
      <c r="B29" s="5">
        <v>3</v>
      </c>
      <c r="C29" s="5">
        <v>16</v>
      </c>
      <c r="D29" s="5">
        <v>15</v>
      </c>
      <c r="E29" s="5">
        <v>19</v>
      </c>
      <c r="F29" s="5">
        <v>14</v>
      </c>
      <c r="G29" s="5">
        <v>2.65</v>
      </c>
      <c r="H29" s="3">
        <f t="shared" si="0"/>
        <v>0.42517210963378216</v>
      </c>
      <c r="I29" s="3">
        <f t="shared" si="1"/>
        <v>0.27479059231018543</v>
      </c>
      <c r="J29" s="3" t="str">
        <f t="shared" si="2"/>
        <v>Needs Comment</v>
      </c>
    </row>
    <row r="30" spans="1:14">
      <c r="A30" s="3" t="s">
        <v>39</v>
      </c>
      <c r="B30" s="5">
        <v>3</v>
      </c>
      <c r="C30" s="5">
        <v>16.670000000000002</v>
      </c>
      <c r="D30" s="5">
        <v>17.2</v>
      </c>
      <c r="E30" s="5">
        <v>19.399999999999999</v>
      </c>
      <c r="F30" s="5">
        <v>13.4</v>
      </c>
      <c r="G30" s="5">
        <v>3.04</v>
      </c>
      <c r="H30" s="3">
        <f t="shared" si="0"/>
        <v>0.5222976502520873</v>
      </c>
      <c r="I30" s="3">
        <f t="shared" si="1"/>
        <v>0.22288854863331656</v>
      </c>
      <c r="J30" s="3" t="str">
        <f t="shared" si="2"/>
        <v>Needs Comment</v>
      </c>
    </row>
    <row r="31" spans="1:14">
      <c r="A31" s="3" t="s">
        <v>40</v>
      </c>
      <c r="B31" s="5">
        <v>1</v>
      </c>
      <c r="C31" s="5">
        <v>14</v>
      </c>
      <c r="D31" s="5">
        <v>14</v>
      </c>
      <c r="E31" s="5">
        <v>14</v>
      </c>
      <c r="F31" s="5">
        <v>14</v>
      </c>
      <c r="G31" s="4"/>
      <c r="H31" s="3" t="e">
        <f t="shared" si="0"/>
        <v>#NUM!</v>
      </c>
      <c r="I31" s="3" t="e">
        <f t="shared" si="1"/>
        <v>#NUM!</v>
      </c>
      <c r="J31" s="3" t="e">
        <f t="shared" si="2"/>
        <v>#NUM!</v>
      </c>
    </row>
    <row r="32" spans="1:14">
      <c r="A32" s="3" t="s">
        <v>41</v>
      </c>
      <c r="B32" s="5">
        <v>1</v>
      </c>
      <c r="C32" s="5">
        <v>13</v>
      </c>
      <c r="D32" s="5">
        <v>13</v>
      </c>
      <c r="E32" s="5">
        <v>13</v>
      </c>
      <c r="F32" s="5">
        <v>13</v>
      </c>
      <c r="G32" s="4"/>
      <c r="H32" s="3" t="e">
        <f t="shared" si="0"/>
        <v>#NUM!</v>
      </c>
      <c r="I32" s="3" t="e">
        <f t="shared" si="1"/>
        <v>#NUM!</v>
      </c>
      <c r="J32" s="3" t="e">
        <f t="shared" si="2"/>
        <v>#NUM!</v>
      </c>
    </row>
    <row r="33" spans="1:10">
      <c r="A33" s="3" t="s">
        <v>42</v>
      </c>
      <c r="B33" s="5">
        <v>2</v>
      </c>
      <c r="C33" s="5">
        <v>15</v>
      </c>
      <c r="D33" s="5">
        <v>15</v>
      </c>
      <c r="E33" s="5">
        <v>15</v>
      </c>
      <c r="F33" s="5">
        <v>15</v>
      </c>
      <c r="G33" s="5">
        <v>0</v>
      </c>
      <c r="H33" s="3" t="e">
        <f t="shared" si="0"/>
        <v>#NUM!</v>
      </c>
      <c r="I33" s="3" t="e">
        <f t="shared" si="1"/>
        <v>#NUM!</v>
      </c>
      <c r="J33" s="3" t="e">
        <f t="shared" si="2"/>
        <v>#NUM!</v>
      </c>
    </row>
    <row r="34" spans="1:10">
      <c r="A34" s="3" t="s">
        <v>43</v>
      </c>
      <c r="B34" s="5">
        <v>2</v>
      </c>
      <c r="C34" s="5">
        <v>16</v>
      </c>
      <c r="D34" s="5">
        <v>16</v>
      </c>
      <c r="E34" s="5">
        <v>19</v>
      </c>
      <c r="F34" s="5">
        <v>13</v>
      </c>
      <c r="G34" s="5">
        <v>4.24</v>
      </c>
      <c r="H34" s="3">
        <f t="shared" si="0"/>
        <v>0.45306372903628644</v>
      </c>
      <c r="I34" s="3">
        <f t="shared" si="1"/>
        <v>0.18142885796196273</v>
      </c>
      <c r="J34" s="3" t="str">
        <f t="shared" si="2"/>
        <v>Needs Comment</v>
      </c>
    </row>
    <row r="35" spans="1:10">
      <c r="A35" s="3" t="s">
        <v>44</v>
      </c>
      <c r="B35" s="5">
        <v>5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3" t="e">
        <f t="shared" si="0"/>
        <v>#NUM!</v>
      </c>
      <c r="I35" s="3" t="e">
        <f t="shared" si="1"/>
        <v>#NUM!</v>
      </c>
      <c r="J35" s="3" t="e">
        <f t="shared" si="2"/>
        <v>#NUM!</v>
      </c>
    </row>
    <row r="36" spans="1:10">
      <c r="A36" s="3" t="s">
        <v>45</v>
      </c>
      <c r="B36" s="5">
        <v>1</v>
      </c>
      <c r="C36" s="5">
        <v>18</v>
      </c>
      <c r="D36" s="5">
        <v>18</v>
      </c>
      <c r="E36" s="5">
        <v>18</v>
      </c>
      <c r="F36" s="5">
        <v>18</v>
      </c>
      <c r="G36" s="4"/>
      <c r="H36" s="3" t="e">
        <f t="shared" si="0"/>
        <v>#NUM!</v>
      </c>
      <c r="I36" s="3" t="e">
        <f t="shared" si="1"/>
        <v>#NUM!</v>
      </c>
      <c r="J36" s="3" t="e">
        <f t="shared" si="2"/>
        <v>#NUM!</v>
      </c>
    </row>
    <row r="37" spans="1:10">
      <c r="A37" s="3" t="s">
        <v>46</v>
      </c>
      <c r="B37" s="5">
        <v>4</v>
      </c>
      <c r="C37" s="5">
        <v>16.25</v>
      </c>
      <c r="D37" s="5">
        <v>17.5</v>
      </c>
      <c r="E37" s="5">
        <v>20</v>
      </c>
      <c r="F37" s="5">
        <v>10</v>
      </c>
      <c r="G37" s="5">
        <v>4.5</v>
      </c>
      <c r="H37" s="3">
        <f t="shared" si="0"/>
        <v>0.47784793565821782</v>
      </c>
      <c r="I37" s="3">
        <f t="shared" si="1"/>
        <v>0.16931039693223093</v>
      </c>
      <c r="J37" s="3" t="str">
        <f t="shared" si="2"/>
        <v>Needs Comment</v>
      </c>
    </row>
    <row r="38" spans="1:10">
      <c r="A38" s="3" t="s">
        <v>47</v>
      </c>
      <c r="B38" s="5">
        <v>3</v>
      </c>
      <c r="C38" s="5">
        <v>15.27</v>
      </c>
      <c r="D38" s="5">
        <v>15.6</v>
      </c>
      <c r="E38" s="5">
        <v>16.399999999999999</v>
      </c>
      <c r="F38" s="5">
        <v>13.8</v>
      </c>
      <c r="G38" s="5">
        <v>1.33</v>
      </c>
      <c r="H38" s="3">
        <f t="shared" si="0"/>
        <v>0.17753184592319937</v>
      </c>
      <c r="I38" s="3">
        <f t="shared" si="1"/>
        <v>0.53863604736913639</v>
      </c>
      <c r="J38" s="3" t="str">
        <f t="shared" si="2"/>
        <v>Needs Comment</v>
      </c>
    </row>
    <row r="39" spans="1:10">
      <c r="A39" s="3" t="s">
        <v>48</v>
      </c>
      <c r="B39" s="5">
        <v>2</v>
      </c>
      <c r="C39" s="5">
        <v>20</v>
      </c>
      <c r="D39" s="5">
        <v>20</v>
      </c>
      <c r="E39" s="5">
        <v>20</v>
      </c>
      <c r="F39" s="5">
        <v>20</v>
      </c>
      <c r="G39" s="5">
        <v>0</v>
      </c>
      <c r="H39" s="3" t="e">
        <f t="shared" si="0"/>
        <v>#NUM!</v>
      </c>
      <c r="I39" s="3" t="e">
        <f t="shared" si="1"/>
        <v>#NUM!</v>
      </c>
      <c r="J39" s="3" t="e">
        <f t="shared" si="2"/>
        <v>#NUM!</v>
      </c>
    </row>
    <row r="40" spans="1:10">
      <c r="A40" s="3" t="s">
        <v>49</v>
      </c>
      <c r="B40" s="5">
        <v>12</v>
      </c>
      <c r="C40" s="5">
        <v>12.88</v>
      </c>
      <c r="D40" s="5">
        <v>15.5</v>
      </c>
      <c r="E40" s="5">
        <v>19.2</v>
      </c>
      <c r="F40" s="5">
        <v>0</v>
      </c>
      <c r="G40" s="5">
        <v>6.49</v>
      </c>
      <c r="H40" s="3">
        <f t="shared" si="0"/>
        <v>0.28849690030493624</v>
      </c>
      <c r="I40" s="3">
        <f t="shared" si="1"/>
        <v>0.11614267209779383</v>
      </c>
      <c r="J40" s="3" t="str">
        <f t="shared" si="2"/>
        <v>OK</v>
      </c>
    </row>
  </sheetData>
  <sortState xmlns:xlrd2="http://schemas.microsoft.com/office/spreadsheetml/2017/richdata2" ref="A3:G40">
    <sortCondition ref="A3:A40"/>
  </sortState>
  <mergeCells count="1">
    <mergeCell ref="H1:I1"/>
  </mergeCells>
  <phoneticPr fontId="3" type="noConversion"/>
  <conditionalFormatting sqref="C1: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ntainsText" dxfId="1" priority="2" operator="containsText" text="OK">
      <formula>NOT(ISERROR(SEARCH("OK",J1)))</formula>
    </cfRule>
  </conditionalFormatting>
  <conditionalFormatting sqref="J1:J1048576">
    <cfRule type="containsText" dxfId="0" priority="1" operator="containsText" text="Needs Comment">
      <formula>NOT(ISERROR(SEARCH("Needs Comment",J1)))</formula>
    </cfRule>
  </conditionalFormatting>
  <pageMargins left="0.7" right="0.7" top="0.75" bottom="0.75" header="0.3" footer="0.3"/>
  <pageSetup paperSize="9" orientation="portrait" r:id="rId1"/>
  <ignoredErrors>
    <ignoredError xmlns:x16r3="http://schemas.microsoft.com/office/spreadsheetml/2018/08/main" xmlns:x16r5="http://schemas.microsoft.com/office/spreadsheetml/2020/10/main" sqref="J2 J4:J1048576" evalError="1" twoDigitTextYear="1" numberStoredAsText="1" formula="1" formulaRange="1" unlockedFormula="1" emptyCellReference="1" listDataValidation="1" calculatedColumn="1" x16r3:misleadingFormat="1" x16r5:outdatedDataTypes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EC6E-A1C9-4EA4-A52A-FE0AC17F6B96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59B2-D305-4A0E-B8A5-8F3C538C6EAF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B2F8-8793-4A08-A129-1C75A11D7EC6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BB94-5A4B-40BB-AAC6-FE76F5E24CB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DF3E-D265-4FBB-A0A8-AA5756ACAF46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94A4-985E-45BB-B7B4-B01549F10505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D5D2-1EF5-43EF-82C3-0B2C13728C30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13A6-AEF9-4A67-86B9-647B6CA5C010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DDEA-0DFD-4ED2-8C90-85828EDF4897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D514-70BA-493F-9436-52660A51913C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22D5-A568-494E-88F7-2C34D7577960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6303-3925-47D9-9936-41D521467605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E38-6762-4E3E-BEE1-F3E56FC78877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10E-0FBE-46C7-9E26-62F2D35BBF4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375C-0146-4C35-B201-F1419DF50A8F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3EBD-81D7-4EEB-A06A-345650CFD435}">
  <dimension ref="A1"/>
  <sheetViews>
    <sheetView topLeftCell="A2" workbookViewId="0"/>
  </sheetViews>
  <sheetFormatPr defaultRowHeight="15"/>
  <cols>
    <col min="1" max="16384" width="9" style="1"/>
  </cols>
  <sheetData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75BA-F0F6-4E3E-B70F-F7C660BC01DF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6ECA-3ACE-4B30-9583-27A3FAD567A9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6155-28D8-424C-BC0E-A68D407319B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E43-8169-45BA-88D6-78C846A83BCC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A3DB-5F71-4A03-94D7-21CA0F8131F6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2DCC-DE71-46AE-A5F1-77DE65B5924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AD27-6B3D-409C-A86F-E19223DD58A2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8B8B-103A-43D9-BE90-CA08F6AF4DCD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9B58-EB8C-4EE8-ABB1-D55D7697E50C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D7FA-08EC-46E7-8B10-AF6DA64BFEC8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EEAD-018F-4CB6-BAA7-477AF91059B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6E74-5D5E-4861-8022-55720BBD26A5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B725-ADF3-4075-A214-999377B9F205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45B8-AC11-4B22-95B3-C2087307FE61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2658-A113-4278-90A8-B4DE1A8E1565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4B89-C651-4994-A630-774092EC6CC2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25E-F5AD-451F-BD18-D6A66EE521E6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E8A4-C13A-405B-BEC3-AC87B9BC2939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E01E-4D30-4E08-9DB4-A8AC48ADDDDE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2B1C-0325-4BC6-A02A-4AC6A3C6DE70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18B7-C855-40C9-B713-EF6588FBEF31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D4E-F64A-43A3-8D0A-D315BFF22C1F}">
  <dimension ref="A1"/>
  <sheetViews>
    <sheetView workbookViewId="0"/>
  </sheetViews>
  <sheetFormatPr defaultRowHeight="15"/>
  <cols>
    <col min="1" max="16384" width="9" style="1"/>
  </cols>
  <sheetData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fa9890-c9d5-4eac-9750-378bd9ea0a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EA8433CBC8E349BE31B0FC3640B53C" ma:contentTypeVersion="18" ma:contentTypeDescription="Create a new document." ma:contentTypeScope="" ma:versionID="3bfa35d30c8abcebadf7909989f18b67">
  <xsd:schema xmlns:xsd="http://www.w3.org/2001/XMLSchema" xmlns:xs="http://www.w3.org/2001/XMLSchema" xmlns:p="http://schemas.microsoft.com/office/2006/metadata/properties" xmlns:ns3="a8fa9890-c9d5-4eac-9750-378bd9ea0a0b" xmlns:ns4="5377e27d-c4e6-41ac-8110-4ac050a42988" targetNamespace="http://schemas.microsoft.com/office/2006/metadata/properties" ma:root="true" ma:fieldsID="033fbf218f9c3752559e514c4e11ad26" ns3:_="" ns4:_="">
    <xsd:import namespace="a8fa9890-c9d5-4eac-9750-378bd9ea0a0b"/>
    <xsd:import namespace="5377e27d-c4e6-41ac-8110-4ac050a429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a9890-c9d5-4eac-9750-378bd9ea0a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7e27d-c4e6-41ac-8110-4ac050a429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4546E5-0B68-4507-B3FB-3794580FBF44}"/>
</file>

<file path=customXml/itemProps2.xml><?xml version="1.0" encoding="utf-8"?>
<ds:datastoreItem xmlns:ds="http://schemas.openxmlformats.org/officeDocument/2006/customXml" ds:itemID="{ACDB0313-DBD4-406B-B286-AE96677ABB83}"/>
</file>

<file path=customXml/itemProps3.xml><?xml version="1.0" encoding="utf-8"?>
<ds:datastoreItem xmlns:ds="http://schemas.openxmlformats.org/officeDocument/2006/customXml" ds:itemID="{48022BFC-BE30-422C-B858-058F6BC21A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Benitez</dc:creator>
  <cp:keywords/>
  <dc:description/>
  <cp:lastModifiedBy>Fernando Benitez</cp:lastModifiedBy>
  <cp:revision/>
  <dcterms:created xsi:type="dcterms:W3CDTF">2025-01-09T23:55:51Z</dcterms:created>
  <dcterms:modified xsi:type="dcterms:W3CDTF">2025-06-04T18:03:59Z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0x010100F5EA8433CBC8E349BE31B0FC3640B53C</vt:lpwstr>
  </property>
</Properties>
</file>