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1" i="1" l="1"/>
  <c r="K3261" i="1"/>
  <c r="J3261" i="1"/>
  <c r="L3260" i="1"/>
  <c r="K3260" i="1"/>
  <c r="J3260" i="1"/>
  <c r="L3259" i="1"/>
  <c r="K3259" i="1"/>
  <c r="J3259" i="1"/>
  <c r="L3258" i="1"/>
  <c r="K3258" i="1"/>
  <c r="J3258" i="1"/>
  <c r="L3257" i="1"/>
  <c r="K3257" i="1"/>
  <c r="J3257" i="1"/>
  <c r="L3256" i="1"/>
  <c r="K3256" i="1"/>
  <c r="J3256" i="1"/>
  <c r="L3255" i="1"/>
  <c r="K3255" i="1"/>
  <c r="J3255" i="1"/>
  <c r="L3254" i="1"/>
  <c r="K3254" i="1"/>
  <c r="J3254" i="1"/>
  <c r="L3253" i="1"/>
  <c r="K3253" i="1"/>
  <c r="J3253" i="1"/>
  <c r="L3252" i="1"/>
  <c r="K3252" i="1"/>
  <c r="J3252" i="1"/>
  <c r="E3261" i="1"/>
  <c r="F3261" i="1" s="1"/>
  <c r="D3261" i="1"/>
  <c r="E3260" i="1"/>
  <c r="D3260" i="1"/>
  <c r="E3259" i="1"/>
  <c r="F3259" i="1" s="1"/>
  <c r="D3259" i="1"/>
  <c r="E3258" i="1"/>
  <c r="F3258" i="1" s="1"/>
  <c r="D3258" i="1"/>
  <c r="E3257" i="1"/>
  <c r="F3257" i="1" s="1"/>
  <c r="D3257" i="1"/>
  <c r="E3256" i="1"/>
  <c r="D3256" i="1"/>
  <c r="E3255" i="1"/>
  <c r="F3260" i="1" s="1"/>
  <c r="D3255" i="1"/>
  <c r="E3254" i="1"/>
  <c r="F3254" i="1" s="1"/>
  <c r="D3254" i="1"/>
  <c r="E3253" i="1"/>
  <c r="F3253" i="1" s="1"/>
  <c r="D3253" i="1"/>
  <c r="F3252" i="1"/>
  <c r="E3252" i="1"/>
  <c r="D3252" i="1"/>
  <c r="F3255" i="1" l="1"/>
  <c r="F3256" i="1"/>
  <c r="L3251" i="1"/>
  <c r="K3251" i="1"/>
  <c r="J3251" i="1"/>
  <c r="L3250" i="1"/>
  <c r="J3250" i="1"/>
  <c r="L3249" i="1"/>
  <c r="J3249" i="1"/>
  <c r="L3248" i="1"/>
  <c r="J3248" i="1"/>
  <c r="L3247" i="1"/>
  <c r="J3247" i="1"/>
  <c r="L3246" i="1"/>
  <c r="J3246" i="1"/>
  <c r="L3245" i="1"/>
  <c r="J3245" i="1"/>
  <c r="L3244" i="1"/>
  <c r="J3244" i="1"/>
  <c r="L3243" i="1"/>
  <c r="J3243" i="1"/>
  <c r="L3242" i="1"/>
  <c r="J324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F3244" i="1" s="1"/>
  <c r="D3242" i="1"/>
  <c r="F3246" i="1" l="1"/>
  <c r="F3243" i="1"/>
  <c r="F3247" i="1"/>
  <c r="F3249" i="1"/>
  <c r="F3251" i="1"/>
  <c r="F3245" i="1"/>
  <c r="F3248" i="1"/>
  <c r="F3250" i="1"/>
  <c r="F3242" i="1"/>
  <c r="L3241" i="1"/>
  <c r="K3241" i="1"/>
  <c r="J3241" i="1"/>
  <c r="L3240" i="1"/>
  <c r="J3240" i="1"/>
  <c r="L3239" i="1"/>
  <c r="J3239" i="1"/>
  <c r="L3238" i="1"/>
  <c r="J3238" i="1"/>
  <c r="L3237" i="1"/>
  <c r="J3237" i="1"/>
  <c r="L3236" i="1"/>
  <c r="J3236" i="1"/>
  <c r="L3235" i="1"/>
  <c r="J3235" i="1"/>
  <c r="L3234" i="1"/>
  <c r="J3234" i="1"/>
  <c r="L3233" i="1"/>
  <c r="J3233" i="1"/>
  <c r="L3232" i="1"/>
  <c r="J323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F3233" i="1" l="1"/>
  <c r="F3241" i="1"/>
  <c r="F3232" i="1"/>
  <c r="F3236" i="1"/>
  <c r="F3237" i="1"/>
  <c r="F3239" i="1"/>
  <c r="F3234" i="1"/>
  <c r="F3238" i="1"/>
  <c r="F3240" i="1"/>
  <c r="F3235" i="1"/>
  <c r="L3231" i="1"/>
  <c r="K3231" i="1"/>
  <c r="J3231" i="1"/>
  <c r="L3230" i="1"/>
  <c r="J3230" i="1"/>
  <c r="L3229" i="1"/>
  <c r="J3229" i="1"/>
  <c r="L3228" i="1"/>
  <c r="J3228" i="1"/>
  <c r="L3227" i="1"/>
  <c r="J3227" i="1"/>
  <c r="L3226" i="1"/>
  <c r="J3226" i="1"/>
  <c r="L3225" i="1"/>
  <c r="J3225" i="1"/>
  <c r="L3224" i="1"/>
  <c r="J3224" i="1"/>
  <c r="L3223" i="1"/>
  <c r="J3223" i="1"/>
  <c r="L3222" i="1"/>
  <c r="J322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F3223" i="1" l="1"/>
  <c r="F3225" i="1"/>
  <c r="F3227" i="1"/>
  <c r="F3231" i="1"/>
  <c r="F3222" i="1"/>
  <c r="F3224" i="1"/>
  <c r="F3226" i="1"/>
  <c r="F3228" i="1"/>
  <c r="F3230" i="1"/>
  <c r="F3229" i="1"/>
  <c r="L3221" i="1"/>
  <c r="K3221" i="1"/>
  <c r="J3221" i="1"/>
  <c r="L3220" i="1"/>
  <c r="J3220" i="1"/>
  <c r="L3219" i="1"/>
  <c r="J3219" i="1"/>
  <c r="L3218" i="1"/>
  <c r="J3218" i="1"/>
  <c r="L3217" i="1"/>
  <c r="J3217" i="1"/>
  <c r="L3216" i="1"/>
  <c r="J3216" i="1"/>
  <c r="L3215" i="1"/>
  <c r="J3215" i="1"/>
  <c r="L3214" i="1"/>
  <c r="J3214" i="1"/>
  <c r="L3213" i="1"/>
  <c r="J3213" i="1"/>
  <c r="L3212" i="1"/>
  <c r="J321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F3212" i="1" s="1"/>
  <c r="D3212" i="1"/>
  <c r="F3220" i="1" l="1"/>
  <c r="F3216" i="1"/>
  <c r="F3213" i="1"/>
  <c r="F3217" i="1"/>
  <c r="F3221" i="1"/>
  <c r="F3214" i="1"/>
  <c r="F3218" i="1"/>
  <c r="F3219" i="1"/>
  <c r="F3215" i="1"/>
  <c r="L3211" i="1"/>
  <c r="K3211" i="1"/>
  <c r="J3211" i="1"/>
  <c r="L3210" i="1"/>
  <c r="J3210" i="1"/>
  <c r="L3209" i="1"/>
  <c r="J3209" i="1"/>
  <c r="L3208" i="1"/>
  <c r="J3208" i="1"/>
  <c r="L3207" i="1"/>
  <c r="J3207" i="1"/>
  <c r="L3206" i="1"/>
  <c r="J3206" i="1"/>
  <c r="L3205" i="1"/>
  <c r="J3205" i="1"/>
  <c r="L3204" i="1"/>
  <c r="J3204" i="1"/>
  <c r="L3203" i="1"/>
  <c r="J3203" i="1"/>
  <c r="L3202" i="1"/>
  <c r="J320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F3203" i="1" l="1"/>
  <c r="F3206" i="1"/>
  <c r="F3207" i="1"/>
  <c r="F3209" i="1"/>
  <c r="F3211" i="1"/>
  <c r="F3208" i="1"/>
  <c r="F3202" i="1"/>
  <c r="F3210" i="1"/>
  <c r="F3205" i="1"/>
  <c r="F3204" i="1"/>
  <c r="L3201" i="1"/>
  <c r="K3201" i="1"/>
  <c r="J3201" i="1"/>
  <c r="L3200" i="1"/>
  <c r="J3200" i="1"/>
  <c r="L3199" i="1"/>
  <c r="J3199" i="1"/>
  <c r="L3198" i="1"/>
  <c r="J3198" i="1"/>
  <c r="L3197" i="1"/>
  <c r="J3197" i="1"/>
  <c r="L3196" i="1"/>
  <c r="J3196" i="1"/>
  <c r="L3195" i="1"/>
  <c r="J3195" i="1"/>
  <c r="L3194" i="1"/>
  <c r="J3194" i="1"/>
  <c r="L3193" i="1"/>
  <c r="J3193" i="1"/>
  <c r="L3192" i="1"/>
  <c r="J319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F3193" i="1" l="1"/>
  <c r="F3192" i="1"/>
  <c r="F3197" i="1"/>
  <c r="F3199" i="1"/>
  <c r="F3201" i="1"/>
  <c r="F3196" i="1"/>
  <c r="F3200" i="1"/>
  <c r="F3194" i="1"/>
  <c r="F3198" i="1"/>
  <c r="F3195" i="1"/>
  <c r="L3191" i="1"/>
  <c r="K3191" i="1"/>
  <c r="J3191" i="1"/>
  <c r="L3190" i="1"/>
  <c r="J3190" i="1"/>
  <c r="L3189" i="1"/>
  <c r="J3189" i="1"/>
  <c r="L3188" i="1"/>
  <c r="J3188" i="1"/>
  <c r="L3187" i="1"/>
  <c r="J3187" i="1"/>
  <c r="L3186" i="1"/>
  <c r="J3186" i="1"/>
  <c r="L3185" i="1"/>
  <c r="J3185" i="1"/>
  <c r="L3184" i="1"/>
  <c r="J3184" i="1"/>
  <c r="L3183" i="1"/>
  <c r="J3183" i="1"/>
  <c r="L3182" i="1"/>
  <c r="J318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F3183" i="1" l="1"/>
  <c r="F3182" i="1"/>
  <c r="F3187" i="1"/>
  <c r="F3189" i="1"/>
  <c r="F3191" i="1"/>
  <c r="F3185" i="1"/>
  <c r="F3184" i="1"/>
  <c r="F3188" i="1"/>
  <c r="F3186" i="1"/>
  <c r="F3190" i="1"/>
  <c r="L3181" i="1"/>
  <c r="K3181" i="1"/>
  <c r="J3181" i="1"/>
  <c r="L3180" i="1"/>
  <c r="J3180" i="1"/>
  <c r="L3179" i="1"/>
  <c r="J3179" i="1"/>
  <c r="L3178" i="1"/>
  <c r="J3178" i="1"/>
  <c r="L3177" i="1"/>
  <c r="J3177" i="1"/>
  <c r="L3176" i="1"/>
  <c r="J3176" i="1"/>
  <c r="L3175" i="1"/>
  <c r="J3175" i="1"/>
  <c r="L3174" i="1"/>
  <c r="J3174" i="1"/>
  <c r="L3173" i="1"/>
  <c r="J3173" i="1"/>
  <c r="L3172" i="1"/>
  <c r="J317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F3172" i="1" l="1"/>
  <c r="F3173" i="1"/>
  <c r="F3180" i="1"/>
  <c r="F3177" i="1"/>
  <c r="F3179" i="1"/>
  <c r="F3181" i="1"/>
  <c r="F3174" i="1"/>
  <c r="F3178" i="1"/>
  <c r="F3175" i="1"/>
  <c r="F3176" i="1"/>
  <c r="L3171" i="1"/>
  <c r="K3171" i="1"/>
  <c r="J3171" i="1"/>
  <c r="L3170" i="1"/>
  <c r="J3170" i="1"/>
  <c r="L3169" i="1"/>
  <c r="J3169" i="1"/>
  <c r="L3168" i="1"/>
  <c r="J3168" i="1"/>
  <c r="L3167" i="1"/>
  <c r="J3167" i="1"/>
  <c r="L3166" i="1"/>
  <c r="J3166" i="1"/>
  <c r="L3165" i="1"/>
  <c r="J3165" i="1"/>
  <c r="L3164" i="1"/>
  <c r="J3164" i="1"/>
  <c r="L3163" i="1"/>
  <c r="J3163" i="1"/>
  <c r="L3162" i="1"/>
  <c r="J316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F3164" i="1" l="1"/>
  <c r="F3163" i="1"/>
  <c r="F3162" i="1"/>
  <c r="F3167" i="1"/>
  <c r="F3169" i="1"/>
  <c r="F3171" i="1"/>
  <c r="F3165" i="1"/>
  <c r="F3168" i="1"/>
  <c r="F3166" i="1"/>
  <c r="F3170" i="1"/>
  <c r="L3161" i="1"/>
  <c r="K3161" i="1"/>
  <c r="J3161" i="1"/>
  <c r="L3160" i="1"/>
  <c r="J3160" i="1"/>
  <c r="L3159" i="1"/>
  <c r="J3159" i="1"/>
  <c r="L3158" i="1"/>
  <c r="J3158" i="1"/>
  <c r="L3157" i="1"/>
  <c r="J3157" i="1"/>
  <c r="L3156" i="1"/>
  <c r="J3156" i="1"/>
  <c r="L3155" i="1"/>
  <c r="J3155" i="1"/>
  <c r="L3154" i="1"/>
  <c r="J3154" i="1"/>
  <c r="L3153" i="1"/>
  <c r="J3153" i="1"/>
  <c r="L3152" i="1"/>
  <c r="J315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F3152" i="1" l="1"/>
  <c r="F3154" i="1"/>
  <c r="F3153" i="1"/>
  <c r="F3157" i="1"/>
  <c r="F3159" i="1"/>
  <c r="F3161" i="1"/>
  <c r="F3155" i="1"/>
  <c r="F3158" i="1"/>
  <c r="F3156" i="1"/>
  <c r="F3160" i="1"/>
  <c r="L3151" i="1"/>
  <c r="K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F3142" i="1" l="1"/>
  <c r="F3145" i="1"/>
  <c r="F3143" i="1"/>
  <c r="F3147" i="1"/>
  <c r="F3149" i="1"/>
  <c r="F3151" i="1"/>
  <c r="F3150" i="1"/>
  <c r="F3146" i="1"/>
  <c r="F3144" i="1"/>
  <c r="F3148" i="1"/>
  <c r="L3141" i="1"/>
  <c r="K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J3133" i="1"/>
  <c r="L3132" i="1"/>
  <c r="J313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F3140" i="1" l="1"/>
  <c r="F3136" i="1"/>
  <c r="F3137" i="1"/>
  <c r="F3139" i="1"/>
  <c r="F3133" i="1"/>
  <c r="F3138" i="1"/>
  <c r="F3141" i="1"/>
  <c r="F3132" i="1"/>
  <c r="F3135" i="1"/>
  <c r="F3134" i="1"/>
  <c r="L3131" i="1"/>
  <c r="K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F3122" i="1" l="1"/>
  <c r="F3124" i="1"/>
  <c r="F3126" i="1"/>
  <c r="F3128" i="1"/>
  <c r="F3123" i="1"/>
  <c r="F3127" i="1"/>
  <c r="F3129" i="1"/>
  <c r="F3131" i="1"/>
  <c r="F3130" i="1"/>
  <c r="F3125" i="1"/>
  <c r="L3121" i="1"/>
  <c r="K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E3121" i="1"/>
  <c r="D3121" i="1"/>
  <c r="E3120" i="1"/>
  <c r="K3250" i="1" s="1"/>
  <c r="D3120" i="1"/>
  <c r="E3119" i="1"/>
  <c r="K3249" i="1" s="1"/>
  <c r="D3119" i="1"/>
  <c r="E3118" i="1"/>
  <c r="K3248" i="1" s="1"/>
  <c r="D3118" i="1"/>
  <c r="E3117" i="1"/>
  <c r="K3247" i="1" s="1"/>
  <c r="D3117" i="1"/>
  <c r="E3116" i="1"/>
  <c r="K3246" i="1" s="1"/>
  <c r="D3116" i="1"/>
  <c r="E3115" i="1"/>
  <c r="K3245" i="1" s="1"/>
  <c r="D3115" i="1"/>
  <c r="E3114" i="1"/>
  <c r="K3244" i="1" s="1"/>
  <c r="D3114" i="1"/>
  <c r="E3113" i="1"/>
  <c r="K3243" i="1" s="1"/>
  <c r="D3113" i="1"/>
  <c r="E3112" i="1"/>
  <c r="K3242" i="1" s="1"/>
  <c r="D3112" i="1"/>
  <c r="F3113" i="1" l="1"/>
  <c r="F3116" i="1"/>
  <c r="F3117" i="1"/>
  <c r="F3119" i="1"/>
  <c r="F3121" i="1"/>
  <c r="F3118" i="1"/>
  <c r="F3112" i="1"/>
  <c r="F3120" i="1"/>
  <c r="F3115" i="1"/>
  <c r="F3114" i="1"/>
  <c r="L3111" i="1"/>
  <c r="K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E3111" i="1"/>
  <c r="D3111" i="1"/>
  <c r="E3110" i="1"/>
  <c r="K3240" i="1" s="1"/>
  <c r="D3110" i="1"/>
  <c r="E3109" i="1"/>
  <c r="K3239" i="1" s="1"/>
  <c r="D3109" i="1"/>
  <c r="E3108" i="1"/>
  <c r="K3238" i="1" s="1"/>
  <c r="D3108" i="1"/>
  <c r="E3107" i="1"/>
  <c r="K3237" i="1" s="1"/>
  <c r="D3107" i="1"/>
  <c r="E3106" i="1"/>
  <c r="K3236" i="1" s="1"/>
  <c r="D3106" i="1"/>
  <c r="E3105" i="1"/>
  <c r="K3235" i="1" s="1"/>
  <c r="D3105" i="1"/>
  <c r="E3104" i="1"/>
  <c r="K3234" i="1" s="1"/>
  <c r="D3104" i="1"/>
  <c r="E3103" i="1"/>
  <c r="K3233" i="1" s="1"/>
  <c r="D3103" i="1"/>
  <c r="E3102" i="1"/>
  <c r="K3232" i="1" s="1"/>
  <c r="D3102" i="1"/>
  <c r="F3105" i="1" l="1"/>
  <c r="F3103" i="1"/>
  <c r="F3109" i="1"/>
  <c r="F3107" i="1"/>
  <c r="F3111" i="1"/>
  <c r="F3104" i="1"/>
  <c r="F3106" i="1"/>
  <c r="F3108" i="1"/>
  <c r="F3110" i="1"/>
  <c r="F3102" i="1"/>
  <c r="L3101" i="1"/>
  <c r="K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E3101" i="1"/>
  <c r="D3101" i="1"/>
  <c r="E3100" i="1"/>
  <c r="K3230" i="1" s="1"/>
  <c r="D3100" i="1"/>
  <c r="E3099" i="1"/>
  <c r="K3229" i="1" s="1"/>
  <c r="D3099" i="1"/>
  <c r="E3098" i="1"/>
  <c r="K3228" i="1" s="1"/>
  <c r="D3098" i="1"/>
  <c r="E3097" i="1"/>
  <c r="K3227" i="1" s="1"/>
  <c r="D3097" i="1"/>
  <c r="E3096" i="1"/>
  <c r="K3226" i="1" s="1"/>
  <c r="D3096" i="1"/>
  <c r="E3095" i="1"/>
  <c r="K3225" i="1" s="1"/>
  <c r="D3095" i="1"/>
  <c r="E3094" i="1"/>
  <c r="K3224" i="1" s="1"/>
  <c r="D3094" i="1"/>
  <c r="E3093" i="1"/>
  <c r="K3223" i="1" s="1"/>
  <c r="D3093" i="1"/>
  <c r="E3092" i="1"/>
  <c r="K3222" i="1" s="1"/>
  <c r="D3092" i="1"/>
  <c r="F3093" i="1" l="1"/>
  <c r="F3095" i="1"/>
  <c r="F3097" i="1"/>
  <c r="F3094" i="1"/>
  <c r="F3096" i="1"/>
  <c r="F3101" i="1"/>
  <c r="F3099" i="1"/>
  <c r="F3098" i="1"/>
  <c r="F3100" i="1"/>
  <c r="F3092" i="1"/>
  <c r="L3091" i="1"/>
  <c r="K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E3091" i="1"/>
  <c r="D3091" i="1"/>
  <c r="E3090" i="1"/>
  <c r="K3220" i="1" s="1"/>
  <c r="D3090" i="1"/>
  <c r="E3089" i="1"/>
  <c r="K3219" i="1" s="1"/>
  <c r="D3089" i="1"/>
  <c r="E3088" i="1"/>
  <c r="K3218" i="1" s="1"/>
  <c r="D3088" i="1"/>
  <c r="E3087" i="1"/>
  <c r="K3217" i="1" s="1"/>
  <c r="D3087" i="1"/>
  <c r="E3086" i="1"/>
  <c r="K3216" i="1" s="1"/>
  <c r="D3086" i="1"/>
  <c r="E3085" i="1"/>
  <c r="K3215" i="1" s="1"/>
  <c r="D3085" i="1"/>
  <c r="E3084" i="1"/>
  <c r="K3214" i="1" s="1"/>
  <c r="D3084" i="1"/>
  <c r="E3083" i="1"/>
  <c r="K3213" i="1" s="1"/>
  <c r="D3083" i="1"/>
  <c r="E3082" i="1"/>
  <c r="K3212" i="1" s="1"/>
  <c r="D3082" i="1"/>
  <c r="F3082" i="1" l="1"/>
  <c r="F3083" i="1"/>
  <c r="F3084" i="1"/>
  <c r="F3087" i="1"/>
  <c r="F3089" i="1"/>
  <c r="F3091" i="1"/>
  <c r="F3090" i="1"/>
  <c r="F3088" i="1"/>
  <c r="F3085" i="1"/>
  <c r="F3086" i="1"/>
  <c r="L3081" i="1"/>
  <c r="K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E3081" i="1"/>
  <c r="D3081" i="1"/>
  <c r="E3080" i="1"/>
  <c r="K3210" i="1" s="1"/>
  <c r="D3080" i="1"/>
  <c r="E3079" i="1"/>
  <c r="K3209" i="1" s="1"/>
  <c r="D3079" i="1"/>
  <c r="E3078" i="1"/>
  <c r="K3208" i="1" s="1"/>
  <c r="D3078" i="1"/>
  <c r="E3077" i="1"/>
  <c r="K3207" i="1" s="1"/>
  <c r="D3077" i="1"/>
  <c r="E3076" i="1"/>
  <c r="K3206" i="1" s="1"/>
  <c r="D3076" i="1"/>
  <c r="E3075" i="1"/>
  <c r="K3205" i="1" s="1"/>
  <c r="D3075" i="1"/>
  <c r="E3074" i="1"/>
  <c r="K3204" i="1" s="1"/>
  <c r="D3074" i="1"/>
  <c r="E3073" i="1"/>
  <c r="K3203" i="1" s="1"/>
  <c r="D3073" i="1"/>
  <c r="E3072" i="1"/>
  <c r="K3202" i="1" s="1"/>
  <c r="D3072" i="1"/>
  <c r="F3072" i="1" l="1"/>
  <c r="F3076" i="1"/>
  <c r="F3077" i="1"/>
  <c r="F3079" i="1"/>
  <c r="F3081" i="1"/>
  <c r="F3073" i="1"/>
  <c r="F3074" i="1"/>
  <c r="F3078" i="1"/>
  <c r="F3080" i="1"/>
  <c r="F3075" i="1"/>
  <c r="L3071" i="1"/>
  <c r="K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E3071" i="1"/>
  <c r="D3071" i="1"/>
  <c r="E3070" i="1"/>
  <c r="K3200" i="1" s="1"/>
  <c r="D3070" i="1"/>
  <c r="E3069" i="1"/>
  <c r="K3199" i="1" s="1"/>
  <c r="D3069" i="1"/>
  <c r="E3068" i="1"/>
  <c r="K3198" i="1" s="1"/>
  <c r="D3068" i="1"/>
  <c r="E3067" i="1"/>
  <c r="K3197" i="1" s="1"/>
  <c r="D3067" i="1"/>
  <c r="E3066" i="1"/>
  <c r="K3196" i="1" s="1"/>
  <c r="D3066" i="1"/>
  <c r="E3065" i="1"/>
  <c r="K3195" i="1" s="1"/>
  <c r="D3065" i="1"/>
  <c r="E3064" i="1"/>
  <c r="K3194" i="1" s="1"/>
  <c r="D3064" i="1"/>
  <c r="E3063" i="1"/>
  <c r="K3193" i="1" s="1"/>
  <c r="D3063" i="1"/>
  <c r="E3062" i="1"/>
  <c r="K3192" i="1" s="1"/>
  <c r="D3062" i="1"/>
  <c r="F3062" i="1" l="1"/>
  <c r="F3068" i="1"/>
  <c r="F3063" i="1"/>
  <c r="F3067" i="1"/>
  <c r="F3069" i="1"/>
  <c r="F3071" i="1"/>
  <c r="F3070" i="1"/>
  <c r="F3064" i="1"/>
  <c r="F3065" i="1"/>
  <c r="F3066" i="1"/>
  <c r="L3061" i="1"/>
  <c r="K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K3051" i="1"/>
  <c r="J3051" i="1"/>
  <c r="E3061" i="1"/>
  <c r="D3061" i="1"/>
  <c r="E3060" i="1"/>
  <c r="K3190" i="1" s="1"/>
  <c r="D3060" i="1"/>
  <c r="E3059" i="1"/>
  <c r="K3189" i="1" s="1"/>
  <c r="D3059" i="1"/>
  <c r="E3058" i="1"/>
  <c r="K3188" i="1" s="1"/>
  <c r="D3058" i="1"/>
  <c r="E3057" i="1"/>
  <c r="K3187" i="1" s="1"/>
  <c r="D3057" i="1"/>
  <c r="E3056" i="1"/>
  <c r="K3186" i="1" s="1"/>
  <c r="D3056" i="1"/>
  <c r="E3055" i="1"/>
  <c r="K3185" i="1" s="1"/>
  <c r="D3055" i="1"/>
  <c r="E3054" i="1"/>
  <c r="K3184" i="1" s="1"/>
  <c r="D3054" i="1"/>
  <c r="E3053" i="1"/>
  <c r="K3183" i="1" s="1"/>
  <c r="D3053" i="1"/>
  <c r="E3052" i="1"/>
  <c r="K3182" i="1" s="1"/>
  <c r="D3052" i="1"/>
  <c r="F3052" i="1" l="1"/>
  <c r="F3060" i="1"/>
  <c r="F3055" i="1"/>
  <c r="F3057" i="1"/>
  <c r="F3059" i="1"/>
  <c r="F3061" i="1"/>
  <c r="F3053" i="1"/>
  <c r="F3058" i="1"/>
  <c r="F3056" i="1"/>
  <c r="F3054" i="1"/>
  <c r="I3051" i="1"/>
  <c r="H3051" i="1"/>
  <c r="L3050" i="1"/>
  <c r="J3050" i="1"/>
  <c r="I3050" i="1"/>
  <c r="H3050" i="1"/>
  <c r="L3049" i="1"/>
  <c r="J3049" i="1"/>
  <c r="I3049" i="1"/>
  <c r="H3049" i="1"/>
  <c r="L3048" i="1"/>
  <c r="J3048" i="1"/>
  <c r="I3048" i="1"/>
  <c r="H3048" i="1"/>
  <c r="L3047" i="1"/>
  <c r="J3047" i="1"/>
  <c r="I3047" i="1"/>
  <c r="H3047" i="1"/>
  <c r="L3046" i="1"/>
  <c r="J3046" i="1"/>
  <c r="I3046" i="1"/>
  <c r="H3046" i="1"/>
  <c r="L3045" i="1"/>
  <c r="J3045" i="1"/>
  <c r="I3045" i="1"/>
  <c r="H3045" i="1"/>
  <c r="L3044" i="1"/>
  <c r="J3044" i="1"/>
  <c r="I3044" i="1"/>
  <c r="H3044" i="1"/>
  <c r="L3043" i="1"/>
  <c r="J3043" i="1"/>
  <c r="I3043" i="1"/>
  <c r="H3043" i="1"/>
  <c r="L3042" i="1"/>
  <c r="J3042" i="1"/>
  <c r="I3042" i="1"/>
  <c r="H3042" i="1"/>
  <c r="E3051" i="1"/>
  <c r="D3051" i="1"/>
  <c r="E3050" i="1"/>
  <c r="K3180" i="1" s="1"/>
  <c r="D3050" i="1"/>
  <c r="E3049" i="1"/>
  <c r="K3179" i="1" s="1"/>
  <c r="D3049" i="1"/>
  <c r="E3048" i="1"/>
  <c r="K3178" i="1" s="1"/>
  <c r="D3048" i="1"/>
  <c r="E3047" i="1"/>
  <c r="K3177" i="1" s="1"/>
  <c r="D3047" i="1"/>
  <c r="E3046" i="1"/>
  <c r="K3176" i="1" s="1"/>
  <c r="D3046" i="1"/>
  <c r="E3045" i="1"/>
  <c r="K3175" i="1" s="1"/>
  <c r="D3045" i="1"/>
  <c r="E3044" i="1"/>
  <c r="K3174" i="1" s="1"/>
  <c r="D3044" i="1"/>
  <c r="E3043" i="1"/>
  <c r="K3173" i="1" s="1"/>
  <c r="D3043" i="1"/>
  <c r="E3042" i="1"/>
  <c r="K3172" i="1" s="1"/>
  <c r="D3042" i="1"/>
  <c r="F3042" i="1" l="1"/>
  <c r="F3043" i="1"/>
  <c r="F3047" i="1"/>
  <c r="F3049" i="1"/>
  <c r="F3051" i="1"/>
  <c r="F3045" i="1"/>
  <c r="F3044" i="1"/>
  <c r="F3048" i="1"/>
  <c r="F3046" i="1"/>
  <c r="F3050" i="1"/>
  <c r="L3041" i="1"/>
  <c r="K3041" i="1"/>
  <c r="J3041" i="1"/>
  <c r="I3041" i="1"/>
  <c r="H3041" i="1"/>
  <c r="L3040" i="1"/>
  <c r="J3040" i="1"/>
  <c r="I3040" i="1"/>
  <c r="H3040" i="1"/>
  <c r="L3039" i="1"/>
  <c r="J3039" i="1"/>
  <c r="I3039" i="1"/>
  <c r="H3039" i="1"/>
  <c r="L3038" i="1"/>
  <c r="J3038" i="1"/>
  <c r="I3038" i="1"/>
  <c r="H3038" i="1"/>
  <c r="L3037" i="1"/>
  <c r="J3037" i="1"/>
  <c r="I3037" i="1"/>
  <c r="H3037" i="1"/>
  <c r="L3036" i="1"/>
  <c r="J3036" i="1"/>
  <c r="I3036" i="1"/>
  <c r="H3036" i="1"/>
  <c r="L3035" i="1"/>
  <c r="J3035" i="1"/>
  <c r="I3035" i="1"/>
  <c r="H3035" i="1"/>
  <c r="L3034" i="1"/>
  <c r="J3034" i="1"/>
  <c r="I3034" i="1"/>
  <c r="H3034" i="1"/>
  <c r="L3033" i="1"/>
  <c r="J3033" i="1"/>
  <c r="I3033" i="1"/>
  <c r="H3033" i="1"/>
  <c r="L3032" i="1"/>
  <c r="J3032" i="1"/>
  <c r="I3032" i="1"/>
  <c r="H3032" i="1"/>
  <c r="E3041" i="1"/>
  <c r="D3041" i="1"/>
  <c r="E3040" i="1"/>
  <c r="K3170" i="1" s="1"/>
  <c r="D3040" i="1"/>
  <c r="E3039" i="1"/>
  <c r="K3169" i="1" s="1"/>
  <c r="D3039" i="1"/>
  <c r="E3038" i="1"/>
  <c r="K3168" i="1" s="1"/>
  <c r="D3038" i="1"/>
  <c r="E3037" i="1"/>
  <c r="K3167" i="1" s="1"/>
  <c r="D3037" i="1"/>
  <c r="E3036" i="1"/>
  <c r="K3166" i="1" s="1"/>
  <c r="D3036" i="1"/>
  <c r="E3035" i="1"/>
  <c r="K3165" i="1" s="1"/>
  <c r="D3035" i="1"/>
  <c r="E3034" i="1"/>
  <c r="K3164" i="1" s="1"/>
  <c r="D3034" i="1"/>
  <c r="E3033" i="1"/>
  <c r="K3163" i="1" s="1"/>
  <c r="D3033" i="1"/>
  <c r="E3032" i="1"/>
  <c r="K3162" i="1" s="1"/>
  <c r="D3032" i="1"/>
  <c r="F3034" i="1" l="1"/>
  <c r="F3033" i="1"/>
  <c r="F3037" i="1"/>
  <c r="F3039" i="1"/>
  <c r="F3041" i="1"/>
  <c r="F3035" i="1"/>
  <c r="F3036" i="1"/>
  <c r="F3038" i="1"/>
  <c r="F3040" i="1"/>
  <c r="F3032" i="1"/>
  <c r="L3031" i="1" l="1"/>
  <c r="K3031" i="1"/>
  <c r="J3031" i="1"/>
  <c r="I3031" i="1"/>
  <c r="H3031" i="1"/>
  <c r="L3030" i="1"/>
  <c r="J3030" i="1"/>
  <c r="I3030" i="1"/>
  <c r="H3030" i="1"/>
  <c r="L3029" i="1"/>
  <c r="J3029" i="1"/>
  <c r="I3029" i="1"/>
  <c r="H3029" i="1"/>
  <c r="L3028" i="1"/>
  <c r="J3028" i="1"/>
  <c r="I3028" i="1"/>
  <c r="H3028" i="1"/>
  <c r="L3027" i="1"/>
  <c r="J3027" i="1"/>
  <c r="I3027" i="1"/>
  <c r="H3027" i="1"/>
  <c r="L3026" i="1"/>
  <c r="J3026" i="1"/>
  <c r="I3026" i="1"/>
  <c r="H3026" i="1"/>
  <c r="L3025" i="1"/>
  <c r="J3025" i="1"/>
  <c r="I3025" i="1"/>
  <c r="H3025" i="1"/>
  <c r="L3024" i="1"/>
  <c r="J3024" i="1"/>
  <c r="I3024" i="1"/>
  <c r="H3024" i="1"/>
  <c r="L3023" i="1"/>
  <c r="J3023" i="1"/>
  <c r="I3023" i="1"/>
  <c r="H3023" i="1"/>
  <c r="L3022" i="1"/>
  <c r="J3022" i="1"/>
  <c r="I3022" i="1"/>
  <c r="H3022" i="1"/>
  <c r="E3031" i="1"/>
  <c r="D3031" i="1"/>
  <c r="E3030" i="1"/>
  <c r="K3160" i="1" s="1"/>
  <c r="D3030" i="1"/>
  <c r="E3029" i="1"/>
  <c r="K3159" i="1" s="1"/>
  <c r="D3029" i="1"/>
  <c r="E3028" i="1"/>
  <c r="K3158" i="1" s="1"/>
  <c r="D3028" i="1"/>
  <c r="E3027" i="1"/>
  <c r="K3157" i="1" s="1"/>
  <c r="D3027" i="1"/>
  <c r="E3026" i="1"/>
  <c r="K3156" i="1" s="1"/>
  <c r="D3026" i="1"/>
  <c r="E3025" i="1"/>
  <c r="K3155" i="1" s="1"/>
  <c r="D3025" i="1"/>
  <c r="E3024" i="1"/>
  <c r="K3154" i="1" s="1"/>
  <c r="D3024" i="1"/>
  <c r="E3023" i="1"/>
  <c r="K3153" i="1" s="1"/>
  <c r="D3023" i="1"/>
  <c r="E3022" i="1"/>
  <c r="K3152" i="1" s="1"/>
  <c r="D3022" i="1"/>
  <c r="F3028" i="1" l="1"/>
  <c r="F3030" i="1"/>
  <c r="F3023" i="1"/>
  <c r="F3026" i="1"/>
  <c r="F3027" i="1"/>
  <c r="F3029" i="1"/>
  <c r="F3031" i="1"/>
  <c r="F3022" i="1"/>
  <c r="F3025" i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K3150" i="1" s="1"/>
  <c r="D3020" i="1"/>
  <c r="E3019" i="1"/>
  <c r="K3149" i="1" s="1"/>
  <c r="D3019" i="1"/>
  <c r="E3018" i="1"/>
  <c r="K3148" i="1" s="1"/>
  <c r="D3018" i="1"/>
  <c r="E3017" i="1"/>
  <c r="K3147" i="1" s="1"/>
  <c r="D3017" i="1"/>
  <c r="E3016" i="1"/>
  <c r="K3146" i="1" s="1"/>
  <c r="D3016" i="1"/>
  <c r="E3015" i="1"/>
  <c r="K3145" i="1" s="1"/>
  <c r="D3015" i="1"/>
  <c r="E3014" i="1"/>
  <c r="K3144" i="1" s="1"/>
  <c r="D3014" i="1"/>
  <c r="E3013" i="1"/>
  <c r="K3143" i="1" s="1"/>
  <c r="D3013" i="1"/>
  <c r="E3012" i="1"/>
  <c r="K3142" i="1" s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2" i="1" l="1"/>
  <c r="F3014" i="1"/>
  <c r="F3013" i="1"/>
  <c r="F3017" i="1"/>
  <c r="F3019" i="1"/>
  <c r="F3021" i="1"/>
  <c r="F3015" i="1"/>
  <c r="F3018" i="1"/>
  <c r="F3016" i="1"/>
  <c r="F3020" i="1"/>
  <c r="E3011" i="1"/>
  <c r="D3011" i="1"/>
  <c r="E3010" i="1"/>
  <c r="K3140" i="1" s="1"/>
  <c r="D3010" i="1"/>
  <c r="E3009" i="1"/>
  <c r="K3139" i="1" s="1"/>
  <c r="D3009" i="1"/>
  <c r="E3008" i="1"/>
  <c r="K3138" i="1" s="1"/>
  <c r="D3008" i="1"/>
  <c r="E3007" i="1"/>
  <c r="K3137" i="1" s="1"/>
  <c r="D3007" i="1"/>
  <c r="E3006" i="1"/>
  <c r="K3136" i="1" s="1"/>
  <c r="D3006" i="1"/>
  <c r="E3005" i="1"/>
  <c r="K3135" i="1" s="1"/>
  <c r="D3005" i="1"/>
  <c r="E3004" i="1"/>
  <c r="K3134" i="1" s="1"/>
  <c r="D3004" i="1"/>
  <c r="E3003" i="1"/>
  <c r="K3133" i="1" s="1"/>
  <c r="D3003" i="1"/>
  <c r="E3002" i="1"/>
  <c r="K3132" i="1" s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K3130" i="1" s="1"/>
  <c r="D3000" i="1"/>
  <c r="E2999" i="1"/>
  <c r="K3129" i="1" s="1"/>
  <c r="D2999" i="1"/>
  <c r="E2998" i="1"/>
  <c r="K3128" i="1" s="1"/>
  <c r="D2998" i="1"/>
  <c r="E2997" i="1"/>
  <c r="K3127" i="1" s="1"/>
  <c r="D2997" i="1"/>
  <c r="E2996" i="1"/>
  <c r="K3126" i="1" s="1"/>
  <c r="D2996" i="1"/>
  <c r="E2995" i="1"/>
  <c r="K3125" i="1" s="1"/>
  <c r="D2995" i="1"/>
  <c r="E2994" i="1"/>
  <c r="K3124" i="1" s="1"/>
  <c r="D2994" i="1"/>
  <c r="E2993" i="1"/>
  <c r="K3123" i="1" s="1"/>
  <c r="D2993" i="1"/>
  <c r="E2992" i="1"/>
  <c r="K3122" i="1" s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K3120" i="1" s="1"/>
  <c r="D2990" i="1"/>
  <c r="E2989" i="1"/>
  <c r="K3119" i="1" s="1"/>
  <c r="D2989" i="1"/>
  <c r="E2988" i="1"/>
  <c r="K3118" i="1" s="1"/>
  <c r="D2988" i="1"/>
  <c r="E2987" i="1"/>
  <c r="K3117" i="1" s="1"/>
  <c r="D2987" i="1"/>
  <c r="E2986" i="1"/>
  <c r="K3116" i="1" s="1"/>
  <c r="D2986" i="1"/>
  <c r="E2985" i="1"/>
  <c r="K3115" i="1" s="1"/>
  <c r="D2985" i="1"/>
  <c r="E2984" i="1"/>
  <c r="K3114" i="1" s="1"/>
  <c r="D2984" i="1"/>
  <c r="E2983" i="1"/>
  <c r="K3113" i="1" s="1"/>
  <c r="D2983" i="1"/>
  <c r="E2982" i="1"/>
  <c r="K3112" i="1" s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K3110" i="1" s="1"/>
  <c r="D2980" i="1"/>
  <c r="E2979" i="1"/>
  <c r="K3109" i="1" s="1"/>
  <c r="D2979" i="1"/>
  <c r="E2978" i="1"/>
  <c r="K3108" i="1" s="1"/>
  <c r="D2978" i="1"/>
  <c r="E2977" i="1"/>
  <c r="K3107" i="1" s="1"/>
  <c r="D2977" i="1"/>
  <c r="E2976" i="1"/>
  <c r="K3106" i="1" s="1"/>
  <c r="D2976" i="1"/>
  <c r="E2975" i="1"/>
  <c r="K3105" i="1" s="1"/>
  <c r="D2975" i="1"/>
  <c r="E2974" i="1"/>
  <c r="K3104" i="1" s="1"/>
  <c r="D2974" i="1"/>
  <c r="E2973" i="1"/>
  <c r="K3103" i="1" s="1"/>
  <c r="D2973" i="1"/>
  <c r="E2972" i="1"/>
  <c r="K3102" i="1" s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K3100" i="1" s="1"/>
  <c r="D2970" i="1"/>
  <c r="E2969" i="1"/>
  <c r="K3099" i="1" s="1"/>
  <c r="D2969" i="1"/>
  <c r="E2968" i="1"/>
  <c r="K3098" i="1" s="1"/>
  <c r="D2968" i="1"/>
  <c r="E2967" i="1"/>
  <c r="K3097" i="1" s="1"/>
  <c r="D2967" i="1"/>
  <c r="E2966" i="1"/>
  <c r="K3096" i="1" s="1"/>
  <c r="D2966" i="1"/>
  <c r="E2965" i="1"/>
  <c r="K3095" i="1" s="1"/>
  <c r="D2965" i="1"/>
  <c r="E2964" i="1"/>
  <c r="K3094" i="1" s="1"/>
  <c r="D2964" i="1"/>
  <c r="E2963" i="1"/>
  <c r="K3093" i="1" s="1"/>
  <c r="D2963" i="1"/>
  <c r="E2962" i="1"/>
  <c r="K3092" i="1" s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K3090" i="1" s="1"/>
  <c r="D2960" i="1"/>
  <c r="E2959" i="1"/>
  <c r="K3089" i="1" s="1"/>
  <c r="D2959" i="1"/>
  <c r="E2958" i="1"/>
  <c r="K3088" i="1" s="1"/>
  <c r="D2958" i="1"/>
  <c r="E2957" i="1"/>
  <c r="K3087" i="1" s="1"/>
  <c r="D2957" i="1"/>
  <c r="E2956" i="1"/>
  <c r="K3086" i="1" s="1"/>
  <c r="D2956" i="1"/>
  <c r="E2955" i="1"/>
  <c r="K3085" i="1" s="1"/>
  <c r="D2955" i="1"/>
  <c r="E2954" i="1"/>
  <c r="K3084" i="1" s="1"/>
  <c r="D2954" i="1"/>
  <c r="E2953" i="1"/>
  <c r="K3083" i="1" s="1"/>
  <c r="D2953" i="1"/>
  <c r="E2952" i="1"/>
  <c r="K3082" i="1" s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K3080" i="1" s="1"/>
  <c r="D2950" i="1"/>
  <c r="E2949" i="1"/>
  <c r="K3079" i="1" s="1"/>
  <c r="D2949" i="1"/>
  <c r="E2948" i="1"/>
  <c r="K3078" i="1" s="1"/>
  <c r="D2948" i="1"/>
  <c r="E2947" i="1"/>
  <c r="K3077" i="1" s="1"/>
  <c r="D2947" i="1"/>
  <c r="E2946" i="1"/>
  <c r="K3076" i="1" s="1"/>
  <c r="D2946" i="1"/>
  <c r="E2945" i="1"/>
  <c r="K3075" i="1" s="1"/>
  <c r="D2945" i="1"/>
  <c r="E2944" i="1"/>
  <c r="K3074" i="1" s="1"/>
  <c r="D2944" i="1"/>
  <c r="E2943" i="1"/>
  <c r="K3073" i="1" s="1"/>
  <c r="D2943" i="1"/>
  <c r="E2942" i="1"/>
  <c r="K3072" i="1" s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K3070" i="1" s="1"/>
  <c r="D2940" i="1"/>
  <c r="E2939" i="1"/>
  <c r="K3069" i="1" s="1"/>
  <c r="D2939" i="1"/>
  <c r="E2938" i="1"/>
  <c r="K3068" i="1" s="1"/>
  <c r="D2938" i="1"/>
  <c r="E2937" i="1"/>
  <c r="K3067" i="1" s="1"/>
  <c r="D2937" i="1"/>
  <c r="E2936" i="1"/>
  <c r="K3066" i="1" s="1"/>
  <c r="D2936" i="1"/>
  <c r="E2935" i="1"/>
  <c r="K3065" i="1" s="1"/>
  <c r="D2935" i="1"/>
  <c r="E2934" i="1"/>
  <c r="K3064" i="1" s="1"/>
  <c r="D2934" i="1"/>
  <c r="E2933" i="1"/>
  <c r="K3063" i="1" s="1"/>
  <c r="D2933" i="1"/>
  <c r="E2932" i="1"/>
  <c r="K3062" i="1" s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K3060" i="1" s="1"/>
  <c r="E2929" i="1"/>
  <c r="K3059" i="1" s="1"/>
  <c r="E2928" i="1"/>
  <c r="K3058" i="1" s="1"/>
  <c r="E2927" i="1"/>
  <c r="K3057" i="1" s="1"/>
  <c r="E2926" i="1"/>
  <c r="K3056" i="1" s="1"/>
  <c r="E2925" i="1"/>
  <c r="K3055" i="1" s="1"/>
  <c r="E2924" i="1"/>
  <c r="K3054" i="1" s="1"/>
  <c r="E2923" i="1"/>
  <c r="K3053" i="1" s="1"/>
  <c r="E2922" i="1"/>
  <c r="K2931" i="1" l="1"/>
  <c r="K3052" i="1"/>
  <c r="L2921" i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K3050" i="1" s="1"/>
  <c r="D2920" i="1"/>
  <c r="E2919" i="1"/>
  <c r="K3049" i="1" s="1"/>
  <c r="D2919" i="1"/>
  <c r="E2918" i="1"/>
  <c r="K3048" i="1" s="1"/>
  <c r="D2918" i="1"/>
  <c r="E2917" i="1"/>
  <c r="K3047" i="1" s="1"/>
  <c r="D2917" i="1"/>
  <c r="E2916" i="1"/>
  <c r="K3046" i="1" s="1"/>
  <c r="D2916" i="1"/>
  <c r="E2915" i="1"/>
  <c r="K3045" i="1" s="1"/>
  <c r="D2915" i="1"/>
  <c r="E2914" i="1"/>
  <c r="K3044" i="1" s="1"/>
  <c r="D2914" i="1"/>
  <c r="E2913" i="1"/>
  <c r="K3043" i="1" s="1"/>
  <c r="D2913" i="1"/>
  <c r="E2912" i="1"/>
  <c r="D2912" i="1"/>
  <c r="F2922" i="1" l="1"/>
  <c r="K3042" i="1"/>
  <c r="F2926" i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K3040" i="1" s="1"/>
  <c r="D2910" i="1"/>
  <c r="E2909" i="1"/>
  <c r="K3039" i="1" s="1"/>
  <c r="D2909" i="1"/>
  <c r="E2908" i="1"/>
  <c r="K3038" i="1" s="1"/>
  <c r="D2908" i="1"/>
  <c r="E2907" i="1"/>
  <c r="K3037" i="1" s="1"/>
  <c r="D2907" i="1"/>
  <c r="E2906" i="1"/>
  <c r="K3036" i="1" s="1"/>
  <c r="D2906" i="1"/>
  <c r="E2905" i="1"/>
  <c r="K3035" i="1" s="1"/>
  <c r="D2905" i="1"/>
  <c r="E2904" i="1"/>
  <c r="K3034" i="1" s="1"/>
  <c r="D2904" i="1"/>
  <c r="E2903" i="1"/>
  <c r="K3033" i="1" s="1"/>
  <c r="D2903" i="1"/>
  <c r="E2902" i="1"/>
  <c r="K3032" i="1" s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K3030" i="1" s="1"/>
  <c r="D2900" i="1"/>
  <c r="E2899" i="1"/>
  <c r="K3029" i="1" s="1"/>
  <c r="D2899" i="1"/>
  <c r="E2898" i="1"/>
  <c r="K3028" i="1" s="1"/>
  <c r="D2898" i="1"/>
  <c r="E2897" i="1"/>
  <c r="K3027" i="1" s="1"/>
  <c r="D2897" i="1"/>
  <c r="E2896" i="1"/>
  <c r="K3026" i="1" s="1"/>
  <c r="D2896" i="1"/>
  <c r="E2895" i="1"/>
  <c r="K3025" i="1" s="1"/>
  <c r="D2895" i="1"/>
  <c r="E2894" i="1"/>
  <c r="K3024" i="1" s="1"/>
  <c r="D2894" i="1"/>
  <c r="E2893" i="1"/>
  <c r="K3023" i="1" s="1"/>
  <c r="D2893" i="1"/>
  <c r="E2892" i="1"/>
  <c r="K3022" i="1" s="1"/>
  <c r="D2892" i="1"/>
  <c r="E2891" i="1"/>
  <c r="D2891" i="1"/>
  <c r="E2890" i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20" i="1" l="1"/>
  <c r="K3012" i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K2949" i="1" s="1"/>
  <c r="D2819" i="1"/>
  <c r="E2818" i="1"/>
  <c r="K2948" i="1" s="1"/>
  <c r="D2818" i="1"/>
  <c r="E2817" i="1"/>
  <c r="K2947" i="1" s="1"/>
  <c r="D2817" i="1"/>
  <c r="E2816" i="1"/>
  <c r="K2946" i="1" s="1"/>
  <c r="D2816" i="1"/>
  <c r="E2815" i="1"/>
  <c r="K2945" i="1" s="1"/>
  <c r="D2815" i="1"/>
  <c r="E2814" i="1"/>
  <c r="K2944" i="1" s="1"/>
  <c r="D2814" i="1"/>
  <c r="E2813" i="1"/>
  <c r="K2943" i="1" s="1"/>
  <c r="D2813" i="1"/>
  <c r="E2812" i="1"/>
  <c r="K2942" i="1" s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<sst xmlns="http://schemas.openxmlformats.org/spreadsheetml/2006/main" count="3299" uniqueCount="36">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</sst>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1"/>
  <sheetViews>
    <sheetView tabSelected="1" workbookViewId="0">
      <pane ySplit="1" topLeftCell="A3240" activePane="bottomLeft" state="frozen"/>
      <selection pane="bottomLeft" activeCell="A3261" sqref="A326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8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ref="D2872:D2881" si="631">C2872/SUMIF(A:A,A2872,C:C)</f>
        <v>5.103765835835597E-2</v>
      </c>
      <c r="E2872" s="7">
        <f t="shared" si="627"/>
        <v>314</v>
      </c>
      <c r="F2872" s="6">
        <f t="shared" ref="F2872:F2881" si="632">E2872/SUMIF(A:A,A2872,E:E)</f>
        <v>5.2394460203570831E-2</v>
      </c>
      <c r="G2872" s="101">
        <v>4</v>
      </c>
      <c r="H2872" s="7">
        <f t="shared" ref="H2872:H2881" si="633">G2872-SUMIFS(G:G,A:A,A2872-1,B:B,B2872)</f>
        <v>0</v>
      </c>
      <c r="I2872" s="6">
        <f t="shared" ref="I2872:I2881" si="634">G2872/SUMIF(A:A,A2872,G:G)</f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631"/>
        <v>0.12754898585894389</v>
      </c>
      <c r="E2873" s="7">
        <f t="shared" si="627"/>
        <v>548</v>
      </c>
      <c r="F2873" s="6">
        <f t="shared" si="632"/>
        <v>9.1440013348907057E-2</v>
      </c>
      <c r="G2873" s="101">
        <v>3</v>
      </c>
      <c r="H2873" s="7">
        <f t="shared" si="633"/>
        <v>0</v>
      </c>
      <c r="I2873" s="6">
        <f t="shared" si="634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631"/>
        <v>0.18336338321955276</v>
      </c>
      <c r="E2874" s="7">
        <f t="shared" si="627"/>
        <v>1030</v>
      </c>
      <c r="F2874" s="6">
        <f t="shared" si="632"/>
        <v>0.17186717837477056</v>
      </c>
      <c r="G2874" s="101">
        <v>41</v>
      </c>
      <c r="H2874" s="7">
        <f t="shared" si="633"/>
        <v>0</v>
      </c>
      <c r="I2874" s="6">
        <f t="shared" si="634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631"/>
        <v>0.1563116690127164</v>
      </c>
      <c r="E2875" s="7">
        <f t="shared" si="627"/>
        <v>1006</v>
      </c>
      <c r="F2875" s="6">
        <f t="shared" si="632"/>
        <v>0.16786250625730018</v>
      </c>
      <c r="G2875" s="101">
        <v>69</v>
      </c>
      <c r="H2875" s="7">
        <f t="shared" si="633"/>
        <v>0</v>
      </c>
      <c r="I2875" s="6">
        <f t="shared" si="634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631"/>
        <v>0.15013241263663041</v>
      </c>
      <c r="E2876" s="7">
        <f t="shared" si="627"/>
        <v>929</v>
      </c>
      <c r="F2876" s="6">
        <f t="shared" si="632"/>
        <v>0.15501418321374938</v>
      </c>
      <c r="G2876" s="101">
        <v>224</v>
      </c>
      <c r="H2876" s="7">
        <f t="shared" si="633"/>
        <v>6</v>
      </c>
      <c r="I2876" s="6">
        <f t="shared" si="634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631"/>
        <v>0.13944567332763011</v>
      </c>
      <c r="E2877" s="7">
        <f t="shared" si="627"/>
        <v>933</v>
      </c>
      <c r="F2877" s="6">
        <f t="shared" si="632"/>
        <v>0.1556816285666611</v>
      </c>
      <c r="G2877" s="101">
        <v>595</v>
      </c>
      <c r="H2877" s="7">
        <f t="shared" si="633"/>
        <v>15</v>
      </c>
      <c r="I2877" s="6">
        <f t="shared" si="634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631"/>
        <v>9.9374235261638508E-2</v>
      </c>
      <c r="E2878" s="7">
        <f t="shared" si="627"/>
        <v>646</v>
      </c>
      <c r="F2878" s="6">
        <f t="shared" si="632"/>
        <v>0.10779242449524445</v>
      </c>
      <c r="G2878" s="101">
        <v>1250</v>
      </c>
      <c r="H2878" s="7">
        <f t="shared" si="633"/>
        <v>15</v>
      </c>
      <c r="I2878" s="6">
        <f t="shared" si="634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631"/>
        <v>5.9423792011615503E-2</v>
      </c>
      <c r="E2879" s="7">
        <f t="shared" si="627"/>
        <v>409</v>
      </c>
      <c r="F2879" s="6">
        <f t="shared" si="632"/>
        <v>6.8246287335224434E-2</v>
      </c>
      <c r="G2879" s="101">
        <v>2094</v>
      </c>
      <c r="H2879" s="7">
        <f t="shared" si="633"/>
        <v>34</v>
      </c>
      <c r="I2879" s="6">
        <f t="shared" si="634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631"/>
        <v>3.1528522397674175E-2</v>
      </c>
      <c r="E2880" s="7">
        <f t="shared" si="627"/>
        <v>246</v>
      </c>
      <c r="F2880" s="6">
        <f t="shared" si="632"/>
        <v>4.1047889204071417E-2</v>
      </c>
      <c r="G2880" s="101">
        <v>2626</v>
      </c>
      <c r="H2880" s="7">
        <f t="shared" si="633"/>
        <v>27</v>
      </c>
      <c r="I2880" s="6">
        <f t="shared" si="634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631"/>
        <v>1.8336679152422793E-3</v>
      </c>
      <c r="E2881" s="7">
        <f t="shared" si="627"/>
        <v>-68</v>
      </c>
      <c r="F2881" s="6">
        <f t="shared" si="632"/>
        <v>-1.1346570999499416E-2</v>
      </c>
      <c r="G2881" s="101">
        <v>1</v>
      </c>
      <c r="H2881" s="7">
        <f t="shared" si="633"/>
        <v>0</v>
      </c>
      <c r="I2881" s="6">
        <f t="shared" si="634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5">C2882/SUMIF(A:A,A2882,C:C)</f>
        <v>5.1097917667088662E-2</v>
      </c>
      <c r="E2882" s="7">
        <f>C2882-SUMIFS(C:C,A:A,A2882-1,B:B,B2882)</f>
        <v>484</v>
      </c>
      <c r="F2882" s="6">
        <f t="shared" ref="F2882:F2901" si="636">E2882/SUMIF(A:A,A2882,E:E)</f>
        <v>5.5125284738041E-2</v>
      </c>
      <c r="G2882" s="101">
        <v>4</v>
      </c>
      <c r="H2882" s="7">
        <f t="shared" ref="H2882:H2901" si="637">G2882-SUMIFS(G:G,A:A,A2882-1,B:B,B2882)</f>
        <v>0</v>
      </c>
      <c r="I2882" s="6">
        <f t="shared" ref="I2882:I2901" si="638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5"/>
        <v>0.12731748105214732</v>
      </c>
      <c r="E2883" s="7">
        <f t="shared" ref="E2883:E2901" si="639">C2883-SUMIFS(C:C,A:A,A2883-1,B:B,B2883)</f>
        <v>982</v>
      </c>
      <c r="F2883" s="6">
        <f t="shared" si="636"/>
        <v>0.11184510250569477</v>
      </c>
      <c r="G2883" s="101">
        <v>3</v>
      </c>
      <c r="H2883" s="7">
        <f t="shared" si="637"/>
        <v>0</v>
      </c>
      <c r="I2883" s="6">
        <f t="shared" si="638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5"/>
        <v>0.183140188924447</v>
      </c>
      <c r="E2884" s="7">
        <f t="shared" si="639"/>
        <v>1477</v>
      </c>
      <c r="F2884" s="6">
        <f t="shared" si="636"/>
        <v>0.16822323462414579</v>
      </c>
      <c r="G2884" s="101">
        <v>41</v>
      </c>
      <c r="H2884" s="7">
        <f t="shared" si="637"/>
        <v>0</v>
      </c>
      <c r="I2884" s="6">
        <f t="shared" si="638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5"/>
        <v>0.15607254752494198</v>
      </c>
      <c r="E2885" s="7">
        <f t="shared" si="639"/>
        <v>1230</v>
      </c>
      <c r="F2885" s="6">
        <f t="shared" si="636"/>
        <v>0.14009111617312073</v>
      </c>
      <c r="G2885" s="101">
        <v>70</v>
      </c>
      <c r="H2885" s="7">
        <f t="shared" si="637"/>
        <v>1</v>
      </c>
      <c r="I2885" s="6">
        <f t="shared" si="638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5"/>
        <v>0.14997598987209151</v>
      </c>
      <c r="E2886" s="7">
        <f t="shared" si="639"/>
        <v>1225</v>
      </c>
      <c r="F2886" s="6">
        <f t="shared" si="636"/>
        <v>0.13952164009111617</v>
      </c>
      <c r="G2886" s="101">
        <v>227</v>
      </c>
      <c r="H2886" s="7">
        <f t="shared" si="637"/>
        <v>3</v>
      </c>
      <c r="I2886" s="6">
        <f t="shared" si="638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5"/>
        <v>0.13971711703845985</v>
      </c>
      <c r="E2887" s="7">
        <f t="shared" si="639"/>
        <v>1386</v>
      </c>
      <c r="F2887" s="6">
        <f t="shared" si="636"/>
        <v>0.15785876993166287</v>
      </c>
      <c r="G2887" s="101">
        <v>596</v>
      </c>
      <c r="H2887" s="7">
        <f t="shared" si="637"/>
        <v>1</v>
      </c>
      <c r="I2887" s="6">
        <f t="shared" si="638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5"/>
        <v>9.9694080747907088E-2</v>
      </c>
      <c r="E2888" s="7">
        <f t="shared" si="639"/>
        <v>1063</v>
      </c>
      <c r="F2888" s="6">
        <f t="shared" si="636"/>
        <v>0.12107061503416856</v>
      </c>
      <c r="G2888" s="101">
        <v>1256</v>
      </c>
      <c r="H2888" s="7">
        <f t="shared" si="637"/>
        <v>6</v>
      </c>
      <c r="I2888" s="6">
        <f t="shared" si="638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5"/>
        <v>5.9592130050941765E-2</v>
      </c>
      <c r="E2889" s="7">
        <f t="shared" si="639"/>
        <v>622</v>
      </c>
      <c r="F2889" s="6">
        <f t="shared" si="636"/>
        <v>7.0842824601366747E-2</v>
      </c>
      <c r="G2889" s="101">
        <v>2107</v>
      </c>
      <c r="H2889" s="7">
        <f t="shared" si="637"/>
        <v>13</v>
      </c>
      <c r="I2889" s="6">
        <f t="shared" si="638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5"/>
        <v>3.1582552864257145E-2</v>
      </c>
      <c r="E2890" s="7">
        <f t="shared" si="639"/>
        <v>309</v>
      </c>
      <c r="F2890" s="6">
        <f t="shared" si="636"/>
        <v>3.5193621867881546E-2</v>
      </c>
      <c r="G2890" s="101">
        <v>2650</v>
      </c>
      <c r="H2890" s="7">
        <f t="shared" si="637"/>
        <v>24</v>
      </c>
      <c r="I2890" s="6">
        <f t="shared" si="638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5"/>
        <v>1.8099942577176611E-3</v>
      </c>
      <c r="E2891" s="7">
        <f t="shared" si="639"/>
        <v>2</v>
      </c>
      <c r="F2891" s="6">
        <f t="shared" si="636"/>
        <v>2.2779043280182233E-4</v>
      </c>
      <c r="G2891" s="101">
        <v>1</v>
      </c>
      <c r="H2891" s="7">
        <f t="shared" si="637"/>
        <v>0</v>
      </c>
      <c r="I2891" s="6">
        <f t="shared" si="638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5"/>
        <v>5.1035204226890812E-2</v>
      </c>
      <c r="E2892" s="7">
        <f t="shared" si="639"/>
        <v>399</v>
      </c>
      <c r="F2892" s="6">
        <f t="shared" si="636"/>
        <v>4.6666666666666669E-2</v>
      </c>
      <c r="G2892" s="101">
        <v>4</v>
      </c>
      <c r="H2892" s="7">
        <f t="shared" si="637"/>
        <v>0</v>
      </c>
      <c r="I2892" s="6">
        <f t="shared" si="638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5"/>
        <v>0.12698052743440175</v>
      </c>
      <c r="E2893" s="7">
        <f t="shared" si="639"/>
        <v>885</v>
      </c>
      <c r="F2893" s="6">
        <f t="shared" si="636"/>
        <v>0.10350877192982456</v>
      </c>
      <c r="G2893" s="101">
        <v>3</v>
      </c>
      <c r="H2893" s="7">
        <f t="shared" si="637"/>
        <v>0</v>
      </c>
      <c r="I2893" s="6">
        <f t="shared" si="638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5"/>
        <v>0.1830493998000437</v>
      </c>
      <c r="E2894" s="7">
        <f t="shared" si="639"/>
        <v>1511</v>
      </c>
      <c r="F2894" s="6">
        <f t="shared" si="636"/>
        <v>0.1767251461988304</v>
      </c>
      <c r="G2894" s="101">
        <v>41</v>
      </c>
      <c r="H2894" s="7">
        <f t="shared" si="637"/>
        <v>0</v>
      </c>
      <c r="I2894" s="6">
        <f t="shared" si="638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5"/>
        <v>0.15608840452086631</v>
      </c>
      <c r="E2895" s="7">
        <f t="shared" si="639"/>
        <v>1344</v>
      </c>
      <c r="F2895" s="6">
        <f t="shared" si="636"/>
        <v>0.15719298245614036</v>
      </c>
      <c r="G2895" s="101">
        <v>70</v>
      </c>
      <c r="H2895" s="7">
        <f t="shared" si="637"/>
        <v>0</v>
      </c>
      <c r="I2895" s="6">
        <f t="shared" si="638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5"/>
        <v>0.14988446233604577</v>
      </c>
      <c r="E2896" s="7">
        <f t="shared" si="639"/>
        <v>1227</v>
      </c>
      <c r="F2896" s="6">
        <f t="shared" si="636"/>
        <v>0.14350877192982456</v>
      </c>
      <c r="G2896" s="101">
        <v>228</v>
      </c>
      <c r="H2896" s="7">
        <f t="shared" si="637"/>
        <v>1</v>
      </c>
      <c r="I2896" s="6">
        <f t="shared" si="638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5"/>
        <v>0.13976581276939476</v>
      </c>
      <c r="E2897" s="7">
        <f t="shared" si="639"/>
        <v>1224</v>
      </c>
      <c r="F2897" s="6">
        <f t="shared" si="636"/>
        <v>0.1431578947368421</v>
      </c>
      <c r="G2897" s="101">
        <v>598</v>
      </c>
      <c r="H2897" s="7">
        <f t="shared" si="637"/>
        <v>2</v>
      </c>
      <c r="I2897" s="6">
        <f t="shared" si="638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5"/>
        <v>9.990862923996742E-2</v>
      </c>
      <c r="E2898" s="7">
        <f t="shared" si="639"/>
        <v>982</v>
      </c>
      <c r="F2898" s="6">
        <f t="shared" si="636"/>
        <v>0.11485380116959064</v>
      </c>
      <c r="G2898" s="101">
        <v>1258</v>
      </c>
      <c r="H2898" s="7">
        <f t="shared" si="637"/>
        <v>2</v>
      </c>
      <c r="I2898" s="6">
        <f t="shared" si="638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5"/>
        <v>5.9869366297431684E-2</v>
      </c>
      <c r="E2899" s="7">
        <f t="shared" si="639"/>
        <v>677</v>
      </c>
      <c r="F2899" s="6">
        <f t="shared" si="636"/>
        <v>7.9181286549707602E-2</v>
      </c>
      <c r="G2899" s="101">
        <v>2111</v>
      </c>
      <c r="H2899" s="7">
        <f t="shared" si="637"/>
        <v>4</v>
      </c>
      <c r="I2899" s="6">
        <f t="shared" si="638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5"/>
        <v>3.1612296650400905E-2</v>
      </c>
      <c r="E2900" s="7">
        <f t="shared" si="639"/>
        <v>288</v>
      </c>
      <c r="F2900" s="6">
        <f t="shared" si="636"/>
        <v>3.3684210526315789E-2</v>
      </c>
      <c r="G2900" s="101">
        <v>2656</v>
      </c>
      <c r="H2900" s="7">
        <f t="shared" si="637"/>
        <v>6</v>
      </c>
      <c r="I2900" s="6">
        <f t="shared" si="638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5"/>
        <v>1.805896724556885E-3</v>
      </c>
      <c r="E2901" s="7">
        <f t="shared" si="639"/>
        <v>13</v>
      </c>
      <c r="F2901" s="6">
        <f t="shared" si="636"/>
        <v>1.5204678362573099E-3</v>
      </c>
      <c r="G2901" s="101">
        <v>1</v>
      </c>
      <c r="H2901" s="7">
        <f t="shared" si="637"/>
        <v>0</v>
      </c>
      <c r="I2901" s="6">
        <f t="shared" si="638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0">C2902/SUMIF(A:A,A2902,C:C)</f>
        <v>5.1030993083970494E-2</v>
      </c>
      <c r="E2902" s="7">
        <f t="shared" ref="E2902:E2911" si="641">C2902-SUMIFS(C:C,A:A,A2902-1,B:B,B2902)</f>
        <v>210</v>
      </c>
      <c r="F2902" s="6">
        <f t="shared" ref="F2902:F2911" si="642">E2902/SUMIF(A:A,A2902,E:E)</f>
        <v>5.0420168067226892E-2</v>
      </c>
      <c r="G2902" s="101">
        <v>4</v>
      </c>
      <c r="H2902" s="7">
        <f t="shared" ref="H2902:H2911" si="643">G2902-SUMIFS(G:G,A:A,A2902-1,B:B,B2902)</f>
        <v>0</v>
      </c>
      <c r="I2902" s="6">
        <f t="shared" ref="I2902:I2911" si="644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0"/>
        <v>0.12667989485399403</v>
      </c>
      <c r="E2903" s="7">
        <f t="shared" si="641"/>
        <v>346</v>
      </c>
      <c r="F2903" s="6">
        <f t="shared" si="642"/>
        <v>8.3073229291716691E-2</v>
      </c>
      <c r="G2903" s="101">
        <v>3</v>
      </c>
      <c r="H2903" s="7">
        <f t="shared" si="643"/>
        <v>0</v>
      </c>
      <c r="I2903" s="6">
        <f t="shared" si="644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0"/>
        <v>0.18288105974548616</v>
      </c>
      <c r="E2904" s="7">
        <f t="shared" si="641"/>
        <v>660</v>
      </c>
      <c r="F2904" s="6">
        <f t="shared" si="642"/>
        <v>0.15846338535414164</v>
      </c>
      <c r="G2904" s="101">
        <v>41</v>
      </c>
      <c r="H2904" s="7">
        <f t="shared" si="643"/>
        <v>0</v>
      </c>
      <c r="I2904" s="6">
        <f t="shared" si="644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0"/>
        <v>0.15608165090408138</v>
      </c>
      <c r="E2905" s="7">
        <f t="shared" si="641"/>
        <v>646</v>
      </c>
      <c r="F2905" s="6">
        <f t="shared" si="642"/>
        <v>0.15510204081632653</v>
      </c>
      <c r="G2905" s="101">
        <v>70</v>
      </c>
      <c r="H2905" s="7">
        <f t="shared" si="643"/>
        <v>0</v>
      </c>
      <c r="I2905" s="6">
        <f t="shared" si="644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0"/>
        <v>0.14989224013927407</v>
      </c>
      <c r="E2906" s="7">
        <f t="shared" si="641"/>
        <v>629</v>
      </c>
      <c r="F2906" s="6">
        <f t="shared" si="642"/>
        <v>0.15102040816326531</v>
      </c>
      <c r="G2906" s="101">
        <v>230</v>
      </c>
      <c r="H2906" s="7">
        <f t="shared" si="643"/>
        <v>2</v>
      </c>
      <c r="I2906" s="6">
        <f t="shared" si="644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0"/>
        <v>0.1398297213367812</v>
      </c>
      <c r="E2907" s="7">
        <f t="shared" si="641"/>
        <v>621</v>
      </c>
      <c r="F2907" s="6">
        <f t="shared" si="642"/>
        <v>0.14909963985594238</v>
      </c>
      <c r="G2907" s="101">
        <v>608</v>
      </c>
      <c r="H2907" s="7">
        <f t="shared" si="643"/>
        <v>10</v>
      </c>
      <c r="I2907" s="6">
        <f t="shared" si="644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0"/>
        <v>0.10011885641388993</v>
      </c>
      <c r="E2908" s="7">
        <f t="shared" si="641"/>
        <v>544</v>
      </c>
      <c r="F2908" s="6">
        <f t="shared" si="642"/>
        <v>0.1306122448979592</v>
      </c>
      <c r="G2908" s="101">
        <v>1264</v>
      </c>
      <c r="H2908" s="7">
        <f t="shared" si="643"/>
        <v>6</v>
      </c>
      <c r="I2908" s="6">
        <f t="shared" si="644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0"/>
        <v>6.0005227709490593E-2</v>
      </c>
      <c r="E2909" s="7">
        <f t="shared" si="641"/>
        <v>332</v>
      </c>
      <c r="F2909" s="6">
        <f t="shared" si="642"/>
        <v>7.9711884753901563E-2</v>
      </c>
      <c r="G2909" s="101">
        <v>2128</v>
      </c>
      <c r="H2909" s="7">
        <f t="shared" si="643"/>
        <v>17</v>
      </c>
      <c r="I2909" s="6">
        <f t="shared" si="644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0"/>
        <v>3.1676960432157321E-2</v>
      </c>
      <c r="E2910" s="7">
        <f t="shared" si="641"/>
        <v>171</v>
      </c>
      <c r="F2910" s="6">
        <f t="shared" si="642"/>
        <v>4.1056422569027612E-2</v>
      </c>
      <c r="G2910" s="101">
        <v>2676</v>
      </c>
      <c r="H2910" s="7">
        <f t="shared" si="643"/>
        <v>20</v>
      </c>
      <c r="I2910" s="6">
        <f t="shared" si="644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0"/>
        <v>1.803395380874803E-3</v>
      </c>
      <c r="E2911" s="7">
        <f t="shared" si="641"/>
        <v>6</v>
      </c>
      <c r="F2911" s="6">
        <f t="shared" si="642"/>
        <v>1.4405762304921968E-3</v>
      </c>
      <c r="G2911" s="101">
        <v>1</v>
      </c>
      <c r="H2911" s="7">
        <f t="shared" si="643"/>
        <v>0</v>
      </c>
      <c r="I2911" s="6">
        <f t="shared" si="644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ref="D2912:D2921" si="645">C2912/SUMIF(A:A,A2912,C:C)</f>
        <v>5.1003674969375253E-2</v>
      </c>
      <c r="E2912" s="7">
        <f t="shared" ref="E2912:E2921" si="646">C2912-SUMIFS(C:C,A:A,A2912-1,B:B,B2912)</f>
        <v>185</v>
      </c>
      <c r="F2912" s="6">
        <f t="shared" ref="F2912:F2921" si="647">E2912/SUMIF(A:A,A2912,E:E)</f>
        <v>4.6799898811029597E-2</v>
      </c>
      <c r="G2912" s="101">
        <v>4</v>
      </c>
      <c r="H2912" s="7">
        <f t="shared" ref="H2912:H2921" si="648">G2912-SUMIFS(G:G,A:A,A2912-1,B:B,B2912)</f>
        <v>0</v>
      </c>
      <c r="I2912" s="6">
        <f t="shared" ref="I2912:I2921" si="649">G2912/SUMIF(A:A,A2912,G:G)</f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645"/>
        <v>0.12655124540628829</v>
      </c>
      <c r="E2913" s="7">
        <f t="shared" si="646"/>
        <v>422</v>
      </c>
      <c r="F2913" s="6">
        <f t="shared" si="647"/>
        <v>0.10675436377434859</v>
      </c>
      <c r="G2913" s="101">
        <v>3</v>
      </c>
      <c r="H2913" s="7">
        <f t="shared" si="648"/>
        <v>0</v>
      </c>
      <c r="I2913" s="6">
        <f t="shared" si="649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645"/>
        <v>0.18288280930992243</v>
      </c>
      <c r="E2914" s="7">
        <f t="shared" si="646"/>
        <v>724</v>
      </c>
      <c r="F2914" s="6">
        <f t="shared" si="647"/>
        <v>0.18315203642802935</v>
      </c>
      <c r="G2914" s="101">
        <v>41</v>
      </c>
      <c r="H2914" s="7">
        <f t="shared" si="648"/>
        <v>0</v>
      </c>
      <c r="I2914" s="6">
        <f t="shared" si="649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645"/>
        <v>0.15617313189056758</v>
      </c>
      <c r="E2915" s="7">
        <f t="shared" si="646"/>
        <v>673</v>
      </c>
      <c r="F2915" s="6">
        <f t="shared" si="647"/>
        <v>0.1702504427017455</v>
      </c>
      <c r="G2915" s="101">
        <v>71</v>
      </c>
      <c r="H2915" s="7">
        <f t="shared" si="648"/>
        <v>1</v>
      </c>
      <c r="I2915" s="6">
        <f t="shared" si="649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645"/>
        <v>0.14998775010208248</v>
      </c>
      <c r="E2916" s="7">
        <f t="shared" si="646"/>
        <v>651</v>
      </c>
      <c r="F2916" s="6">
        <f t="shared" si="647"/>
        <v>0.16468504932962308</v>
      </c>
      <c r="G2916" s="101">
        <v>233</v>
      </c>
      <c r="H2916" s="7">
        <f t="shared" si="648"/>
        <v>3</v>
      </c>
      <c r="I2916" s="6">
        <f t="shared" si="649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645"/>
        <v>0.13975990200081667</v>
      </c>
      <c r="E2917" s="7">
        <f t="shared" si="646"/>
        <v>510</v>
      </c>
      <c r="F2917" s="6">
        <f t="shared" si="647"/>
        <v>0.12901593726283836</v>
      </c>
      <c r="G2917" s="101">
        <v>620</v>
      </c>
      <c r="H2917" s="7">
        <f t="shared" si="648"/>
        <v>12</v>
      </c>
      <c r="I2917" s="6">
        <f t="shared" si="649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645"/>
        <v>0.10016659861167823</v>
      </c>
      <c r="E2918" s="7">
        <f t="shared" si="646"/>
        <v>425</v>
      </c>
      <c r="F2918" s="6">
        <f t="shared" si="647"/>
        <v>0.10751328105236529</v>
      </c>
      <c r="G2918" s="101">
        <v>1289</v>
      </c>
      <c r="H2918" s="7">
        <f t="shared" si="648"/>
        <v>25</v>
      </c>
      <c r="I2918" s="6">
        <f t="shared" si="649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645"/>
        <v>6.0017966516945694E-2</v>
      </c>
      <c r="E2919" s="7">
        <f t="shared" si="646"/>
        <v>245</v>
      </c>
      <c r="F2919" s="6">
        <f t="shared" si="647"/>
        <v>6.1978244371363518E-2</v>
      </c>
      <c r="G2919" s="101">
        <v>2175</v>
      </c>
      <c r="H2919" s="7">
        <f t="shared" si="648"/>
        <v>47</v>
      </c>
      <c r="I2919" s="6">
        <f t="shared" si="649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645"/>
        <v>3.1665169456921195E-2</v>
      </c>
      <c r="E2920" s="7">
        <f t="shared" si="646"/>
        <v>118</v>
      </c>
      <c r="F2920" s="6">
        <f t="shared" si="647"/>
        <v>2.9850746268656716E-2</v>
      </c>
      <c r="G2920" s="101">
        <v>2731</v>
      </c>
      <c r="H2920" s="7">
        <f t="shared" si="648"/>
        <v>55</v>
      </c>
      <c r="I2920" s="6">
        <f t="shared" si="649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645"/>
        <v>1.7917517354022049E-3</v>
      </c>
      <c r="E2921" s="7">
        <f t="shared" si="646"/>
        <v>0</v>
      </c>
      <c r="F2921" s="6">
        <f t="shared" si="647"/>
        <v>0</v>
      </c>
      <c r="G2921" s="101">
        <v>1</v>
      </c>
      <c r="H2921" s="7">
        <f t="shared" si="648"/>
        <v>0</v>
      </c>
      <c r="I2921" s="6">
        <f t="shared" si="649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ref="D2922:D2931" si="650">C2922/SUMIF(A:A,A2922,C:C)</f>
        <v>5.0957744608993133E-2</v>
      </c>
      <c r="E2922" s="7">
        <f t="shared" ref="E2922:E2931" si="651">C2922-SUMIFS(C:C,A:A,A2922-1,B:B,B2922)</f>
        <v>247</v>
      </c>
      <c r="F2922" s="6">
        <f t="shared" ref="F2922:F2931" si="652">E2922/SUMIF(A:A,A2922,E:E)</f>
        <v>4.574921281718837E-2</v>
      </c>
      <c r="G2922" s="101">
        <v>4</v>
      </c>
      <c r="H2922" s="7">
        <f t="shared" ref="H2922:H2931" si="653">G2922-SUMIFS(G:G,A:A,A2922-1,B:B,B2922)</f>
        <v>0</v>
      </c>
      <c r="I2922" s="6">
        <f t="shared" ref="I2922:I2931" si="654">G2922/SUMIF(A:A,A2922,G:G)</f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650"/>
        <v>0.12633226962239072</v>
      </c>
      <c r="E2923" s="7">
        <f t="shared" si="651"/>
        <v>548</v>
      </c>
      <c r="F2923" s="6">
        <f t="shared" si="652"/>
        <v>0.10150027782922763</v>
      </c>
      <c r="G2923" s="101">
        <v>3</v>
      </c>
      <c r="H2923" s="7">
        <f t="shared" si="653"/>
        <v>0</v>
      </c>
      <c r="I2923" s="6">
        <f t="shared" si="654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650"/>
        <v>0.18278180649527481</v>
      </c>
      <c r="E2924" s="7">
        <f t="shared" si="651"/>
        <v>925</v>
      </c>
      <c r="F2924" s="6">
        <f t="shared" si="652"/>
        <v>0.17132802370809408</v>
      </c>
      <c r="G2924" s="101">
        <v>41</v>
      </c>
      <c r="H2924" s="7">
        <f t="shared" si="653"/>
        <v>0</v>
      </c>
      <c r="I2924" s="6">
        <f t="shared" si="654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650"/>
        <v>0.156176080589461</v>
      </c>
      <c r="E2925" s="7">
        <f t="shared" si="651"/>
        <v>845</v>
      </c>
      <c r="F2925" s="6">
        <f t="shared" si="652"/>
        <v>0.15651046490090759</v>
      </c>
      <c r="G2925" s="101">
        <v>73</v>
      </c>
      <c r="H2925" s="7">
        <f t="shared" si="653"/>
        <v>2</v>
      </c>
      <c r="I2925" s="6">
        <f t="shared" si="654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650"/>
        <v>0.15005448078115563</v>
      </c>
      <c r="E2926" s="7">
        <f t="shared" si="651"/>
        <v>851</v>
      </c>
      <c r="F2926" s="6">
        <f t="shared" si="652"/>
        <v>0.15762178181144657</v>
      </c>
      <c r="G2926" s="101">
        <v>237</v>
      </c>
      <c r="H2926" s="7">
        <f t="shared" si="653"/>
        <v>4</v>
      </c>
      <c r="I2926" s="6">
        <f t="shared" si="654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650"/>
        <v>0.1398868936888103</v>
      </c>
      <c r="E2927" s="7">
        <f t="shared" si="651"/>
        <v>833</v>
      </c>
      <c r="F2927" s="6">
        <f t="shared" si="652"/>
        <v>0.1542878310798296</v>
      </c>
      <c r="G2927" s="101">
        <v>626</v>
      </c>
      <c r="H2927" s="7">
        <f t="shared" si="653"/>
        <v>6</v>
      </c>
      <c r="I2927" s="6">
        <f t="shared" si="654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650"/>
        <v>0.10028349434711301</v>
      </c>
      <c r="E2928" s="7">
        <f t="shared" si="651"/>
        <v>613</v>
      </c>
      <c r="F2928" s="6">
        <f t="shared" si="652"/>
        <v>0.11353954436006668</v>
      </c>
      <c r="G2928" s="101">
        <v>1307</v>
      </c>
      <c r="H2928" s="7">
        <f t="shared" si="653"/>
        <v>18</v>
      </c>
      <c r="I2928" s="6">
        <f t="shared" si="654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650"/>
        <v>6.0064858843776964E-2</v>
      </c>
      <c r="E2929" s="7">
        <f t="shared" si="651"/>
        <v>353</v>
      </c>
      <c r="F2929" s="6">
        <f t="shared" si="652"/>
        <v>6.5382478236710506E-2</v>
      </c>
      <c r="G2929" s="101">
        <v>2206</v>
      </c>
      <c r="H2929" s="7">
        <f t="shared" si="653"/>
        <v>31</v>
      </c>
      <c r="I2929" s="6">
        <f t="shared" si="654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650"/>
        <v>3.1715424132476536E-2</v>
      </c>
      <c r="E2930" s="7">
        <f t="shared" si="651"/>
        <v>202</v>
      </c>
      <c r="F2930" s="6">
        <f t="shared" si="652"/>
        <v>3.7414335988145954E-2</v>
      </c>
      <c r="G2930" s="101">
        <v>2769</v>
      </c>
      <c r="H2930" s="7">
        <f t="shared" si="653"/>
        <v>38</v>
      </c>
      <c r="I2930" s="6">
        <f t="shared" si="654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650"/>
        <v>1.7469468905478677E-3</v>
      </c>
      <c r="E2931" s="7">
        <f t="shared" si="651"/>
        <v>-18</v>
      </c>
      <c r="F2931" s="6">
        <f t="shared" si="652"/>
        <v>-3.3339507316169662E-3</v>
      </c>
      <c r="G2931" s="101">
        <v>1</v>
      </c>
      <c r="H2931" s="7">
        <f t="shared" si="653"/>
        <v>0</v>
      </c>
      <c r="I2931" s="6">
        <f t="shared" si="654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ref="D2932:D2941" si="655">C2932/SUMIF(A:A,A2932,C:C)</f>
        <v>5.0937484505875374E-2</v>
      </c>
      <c r="E2932" s="7">
        <f t="shared" ref="E2932:E2941" si="656">C2932-SUMIFS(C:C,A:A,A2932-1,B:B,B2932)</f>
        <v>374</v>
      </c>
      <c r="F2932" s="6">
        <f t="shared" ref="F2932:F2941" si="657">E2932/SUMIF(A:A,A2932,E:E)</f>
        <v>4.9288350026357404E-2</v>
      </c>
      <c r="G2932" s="101">
        <v>4</v>
      </c>
      <c r="H2932" s="7">
        <f t="shared" ref="H2932:H2941" si="658">G2932-SUMIFS(G:G,A:A,A2932-1,B:B,B2932)</f>
        <v>0</v>
      </c>
      <c r="I2932" s="6">
        <f t="shared" ref="I2932:I2941" si="659">G2932/SUMIF(A:A,A2932,G:G)</f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655"/>
        <v>0.12619534672452207</v>
      </c>
      <c r="E2933" s="7">
        <f t="shared" si="656"/>
        <v>873</v>
      </c>
      <c r="F2933" s="6">
        <f t="shared" si="657"/>
        <v>0.1150500790722193</v>
      </c>
      <c r="G2933" s="101">
        <v>3</v>
      </c>
      <c r="H2933" s="7">
        <f t="shared" si="658"/>
        <v>0</v>
      </c>
      <c r="I2933" s="6">
        <f t="shared" si="659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655"/>
        <v>0.18286345817665942</v>
      </c>
      <c r="E2934" s="7">
        <f t="shared" si="656"/>
        <v>1438</v>
      </c>
      <c r="F2934" s="6">
        <f t="shared" si="657"/>
        <v>0.18950975224037955</v>
      </c>
      <c r="G2934" s="101">
        <v>41</v>
      </c>
      <c r="H2934" s="7">
        <f t="shared" si="658"/>
        <v>0</v>
      </c>
      <c r="I2934" s="6">
        <f t="shared" si="659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655"/>
        <v>0.15619357139772599</v>
      </c>
      <c r="E2935" s="7">
        <f t="shared" si="656"/>
        <v>1196</v>
      </c>
      <c r="F2935" s="6">
        <f t="shared" si="657"/>
        <v>0.15761729045861886</v>
      </c>
      <c r="G2935" s="101">
        <v>74</v>
      </c>
      <c r="H2935" s="7">
        <f t="shared" si="658"/>
        <v>1</v>
      </c>
      <c r="I2935" s="6">
        <f t="shared" si="659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655"/>
        <v>0.15004390335184897</v>
      </c>
      <c r="E2936" s="7">
        <f t="shared" si="656"/>
        <v>1132</v>
      </c>
      <c r="F2936" s="6">
        <f t="shared" si="657"/>
        <v>0.14918292040063258</v>
      </c>
      <c r="G2936" s="101">
        <v>241</v>
      </c>
      <c r="H2936" s="7">
        <f t="shared" si="658"/>
        <v>4</v>
      </c>
      <c r="I2936" s="6">
        <f t="shared" si="659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655"/>
        <v>0.13998691696108836</v>
      </c>
      <c r="E2937" s="7">
        <f t="shared" si="656"/>
        <v>1124</v>
      </c>
      <c r="F2937" s="6">
        <f t="shared" si="657"/>
        <v>0.14812862414338429</v>
      </c>
      <c r="G2937" s="101">
        <v>632</v>
      </c>
      <c r="H2937" s="7">
        <f t="shared" si="658"/>
        <v>6</v>
      </c>
      <c r="I2937" s="6">
        <f t="shared" si="659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655"/>
        <v>0.10034754820971888</v>
      </c>
      <c r="E2938" s="7">
        <f t="shared" si="656"/>
        <v>801</v>
      </c>
      <c r="F2938" s="6">
        <f t="shared" si="657"/>
        <v>0.10556141275698472</v>
      </c>
      <c r="G2938" s="101">
        <v>1329</v>
      </c>
      <c r="H2938" s="7">
        <f t="shared" si="658"/>
        <v>22</v>
      </c>
      <c r="I2938" s="6">
        <f t="shared" si="659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655"/>
        <v>6.0063623873827042E-2</v>
      </c>
      <c r="E2939" s="7">
        <f t="shared" si="656"/>
        <v>455</v>
      </c>
      <c r="F2939" s="6">
        <f t="shared" si="657"/>
        <v>5.996309963099631E-2</v>
      </c>
      <c r="G2939" s="101">
        <v>2242</v>
      </c>
      <c r="H2939" s="7">
        <f t="shared" si="658"/>
        <v>36</v>
      </c>
      <c r="I2939" s="6">
        <f t="shared" si="659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655"/>
        <v>3.1704777548353665E-2</v>
      </c>
      <c r="E2940" s="7">
        <f t="shared" si="656"/>
        <v>234</v>
      </c>
      <c r="F2940" s="6">
        <f t="shared" si="657"/>
        <v>3.0838165524512389E-2</v>
      </c>
      <c r="G2940" s="101">
        <v>2814</v>
      </c>
      <c r="H2940" s="7">
        <f t="shared" si="658"/>
        <v>45</v>
      </c>
      <c r="I2940" s="6">
        <f t="shared" si="659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655"/>
        <v>1.6633692503802559E-3</v>
      </c>
      <c r="E2941" s="7">
        <f t="shared" si="656"/>
        <v>-39</v>
      </c>
      <c r="F2941" s="6">
        <f t="shared" si="657"/>
        <v>-5.1396942540853979E-3</v>
      </c>
      <c r="G2941" s="101">
        <v>1</v>
      </c>
      <c r="H2941" s="7">
        <f t="shared" si="658"/>
        <v>0</v>
      </c>
      <c r="I2941" s="6">
        <f t="shared" si="659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ref="D2942:D2951" si="660">C2942/SUMIF(A:A,A2942,C:C)</f>
        <v>5.0943101711189979E-2</v>
      </c>
      <c r="E2942" s="7">
        <f t="shared" ref="E2942:E2951" si="661">C2942-SUMIFS(C:C,A:A,A2942-1,B:B,B2942)</f>
        <v>462</v>
      </c>
      <c r="F2942" s="6">
        <f t="shared" ref="F2942:F2951" si="662">E2942/SUMIF(A:A,A2942,E:E)</f>
        <v>5.1333333333333335E-2</v>
      </c>
      <c r="G2942" s="101">
        <v>4</v>
      </c>
      <c r="H2942" s="7">
        <f t="shared" ref="H2942:H2951" si="663">G2942-SUMIFS(G:G,A:A,A2942-1,B:B,B2942)</f>
        <v>0</v>
      </c>
      <c r="I2942" s="6">
        <f t="shared" ref="I2942:I2951" si="664">G2942/SUMIF(A:A,A2942,G:G)</f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660"/>
        <v>0.126034904933014</v>
      </c>
      <c r="E2943" s="7">
        <f t="shared" si="661"/>
        <v>1034</v>
      </c>
      <c r="F2943" s="6">
        <f t="shared" si="662"/>
        <v>0.11488888888888889</v>
      </c>
      <c r="G2943" s="101">
        <v>3</v>
      </c>
      <c r="H2943" s="7">
        <f t="shared" si="663"/>
        <v>0</v>
      </c>
      <c r="I2943" s="6">
        <f t="shared" si="664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660"/>
        <v>0.18291111997565579</v>
      </c>
      <c r="E2944" s="7">
        <f t="shared" si="661"/>
        <v>1676</v>
      </c>
      <c r="F2944" s="6">
        <f t="shared" si="662"/>
        <v>0.18622222222222223</v>
      </c>
      <c r="G2944" s="101">
        <v>41</v>
      </c>
      <c r="H2944" s="7">
        <f t="shared" si="663"/>
        <v>0</v>
      </c>
      <c r="I2944" s="6">
        <f t="shared" si="664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660"/>
        <v>0.15609622270539247</v>
      </c>
      <c r="E2945" s="7">
        <f t="shared" si="661"/>
        <v>1344</v>
      </c>
      <c r="F2945" s="6">
        <f t="shared" si="662"/>
        <v>0.14933333333333335</v>
      </c>
      <c r="G2945" s="101">
        <v>76</v>
      </c>
      <c r="H2945" s="7">
        <f t="shared" si="663"/>
        <v>2</v>
      </c>
      <c r="I2945" s="6">
        <f t="shared" si="664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si="660"/>
        <v>0.14987615039803734</v>
      </c>
      <c r="E2946" s="7">
        <f t="shared" si="661"/>
        <v>1244</v>
      </c>
      <c r="F2946" s="6">
        <f t="shared" si="662"/>
        <v>0.13822222222222222</v>
      </c>
      <c r="G2946" s="101">
        <v>243</v>
      </c>
      <c r="H2946" s="7">
        <f t="shared" si="663"/>
        <v>2</v>
      </c>
      <c r="I2946" s="6">
        <f t="shared" si="664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660"/>
        <v>0.14007224428723017</v>
      </c>
      <c r="E2947" s="7">
        <f t="shared" si="661"/>
        <v>1314</v>
      </c>
      <c r="F2947" s="6">
        <f t="shared" si="662"/>
        <v>0.14599999999999999</v>
      </c>
      <c r="G2947" s="101">
        <v>637</v>
      </c>
      <c r="H2947" s="7">
        <f t="shared" si="663"/>
        <v>5</v>
      </c>
      <c r="I2947" s="6">
        <f t="shared" si="664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660"/>
        <v>0.10055389389140022</v>
      </c>
      <c r="E2948" s="7">
        <f t="shared" si="661"/>
        <v>1034</v>
      </c>
      <c r="F2948" s="6">
        <f t="shared" si="662"/>
        <v>0.11488888888888889</v>
      </c>
      <c r="G2948" s="101">
        <v>1352</v>
      </c>
      <c r="H2948" s="7">
        <f t="shared" si="663"/>
        <v>23</v>
      </c>
      <c r="I2948" s="6">
        <f t="shared" si="664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660"/>
        <v>6.0169936474850881E-2</v>
      </c>
      <c r="E2949" s="7">
        <f t="shared" si="661"/>
        <v>608</v>
      </c>
      <c r="F2949" s="6">
        <f t="shared" si="662"/>
        <v>6.7555555555555549E-2</v>
      </c>
      <c r="G2949" s="101">
        <v>2286</v>
      </c>
      <c r="H2949" s="7">
        <f t="shared" si="663"/>
        <v>44</v>
      </c>
      <c r="I2949" s="6">
        <f t="shared" si="664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660"/>
        <v>3.1740500790713881E-2</v>
      </c>
      <c r="E2950" s="7">
        <f t="shared" si="661"/>
        <v>308</v>
      </c>
      <c r="F2950" s="6">
        <f t="shared" si="662"/>
        <v>3.4222222222222223E-2</v>
      </c>
      <c r="G2950" s="101">
        <v>2849</v>
      </c>
      <c r="H2950" s="7">
        <f t="shared" si="663"/>
        <v>35</v>
      </c>
      <c r="I2950" s="6">
        <f t="shared" si="664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660"/>
        <v>1.60192483251529E-3</v>
      </c>
      <c r="E2951" s="7">
        <f t="shared" si="661"/>
        <v>-24</v>
      </c>
      <c r="F2951" s="6">
        <f t="shared" si="662"/>
        <v>-2.6666666666666666E-3</v>
      </c>
      <c r="G2951" s="101">
        <v>1</v>
      </c>
      <c r="H2951" s="7">
        <f t="shared" si="663"/>
        <v>0</v>
      </c>
      <c r="I2951" s="6">
        <f t="shared" si="664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ref="D2952:D2961" si="665">C2952/SUMIF(A:A,A2952,C:C)</f>
        <v>5.0948633013115703E-2</v>
      </c>
      <c r="E2952" s="7">
        <f t="shared" ref="E2952:E2961" si="666">C2952-SUMIFS(C:C,A:A,A2952-1,B:B,B2952)</f>
        <v>328</v>
      </c>
      <c r="F2952" s="6">
        <f t="shared" ref="F2952:F2961" si="667">E2952/SUMIF(A:A,A2952,E:E)</f>
        <v>5.149945046318103E-2</v>
      </c>
      <c r="G2952" s="101">
        <v>4</v>
      </c>
      <c r="H2952" s="7">
        <f t="shared" ref="H2952:H2961" si="668">G2952-SUMIFS(G:G,A:A,A2952-1,B:B,B2952)</f>
        <v>0</v>
      </c>
      <c r="I2952" s="6">
        <f t="shared" ref="I2952:I2961" si="669">G2952/SUMIF(A:A,A2952,G:G)</f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665"/>
        <v>0.12596041872851643</v>
      </c>
      <c r="E2953" s="7">
        <f t="shared" si="666"/>
        <v>755</v>
      </c>
      <c r="F2953" s="6">
        <f t="shared" si="667"/>
        <v>0.11854294237713926</v>
      </c>
      <c r="G2953" s="101">
        <v>3</v>
      </c>
      <c r="H2953" s="7">
        <f t="shared" si="668"/>
        <v>0</v>
      </c>
      <c r="I2953" s="6">
        <f t="shared" si="669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665"/>
        <v>0.182862789296385</v>
      </c>
      <c r="E2954" s="7">
        <f t="shared" si="666"/>
        <v>1134</v>
      </c>
      <c r="F2954" s="6">
        <f t="shared" si="667"/>
        <v>0.17804992934526614</v>
      </c>
      <c r="G2954" s="101">
        <v>41</v>
      </c>
      <c r="H2954" s="7">
        <f t="shared" si="668"/>
        <v>0</v>
      </c>
      <c r="I2954" s="6">
        <f t="shared" si="669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665"/>
        <v>0.15595701570075834</v>
      </c>
      <c r="E2955" s="7">
        <f t="shared" si="666"/>
        <v>905</v>
      </c>
      <c r="F2955" s="6">
        <f t="shared" si="667"/>
        <v>0.1420945203328623</v>
      </c>
      <c r="G2955" s="101">
        <v>77</v>
      </c>
      <c r="H2955" s="7">
        <f t="shared" si="668"/>
        <v>1</v>
      </c>
      <c r="I2955" s="6">
        <f t="shared" si="669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665"/>
        <v>0.14979878427613852</v>
      </c>
      <c r="E2956" s="7">
        <f t="shared" si="666"/>
        <v>905</v>
      </c>
      <c r="F2956" s="6">
        <f t="shared" si="667"/>
        <v>0.1420945203328623</v>
      </c>
      <c r="G2956" s="101">
        <v>247</v>
      </c>
      <c r="H2956" s="7">
        <f t="shared" si="668"/>
        <v>4</v>
      </c>
      <c r="I2956" s="6">
        <f t="shared" si="669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665"/>
        <v>0.14016415706378024</v>
      </c>
      <c r="E2957" s="7">
        <f t="shared" si="666"/>
        <v>951</v>
      </c>
      <c r="F2957" s="6">
        <f t="shared" si="667"/>
        <v>0.14931700423928404</v>
      </c>
      <c r="G2957" s="101">
        <v>645</v>
      </c>
      <c r="H2957" s="7">
        <f t="shared" si="668"/>
        <v>8</v>
      </c>
      <c r="I2957" s="6">
        <f t="shared" si="669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665"/>
        <v>0.10061410601836386</v>
      </c>
      <c r="E2958" s="7">
        <f t="shared" si="666"/>
        <v>679</v>
      </c>
      <c r="F2958" s="6">
        <f t="shared" si="667"/>
        <v>0.10661014287957293</v>
      </c>
      <c r="G2958" s="101">
        <v>1378</v>
      </c>
      <c r="H2958" s="7">
        <f t="shared" si="668"/>
        <v>26</v>
      </c>
      <c r="I2958" s="6">
        <f t="shared" si="669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665"/>
        <v>6.0289788106886295E-2</v>
      </c>
      <c r="E2959" s="7">
        <f t="shared" si="666"/>
        <v>460</v>
      </c>
      <c r="F2959" s="6">
        <f t="shared" si="667"/>
        <v>7.2224839064217297E-2</v>
      </c>
      <c r="G2959" s="101">
        <v>2319</v>
      </c>
      <c r="H2959" s="7">
        <f t="shared" si="668"/>
        <v>33</v>
      </c>
      <c r="I2959" s="6">
        <f t="shared" si="669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665"/>
        <v>3.1821431581970823E-2</v>
      </c>
      <c r="E2960" s="7">
        <f t="shared" si="666"/>
        <v>254</v>
      </c>
      <c r="F2960" s="6">
        <f t="shared" si="667"/>
        <v>3.9880672005024334E-2</v>
      </c>
      <c r="G2960" s="101">
        <v>2902</v>
      </c>
      <c r="H2960" s="7">
        <f t="shared" si="668"/>
        <v>53</v>
      </c>
      <c r="I2960" s="6">
        <f t="shared" si="669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665"/>
        <v>1.5828762140847885E-3</v>
      </c>
      <c r="E2961" s="7">
        <f t="shared" si="666"/>
        <v>-2</v>
      </c>
      <c r="F2961" s="6">
        <f t="shared" si="667"/>
        <v>-3.1402103940964042E-4</v>
      </c>
      <c r="G2961" s="101">
        <v>2</v>
      </c>
      <c r="H2961" s="7">
        <f t="shared" si="668"/>
        <v>1</v>
      </c>
      <c r="I2961" s="6">
        <f t="shared" si="669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ref="D2962:D2971" si="670">C2962/SUMIF(A:A,A2962,C:C)</f>
        <v>5.1086704308144479E-2</v>
      </c>
      <c r="E2962" s="7">
        <f t="shared" ref="E2962:E2971" si="671">C2962-SUMIFS(C:C,A:A,A2962-1,B:B,B2962)</f>
        <v>387</v>
      </c>
      <c r="F2962" s="6">
        <f t="shared" ref="F2962:F2971" si="672">E2962/SUMIF(A:A,A2962,E:E)</f>
        <v>6.6221765913757696E-2</v>
      </c>
      <c r="G2962" s="101">
        <v>4</v>
      </c>
      <c r="H2962" s="7">
        <f t="shared" ref="H2962:H2971" si="673">G2962-SUMIFS(G:G,A:A,A2962-1,B:B,B2962)</f>
        <v>0</v>
      </c>
      <c r="I2962" s="6">
        <f t="shared" ref="I2962:I2971" si="674">G2962/SUMIF(A:A,A2962,G:G)</f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670"/>
        <v>0.12588908654961714</v>
      </c>
      <c r="E2963" s="7">
        <f t="shared" si="671"/>
        <v>690</v>
      </c>
      <c r="F2963" s="6">
        <f t="shared" si="672"/>
        <v>0.11806981519507187</v>
      </c>
      <c r="G2963" s="101">
        <v>3</v>
      </c>
      <c r="H2963" s="7">
        <f t="shared" si="673"/>
        <v>0</v>
      </c>
      <c r="I2963" s="6">
        <f t="shared" si="674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670"/>
        <v>0.18288034650785057</v>
      </c>
      <c r="E2964" s="7">
        <f t="shared" si="671"/>
        <v>1080</v>
      </c>
      <c r="F2964" s="6">
        <f t="shared" si="672"/>
        <v>0.18480492813141683</v>
      </c>
      <c r="G2964" s="101">
        <v>41</v>
      </c>
      <c r="H2964" s="7">
        <f t="shared" si="673"/>
        <v>0</v>
      </c>
      <c r="I2964" s="6">
        <f t="shared" si="674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670"/>
        <v>0.15594554876633923</v>
      </c>
      <c r="E2965" s="7">
        <f t="shared" si="671"/>
        <v>904</v>
      </c>
      <c r="F2965" s="6">
        <f t="shared" si="672"/>
        <v>0.15468856947296372</v>
      </c>
      <c r="G2965" s="101">
        <v>77</v>
      </c>
      <c r="H2965" s="7">
        <f t="shared" si="673"/>
        <v>0</v>
      </c>
      <c r="I2965" s="6">
        <f t="shared" si="674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670"/>
        <v>0.14973006419676696</v>
      </c>
      <c r="E2966" s="7">
        <f t="shared" si="671"/>
        <v>831</v>
      </c>
      <c r="F2966" s="6">
        <f t="shared" si="672"/>
        <v>0.14219712525667352</v>
      </c>
      <c r="G2966" s="101">
        <v>249</v>
      </c>
      <c r="H2966" s="7">
        <f t="shared" si="673"/>
        <v>2</v>
      </c>
      <c r="I2966" s="6">
        <f t="shared" si="674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670"/>
        <v>0.14016861319514271</v>
      </c>
      <c r="E2967" s="7">
        <f t="shared" si="671"/>
        <v>822</v>
      </c>
      <c r="F2967" s="6">
        <f t="shared" si="672"/>
        <v>0.14065708418891171</v>
      </c>
      <c r="G2967" s="101">
        <v>653</v>
      </c>
      <c r="H2967" s="7">
        <f t="shared" si="673"/>
        <v>8</v>
      </c>
      <c r="I2967" s="6">
        <f t="shared" si="674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670"/>
        <v>0.10064970221981592</v>
      </c>
      <c r="E2968" s="7">
        <f t="shared" si="671"/>
        <v>611</v>
      </c>
      <c r="F2968" s="6">
        <f t="shared" si="672"/>
        <v>0.10455167693360712</v>
      </c>
      <c r="G2968" s="101">
        <v>1395</v>
      </c>
      <c r="H2968" s="7">
        <f t="shared" si="673"/>
        <v>17</v>
      </c>
      <c r="I2968" s="6">
        <f t="shared" si="674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670"/>
        <v>6.0320210379766419E-2</v>
      </c>
      <c r="E2969" s="7">
        <f t="shared" si="671"/>
        <v>372</v>
      </c>
      <c r="F2969" s="6">
        <f t="shared" si="672"/>
        <v>6.3655030800821355E-2</v>
      </c>
      <c r="G2969" s="101">
        <v>2350</v>
      </c>
      <c r="H2969" s="7">
        <f t="shared" si="673"/>
        <v>31</v>
      </c>
      <c r="I2969" s="6">
        <f t="shared" si="674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670"/>
        <v>3.1779720009281462E-2</v>
      </c>
      <c r="E2970" s="7">
        <f t="shared" si="671"/>
        <v>159</v>
      </c>
      <c r="F2970" s="6">
        <f t="shared" si="672"/>
        <v>2.7207392197125257E-2</v>
      </c>
      <c r="G2970" s="101">
        <v>2930</v>
      </c>
      <c r="H2970" s="7">
        <f t="shared" si="673"/>
        <v>28</v>
      </c>
      <c r="I2970" s="6">
        <f t="shared" si="674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670"/>
        <v>1.5500038672751179E-3</v>
      </c>
      <c r="E2971" s="7">
        <f t="shared" si="671"/>
        <v>-12</v>
      </c>
      <c r="F2971" s="6">
        <f t="shared" si="672"/>
        <v>-2.0533880903490761E-3</v>
      </c>
      <c r="G2971" s="101">
        <v>2</v>
      </c>
      <c r="H2971" s="7">
        <f t="shared" si="673"/>
        <v>0</v>
      </c>
      <c r="I2971" s="6">
        <f t="shared" si="674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ref="D2972:D2981" si="675">C2972/SUMIF(A:A,A2972,C:C)</f>
        <v>5.1166212192350458E-2</v>
      </c>
      <c r="E2972" s="7">
        <f t="shared" ref="E2972:E2981" si="676">C2972-SUMIFS(C:C,A:A,A2972-1,B:B,B2972)</f>
        <v>431</v>
      </c>
      <c r="F2972" s="6">
        <f t="shared" ref="F2972:F2981" si="677">E2972/SUMIF(A:A,A2972,E:E)</f>
        <v>5.8094082760479851E-2</v>
      </c>
      <c r="G2972" s="101">
        <v>4</v>
      </c>
      <c r="H2972" s="7">
        <f t="shared" ref="H2972:H2981" si="678">G2972-SUMIFS(G:G,A:A,A2972-1,B:B,B2972)</f>
        <v>0</v>
      </c>
      <c r="I2972" s="6">
        <f t="shared" ref="I2972:I2981" si="679">G2972/SUMIF(A:A,A2972,G:G)</f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675"/>
        <v>0.12597936283873376</v>
      </c>
      <c r="E2973" s="7">
        <f t="shared" si="676"/>
        <v>993</v>
      </c>
      <c r="F2973" s="6">
        <f t="shared" si="677"/>
        <v>0.13384553174282249</v>
      </c>
      <c r="G2973" s="101">
        <v>3</v>
      </c>
      <c r="H2973" s="7">
        <f t="shared" si="678"/>
        <v>0</v>
      </c>
      <c r="I2973" s="6">
        <f t="shared" si="679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675"/>
        <v>0.18282255314137846</v>
      </c>
      <c r="E2974" s="7">
        <f t="shared" si="676"/>
        <v>1319</v>
      </c>
      <c r="F2974" s="6">
        <f t="shared" si="677"/>
        <v>0.17778676371478636</v>
      </c>
      <c r="G2974" s="101">
        <v>41</v>
      </c>
      <c r="H2974" s="7">
        <f t="shared" si="678"/>
        <v>0</v>
      </c>
      <c r="I2974" s="6">
        <f t="shared" si="679"/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675"/>
        <v>0.15589819979231315</v>
      </c>
      <c r="E2975" s="7">
        <f t="shared" si="676"/>
        <v>1126</v>
      </c>
      <c r="F2975" s="6">
        <f t="shared" si="677"/>
        <v>0.15177247607494271</v>
      </c>
      <c r="G2975" s="101">
        <v>78</v>
      </c>
      <c r="H2975" s="7">
        <f t="shared" si="678"/>
        <v>1</v>
      </c>
      <c r="I2975" s="6">
        <f t="shared" si="679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675"/>
        <v>0.14965382974265487</v>
      </c>
      <c r="E2976" s="7">
        <f t="shared" si="676"/>
        <v>1061</v>
      </c>
      <c r="F2976" s="6">
        <f t="shared" si="677"/>
        <v>0.14301118749157568</v>
      </c>
      <c r="G2976" s="101">
        <v>252</v>
      </c>
      <c r="H2976" s="7">
        <f t="shared" si="678"/>
        <v>3</v>
      </c>
      <c r="I2976" s="6">
        <f t="shared" si="679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675"/>
        <v>0.14009381083978595</v>
      </c>
      <c r="E2977" s="7">
        <f t="shared" si="676"/>
        <v>991</v>
      </c>
      <c r="F2977" s="6">
        <f t="shared" si="677"/>
        <v>0.13357595363256503</v>
      </c>
      <c r="G2977" s="101">
        <v>660</v>
      </c>
      <c r="H2977" s="7">
        <f t="shared" si="678"/>
        <v>7</v>
      </c>
      <c r="I2977" s="6">
        <f t="shared" si="679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675"/>
        <v>0.10068224674973121</v>
      </c>
      <c r="E2978" s="7">
        <f t="shared" si="676"/>
        <v>768</v>
      </c>
      <c r="F2978" s="6">
        <f t="shared" si="677"/>
        <v>0.10351799433885968</v>
      </c>
      <c r="G2978" s="101">
        <v>1409</v>
      </c>
      <c r="H2978" s="7">
        <f t="shared" si="678"/>
        <v>14</v>
      </c>
      <c r="I2978" s="6">
        <f t="shared" si="679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675"/>
        <v>6.0328597930166442E-2</v>
      </c>
      <c r="E2979" s="7">
        <f t="shared" si="676"/>
        <v>453</v>
      </c>
      <c r="F2979" s="6">
        <f t="shared" si="677"/>
        <v>6.105944197331177E-2</v>
      </c>
      <c r="G2979" s="101">
        <v>2371</v>
      </c>
      <c r="H2979" s="7">
        <f t="shared" si="678"/>
        <v>21</v>
      </c>
      <c r="I2979" s="6">
        <f t="shared" si="679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675"/>
        <v>3.1833593579141999E-2</v>
      </c>
      <c r="E2980" s="7">
        <f t="shared" si="676"/>
        <v>271</v>
      </c>
      <c r="F2980" s="6">
        <f t="shared" si="677"/>
        <v>3.6527833939884083E-2</v>
      </c>
      <c r="G2980" s="101">
        <v>2965</v>
      </c>
      <c r="H2980" s="7">
        <f t="shared" si="678"/>
        <v>35</v>
      </c>
      <c r="I2980" s="6">
        <f t="shared" si="679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675"/>
        <v>1.5415931937437009E-3</v>
      </c>
      <c r="E2981" s="7">
        <f t="shared" si="676"/>
        <v>6</v>
      </c>
      <c r="F2981" s="6">
        <f t="shared" si="677"/>
        <v>8.0873433077234124E-4</v>
      </c>
      <c r="G2981" s="101">
        <v>2</v>
      </c>
      <c r="H2981" s="7">
        <f t="shared" si="678"/>
        <v>0</v>
      </c>
      <c r="I2981" s="6">
        <f t="shared" si="679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ref="D2982:D2991" si="680">C2982/SUMIF(A:A,A2982,C:C)</f>
        <v>5.1147253710092544E-2</v>
      </c>
      <c r="E2982" s="7">
        <f t="shared" ref="E2982:E2991" si="681">C2982-SUMIFS(C:C,A:A,A2982-1,B:B,B2982)</f>
        <v>168</v>
      </c>
      <c r="F2982" s="6">
        <f t="shared" ref="F2982:F2991" si="682">E2982/SUMIF(A:A,A2982,E:E)</f>
        <v>4.7632548908420752E-2</v>
      </c>
      <c r="G2982" s="101">
        <v>4</v>
      </c>
      <c r="H2982" s="7">
        <f t="shared" ref="H2982:H2991" si="683">G2982-SUMIFS(G:G,A:A,A2982-1,B:B,B2982)</f>
        <v>0</v>
      </c>
      <c r="I2982" s="6">
        <f t="shared" ref="I2982:I2991" si="684">G2982/SUMIF(A:A,A2982,G:G)</f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680"/>
        <v>0.12593018515476212</v>
      </c>
      <c r="E2983" s="7">
        <f t="shared" si="681"/>
        <v>412</v>
      </c>
      <c r="F2983" s="6">
        <f t="shared" si="682"/>
        <v>0.11681315565636519</v>
      </c>
      <c r="G2983" s="101">
        <v>4</v>
      </c>
      <c r="H2983" s="7">
        <f t="shared" si="683"/>
        <v>1</v>
      </c>
      <c r="I2983" s="6">
        <f t="shared" si="684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680"/>
        <v>0.18287607469470457</v>
      </c>
      <c r="E2984" s="7">
        <f t="shared" si="681"/>
        <v>680</v>
      </c>
      <c r="F2984" s="6">
        <f t="shared" si="682"/>
        <v>0.19279841224836972</v>
      </c>
      <c r="G2984" s="101">
        <v>42</v>
      </c>
      <c r="H2984" s="7">
        <f t="shared" si="683"/>
        <v>1</v>
      </c>
      <c r="I2984" s="6">
        <f t="shared" si="684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680"/>
        <v>0.15586191580113051</v>
      </c>
      <c r="E2985" s="7">
        <f t="shared" si="681"/>
        <v>526</v>
      </c>
      <c r="F2985" s="6">
        <f t="shared" si="682"/>
        <v>0.14913524241565068</v>
      </c>
      <c r="G2985" s="101">
        <v>79</v>
      </c>
      <c r="H2985" s="7">
        <f t="shared" si="683"/>
        <v>1</v>
      </c>
      <c r="I2985" s="6">
        <f t="shared" si="684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680"/>
        <v>0.14963735708766102</v>
      </c>
      <c r="E2986" s="7">
        <f t="shared" si="681"/>
        <v>517</v>
      </c>
      <c r="F2986" s="6">
        <f t="shared" si="682"/>
        <v>0.14658349872412815</v>
      </c>
      <c r="G2986" s="101">
        <v>255</v>
      </c>
      <c r="H2986" s="7">
        <f t="shared" si="683"/>
        <v>3</v>
      </c>
      <c r="I2986" s="6">
        <f t="shared" si="684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680"/>
        <v>0.14005865566568704</v>
      </c>
      <c r="E2987" s="7">
        <f t="shared" si="681"/>
        <v>471</v>
      </c>
      <c r="F2987" s="6">
        <f t="shared" si="682"/>
        <v>0.1335412531896796</v>
      </c>
      <c r="G2987" s="101">
        <v>663</v>
      </c>
      <c r="H2987" s="7">
        <f t="shared" si="683"/>
        <v>3</v>
      </c>
      <c r="I2987" s="6">
        <f t="shared" si="684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680"/>
        <v>0.10075510042653134</v>
      </c>
      <c r="E2988" s="7">
        <f t="shared" si="681"/>
        <v>403</v>
      </c>
      <c r="F2988" s="6">
        <f t="shared" si="682"/>
        <v>0.11426141196484264</v>
      </c>
      <c r="G2988" s="101">
        <v>1419</v>
      </c>
      <c r="H2988" s="7">
        <f t="shared" si="683"/>
        <v>10</v>
      </c>
      <c r="I2988" s="6">
        <f t="shared" si="684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680"/>
        <v>6.0362399527834058E-2</v>
      </c>
      <c r="E2989" s="7">
        <f t="shared" si="681"/>
        <v>235</v>
      </c>
      <c r="F2989" s="6">
        <f t="shared" si="682"/>
        <v>6.6628863056421891E-2</v>
      </c>
      <c r="G2989" s="101">
        <v>2394</v>
      </c>
      <c r="H2989" s="7">
        <f t="shared" si="683"/>
        <v>23</v>
      </c>
      <c r="I2989" s="6">
        <f t="shared" si="684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680"/>
        <v>3.1843820163189311E-2</v>
      </c>
      <c r="E2990" s="7">
        <f t="shared" si="681"/>
        <v>119</v>
      </c>
      <c r="F2990" s="6">
        <f t="shared" si="682"/>
        <v>3.3739722143464698E-2</v>
      </c>
      <c r="G2990" s="101">
        <v>3003</v>
      </c>
      <c r="H2990" s="7">
        <f t="shared" si="683"/>
        <v>38</v>
      </c>
      <c r="I2990" s="6">
        <f t="shared" si="684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680"/>
        <v>1.5272377684074742E-3</v>
      </c>
      <c r="E2991" s="7">
        <f t="shared" si="681"/>
        <v>-4</v>
      </c>
      <c r="F2991" s="6">
        <f t="shared" si="682"/>
        <v>-1.1341083073433513E-3</v>
      </c>
      <c r="G2991" s="101">
        <v>2</v>
      </c>
      <c r="H2991" s="7">
        <f t="shared" si="683"/>
        <v>0</v>
      </c>
      <c r="I2991" s="6">
        <f t="shared" si="684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ref="D2992:D3001" si="685">C2992/SUMIF(A:A,A2992,C:C)</f>
        <v>5.1173143443379525E-2</v>
      </c>
      <c r="E2992" s="7">
        <f t="shared" ref="E2992:E3001" si="686">C2992-SUMIFS(C:C,A:A,A2992-1,B:B,B2992)</f>
        <v>195</v>
      </c>
      <c r="F2992" s="6">
        <f t="shared" ref="F2992:F3001" si="687">E2992/SUMIF(A:A,A2992,E:E)</f>
        <v>5.6066705002875215E-2</v>
      </c>
      <c r="G2992" s="101">
        <v>4</v>
      </c>
      <c r="H2992" s="7">
        <f t="shared" ref="H2992:H3001" si="688">G2992-SUMIFS(G:G,A:A,A2992-1,B:B,B2992)</f>
        <v>0</v>
      </c>
      <c r="I2992" s="6">
        <f t="shared" ref="I2992:I3001" si="689">G2992/SUMIF(A:A,A2992,G:G)</f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685"/>
        <v>0.12596803626712505</v>
      </c>
      <c r="E2993" s="7">
        <f t="shared" si="686"/>
        <v>463</v>
      </c>
      <c r="F2993" s="6">
        <f t="shared" si="687"/>
        <v>0.13312248418631398</v>
      </c>
      <c r="G2993" s="101">
        <v>3</v>
      </c>
      <c r="H2993" s="7">
        <f t="shared" si="688"/>
        <v>-1</v>
      </c>
      <c r="I2993" s="6">
        <f t="shared" si="689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685"/>
        <v>0.18288508853427432</v>
      </c>
      <c r="E2994" s="7">
        <f t="shared" si="686"/>
        <v>642</v>
      </c>
      <c r="F2994" s="6">
        <f t="shared" si="687"/>
        <v>0.18458884416331225</v>
      </c>
      <c r="G2994" s="101">
        <v>39</v>
      </c>
      <c r="H2994" s="7">
        <f t="shared" si="688"/>
        <v>-3</v>
      </c>
      <c r="I2994" s="6">
        <f t="shared" si="689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685"/>
        <v>0.15584513840762385</v>
      </c>
      <c r="E2995" s="7">
        <f t="shared" si="686"/>
        <v>531</v>
      </c>
      <c r="F2995" s="6">
        <f t="shared" si="687"/>
        <v>0.15267395054629096</v>
      </c>
      <c r="G2995" s="101">
        <v>81</v>
      </c>
      <c r="H2995" s="7">
        <f t="shared" si="688"/>
        <v>2</v>
      </c>
      <c r="I2995" s="6">
        <f t="shared" si="689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685"/>
        <v>0.14959129879523178</v>
      </c>
      <c r="E2996" s="7">
        <f t="shared" si="686"/>
        <v>490</v>
      </c>
      <c r="F2996" s="6">
        <f t="shared" si="687"/>
        <v>0.14088556641748132</v>
      </c>
      <c r="G2996" s="101">
        <v>259</v>
      </c>
      <c r="H2996" s="7">
        <f t="shared" si="688"/>
        <v>4</v>
      </c>
      <c r="I2996" s="6">
        <f t="shared" si="689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685"/>
        <v>0.14005392858547924</v>
      </c>
      <c r="E2997" s="7">
        <f t="shared" si="686"/>
        <v>484</v>
      </c>
      <c r="F2997" s="6">
        <f t="shared" si="687"/>
        <v>0.13916043703277745</v>
      </c>
      <c r="G2997" s="101">
        <v>675</v>
      </c>
      <c r="H2997" s="7">
        <f t="shared" si="688"/>
        <v>12</v>
      </c>
      <c r="I2997" s="6">
        <f t="shared" si="689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685"/>
        <v>0.10079984989574411</v>
      </c>
      <c r="E2998" s="7">
        <f t="shared" si="686"/>
        <v>380</v>
      </c>
      <c r="F2998" s="6">
        <f t="shared" si="687"/>
        <v>0.10925819436457734</v>
      </c>
      <c r="G2998" s="101">
        <v>1457</v>
      </c>
      <c r="H2998" s="7">
        <f t="shared" si="688"/>
        <v>38</v>
      </c>
      <c r="I2998" s="6">
        <f t="shared" si="689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685"/>
        <v>6.0338279308915166E-2</v>
      </c>
      <c r="E2999" s="7">
        <f t="shared" si="686"/>
        <v>194</v>
      </c>
      <c r="F2999" s="6">
        <f t="shared" si="687"/>
        <v>5.5779183438757908E-2</v>
      </c>
      <c r="G2999" s="101">
        <v>2433</v>
      </c>
      <c r="H2999" s="7">
        <f t="shared" si="688"/>
        <v>39</v>
      </c>
      <c r="I2999" s="6">
        <f t="shared" si="689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685"/>
        <v>3.1841167907952196E-2</v>
      </c>
      <c r="E3000" s="7">
        <f t="shared" si="686"/>
        <v>109</v>
      </c>
      <c r="F3000" s="6">
        <f t="shared" si="687"/>
        <v>3.1339850488786659E-2</v>
      </c>
      <c r="G3000" s="101">
        <v>3058</v>
      </c>
      <c r="H3000" s="7">
        <f t="shared" si="688"/>
        <v>55</v>
      </c>
      <c r="I3000" s="6">
        <f t="shared" si="689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685"/>
        <v>1.5040688542747936E-3</v>
      </c>
      <c r="E3001" s="7">
        <f t="shared" si="686"/>
        <v>-10</v>
      </c>
      <c r="F3001" s="6">
        <f t="shared" si="687"/>
        <v>-2.8752156411730881E-3</v>
      </c>
      <c r="G3001" s="101">
        <v>2</v>
      </c>
      <c r="H3001" s="7">
        <f t="shared" si="688"/>
        <v>0</v>
      </c>
      <c r="I3001" s="6">
        <f t="shared" si="689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ref="D3002:D3011" si="690">C3002/SUMIF(A:A,A3002,C:C)</f>
        <v>5.1184149037038371E-2</v>
      </c>
      <c r="E3002" s="7">
        <f t="shared" ref="E3002:E3011" si="691">C3002-SUMIFS(C:C,A:A,A3002-1,B:B,B3002)</f>
        <v>244</v>
      </c>
      <c r="F3002" s="6">
        <f t="shared" ref="F3002:F3011" si="692">E3002/SUMIF(A:A,A3002,E:E)</f>
        <v>5.2756756756756756E-2</v>
      </c>
      <c r="G3002" s="101">
        <v>4</v>
      </c>
      <c r="H3002" s="7">
        <f t="shared" ref="H3002:H3021" si="693">G3002-SUMIFS(G:G,A:A,A3002-1,B:B,B3002)</f>
        <v>0</v>
      </c>
      <c r="I3002" s="6">
        <f t="shared" ref="I3002:I3021" si="694">G3002/SUMIF(A:A,A3002,G:G)</f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690"/>
        <v>0.12589650773329486</v>
      </c>
      <c r="E3003" s="7">
        <f t="shared" si="691"/>
        <v>535</v>
      </c>
      <c r="F3003" s="6">
        <f t="shared" si="692"/>
        <v>0.11567567567567567</v>
      </c>
      <c r="G3003" s="101">
        <v>3</v>
      </c>
      <c r="H3003" s="7">
        <f t="shared" si="693"/>
        <v>0</v>
      </c>
      <c r="I3003" s="6">
        <f t="shared" si="694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690"/>
        <v>0.18283573679299292</v>
      </c>
      <c r="E3004" s="7">
        <f t="shared" si="691"/>
        <v>813</v>
      </c>
      <c r="F3004" s="6">
        <f t="shared" si="692"/>
        <v>0.17578378378378379</v>
      </c>
      <c r="G3004" s="101">
        <v>39</v>
      </c>
      <c r="H3004" s="7">
        <f t="shared" si="693"/>
        <v>0</v>
      </c>
      <c r="I3004" s="6">
        <f t="shared" si="694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690"/>
        <v>0.15575981331301775</v>
      </c>
      <c r="E3005" s="7">
        <f t="shared" si="691"/>
        <v>664</v>
      </c>
      <c r="F3005" s="6">
        <f t="shared" si="692"/>
        <v>0.14356756756756756</v>
      </c>
      <c r="G3005" s="101">
        <v>82</v>
      </c>
      <c r="H3005" s="7">
        <f t="shared" si="693"/>
        <v>1</v>
      </c>
      <c r="I3005" s="6">
        <f t="shared" si="694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690"/>
        <v>0.14958850426522052</v>
      </c>
      <c r="E3006" s="7">
        <f t="shared" si="691"/>
        <v>690</v>
      </c>
      <c r="F3006" s="6">
        <f t="shared" si="692"/>
        <v>0.14918918918918919</v>
      </c>
      <c r="G3006" s="101">
        <v>267</v>
      </c>
      <c r="H3006" s="7">
        <f t="shared" si="693"/>
        <v>8</v>
      </c>
      <c r="I3006" s="6">
        <f t="shared" si="694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690"/>
        <v>0.14010539459863952</v>
      </c>
      <c r="E3007" s="7">
        <f t="shared" si="691"/>
        <v>682</v>
      </c>
      <c r="F3007" s="6">
        <f t="shared" si="692"/>
        <v>0.14745945945945946</v>
      </c>
      <c r="G3007" s="101">
        <v>689</v>
      </c>
      <c r="H3007" s="7">
        <f t="shared" si="693"/>
        <v>14</v>
      </c>
      <c r="I3007" s="6">
        <f t="shared" si="694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690"/>
        <v>0.10090022674714763</v>
      </c>
      <c r="E3008" s="7">
        <f t="shared" si="691"/>
        <v>533</v>
      </c>
      <c r="F3008" s="6">
        <f t="shared" si="692"/>
        <v>0.11524324324324324</v>
      </c>
      <c r="G3008" s="101">
        <v>1476</v>
      </c>
      <c r="H3008" s="7">
        <f t="shared" si="693"/>
        <v>19</v>
      </c>
      <c r="I3008" s="6">
        <f t="shared" si="694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690"/>
        <v>6.0392277073293872E-2</v>
      </c>
      <c r="E3009" s="7">
        <f t="shared" si="691"/>
        <v>315</v>
      </c>
      <c r="F3009" s="6">
        <f t="shared" si="692"/>
        <v>6.8108108108108106E-2</v>
      </c>
      <c r="G3009" s="101">
        <v>2478</v>
      </c>
      <c r="H3009" s="7">
        <f t="shared" si="693"/>
        <v>45</v>
      </c>
      <c r="I3009" s="6">
        <f t="shared" si="694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si="690"/>
        <v>3.1861805953126904E-2</v>
      </c>
      <c r="E3010" s="7">
        <f t="shared" si="691"/>
        <v>161</v>
      </c>
      <c r="F3010" s="6">
        <f t="shared" si="692"/>
        <v>3.4810810810810812E-2</v>
      </c>
      <c r="G3010" s="101">
        <v>3110</v>
      </c>
      <c r="H3010" s="7">
        <f t="shared" si="693"/>
        <v>52</v>
      </c>
      <c r="I3010" s="6">
        <f t="shared" si="694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690"/>
        <v>1.4755844862276277E-3</v>
      </c>
      <c r="E3011" s="7">
        <f t="shared" si="691"/>
        <v>-12</v>
      </c>
      <c r="F3011" s="6">
        <f t="shared" si="692"/>
        <v>-2.5945945945945945E-3</v>
      </c>
      <c r="G3011" s="101">
        <v>0</v>
      </c>
      <c r="H3011" s="7">
        <f t="shared" si="693"/>
        <v>-2</v>
      </c>
      <c r="I3011" s="6">
        <f t="shared" si="694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ref="D3012:D3021" si="695">C3012/SUMIF(A:A,A3012,C:C)</f>
        <v>5.123180040627489E-2</v>
      </c>
      <c r="E3012" s="7">
        <f t="shared" ref="E3012:E3021" si="696">C3012-SUMIFS(C:C,A:A,A3012-1,B:B,B3012)</f>
        <v>287</v>
      </c>
      <c r="F3012" s="6">
        <f t="shared" ref="F3012:F3021" si="697">E3012/SUMIF(A:A,A3012,E:E)</f>
        <v>5.7595825807746338E-2</v>
      </c>
      <c r="G3012" s="101">
        <v>4</v>
      </c>
      <c r="H3012" s="7">
        <f t="shared" si="693"/>
        <v>0</v>
      </c>
      <c r="I3012" s="6">
        <f t="shared" si="694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695"/>
        <v>0.12584827034879384</v>
      </c>
      <c r="E3013" s="7">
        <f t="shared" si="696"/>
        <v>595</v>
      </c>
      <c r="F3013" s="6">
        <f t="shared" si="697"/>
        <v>0.11940598033313266</v>
      </c>
      <c r="G3013" s="101">
        <v>3</v>
      </c>
      <c r="H3013" s="7">
        <f t="shared" si="693"/>
        <v>0</v>
      </c>
      <c r="I3013" s="6">
        <f t="shared" si="694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695"/>
        <v>0.18270139988843848</v>
      </c>
      <c r="E3014" s="7">
        <f t="shared" si="696"/>
        <v>821</v>
      </c>
      <c r="F3014" s="6">
        <f t="shared" si="697"/>
        <v>0.16476018462773429</v>
      </c>
      <c r="G3014" s="101">
        <v>39</v>
      </c>
      <c r="H3014" s="7">
        <f t="shared" si="693"/>
        <v>0</v>
      </c>
      <c r="I3014" s="6">
        <f t="shared" si="694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695"/>
        <v>0.15575511348552235</v>
      </c>
      <c r="E3015" s="7">
        <f t="shared" si="696"/>
        <v>773</v>
      </c>
      <c r="F3015" s="6">
        <f t="shared" si="697"/>
        <v>0.15512743327312864</v>
      </c>
      <c r="G3015" s="101">
        <v>82</v>
      </c>
      <c r="H3015" s="7">
        <f t="shared" si="693"/>
        <v>0</v>
      </c>
      <c r="I3015" s="6">
        <f t="shared" si="694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695"/>
        <v>0.14962519500896371</v>
      </c>
      <c r="E3016" s="7">
        <f t="shared" si="696"/>
        <v>770</v>
      </c>
      <c r="F3016" s="6">
        <f t="shared" si="697"/>
        <v>0.1545253863134658</v>
      </c>
      <c r="G3016" s="101">
        <v>269</v>
      </c>
      <c r="H3016" s="7">
        <f t="shared" si="693"/>
        <v>2</v>
      </c>
      <c r="I3016" s="6">
        <f t="shared" si="694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695"/>
        <v>0.14018571714080319</v>
      </c>
      <c r="E3017" s="7">
        <f t="shared" si="696"/>
        <v>752</v>
      </c>
      <c r="F3017" s="6">
        <f t="shared" si="697"/>
        <v>0.15091310455548868</v>
      </c>
      <c r="G3017" s="101">
        <v>692</v>
      </c>
      <c r="H3017" s="7">
        <f t="shared" si="693"/>
        <v>3</v>
      </c>
      <c r="I3017" s="6">
        <f t="shared" si="694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695"/>
        <v>0.10089905470989527</v>
      </c>
      <c r="E3018" s="7">
        <f t="shared" si="696"/>
        <v>502</v>
      </c>
      <c r="F3018" s="6">
        <f t="shared" si="697"/>
        <v>0.10074252458358418</v>
      </c>
      <c r="G3018" s="101">
        <v>1496</v>
      </c>
      <c r="H3018" s="7">
        <f t="shared" si="693"/>
        <v>20</v>
      </c>
      <c r="I3018" s="6">
        <f t="shared" si="694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695"/>
        <v>6.042071226371476E-2</v>
      </c>
      <c r="E3019" s="7">
        <f t="shared" si="696"/>
        <v>320</v>
      </c>
      <c r="F3019" s="6">
        <f t="shared" si="697"/>
        <v>6.4218342364037728E-2</v>
      </c>
      <c r="G3019" s="101">
        <v>2499</v>
      </c>
      <c r="H3019" s="7">
        <f t="shared" si="693"/>
        <v>21</v>
      </c>
      <c r="I3019" s="6">
        <f t="shared" si="694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695"/>
        <v>3.1874084613755474E-2</v>
      </c>
      <c r="E3020" s="7">
        <f t="shared" si="696"/>
        <v>167</v>
      </c>
      <c r="F3020" s="6">
        <f t="shared" si="697"/>
        <v>3.351394742123219E-2</v>
      </c>
      <c r="G3020" s="101">
        <v>3148</v>
      </c>
      <c r="H3020" s="7">
        <f t="shared" si="693"/>
        <v>38</v>
      </c>
      <c r="I3020" s="6">
        <f t="shared" si="694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695"/>
        <v>1.4586521338380448E-3</v>
      </c>
      <c r="E3021" s="7">
        <f t="shared" si="696"/>
        <v>-4</v>
      </c>
      <c r="F3021" s="6">
        <f t="shared" si="697"/>
        <v>-8.027292795504716E-4</v>
      </c>
      <c r="G3021" s="101">
        <v>0</v>
      </c>
      <c r="H3021" s="7">
        <f t="shared" si="693"/>
        <v>0</v>
      </c>
      <c r="I3021" s="6">
        <f t="shared" si="694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ref="D3022:D3031" si="698">C3022/SUMIF(A:A,A3022,C:C)</f>
        <v>5.1362421398765457E-2</v>
      </c>
      <c r="E3022" s="7">
        <f t="shared" ref="E3022:E3031" si="699">C3022-SUMIFS(C:C,A:A,A3022-1,B:B,B3022)</f>
        <v>373</v>
      </c>
      <c r="F3022" s="6">
        <f t="shared" ref="F3022:F3031" si="700">E3022/SUMIF(A:A,A3022,E:E)</f>
        <v>6.712254813748425E-2</v>
      </c>
      <c r="G3022" s="101">
        <v>4</v>
      </c>
      <c r="H3022" s="7">
        <f t="shared" ref="H3022:H3031" si="701">G3022-SUMIFS(G:G,A:A,A3022-1,B:B,B3022)</f>
        <v>0</v>
      </c>
      <c r="I3022" s="6">
        <f t="shared" ref="I3022:I3031" si="702">G3022/SUMIF(A:A,A3022,G:G)</f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698"/>
        <v>0.12579155936269948</v>
      </c>
      <c r="E3023" s="7">
        <f t="shared" si="699"/>
        <v>661</v>
      </c>
      <c r="F3023" s="6">
        <f t="shared" si="700"/>
        <v>0.11894907324095735</v>
      </c>
      <c r="G3023" s="101">
        <v>3</v>
      </c>
      <c r="H3023" s="7">
        <f t="shared" si="701"/>
        <v>0</v>
      </c>
      <c r="I3023" s="6">
        <f t="shared" si="702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698"/>
        <v>0.18268916438252822</v>
      </c>
      <c r="E3024" s="7">
        <f t="shared" si="699"/>
        <v>1007</v>
      </c>
      <c r="F3024" s="6">
        <f t="shared" si="700"/>
        <v>0.181212884649991</v>
      </c>
      <c r="G3024" s="101">
        <v>39</v>
      </c>
      <c r="H3024" s="7">
        <f t="shared" si="701"/>
        <v>0</v>
      </c>
      <c r="I3024" s="6">
        <f t="shared" si="702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698"/>
        <v>0.15561972016407338</v>
      </c>
      <c r="E3025" s="7">
        <f t="shared" si="699"/>
        <v>774</v>
      </c>
      <c r="F3025" s="6">
        <f t="shared" si="700"/>
        <v>0.13928378621558396</v>
      </c>
      <c r="G3025" s="101">
        <v>82</v>
      </c>
      <c r="H3025" s="7">
        <f t="shared" si="701"/>
        <v>0</v>
      </c>
      <c r="I3025" s="6">
        <f t="shared" si="702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698"/>
        <v>0.14957421095528511</v>
      </c>
      <c r="E3026" s="7">
        <f t="shared" si="699"/>
        <v>797</v>
      </c>
      <c r="F3026" s="6">
        <f t="shared" si="700"/>
        <v>0.14342271009537519</v>
      </c>
      <c r="G3026" s="101">
        <v>272</v>
      </c>
      <c r="H3026" s="7">
        <f t="shared" si="701"/>
        <v>3</v>
      </c>
      <c r="I3026" s="6">
        <f t="shared" si="702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698"/>
        <v>0.1401871785503499</v>
      </c>
      <c r="E3027" s="7">
        <f t="shared" si="699"/>
        <v>780</v>
      </c>
      <c r="F3027" s="6">
        <f t="shared" si="700"/>
        <v>0.14036350548857296</v>
      </c>
      <c r="G3027" s="101">
        <v>703</v>
      </c>
      <c r="H3027" s="7">
        <f t="shared" si="701"/>
        <v>11</v>
      </c>
      <c r="I3027" s="6">
        <f t="shared" si="702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698"/>
        <v>0.10092021318296726</v>
      </c>
      <c r="E3028" s="7">
        <f t="shared" si="699"/>
        <v>575</v>
      </c>
      <c r="F3028" s="6">
        <f t="shared" si="700"/>
        <v>0.10347309699478136</v>
      </c>
      <c r="G3028" s="101">
        <v>1516</v>
      </c>
      <c r="H3028" s="7">
        <f t="shared" si="701"/>
        <v>20</v>
      </c>
      <c r="I3028" s="6">
        <f t="shared" si="702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698"/>
        <v>6.0465446520097214E-2</v>
      </c>
      <c r="E3029" s="7">
        <f t="shared" si="699"/>
        <v>366</v>
      </c>
      <c r="F3029" s="6">
        <f t="shared" si="700"/>
        <v>6.5862875652330399E-2</v>
      </c>
      <c r="G3029" s="101">
        <v>2522</v>
      </c>
      <c r="H3029" s="7">
        <f t="shared" si="701"/>
        <v>23</v>
      </c>
      <c r="I3029" s="6">
        <f t="shared" si="702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698"/>
        <v>3.1949340200787234E-2</v>
      </c>
      <c r="E3030" s="7">
        <f t="shared" si="699"/>
        <v>228</v>
      </c>
      <c r="F3030" s="6">
        <f t="shared" si="700"/>
        <v>4.1029332373582868E-2</v>
      </c>
      <c r="G3030" s="101">
        <v>3170</v>
      </c>
      <c r="H3030" s="7">
        <f t="shared" si="701"/>
        <v>22</v>
      </c>
      <c r="I3030" s="6">
        <f t="shared" si="702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698"/>
        <v>1.4407452824467227E-3</v>
      </c>
      <c r="E3031" s="7">
        <f t="shared" si="699"/>
        <v>-4</v>
      </c>
      <c r="F3031" s="6">
        <f t="shared" si="700"/>
        <v>-7.1981284865934854E-4</v>
      </c>
      <c r="G3031" s="101">
        <v>0</v>
      </c>
      <c r="H3031" s="7">
        <f t="shared" si="701"/>
        <v>0</v>
      </c>
      <c r="I3031" s="6">
        <f t="shared" si="702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  <row r="3032" spans="1:12" x14ac:dyDescent="0.3">
      <c r="A3032" s="1">
        <v>44212</v>
      </c>
      <c r="B3032" s="101" t="s">
        <v>0</v>
      </c>
      <c r="C3032" s="101">
        <v>35029</v>
      </c>
      <c r="D3032" s="6">
        <f t="shared" ref="D3032:D3041" si="703">C3032/SUMIF(A:A,A3032,C:C)</f>
        <v>5.1449150837119061E-2</v>
      </c>
      <c r="E3032" s="7">
        <f t="shared" ref="E3032:E3041" si="704">C3032-SUMIFS(C:C,A:A,A3032-1,B:B,B3032)</f>
        <v>306</v>
      </c>
      <c r="F3032" s="6">
        <f t="shared" ref="F3032:F3041" si="705">E3032/SUMIF(A:A,A3032,E:E)</f>
        <v>6.3643926788685523E-2</v>
      </c>
      <c r="G3032" s="101">
        <v>4</v>
      </c>
      <c r="H3032" s="7">
        <f t="shared" ref="H3032:H3041" si="706">G3032-SUMIFS(G:G,A:A,A3032-1,B:B,B3032)</f>
        <v>0</v>
      </c>
      <c r="I3032" s="6">
        <f t="shared" ref="I3032:I3041" si="707">G3032/SUMIF(A:A,A3032,G:G)</f>
        <v>4.7875523638539794E-4</v>
      </c>
      <c r="J3032" s="10">
        <f>IF(B3032="Pending","",C3032/(VLOOKUP(B3032,Population!$A$2:$B$10,2,FALSE)/100000))</f>
        <v>3866.6172149406025</v>
      </c>
      <c r="K3032" s="10">
        <f>IF(B3032="Pending","",SUMIFS(E:E,A:A,"&lt;="&amp;A3032,A:A,"&gt;="&amp;A3032-13,B:B,B3032)/(VLOOKUP(B3032,Population!$A$2:$B$10,2,FALSE)/100000)/14)</f>
        <v>33.091341564144216</v>
      </c>
      <c r="L3032" s="13">
        <f>IF(B3032="Pending","",(G3032/C3032)/(VLOOKUP(B3032,Population!$A$2:$B$10,2,FALSE)/100000))</f>
        <v>1.2604792270060317E-5</v>
      </c>
    </row>
    <row r="3033" spans="1:12" x14ac:dyDescent="0.3">
      <c r="A3033" s="1">
        <v>44212</v>
      </c>
      <c r="B3033" s="101" t="s">
        <v>1</v>
      </c>
      <c r="C3033" s="101">
        <v>85642</v>
      </c>
      <c r="D3033" s="6">
        <f t="shared" si="703"/>
        <v>0.12578743829377231</v>
      </c>
      <c r="E3033" s="7">
        <f t="shared" si="704"/>
        <v>602</v>
      </c>
      <c r="F3033" s="6">
        <f t="shared" si="705"/>
        <v>0.12520798668885191</v>
      </c>
      <c r="G3033" s="101">
        <v>3</v>
      </c>
      <c r="H3033" s="7">
        <f t="shared" si="706"/>
        <v>0</v>
      </c>
      <c r="I3033" s="6">
        <f t="shared" si="707"/>
        <v>3.590664272890485E-4</v>
      </c>
      <c r="J3033" s="10">
        <f>IF(B3033="Pending","",C3033/(VLOOKUP(B3033,Population!$A$2:$B$10,2,FALSE)/100000))</f>
        <v>9996.4399311330944</v>
      </c>
      <c r="K3033" s="10">
        <f>IF(B3033="Pending","",SUMIFS(E:E,A:A,"&lt;="&amp;A3033,A:A,"&gt;="&amp;A3033-13,B:B,B3033)/(VLOOKUP(B3033,Population!$A$2:$B$10,2,FALSE)/100000)/14)</f>
        <v>74.444625088063759</v>
      </c>
      <c r="L3033" s="13">
        <f>IF(B3033="Pending","",(G3033/C3033)/(VLOOKUP(B3033,Population!$A$2:$B$10,2,FALSE)/100000))</f>
        <v>4.0887731279075384E-6</v>
      </c>
    </row>
    <row r="3034" spans="1:12" x14ac:dyDescent="0.3">
      <c r="A3034" s="1">
        <v>44212</v>
      </c>
      <c r="B3034" s="101" t="s">
        <v>2</v>
      </c>
      <c r="C3034" s="101">
        <v>124314</v>
      </c>
      <c r="D3034" s="6">
        <f t="shared" si="703"/>
        <v>0.18258727731781149</v>
      </c>
      <c r="E3034" s="7">
        <f t="shared" si="704"/>
        <v>809</v>
      </c>
      <c r="F3034" s="6">
        <f t="shared" si="705"/>
        <v>0.16826123128119799</v>
      </c>
      <c r="G3034" s="101">
        <v>39</v>
      </c>
      <c r="H3034" s="7">
        <f t="shared" si="706"/>
        <v>0</v>
      </c>
      <c r="I3034" s="6">
        <f t="shared" si="707"/>
        <v>4.66786355475763E-3</v>
      </c>
      <c r="J3034" s="10">
        <f>IF(B3034="Pending","",C3034/(VLOOKUP(B3034,Population!$A$2:$B$10,2,FALSE)/100000))</f>
        <v>13052.051135600053</v>
      </c>
      <c r="K3034" s="10">
        <f>IF(B3034="Pending","",SUMIFS(E:E,A:A,"&lt;="&amp;A3034,A:A,"&gt;="&amp;A3034-13,B:B,B3034)/(VLOOKUP(B3034,Population!$A$2:$B$10,2,FALSE)/100000)/14)</f>
        <v>102.9527521262503</v>
      </c>
      <c r="L3034" s="13">
        <f>IF(B3034="Pending","",(G3034/C3034)/(VLOOKUP(B3034,Population!$A$2:$B$10,2,FALSE)/100000))</f>
        <v>3.2938460127532269E-5</v>
      </c>
    </row>
    <row r="3035" spans="1:12" x14ac:dyDescent="0.3">
      <c r="A3035" s="1">
        <v>44212</v>
      </c>
      <c r="B3035" s="101" t="s">
        <v>3</v>
      </c>
      <c r="C3035" s="101">
        <v>105906</v>
      </c>
      <c r="D3035" s="6">
        <f t="shared" si="703"/>
        <v>0.15555036594124672</v>
      </c>
      <c r="E3035" s="7">
        <f t="shared" si="704"/>
        <v>701</v>
      </c>
      <c r="F3035" s="6">
        <f t="shared" si="705"/>
        <v>0.14579866888519136</v>
      </c>
      <c r="G3035" s="101">
        <v>82</v>
      </c>
      <c r="H3035" s="7">
        <f t="shared" si="706"/>
        <v>0</v>
      </c>
      <c r="I3035" s="6">
        <f t="shared" si="707"/>
        <v>9.8144823459006582E-3</v>
      </c>
      <c r="J3035" s="10">
        <f>IF(B3035="Pending","",C3035/(VLOOKUP(B3035,Population!$A$2:$B$10,2,FALSE)/100000))</f>
        <v>12073.435159408196</v>
      </c>
      <c r="K3035" s="10">
        <f>IF(B3035="Pending","",SUMIFS(E:E,A:A,"&lt;="&amp;A3035,A:A,"&gt;="&amp;A3035-13,B:B,B3035)/(VLOOKUP(B3035,Population!$A$2:$B$10,2,FALSE)/100000)/14)</f>
        <v>94.52346914811946</v>
      </c>
      <c r="L3035" s="13">
        <f>IF(B3035="Pending","",(G3035/C3035)/(VLOOKUP(B3035,Population!$A$2:$B$10,2,FALSE)/100000))</f>
        <v>8.8268058829767164E-5</v>
      </c>
    </row>
    <row r="3036" spans="1:12" x14ac:dyDescent="0.3">
      <c r="A3036" s="1">
        <v>44212</v>
      </c>
      <c r="B3036" s="101" t="s">
        <v>4</v>
      </c>
      <c r="C3036" s="101">
        <v>101751</v>
      </c>
      <c r="D3036" s="6">
        <f t="shared" si="703"/>
        <v>0.1494476732657998</v>
      </c>
      <c r="E3036" s="7">
        <f t="shared" si="704"/>
        <v>633</v>
      </c>
      <c r="F3036" s="6">
        <f t="shared" si="705"/>
        <v>0.13165557404326123</v>
      </c>
      <c r="G3036" s="101">
        <v>272</v>
      </c>
      <c r="H3036" s="7">
        <f t="shared" si="706"/>
        <v>0</v>
      </c>
      <c r="I3036" s="6">
        <f t="shared" si="707"/>
        <v>3.2555356074207065E-2</v>
      </c>
      <c r="J3036" s="10">
        <f>IF(B3036="Pending","",C3036/(VLOOKUP(B3036,Population!$A$2:$B$10,2,FALSE)/100000))</f>
        <v>11935.321165485853</v>
      </c>
      <c r="K3036" s="10">
        <f>IF(B3036="Pending","",SUMIFS(E:E,A:A,"&lt;="&amp;A3036,A:A,"&gt;="&amp;A3036-13,B:B,B3036)/(VLOOKUP(B3036,Population!$A$2:$B$10,2,FALSE)/100000)/14)</f>
        <v>93.847819238425913</v>
      </c>
      <c r="L3036" s="13">
        <f>IF(B3036="Pending","",(G3036/C3036)/(VLOOKUP(B3036,Population!$A$2:$B$10,2,FALSE)/100000))</f>
        <v>3.1356359980498801E-4</v>
      </c>
    </row>
    <row r="3037" spans="1:12" x14ac:dyDescent="0.3">
      <c r="A3037" s="1">
        <v>44212</v>
      </c>
      <c r="B3037" s="101" t="s">
        <v>5</v>
      </c>
      <c r="C3037" s="101">
        <v>95501</v>
      </c>
      <c r="D3037" s="6">
        <f t="shared" si="703"/>
        <v>0.140267930974213</v>
      </c>
      <c r="E3037" s="7">
        <f t="shared" si="704"/>
        <v>729</v>
      </c>
      <c r="F3037" s="6">
        <f t="shared" si="705"/>
        <v>0.15162229617304493</v>
      </c>
      <c r="G3037" s="101">
        <v>707</v>
      </c>
      <c r="H3037" s="7">
        <f t="shared" si="706"/>
        <v>4</v>
      </c>
      <c r="I3037" s="6">
        <f t="shared" si="707"/>
        <v>8.4619988031119087E-2</v>
      </c>
      <c r="J3037" s="10">
        <f>IF(B3037="Pending","",C3037/(VLOOKUP(B3037,Population!$A$2:$B$10,2,FALSE)/100000))</f>
        <v>10666.200560444335</v>
      </c>
      <c r="K3037" s="10">
        <f>IF(B3037="Pending","",SUMIFS(E:E,A:A,"&lt;="&amp;A3037,A:A,"&gt;="&amp;A3037-13,B:B,B3037)/(VLOOKUP(B3037,Population!$A$2:$B$10,2,FALSE)/100000)/14)</f>
        <v>88.264478158610245</v>
      </c>
      <c r="L3037" s="13">
        <f>IF(B3037="Pending","",(G3037/C3037)/(VLOOKUP(B3037,Population!$A$2:$B$10,2,FALSE)/100000))</f>
        <v>8.2682446993597347E-4</v>
      </c>
    </row>
    <row r="3038" spans="1:12" x14ac:dyDescent="0.3">
      <c r="A3038" s="1">
        <v>44212</v>
      </c>
      <c r="B3038" s="101" t="s">
        <v>6</v>
      </c>
      <c r="C3038" s="101">
        <v>68729</v>
      </c>
      <c r="D3038" s="6">
        <f t="shared" si="703"/>
        <v>0.10094632127335509</v>
      </c>
      <c r="E3038" s="7">
        <f t="shared" si="704"/>
        <v>503</v>
      </c>
      <c r="F3038" s="6">
        <f t="shared" si="705"/>
        <v>0.10461730449251248</v>
      </c>
      <c r="G3038" s="101">
        <v>1525</v>
      </c>
      <c r="H3038" s="7">
        <f t="shared" si="706"/>
        <v>9</v>
      </c>
      <c r="I3038" s="6">
        <f t="shared" si="707"/>
        <v>0.18252543387193298</v>
      </c>
      <c r="J3038" s="10">
        <f>IF(B3038="Pending","",C3038/(VLOOKUP(B3038,Population!$A$2:$B$10,2,FALSE)/100000))</f>
        <v>8721.5337331448482</v>
      </c>
      <c r="K3038" s="10">
        <f>IF(B3038="Pending","",SUMIFS(E:E,A:A,"&lt;="&amp;A3038,A:A,"&gt;="&amp;A3038-13,B:B,B3038)/(VLOOKUP(B3038,Population!$A$2:$B$10,2,FALSE)/100000)/14)</f>
        <v>75.87560135787507</v>
      </c>
      <c r="L3038" s="13">
        <f>IF(B3038="Pending","",(G3038/C3038)/(VLOOKUP(B3038,Population!$A$2:$B$10,2,FALSE)/100000))</f>
        <v>2.8156758670596169E-3</v>
      </c>
    </row>
    <row r="3039" spans="1:12" x14ac:dyDescent="0.3">
      <c r="A3039" s="1">
        <v>44212</v>
      </c>
      <c r="B3039" s="101" t="s">
        <v>7</v>
      </c>
      <c r="C3039" s="101">
        <v>41225</v>
      </c>
      <c r="D3039" s="6">
        <f t="shared" si="703"/>
        <v>6.0549580155306551E-2</v>
      </c>
      <c r="E3039" s="7">
        <f t="shared" si="704"/>
        <v>348</v>
      </c>
      <c r="F3039" s="6">
        <f t="shared" si="705"/>
        <v>7.2379367720465895E-2</v>
      </c>
      <c r="G3039" s="101">
        <v>2533</v>
      </c>
      <c r="H3039" s="7">
        <f t="shared" si="706"/>
        <v>11</v>
      </c>
      <c r="I3039" s="6">
        <f t="shared" si="707"/>
        <v>0.30317175344105324</v>
      </c>
      <c r="J3039" s="10">
        <f>IF(B3039="Pending","",C3039/(VLOOKUP(B3039,Population!$A$2:$B$10,2,FALSE)/100000))</f>
        <v>8595.7585222593134</v>
      </c>
      <c r="K3039" s="10">
        <f>IF(B3039="Pending","",SUMIFS(E:E,A:A,"&lt;="&amp;A3039,A:A,"&gt;="&amp;A3039-13,B:B,B3039)/(VLOOKUP(B3039,Population!$A$2:$B$10,2,FALSE)/100000)/14)</f>
        <v>75.301316968800293</v>
      </c>
      <c r="L3039" s="13">
        <f>IF(B3039="Pending","",(G3039/C3039)/(VLOOKUP(B3039,Population!$A$2:$B$10,2,FALSE)/100000))</f>
        <v>1.2811443559712043E-2</v>
      </c>
    </row>
    <row r="3040" spans="1:12" x14ac:dyDescent="0.3">
      <c r="A3040" s="1">
        <v>44212</v>
      </c>
      <c r="B3040" s="101" t="s">
        <v>25</v>
      </c>
      <c r="C3040" s="101">
        <v>21770</v>
      </c>
      <c r="D3040" s="6">
        <f t="shared" si="703"/>
        <v>3.197487835005515E-2</v>
      </c>
      <c r="E3040" s="7">
        <f t="shared" si="704"/>
        <v>171</v>
      </c>
      <c r="F3040" s="6">
        <f t="shared" si="705"/>
        <v>3.5565723793677208E-2</v>
      </c>
      <c r="G3040" s="101">
        <v>3190</v>
      </c>
      <c r="H3040" s="7">
        <f t="shared" si="706"/>
        <v>20</v>
      </c>
      <c r="I3040" s="6">
        <f t="shared" si="707"/>
        <v>0.38180730101735488</v>
      </c>
      <c r="J3040" s="10">
        <f>IF(B3040="Pending","",C3040/(VLOOKUP(B3040,Population!$A$2:$B$10,2,FALSE)/100000))</f>
        <v>9834.2586360330479</v>
      </c>
      <c r="K3040" s="10">
        <f>IF(B3040="Pending","",SUMIFS(E:E,A:A,"&lt;="&amp;A3040,A:A,"&gt;="&amp;A3040-13,B:B,B3040)/(VLOOKUP(B3040,Population!$A$2:$B$10,2,FALSE)/100000)/14)</f>
        <v>86.216743472276093</v>
      </c>
      <c r="L3040" s="13">
        <f>IF(B3040="Pending","",(G3040/C3040)/(VLOOKUP(B3040,Population!$A$2:$B$10,2,FALSE)/100000))</f>
        <v>6.619351610522381E-2</v>
      </c>
    </row>
    <row r="3041" spans="1:12" x14ac:dyDescent="0.3">
      <c r="A3041" s="1">
        <v>44212</v>
      </c>
      <c r="B3041" s="101" t="s">
        <v>21</v>
      </c>
      <c r="C3041" s="101">
        <v>980</v>
      </c>
      <c r="D3041" s="6">
        <f t="shared" si="703"/>
        <v>1.4393835913208107E-3</v>
      </c>
      <c r="E3041" s="7">
        <f t="shared" si="704"/>
        <v>6</v>
      </c>
      <c r="F3041" s="6">
        <f t="shared" si="705"/>
        <v>1.2479201331114808E-3</v>
      </c>
      <c r="G3041" s="101">
        <v>0</v>
      </c>
      <c r="H3041" s="7">
        <f t="shared" si="706"/>
        <v>0</v>
      </c>
      <c r="I3041" s="6">
        <f t="shared" si="707"/>
        <v>0</v>
      </c>
      <c r="J3041" s="10" t="str">
        <f>IF(B3041="Pending","",C3041/(VLOOKUP(B3041,Population!$A$2:$B$10,2,FALSE)/100000))</f>
        <v/>
      </c>
      <c r="K3041" s="10" t="str">
        <f>IF(B3041="Pending","",SUMIFS(E:E,A:A,"&lt;="&amp;A3041,A:A,"&gt;="&amp;A3041-13,B:B,B3041)/(VLOOKUP(B3041,Population!$A$2:$B$10,2,FALSE)/100000)/14)</f>
        <v/>
      </c>
      <c r="L3041" s="13" t="str">
        <f>IF(B3041="Pending","",(G3041/C3041)/(VLOOKUP(B3041,Population!$A$2:$B$10,2,FALSE)/100000))</f>
        <v/>
      </c>
    </row>
    <row r="3042" spans="1:12" x14ac:dyDescent="0.3">
      <c r="A3042" s="1">
        <v>44213</v>
      </c>
      <c r="B3042" s="101" t="s">
        <v>0</v>
      </c>
      <c r="C3042" s="101">
        <v>35280</v>
      </c>
      <c r="D3042" s="6">
        <f t="shared" ref="D3042:D3051" si="708">C3042/SUMIF(A:A,A3042,C:C)</f>
        <v>5.1479525652942199E-2</v>
      </c>
      <c r="E3042" s="7">
        <f t="shared" ref="E3042:E3051" si="709">C3042-SUMIFS(C:C,A:A,A3042-1,B:B,B3042)</f>
        <v>251</v>
      </c>
      <c r="F3042" s="6">
        <f t="shared" ref="F3042:F3051" si="710">E3042/SUMIF(A:A,A3042,E:E)</f>
        <v>5.6101922217255254E-2</v>
      </c>
      <c r="G3042" s="101">
        <v>4</v>
      </c>
      <c r="H3042" s="7">
        <f t="shared" ref="H3042:H3051" si="711">G3042-SUMIFS(G:G,A:A,A3042-1,B:B,B3042)</f>
        <v>0</v>
      </c>
      <c r="I3042" s="6">
        <f t="shared" ref="I3042:I3051" si="712">G3042/SUMIF(A:A,A3042,G:G)</f>
        <v>4.7670122750566085E-4</v>
      </c>
      <c r="J3042" s="10">
        <f>IF(B3042="Pending","",C3042/(VLOOKUP(B3042,Population!$A$2:$B$10,2,FALSE)/100000))</f>
        <v>3894.3234275344557</v>
      </c>
      <c r="K3042" s="10">
        <f>IF(B3042="Pending","",SUMIFS(E:E,A:A,"&lt;="&amp;A3042,A:A,"&gt;="&amp;A3042-13,B:B,B3042)/(VLOOKUP(B3042,Population!$A$2:$B$10,2,FALSE)/100000)/14)</f>
        <v>33.414606992814676</v>
      </c>
      <c r="L3042" s="13">
        <f>IF(B3042="Pending","",(G3042/C3042)/(VLOOKUP(B3042,Population!$A$2:$B$10,2,FALSE)/100000))</f>
        <v>1.2515115318252349E-5</v>
      </c>
    </row>
    <row r="3043" spans="1:12" x14ac:dyDescent="0.3">
      <c r="A3043" s="1">
        <v>44213</v>
      </c>
      <c r="B3043" s="101" t="s">
        <v>1</v>
      </c>
      <c r="C3043" s="101">
        <v>86187</v>
      </c>
      <c r="D3043" s="6">
        <f t="shared" si="708"/>
        <v>0.12576150446287215</v>
      </c>
      <c r="E3043" s="7">
        <f t="shared" si="709"/>
        <v>545</v>
      </c>
      <c r="F3043" s="6">
        <f t="shared" si="710"/>
        <v>0.12181493071077336</v>
      </c>
      <c r="G3043" s="101">
        <v>3</v>
      </c>
      <c r="H3043" s="7">
        <f t="shared" si="711"/>
        <v>0</v>
      </c>
      <c r="I3043" s="6">
        <f t="shared" si="712"/>
        <v>3.5752592062924561E-4</v>
      </c>
      <c r="J3043" s="10">
        <f>IF(B3043="Pending","",C3043/(VLOOKUP(B3043,Population!$A$2:$B$10,2,FALSE)/100000))</f>
        <v>10060.054276459774</v>
      </c>
      <c r="K3043" s="10">
        <f>IF(B3043="Pending","",SUMIFS(E:E,A:A,"&lt;="&amp;A3043,A:A,"&gt;="&amp;A3043-13,B:B,B3043)/(VLOOKUP(B3043,Population!$A$2:$B$10,2,FALSE)/100000)/14)</f>
        <v>76.103767253202605</v>
      </c>
      <c r="L3043" s="13">
        <f>IF(B3043="Pending","",(G3043/C3043)/(VLOOKUP(B3043,Population!$A$2:$B$10,2,FALSE)/100000))</f>
        <v>4.0629179368148029E-6</v>
      </c>
    </row>
    <row r="3044" spans="1:12" x14ac:dyDescent="0.3">
      <c r="A3044" s="1">
        <v>44213</v>
      </c>
      <c r="B3044" s="101" t="s">
        <v>2</v>
      </c>
      <c r="C3044" s="101">
        <v>125110</v>
      </c>
      <c r="D3044" s="6">
        <f t="shared" si="708"/>
        <v>0.18255678725735824</v>
      </c>
      <c r="E3044" s="7">
        <f t="shared" si="709"/>
        <v>796</v>
      </c>
      <c r="F3044" s="6">
        <f t="shared" si="710"/>
        <v>0.17791685292802861</v>
      </c>
      <c r="G3044" s="101">
        <v>39</v>
      </c>
      <c r="H3044" s="7">
        <f t="shared" si="711"/>
        <v>0</v>
      </c>
      <c r="I3044" s="6">
        <f t="shared" si="712"/>
        <v>4.6478369681801929E-3</v>
      </c>
      <c r="J3044" s="10">
        <f>IF(B3044="Pending","",C3044/(VLOOKUP(B3044,Population!$A$2:$B$10,2,FALSE)/100000))</f>
        <v>13135.625251982259</v>
      </c>
      <c r="K3044" s="10">
        <f>IF(B3044="Pending","",SUMIFS(E:E,A:A,"&lt;="&amp;A3044,A:A,"&gt;="&amp;A3044-13,B:B,B3044)/(VLOOKUP(B3044,Population!$A$2:$B$10,2,FALSE)/100000)/14)</f>
        <v>103.97268032330523</v>
      </c>
      <c r="L3044" s="13">
        <f>IF(B3044="Pending","",(G3044/C3044)/(VLOOKUP(B3044,Population!$A$2:$B$10,2,FALSE)/100000))</f>
        <v>3.2728892433011316E-5</v>
      </c>
    </row>
    <row r="3045" spans="1:12" x14ac:dyDescent="0.3">
      <c r="A3045" s="1">
        <v>44213</v>
      </c>
      <c r="B3045" s="101" t="s">
        <v>3</v>
      </c>
      <c r="C3045" s="101">
        <v>106607</v>
      </c>
      <c r="D3045" s="6">
        <f t="shared" si="708"/>
        <v>0.15555776052390047</v>
      </c>
      <c r="E3045" s="7">
        <f t="shared" si="709"/>
        <v>701</v>
      </c>
      <c r="F3045" s="6">
        <f t="shared" si="710"/>
        <v>0.15668305766651766</v>
      </c>
      <c r="G3045" s="101">
        <v>83</v>
      </c>
      <c r="H3045" s="7">
        <f t="shared" si="711"/>
        <v>1</v>
      </c>
      <c r="I3045" s="6">
        <f t="shared" si="712"/>
        <v>9.8915504707424613E-3</v>
      </c>
      <c r="J3045" s="10">
        <f>IF(B3045="Pending","",C3045/(VLOOKUP(B3045,Population!$A$2:$B$10,2,FALSE)/100000))</f>
        <v>12153.350159944002</v>
      </c>
      <c r="K3045" s="10">
        <f>IF(B3045="Pending","",SUMIFS(E:E,A:A,"&lt;="&amp;A3045,A:A,"&gt;="&amp;A3045-13,B:B,B3045)/(VLOOKUP(B3045,Population!$A$2:$B$10,2,FALSE)/100000)/14)</f>
        <v>94.971331898218224</v>
      </c>
      <c r="L3045" s="13">
        <f>IF(B3045="Pending","",(G3045/C3045)/(VLOOKUP(B3045,Population!$A$2:$B$10,2,FALSE)/100000))</f>
        <v>8.8757009068102379E-5</v>
      </c>
    </row>
    <row r="3046" spans="1:12" x14ac:dyDescent="0.3">
      <c r="A3046" s="1">
        <v>44213</v>
      </c>
      <c r="B3046" s="101" t="s">
        <v>4</v>
      </c>
      <c r="C3046" s="101">
        <v>102371</v>
      </c>
      <c r="D3046" s="6">
        <f t="shared" si="708"/>
        <v>0.1493767154369996</v>
      </c>
      <c r="E3046" s="7">
        <f t="shared" si="709"/>
        <v>620</v>
      </c>
      <c r="F3046" s="6">
        <f t="shared" si="710"/>
        <v>0.13857845328565044</v>
      </c>
      <c r="G3046" s="101">
        <v>273</v>
      </c>
      <c r="H3046" s="7">
        <f t="shared" si="711"/>
        <v>1</v>
      </c>
      <c r="I3046" s="6">
        <f t="shared" si="712"/>
        <v>3.2534858777261352E-2</v>
      </c>
      <c r="J3046" s="10">
        <f>IF(B3046="Pending","",C3046/(VLOOKUP(B3046,Population!$A$2:$B$10,2,FALSE)/100000))</f>
        <v>12008.046732041477</v>
      </c>
      <c r="K3046" s="10">
        <f>IF(B3046="Pending","",SUMIFS(E:E,A:A,"&lt;="&amp;A3046,A:A,"&gt;="&amp;A3046-13,B:B,B3046)/(VLOOKUP(B3046,Population!$A$2:$B$10,2,FALSE)/100000)/14)</f>
        <v>93.772412544992662</v>
      </c>
      <c r="L3046" s="13">
        <f>IF(B3046="Pending","",(G3046/C3046)/(VLOOKUP(B3046,Population!$A$2:$B$10,2,FALSE)/100000))</f>
        <v>3.1281035786163562E-4</v>
      </c>
    </row>
    <row r="3047" spans="1:12" x14ac:dyDescent="0.3">
      <c r="A3047" s="1">
        <v>44213</v>
      </c>
      <c r="B3047" s="101" t="s">
        <v>5</v>
      </c>
      <c r="C3047" s="101">
        <v>96160</v>
      </c>
      <c r="D3047" s="6">
        <f t="shared" si="708"/>
        <v>0.14031380914928918</v>
      </c>
      <c r="E3047" s="7">
        <f t="shared" si="709"/>
        <v>659</v>
      </c>
      <c r="F3047" s="6">
        <f t="shared" si="710"/>
        <v>0.1472954850245865</v>
      </c>
      <c r="G3047" s="101">
        <v>711</v>
      </c>
      <c r="H3047" s="7">
        <f t="shared" si="711"/>
        <v>4</v>
      </c>
      <c r="I3047" s="6">
        <f t="shared" si="712"/>
        <v>8.4733643189131208E-2</v>
      </c>
      <c r="J3047" s="10">
        <f>IF(B3047="Pending","",C3047/(VLOOKUP(B3047,Population!$A$2:$B$10,2,FALSE)/100000))</f>
        <v>10739.802158012244</v>
      </c>
      <c r="K3047" s="10">
        <f>IF(B3047="Pending","",SUMIFS(E:E,A:A,"&lt;="&amp;A3047,A:A,"&gt;="&amp;A3047-13,B:B,B3047)/(VLOOKUP(B3047,Population!$A$2:$B$10,2,FALSE)/100000)/14)</f>
        <v>88.567628029364684</v>
      </c>
      <c r="L3047" s="13">
        <f>IF(B3047="Pending","",(G3047/C3047)/(VLOOKUP(B3047,Population!$A$2:$B$10,2,FALSE)/100000))</f>
        <v>8.2580398171078759E-4</v>
      </c>
    </row>
    <row r="3048" spans="1:12" x14ac:dyDescent="0.3">
      <c r="A3048" s="1">
        <v>44213</v>
      </c>
      <c r="B3048" s="101" t="s">
        <v>6</v>
      </c>
      <c r="C3048" s="101">
        <v>69182</v>
      </c>
      <c r="D3048" s="6">
        <f t="shared" si="708"/>
        <v>0.10094831473134487</v>
      </c>
      <c r="E3048" s="7">
        <f t="shared" si="709"/>
        <v>453</v>
      </c>
      <c r="F3048" s="6">
        <f t="shared" si="710"/>
        <v>0.10125167635225749</v>
      </c>
      <c r="G3048" s="101">
        <v>1533</v>
      </c>
      <c r="H3048" s="7">
        <f t="shared" si="711"/>
        <v>8</v>
      </c>
      <c r="I3048" s="6">
        <f t="shared" si="712"/>
        <v>0.18269574544154452</v>
      </c>
      <c r="J3048" s="10">
        <f>IF(B3048="Pending","",C3048/(VLOOKUP(B3048,Population!$A$2:$B$10,2,FALSE)/100000))</f>
        <v>8779.0182706925298</v>
      </c>
      <c r="K3048" s="10">
        <f>IF(B3048="Pending","",SUMIFS(E:E,A:A,"&lt;="&amp;A3048,A:A,"&gt;="&amp;A3048-13,B:B,B3048)/(VLOOKUP(B3048,Population!$A$2:$B$10,2,FALSE)/100000)/14)</f>
        <v>75.050768037654464</v>
      </c>
      <c r="L3048" s="13">
        <f>IF(B3048="Pending","",(G3048/C3048)/(VLOOKUP(B3048,Population!$A$2:$B$10,2,FALSE)/100000))</f>
        <v>2.8119130140525162E-3</v>
      </c>
    </row>
    <row r="3049" spans="1:12" x14ac:dyDescent="0.3">
      <c r="A3049" s="1">
        <v>44213</v>
      </c>
      <c r="B3049" s="101" t="s">
        <v>7</v>
      </c>
      <c r="C3049" s="101">
        <v>41510</v>
      </c>
      <c r="D3049" s="6">
        <f t="shared" si="708"/>
        <v>6.057015617498953E-2</v>
      </c>
      <c r="E3049" s="7">
        <f t="shared" si="709"/>
        <v>285</v>
      </c>
      <c r="F3049" s="6">
        <f t="shared" si="710"/>
        <v>6.3701385784532855E-2</v>
      </c>
      <c r="G3049" s="101">
        <v>2542</v>
      </c>
      <c r="H3049" s="7">
        <f t="shared" si="711"/>
        <v>9</v>
      </c>
      <c r="I3049" s="6">
        <f t="shared" si="712"/>
        <v>0.30294363007984748</v>
      </c>
      <c r="J3049" s="10">
        <f>IF(B3049="Pending","",C3049/(VLOOKUP(B3049,Population!$A$2:$B$10,2,FALSE)/100000))</f>
        <v>8655.1834144083477</v>
      </c>
      <c r="K3049" s="10">
        <f>IF(B3049="Pending","",SUMIFS(E:E,A:A,"&lt;="&amp;A3049,A:A,"&gt;="&amp;A3049-13,B:B,B3049)/(VLOOKUP(B3049,Population!$A$2:$B$10,2,FALSE)/100000)/14)</f>
        <v>74.601324504889376</v>
      </c>
      <c r="L3049" s="13">
        <f>IF(B3049="Pending","",(G3049/C3049)/(VLOOKUP(B3049,Population!$A$2:$B$10,2,FALSE)/100000))</f>
        <v>1.2768690346679774E-2</v>
      </c>
    </row>
    <row r="3050" spans="1:12" x14ac:dyDescent="0.3">
      <c r="A3050" s="1">
        <v>44213</v>
      </c>
      <c r="B3050" s="101" t="s">
        <v>25</v>
      </c>
      <c r="C3050" s="101">
        <v>21902</v>
      </c>
      <c r="D3050" s="6">
        <f t="shared" si="708"/>
        <v>3.195874633930669E-2</v>
      </c>
      <c r="E3050" s="7">
        <f t="shared" si="709"/>
        <v>132</v>
      </c>
      <c r="F3050" s="6">
        <f t="shared" si="710"/>
        <v>2.9503799731783638E-2</v>
      </c>
      <c r="G3050" s="101">
        <v>3203</v>
      </c>
      <c r="H3050" s="7">
        <f t="shared" si="711"/>
        <v>13</v>
      </c>
      <c r="I3050" s="6">
        <f t="shared" si="712"/>
        <v>0.38171850792515793</v>
      </c>
      <c r="J3050" s="10">
        <f>IF(B3050="Pending","",C3050/(VLOOKUP(B3050,Population!$A$2:$B$10,2,FALSE)/100000))</f>
        <v>9893.8875813686645</v>
      </c>
      <c r="K3050" s="10">
        <f>IF(B3050="Pending","",SUMIFS(E:E,A:A,"&lt;="&amp;A3050,A:A,"&gt;="&amp;A3050-13,B:B,B3050)/(VLOOKUP(B3050,Population!$A$2:$B$10,2,FALSE)/100000)/14)</f>
        <v>84.95834040512834</v>
      </c>
      <c r="L3050" s="13">
        <f>IF(B3050="Pending","",(G3050/C3050)/(VLOOKUP(B3050,Population!$A$2:$B$10,2,FALSE)/100000))</f>
        <v>6.6062706294284151E-2</v>
      </c>
    </row>
    <row r="3051" spans="1:12" x14ac:dyDescent="0.3">
      <c r="A3051" s="1">
        <v>44213</v>
      </c>
      <c r="B3051" s="101" t="s">
        <v>21</v>
      </c>
      <c r="C3051" s="101">
        <v>1012</v>
      </c>
      <c r="D3051" s="6">
        <f t="shared" si="708"/>
        <v>1.4766802709970947E-3</v>
      </c>
      <c r="E3051" s="7">
        <f t="shared" si="709"/>
        <v>32</v>
      </c>
      <c r="F3051" s="6">
        <f t="shared" si="710"/>
        <v>7.1524362986142157E-3</v>
      </c>
      <c r="G3051" s="101">
        <v>0</v>
      </c>
      <c r="H3051" s="7">
        <f t="shared" si="711"/>
        <v>0</v>
      </c>
      <c r="I3051" s="6">
        <f t="shared" si="712"/>
        <v>0</v>
      </c>
      <c r="J3051" s="10" t="str">
        <f>IF(B3051="Pending","",C3051/(VLOOKUP(B3051,Population!$A$2:$B$10,2,FALSE)/100000))</f>
        <v/>
      </c>
      <c r="K3051" s="10" t="str">
        <f>IF(B3051="Pending","",SUMIFS(E:E,A:A,"&lt;="&amp;A3051,A:A,"&gt;="&amp;A3051-13,B:B,B3051)/(VLOOKUP(B3051,Population!$A$2:$B$10,2,FALSE)/100000)/14)</f>
        <v/>
      </c>
      <c r="L3051" s="13" t="str">
        <f>IF(B3051="Pending","",(G3051/C3051)/(VLOOKUP(B3051,Population!$A$2:$B$10,2,FALSE)/100000))</f>
        <v/>
      </c>
    </row>
    <row r="3052" spans="1:12" x14ac:dyDescent="0.3">
      <c r="A3052" s="1">
        <v>44214</v>
      </c>
      <c r="B3052" s="101" t="s">
        <v>0</v>
      </c>
      <c r="C3052" s="101">
        <v>35401</v>
      </c>
      <c r="D3052" s="6">
        <f t="shared" ref="D3052:D3061" si="713">C3052/SUMIF(A:A,A3052,C:C)</f>
        <v>5.1473571103495305E-2</v>
      </c>
      <c r="E3052" s="7">
        <f t="shared" ref="E3052:E3061" si="714">C3052-SUMIFS(C:C,A:A,A3052-1,B:B,B3052)</f>
        <v>121</v>
      </c>
      <c r="F3052" s="6">
        <f t="shared" ref="F3052:F3061" si="715">E3052/SUMIF(A:A,A3052,E:E)</f>
        <v>4.9794238683127573E-2</v>
      </c>
      <c r="G3052" s="101">
        <v>4</v>
      </c>
      <c r="H3052" s="7">
        <v>0</v>
      </c>
      <c r="I3052" s="103">
        <v>0</v>
      </c>
      <c r="J3052" s="10">
        <f>IF(B3052="Pending","",C3052/(VLOOKUP(B3052,Population!$A$2:$B$10,2,FALSE)/100000))</f>
        <v>3907.6798089044009</v>
      </c>
      <c r="K3052" s="10">
        <f>IF(B3052="Pending","",SUMIFS(E:E,A:A,"&lt;="&amp;A3052,A:A,"&gt;="&amp;A3052-13,B:B,B3052)/(VLOOKUP(B3052,Population!$A$2:$B$10,2,FALSE)/100000)/14)</f>
        <v>32.90999754318274</v>
      </c>
      <c r="L3052" s="13">
        <f>IF(B3052="Pending","",(G3052/C3052)/(VLOOKUP(B3052,Population!$A$2:$B$10,2,FALSE)/100000))</f>
        <v>1.2472338872572607E-5</v>
      </c>
    </row>
    <row r="3053" spans="1:12" x14ac:dyDescent="0.3">
      <c r="A3053" s="1">
        <v>44214</v>
      </c>
      <c r="B3053" s="101" t="s">
        <v>1</v>
      </c>
      <c r="C3053" s="101">
        <v>86463</v>
      </c>
      <c r="D3053" s="6">
        <f t="shared" si="713"/>
        <v>0.12571846496769906</v>
      </c>
      <c r="E3053" s="7">
        <f t="shared" si="714"/>
        <v>276</v>
      </c>
      <c r="F3053" s="6">
        <f t="shared" si="715"/>
        <v>0.11358024691358025</v>
      </c>
      <c r="G3053" s="101">
        <v>3</v>
      </c>
      <c r="H3053" s="7">
        <v>0</v>
      </c>
      <c r="I3053" s="103">
        <v>0</v>
      </c>
      <c r="J3053" s="10">
        <f>IF(B3053="Pending","",C3053/(VLOOKUP(B3053,Population!$A$2:$B$10,2,FALSE)/100000))</f>
        <v>10092.269981616038</v>
      </c>
      <c r="K3053" s="10">
        <f>IF(B3053="Pending","",SUMIFS(E:E,A:A,"&lt;="&amp;A3053,A:A,"&gt;="&amp;A3053-13,B:B,B3053)/(VLOOKUP(B3053,Population!$A$2:$B$10,2,FALSE)/100000)/14)</f>
        <v>74.886507172246482</v>
      </c>
      <c r="L3053" s="13">
        <f>IF(B3053="Pending","",(G3053/C3053)/(VLOOKUP(B3053,Population!$A$2:$B$10,2,FALSE)/100000))</f>
        <v>4.0499486279710092E-6</v>
      </c>
    </row>
    <row r="3054" spans="1:12" x14ac:dyDescent="0.3">
      <c r="A3054" s="1">
        <v>44214</v>
      </c>
      <c r="B3054" s="101" t="s">
        <v>2</v>
      </c>
      <c r="C3054" s="101">
        <v>125540</v>
      </c>
      <c r="D3054" s="6">
        <f t="shared" si="713"/>
        <v>0.18253699376663937</v>
      </c>
      <c r="E3054" s="7">
        <f t="shared" si="714"/>
        <v>430</v>
      </c>
      <c r="F3054" s="6">
        <f t="shared" si="715"/>
        <v>0.17695473251028807</v>
      </c>
      <c r="G3054" s="101">
        <v>39</v>
      </c>
      <c r="H3054" s="7">
        <v>0</v>
      </c>
      <c r="I3054" s="103">
        <v>0</v>
      </c>
      <c r="J3054" s="10">
        <f>IF(B3054="Pending","",C3054/(VLOOKUP(B3054,Population!$A$2:$B$10,2,FALSE)/100000))</f>
        <v>13180.772073646014</v>
      </c>
      <c r="K3054" s="10">
        <f>IF(B3054="Pending","",SUMIFS(E:E,A:A,"&lt;="&amp;A3054,A:A,"&gt;="&amp;A3054-13,B:B,B3054)/(VLOOKUP(B3054,Population!$A$2:$B$10,2,FALSE)/100000)/14)</f>
        <v>101.76783554437768</v>
      </c>
      <c r="L3054" s="13">
        <f>IF(B3054="Pending","",(G3054/C3054)/(VLOOKUP(B3054,Population!$A$2:$B$10,2,FALSE)/100000))</f>
        <v>3.261678932845345E-5</v>
      </c>
    </row>
    <row r="3055" spans="1:12" x14ac:dyDescent="0.3">
      <c r="A3055" s="1">
        <v>44214</v>
      </c>
      <c r="B3055" s="101" t="s">
        <v>3</v>
      </c>
      <c r="C3055" s="101">
        <v>107013</v>
      </c>
      <c r="D3055" s="6">
        <f t="shared" si="713"/>
        <v>0.15559846514218081</v>
      </c>
      <c r="E3055" s="7">
        <f t="shared" si="714"/>
        <v>406</v>
      </c>
      <c r="F3055" s="6">
        <f t="shared" si="715"/>
        <v>0.16707818930041152</v>
      </c>
      <c r="G3055" s="101">
        <v>83</v>
      </c>
      <c r="H3055" s="7">
        <v>0</v>
      </c>
      <c r="I3055" s="103">
        <v>0</v>
      </c>
      <c r="J3055" s="10">
        <f>IF(B3055="Pending","",C3055/(VLOOKUP(B3055,Population!$A$2:$B$10,2,FALSE)/100000))</f>
        <v>12199.634739426938</v>
      </c>
      <c r="K3055" s="10">
        <f>IF(B3055="Pending","",SUMIFS(E:E,A:A,"&lt;="&amp;A3055,A:A,"&gt;="&amp;A3055-13,B:B,B3055)/(VLOOKUP(B3055,Population!$A$2:$B$10,2,FALSE)/100000)/14)</f>
        <v>92.797161820466002</v>
      </c>
      <c r="L3055" s="13">
        <f>IF(B3055="Pending","",(G3055/C3055)/(VLOOKUP(B3055,Population!$A$2:$B$10,2,FALSE)/100000))</f>
        <v>8.8420271048594008E-5</v>
      </c>
    </row>
    <row r="3056" spans="1:12" x14ac:dyDescent="0.3">
      <c r="A3056" s="1">
        <v>44214</v>
      </c>
      <c r="B3056" s="101" t="s">
        <v>4</v>
      </c>
      <c r="C3056" s="101">
        <v>102724</v>
      </c>
      <c r="D3056" s="6">
        <f t="shared" si="713"/>
        <v>0.14936219649262597</v>
      </c>
      <c r="E3056" s="7">
        <f t="shared" si="714"/>
        <v>353</v>
      </c>
      <c r="F3056" s="6">
        <f t="shared" si="715"/>
        <v>0.14526748971193415</v>
      </c>
      <c r="G3056" s="101">
        <v>274</v>
      </c>
      <c r="H3056" s="7">
        <v>0</v>
      </c>
      <c r="I3056" s="103">
        <v>0</v>
      </c>
      <c r="J3056" s="10">
        <f>IF(B3056="Pending","",C3056/(VLOOKUP(B3056,Population!$A$2:$B$10,2,FALSE)/100000))</f>
        <v>12049.453385257824</v>
      </c>
      <c r="K3056" s="10">
        <f>IF(B3056="Pending","",SUMIFS(E:E,A:A,"&lt;="&amp;A3056,A:A,"&gt;="&amp;A3056-13,B:B,B3056)/(VLOOKUP(B3056,Population!$A$2:$B$10,2,FALSE)/100000)/14)</f>
        <v>91.275613140202836</v>
      </c>
      <c r="L3056" s="13">
        <f>IF(B3056="Pending","",(G3056/C3056)/(VLOOKUP(B3056,Population!$A$2:$B$10,2,FALSE)/100000))</f>
        <v>3.1287730662308389E-4</v>
      </c>
    </row>
    <row r="3057" spans="1:12" x14ac:dyDescent="0.3">
      <c r="A3057" s="1">
        <v>44214</v>
      </c>
      <c r="B3057" s="101" t="s">
        <v>5</v>
      </c>
      <c r="C3057" s="101">
        <v>96526</v>
      </c>
      <c r="D3057" s="6">
        <f t="shared" si="713"/>
        <v>0.14035021395824943</v>
      </c>
      <c r="E3057" s="7">
        <f t="shared" si="714"/>
        <v>366</v>
      </c>
      <c r="F3057" s="6">
        <f t="shared" si="715"/>
        <v>0.1506172839506173</v>
      </c>
      <c r="G3057" s="101">
        <v>714</v>
      </c>
      <c r="H3057" s="7">
        <v>0</v>
      </c>
      <c r="I3057" s="103">
        <v>0</v>
      </c>
      <c r="J3057" s="10">
        <f>IF(B3057="Pending","",C3057/(VLOOKUP(B3057,Population!$A$2:$B$10,2,FALSE)/100000))</f>
        <v>10780.679524795027</v>
      </c>
      <c r="K3057" s="10">
        <f>IF(B3057="Pending","",SUMIFS(E:E,A:A,"&lt;="&amp;A3057,A:A,"&gt;="&amp;A3057-13,B:B,B3057)/(VLOOKUP(B3057,Population!$A$2:$B$10,2,FALSE)/100000)/14)</f>
        <v>87.418849571768902</v>
      </c>
      <c r="L3057" s="13">
        <f>IF(B3057="Pending","",(G3057/C3057)/(VLOOKUP(B3057,Population!$A$2:$B$10,2,FALSE)/100000))</f>
        <v>8.2614395359566098E-4</v>
      </c>
    </row>
    <row r="3058" spans="1:12" x14ac:dyDescent="0.3">
      <c r="A3058" s="1">
        <v>44214</v>
      </c>
      <c r="B3058" s="101" t="s">
        <v>6</v>
      </c>
      <c r="C3058" s="101">
        <v>69441</v>
      </c>
      <c r="D3058" s="6">
        <f t="shared" si="713"/>
        <v>0.10096822832682177</v>
      </c>
      <c r="E3058" s="7">
        <f t="shared" si="714"/>
        <v>259</v>
      </c>
      <c r="F3058" s="6">
        <f t="shared" si="715"/>
        <v>0.10658436213991769</v>
      </c>
      <c r="G3058" s="101">
        <v>1539</v>
      </c>
      <c r="H3058" s="7">
        <v>0</v>
      </c>
      <c r="I3058" s="103">
        <v>0</v>
      </c>
      <c r="J3058" s="10">
        <f>IF(B3058="Pending","",C3058/(VLOOKUP(B3058,Population!$A$2:$B$10,2,FALSE)/100000))</f>
        <v>8811.8847060674743</v>
      </c>
      <c r="K3058" s="10">
        <f>IF(B3058="Pending","",SUMIFS(E:E,A:A,"&lt;="&amp;A3058,A:A,"&gt;="&amp;A3058-13,B:B,B3058)/(VLOOKUP(B3058,Population!$A$2:$B$10,2,FALSE)/100000)/14)</f>
        <v>73.546127035933367</v>
      </c>
      <c r="L3058" s="13">
        <f>IF(B3058="Pending","",(G3058/C3058)/(VLOOKUP(B3058,Population!$A$2:$B$10,2,FALSE)/100000))</f>
        <v>2.812389665204443E-3</v>
      </c>
    </row>
    <row r="3059" spans="1:12" x14ac:dyDescent="0.3">
      <c r="A3059" s="1">
        <v>44214</v>
      </c>
      <c r="B3059" s="101" t="s">
        <v>7</v>
      </c>
      <c r="C3059" s="101">
        <v>41676</v>
      </c>
      <c r="D3059" s="6">
        <f t="shared" si="713"/>
        <v>6.0597512762613215E-2</v>
      </c>
      <c r="E3059" s="7">
        <f t="shared" si="714"/>
        <v>166</v>
      </c>
      <c r="F3059" s="6">
        <f t="shared" si="715"/>
        <v>6.831275720164609E-2</v>
      </c>
      <c r="G3059" s="101">
        <v>2558</v>
      </c>
      <c r="H3059" s="7">
        <v>0</v>
      </c>
      <c r="I3059" s="103">
        <v>0</v>
      </c>
      <c r="J3059" s="10">
        <f>IF(B3059="Pending","",C3059/(VLOOKUP(B3059,Population!$A$2:$B$10,2,FALSE)/100000))</f>
        <v>8689.795807730241</v>
      </c>
      <c r="K3059" s="10">
        <f>IF(B3059="Pending","",SUMIFS(E:E,A:A,"&lt;="&amp;A3059,A:A,"&gt;="&amp;A3059-13,B:B,B3059)/(VLOOKUP(B3059,Population!$A$2:$B$10,2,FALSE)/100000)/14)</f>
        <v>73.424741427251874</v>
      </c>
      <c r="L3059" s="13">
        <f>IF(B3059="Pending","",(G3059/C3059)/(VLOOKUP(B3059,Population!$A$2:$B$10,2,FALSE)/100000))</f>
        <v>1.2797880568834906E-2</v>
      </c>
    </row>
    <row r="3060" spans="1:12" x14ac:dyDescent="0.3">
      <c r="A3060" s="1">
        <v>44214</v>
      </c>
      <c r="B3060" s="101" t="s">
        <v>25</v>
      </c>
      <c r="C3060" s="101">
        <v>21973</v>
      </c>
      <c r="D3060" s="6">
        <f t="shared" si="713"/>
        <v>3.1949062960286496E-2</v>
      </c>
      <c r="E3060" s="7">
        <f t="shared" si="714"/>
        <v>71</v>
      </c>
      <c r="F3060" s="6">
        <f t="shared" si="715"/>
        <v>2.9218106995884775E-2</v>
      </c>
      <c r="G3060" s="101">
        <v>3216</v>
      </c>
      <c r="H3060" s="7">
        <v>0</v>
      </c>
      <c r="I3060" s="103">
        <v>0</v>
      </c>
      <c r="J3060" s="10">
        <f>IF(B3060="Pending","",C3060/(VLOOKUP(B3060,Population!$A$2:$B$10,2,FALSE)/100000))</f>
        <v>9925.9607262082754</v>
      </c>
      <c r="K3060" s="10">
        <f>IF(B3060="Pending","",SUMIFS(E:E,A:A,"&lt;="&amp;A3060,A:A,"&gt;="&amp;A3060-13,B:B,B3060)/(VLOOKUP(B3060,Population!$A$2:$B$10,2,FALSE)/100000)/14)</f>
        <v>83.44180337548876</v>
      </c>
      <c r="L3060" s="13">
        <f>IF(B3060="Pending","",(G3060/C3060)/(VLOOKUP(B3060,Population!$A$2:$B$10,2,FALSE)/100000))</f>
        <v>6.6116503932285131E-2</v>
      </c>
    </row>
    <row r="3061" spans="1:12" x14ac:dyDescent="0.3">
      <c r="A3061" s="1">
        <v>44214</v>
      </c>
      <c r="B3061" s="101" t="s">
        <v>21</v>
      </c>
      <c r="C3061" s="101">
        <v>994</v>
      </c>
      <c r="D3061" s="6">
        <f t="shared" si="713"/>
        <v>1.4452905193885577E-3</v>
      </c>
      <c r="E3061" s="7">
        <f t="shared" si="714"/>
        <v>-18</v>
      </c>
      <c r="F3061" s="6">
        <f t="shared" si="715"/>
        <v>-7.4074074074074077E-3</v>
      </c>
      <c r="G3061" s="101">
        <v>0</v>
      </c>
      <c r="H3061" s="7">
        <v>0</v>
      </c>
      <c r="I3061" s="103">
        <v>0</v>
      </c>
      <c r="J3061" s="10" t="str">
        <f>IF(B3061="Pending","",C3061/(VLOOKUP(B3061,Population!$A$2:$B$10,2,FALSE)/100000))</f>
        <v/>
      </c>
      <c r="K3061" s="10" t="str">
        <f>IF(B3061="Pending","",SUMIFS(E:E,A:A,"&lt;="&amp;A3061,A:A,"&gt;="&amp;A3061-13,B:B,B3061)/(VLOOKUP(B3061,Population!$A$2:$B$10,2,FALSE)/100000)/14)</f>
        <v/>
      </c>
      <c r="L3061" s="13" t="str">
        <f>IF(B3061="Pending","",(G3061/C3061)/(VLOOKUP(B3061,Population!$A$2:$B$10,2,FALSE)/100000))</f>
        <v/>
      </c>
    </row>
    <row r="3062" spans="1:12" x14ac:dyDescent="0.3">
      <c r="A3062" s="1">
        <v>44215</v>
      </c>
      <c r="B3062" s="101" t="s">
        <v>0</v>
      </c>
      <c r="C3062" s="101">
        <v>35522</v>
      </c>
      <c r="D3062" s="6">
        <f t="shared" ref="D3062:D3071" si="716">C3062/SUMIF(A:A,A3062,C:C)</f>
        <v>5.1495488599726302E-2</v>
      </c>
      <c r="E3062" s="7">
        <f t="shared" ref="E3062:E3071" si="717">C3062-SUMIFS(C:C,A:A,A3062-1,B:B,B3062)</f>
        <v>121</v>
      </c>
      <c r="F3062" s="6">
        <f t="shared" ref="F3062:F3071" si="718">E3062/SUMIF(A:A,A3062,E:E)</f>
        <v>5.8823529411764705E-2</v>
      </c>
      <c r="G3062" s="101">
        <v>4</v>
      </c>
      <c r="H3062" s="7">
        <v>0</v>
      </c>
      <c r="I3062" s="103">
        <v>0</v>
      </c>
      <c r="J3062" s="10">
        <f>IF(B3062="Pending","",C3062/(VLOOKUP(B3062,Population!$A$2:$B$10,2,FALSE)/100000))</f>
        <v>3921.0361902743466</v>
      </c>
      <c r="K3062" s="10">
        <f>IF(B3062="Pending","",SUMIFS(E:E,A:A,"&lt;="&amp;A3062,A:A,"&gt;="&amp;A3062-13,B:B,B3062)/(VLOOKUP(B3062,Population!$A$2:$B$10,2,FALSE)/100000)/14)</f>
        <v>31.916547689219868</v>
      </c>
      <c r="L3062" s="13">
        <f>IF(B3062="Pending","",(G3062/C3062)/(VLOOKUP(B3062,Population!$A$2:$B$10,2,FALSE)/100000))</f>
        <v>1.2429853849105987E-5</v>
      </c>
    </row>
    <row r="3063" spans="1:12" x14ac:dyDescent="0.3">
      <c r="A3063" s="1">
        <v>44215</v>
      </c>
      <c r="B3063" s="101" t="s">
        <v>1</v>
      </c>
      <c r="C3063" s="101">
        <v>86671</v>
      </c>
      <c r="D3063" s="6">
        <f t="shared" si="716"/>
        <v>0.12564510704427898</v>
      </c>
      <c r="E3063" s="7">
        <f t="shared" si="717"/>
        <v>208</v>
      </c>
      <c r="F3063" s="6">
        <f t="shared" si="718"/>
        <v>0.1011181332036947</v>
      </c>
      <c r="G3063" s="101">
        <v>3</v>
      </c>
      <c r="H3063" s="7">
        <v>0</v>
      </c>
      <c r="I3063" s="103">
        <v>0</v>
      </c>
      <c r="J3063" s="10">
        <f>IF(B3063="Pending","",C3063/(VLOOKUP(B3063,Population!$A$2:$B$10,2,FALSE)/100000))</f>
        <v>10116.548484052642</v>
      </c>
      <c r="K3063" s="10">
        <f>IF(B3063="Pending","",SUMIFS(E:E,A:A,"&lt;="&amp;A3063,A:A,"&gt;="&amp;A3063-13,B:B,B3063)/(VLOOKUP(B3063,Population!$A$2:$B$10,2,FALSE)/100000)/14)</f>
        <v>72.051791915225337</v>
      </c>
      <c r="L3063" s="13">
        <f>IF(B3063="Pending","",(G3063/C3063)/(VLOOKUP(B3063,Population!$A$2:$B$10,2,FALSE)/100000))</f>
        <v>4.040229237233416E-6</v>
      </c>
    </row>
    <row r="3064" spans="1:12" x14ac:dyDescent="0.3">
      <c r="A3064" s="1">
        <v>44215</v>
      </c>
      <c r="B3064" s="101" t="s">
        <v>2</v>
      </c>
      <c r="C3064" s="101">
        <v>125917</v>
      </c>
      <c r="D3064" s="6">
        <f t="shared" si="716"/>
        <v>0.18253919931343215</v>
      </c>
      <c r="E3064" s="7">
        <f t="shared" si="717"/>
        <v>377</v>
      </c>
      <c r="F3064" s="6">
        <f t="shared" si="718"/>
        <v>0.18327661643169665</v>
      </c>
      <c r="G3064" s="101">
        <v>39</v>
      </c>
      <c r="H3064" s="7">
        <v>0</v>
      </c>
      <c r="I3064" s="103">
        <v>0</v>
      </c>
      <c r="J3064" s="10">
        <f>IF(B3064="Pending","",C3064/(VLOOKUP(B3064,Population!$A$2:$B$10,2,FALSE)/100000))</f>
        <v>13220.35428705819</v>
      </c>
      <c r="K3064" s="10">
        <f>IF(B3064="Pending","",SUMIFS(E:E,A:A,"&lt;="&amp;A3064,A:A,"&gt;="&amp;A3064-13,B:B,B3064)/(VLOOKUP(B3064,Population!$A$2:$B$10,2,FALSE)/100000)/14)</f>
        <v>97.658124868009281</v>
      </c>
      <c r="L3064" s="13">
        <f>IF(B3064="Pending","",(G3064/C3064)/(VLOOKUP(B3064,Population!$A$2:$B$10,2,FALSE)/100000))</f>
        <v>3.2519133495032809E-5</v>
      </c>
    </row>
    <row r="3065" spans="1:12" x14ac:dyDescent="0.3">
      <c r="A3065" s="1">
        <v>44215</v>
      </c>
      <c r="B3065" s="101" t="s">
        <v>3</v>
      </c>
      <c r="C3065" s="101">
        <v>107308</v>
      </c>
      <c r="D3065" s="6">
        <f t="shared" si="716"/>
        <v>0.15556212743256095</v>
      </c>
      <c r="E3065" s="7">
        <f t="shared" si="717"/>
        <v>295</v>
      </c>
      <c r="F3065" s="6">
        <f t="shared" si="718"/>
        <v>0.14341273699562471</v>
      </c>
      <c r="G3065" s="101">
        <v>83</v>
      </c>
      <c r="H3065" s="7">
        <v>0</v>
      </c>
      <c r="I3065" s="103">
        <v>0</v>
      </c>
      <c r="J3065" s="10">
        <f>IF(B3065="Pending","",C3065/(VLOOKUP(B3065,Population!$A$2:$B$10,2,FALSE)/100000))</f>
        <v>12233.265160479808</v>
      </c>
      <c r="K3065" s="10">
        <f>IF(B3065="Pending","",SUMIFS(E:E,A:A,"&lt;="&amp;A3065,A:A,"&gt;="&amp;A3065-13,B:B,B3065)/(VLOOKUP(B3065,Population!$A$2:$B$10,2,FALSE)/100000)/14)</f>
        <v>88.318534319478246</v>
      </c>
      <c r="L3065" s="13">
        <f>IF(B3065="Pending","",(G3065/C3065)/(VLOOKUP(B3065,Population!$A$2:$B$10,2,FALSE)/100000))</f>
        <v>8.8177195229835532E-5</v>
      </c>
    </row>
    <row r="3066" spans="1:12" x14ac:dyDescent="0.3">
      <c r="A3066" s="1">
        <v>44215</v>
      </c>
      <c r="B3066" s="101" t="s">
        <v>4</v>
      </c>
      <c r="C3066" s="101">
        <v>103006</v>
      </c>
      <c r="D3066" s="6">
        <f t="shared" si="716"/>
        <v>0.14932560944494699</v>
      </c>
      <c r="E3066" s="7">
        <f t="shared" si="717"/>
        <v>282</v>
      </c>
      <c r="F3066" s="6">
        <f t="shared" si="718"/>
        <v>0.13709285367039378</v>
      </c>
      <c r="G3066" s="101">
        <v>274</v>
      </c>
      <c r="H3066" s="7">
        <v>0</v>
      </c>
      <c r="I3066" s="103">
        <v>0</v>
      </c>
      <c r="J3066" s="10">
        <f>IF(B3066="Pending","",C3066/(VLOOKUP(B3066,Population!$A$2:$B$10,2,FALSE)/100000))</f>
        <v>12082.531788110544</v>
      </c>
      <c r="K3066" s="10">
        <f>IF(B3066="Pending","",SUMIFS(E:E,A:A,"&lt;="&amp;A3066,A:A,"&gt;="&amp;A3066-13,B:B,B3066)/(VLOOKUP(B3066,Population!$A$2:$B$10,2,FALSE)/100000)/14)</f>
        <v>86.50823441092291</v>
      </c>
      <c r="L3066" s="13">
        <f>IF(B3066="Pending","",(G3066/C3066)/(VLOOKUP(B3066,Population!$A$2:$B$10,2,FALSE)/100000))</f>
        <v>3.1202074098159009E-4</v>
      </c>
    </row>
    <row r="3067" spans="1:12" x14ac:dyDescent="0.3">
      <c r="A3067" s="1">
        <v>44215</v>
      </c>
      <c r="B3067" s="101" t="s">
        <v>5</v>
      </c>
      <c r="C3067" s="101">
        <v>96798</v>
      </c>
      <c r="D3067" s="6">
        <f t="shared" si="716"/>
        <v>0.14032600375756732</v>
      </c>
      <c r="E3067" s="7">
        <f t="shared" si="717"/>
        <v>272</v>
      </c>
      <c r="F3067" s="6">
        <f t="shared" si="718"/>
        <v>0.13223140495867769</v>
      </c>
      <c r="G3067" s="101">
        <v>721</v>
      </c>
      <c r="H3067" s="7">
        <v>0</v>
      </c>
      <c r="I3067" s="103">
        <v>0</v>
      </c>
      <c r="J3067" s="10">
        <f>IF(B3067="Pending","",C3067/(VLOOKUP(B3067,Population!$A$2:$B$10,2,FALSE)/100000))</f>
        <v>10811.058332895895</v>
      </c>
      <c r="K3067" s="10">
        <f>IF(B3067="Pending","",SUMIFS(E:E,A:A,"&lt;="&amp;A3067,A:A,"&gt;="&amp;A3067-13,B:B,B3067)/(VLOOKUP(B3067,Population!$A$2:$B$10,2,FALSE)/100000)/14)</f>
        <v>82.943400164051951</v>
      </c>
      <c r="L3067" s="13">
        <f>IF(B3067="Pending","",(G3067/C3067)/(VLOOKUP(B3067,Population!$A$2:$B$10,2,FALSE)/100000))</f>
        <v>8.318992006673086E-4</v>
      </c>
    </row>
    <row r="3068" spans="1:12" x14ac:dyDescent="0.3">
      <c r="A3068" s="1">
        <v>44215</v>
      </c>
      <c r="B3068" s="101" t="s">
        <v>6</v>
      </c>
      <c r="C3068" s="101">
        <v>69640</v>
      </c>
      <c r="D3068" s="6">
        <f t="shared" si="716"/>
        <v>0.10095562823278362</v>
      </c>
      <c r="E3068" s="7">
        <f t="shared" si="717"/>
        <v>199</v>
      </c>
      <c r="F3068" s="6">
        <f t="shared" si="718"/>
        <v>9.6742829363150221E-2</v>
      </c>
      <c r="G3068" s="101">
        <v>1546</v>
      </c>
      <c r="H3068" s="7">
        <v>0</v>
      </c>
      <c r="I3068" s="103">
        <v>0</v>
      </c>
      <c r="J3068" s="10">
        <f>IF(B3068="Pending","",C3068/(VLOOKUP(B3068,Population!$A$2:$B$10,2,FALSE)/100000))</f>
        <v>8837.1372954096132</v>
      </c>
      <c r="K3068" s="10">
        <f>IF(B3068="Pending","",SUMIFS(E:E,A:A,"&lt;="&amp;A3068,A:A,"&gt;="&amp;A3068-13,B:B,B3068)/(VLOOKUP(B3068,Population!$A$2:$B$10,2,FALSE)/100000)/14)</f>
        <v>69.793588634050636</v>
      </c>
      <c r="L3068" s="13">
        <f>IF(B3068="Pending","",(G3068/C3068)/(VLOOKUP(B3068,Population!$A$2:$B$10,2,FALSE)/100000))</f>
        <v>2.8171084546039973E-3</v>
      </c>
    </row>
    <row r="3069" spans="1:12" x14ac:dyDescent="0.3">
      <c r="A3069" s="1">
        <v>44215</v>
      </c>
      <c r="B3069" s="101" t="s">
        <v>7</v>
      </c>
      <c r="C3069" s="101">
        <v>41808</v>
      </c>
      <c r="D3069" s="6">
        <f t="shared" si="716"/>
        <v>6.0608169229698701E-2</v>
      </c>
      <c r="E3069" s="7">
        <f t="shared" si="717"/>
        <v>132</v>
      </c>
      <c r="F3069" s="6">
        <f t="shared" si="718"/>
        <v>6.4171122994652413E-2</v>
      </c>
      <c r="G3069" s="101">
        <v>2571</v>
      </c>
      <c r="H3069" s="7">
        <v>0</v>
      </c>
      <c r="I3069" s="103">
        <v>0</v>
      </c>
      <c r="J3069" s="10">
        <f>IF(B3069="Pending","",C3069/(VLOOKUP(B3069,Population!$A$2:$B$10,2,FALSE)/100000))</f>
        <v>8717.3189156729513</v>
      </c>
      <c r="K3069" s="10">
        <f>IF(B3069="Pending","",SUMIFS(E:E,A:A,"&lt;="&amp;A3069,A:A,"&gt;="&amp;A3069-13,B:B,B3069)/(VLOOKUP(B3069,Population!$A$2:$B$10,2,FALSE)/100000)/14)</f>
        <v>70.133287501202659</v>
      </c>
      <c r="L3069" s="13">
        <f>IF(B3069="Pending","",(G3069/C3069)/(VLOOKUP(B3069,Population!$A$2:$B$10,2,FALSE)/100000))</f>
        <v>1.2822308641942533E-2</v>
      </c>
    </row>
    <row r="3070" spans="1:12" x14ac:dyDescent="0.3">
      <c r="A3070" s="1">
        <v>44215</v>
      </c>
      <c r="B3070" s="101" t="s">
        <v>25</v>
      </c>
      <c r="C3070" s="101">
        <v>22103</v>
      </c>
      <c r="D3070" s="6">
        <f t="shared" si="716"/>
        <v>3.2042249437524643E-2</v>
      </c>
      <c r="E3070" s="7">
        <f t="shared" si="717"/>
        <v>130</v>
      </c>
      <c r="F3070" s="6">
        <f t="shared" si="718"/>
        <v>6.3198833252309183E-2</v>
      </c>
      <c r="G3070" s="101">
        <v>3229</v>
      </c>
      <c r="H3070" s="7">
        <v>0</v>
      </c>
      <c r="I3070" s="103">
        <v>0</v>
      </c>
      <c r="J3070" s="10">
        <f>IF(B3070="Pending","",C3070/(VLOOKUP(B3070,Population!$A$2:$B$10,2,FALSE)/100000))</f>
        <v>9984.6862026751714</v>
      </c>
      <c r="K3070" s="10">
        <f>IF(B3070="Pending","",SUMIFS(E:E,A:A,"&lt;="&amp;A3070,A:A,"&gt;="&amp;A3070-13,B:B,B3070)/(VLOOKUP(B3070,Population!$A$2:$B$10,2,FALSE)/100000)/14)</f>
        <v>81.118597713062158</v>
      </c>
      <c r="L3070" s="13">
        <f>IF(B3070="Pending","",(G3070/C3070)/(VLOOKUP(B3070,Population!$A$2:$B$10,2,FALSE)/100000))</f>
        <v>6.5993326179739881E-2</v>
      </c>
    </row>
    <row r="3071" spans="1:12" x14ac:dyDescent="0.3">
      <c r="A3071" s="1">
        <v>44215</v>
      </c>
      <c r="B3071" s="101" t="s">
        <v>21</v>
      </c>
      <c r="C3071" s="101">
        <v>1035</v>
      </c>
      <c r="D3071" s="6">
        <f t="shared" si="716"/>
        <v>1.5004175074803425E-3</v>
      </c>
      <c r="E3071" s="7">
        <f t="shared" si="717"/>
        <v>41</v>
      </c>
      <c r="F3071" s="6">
        <f t="shared" si="718"/>
        <v>1.9931939718035974E-2</v>
      </c>
      <c r="G3071" s="101">
        <v>0</v>
      </c>
      <c r="H3071" s="7">
        <v>0</v>
      </c>
      <c r="I3071" s="103">
        <v>0</v>
      </c>
      <c r="J3071" s="10" t="str">
        <f>IF(B3071="Pending","",C3071/(VLOOKUP(B3071,Population!$A$2:$B$10,2,FALSE)/100000))</f>
        <v/>
      </c>
      <c r="K3071" s="10" t="str">
        <f>IF(B3071="Pending","",SUMIFS(E:E,A:A,"&lt;="&amp;A3071,A:A,"&gt;="&amp;A3071-13,B:B,B3071)/(VLOOKUP(B3071,Population!$A$2:$B$10,2,FALSE)/100000)/14)</f>
        <v/>
      </c>
      <c r="L3071" s="13" t="str">
        <f>IF(B3071="Pending","",(G3071/C3071)/(VLOOKUP(B3071,Population!$A$2:$B$10,2,FALSE)/100000))</f>
        <v/>
      </c>
    </row>
    <row r="3072" spans="1:12" x14ac:dyDescent="0.3">
      <c r="A3072" s="1">
        <v>44216</v>
      </c>
      <c r="B3072" s="101" t="s">
        <v>0</v>
      </c>
      <c r="C3072" s="101">
        <v>35790</v>
      </c>
      <c r="D3072" s="6">
        <f t="shared" ref="D3072:D3081" si="719">C3072/SUMIF(A:A,A3072,C:C)</f>
        <v>5.1548990264888933E-2</v>
      </c>
      <c r="E3072" s="7">
        <f t="shared" ref="E3072:E3081" si="720">C3072-SUMIFS(C:C,A:A,A3072-1,B:B,B3072)</f>
        <v>268</v>
      </c>
      <c r="F3072" s="6">
        <f t="shared" ref="F3072:F3081" si="721">E3072/SUMIF(A:A,A3072,E:E)</f>
        <v>5.9781396386348426E-2</v>
      </c>
      <c r="G3072" s="101">
        <v>4</v>
      </c>
      <c r="H3072" s="7">
        <v>0</v>
      </c>
      <c r="I3072" s="103">
        <v>0</v>
      </c>
      <c r="J3072" s="10">
        <f>IF(B3072="Pending","",C3072/(VLOOKUP(B3072,Population!$A$2:$B$10,2,FALSE)/100000))</f>
        <v>3950.6189192590186</v>
      </c>
      <c r="K3072" s="10">
        <f>IF(B3072="Pending","",SUMIFS(E:E,A:A,"&lt;="&amp;A3072,A:A,"&gt;="&amp;A3072-13,B:B,B3072)/(VLOOKUP(B3072,Population!$A$2:$B$10,2,FALSE)/100000)/14)</f>
        <v>31.080788288266977</v>
      </c>
      <c r="L3072" s="13">
        <f>IF(B3072="Pending","",(G3072/C3072)/(VLOOKUP(B3072,Population!$A$2:$B$10,2,FALSE)/100000))</f>
        <v>1.2336777547581527E-5</v>
      </c>
    </row>
    <row r="3073" spans="1:12" x14ac:dyDescent="0.3">
      <c r="A3073" s="1">
        <v>44216</v>
      </c>
      <c r="B3073" s="101" t="s">
        <v>1</v>
      </c>
      <c r="C3073" s="101">
        <v>87183</v>
      </c>
      <c r="D3073" s="6">
        <f t="shared" si="719"/>
        <v>0.12557126622698553</v>
      </c>
      <c r="E3073" s="7">
        <f t="shared" si="720"/>
        <v>512</v>
      </c>
      <c r="F3073" s="6">
        <f t="shared" si="721"/>
        <v>0.11420923488735223</v>
      </c>
      <c r="G3073" s="101">
        <v>4</v>
      </c>
      <c r="H3073" s="7">
        <v>0</v>
      </c>
      <c r="I3073" s="103">
        <v>0</v>
      </c>
      <c r="J3073" s="10">
        <f>IF(B3073="Pending","",C3073/(VLOOKUP(B3073,Population!$A$2:$B$10,2,FALSE)/100000))</f>
        <v>10176.310951588901</v>
      </c>
      <c r="K3073" s="10">
        <f>IF(B3073="Pending","",SUMIFS(E:E,A:A,"&lt;="&amp;A3073,A:A,"&gt;="&amp;A3073-13,B:B,B3073)/(VLOOKUP(B3073,Population!$A$2:$B$10,2,FALSE)/100000)/14)</f>
        <v>69.041991304094083</v>
      </c>
      <c r="L3073" s="13">
        <f>IF(B3073="Pending","",(G3073/C3073)/(VLOOKUP(B3073,Population!$A$2:$B$10,2,FALSE)/100000))</f>
        <v>5.3553362195268557E-6</v>
      </c>
    </row>
    <row r="3074" spans="1:12" x14ac:dyDescent="0.3">
      <c r="A3074" s="1">
        <v>44216</v>
      </c>
      <c r="B3074" s="101" t="s">
        <v>2</v>
      </c>
      <c r="C3074" s="101">
        <v>126689</v>
      </c>
      <c r="D3074" s="6">
        <f t="shared" si="719"/>
        <v>0.18247247911898612</v>
      </c>
      <c r="E3074" s="7">
        <f t="shared" si="720"/>
        <v>772</v>
      </c>
      <c r="F3074" s="6">
        <f t="shared" si="721"/>
        <v>0.17220611197858576</v>
      </c>
      <c r="G3074" s="101">
        <v>39</v>
      </c>
      <c r="H3074" s="7">
        <v>0</v>
      </c>
      <c r="I3074" s="103">
        <v>0</v>
      </c>
      <c r="J3074" s="10">
        <f>IF(B3074="Pending","",C3074/(VLOOKUP(B3074,Population!$A$2:$B$10,2,FALSE)/100000))</f>
        <v>13301.408580835909</v>
      </c>
      <c r="K3074" s="10">
        <f>IF(B3074="Pending","",SUMIFS(E:E,A:A,"&lt;="&amp;A3074,A:A,"&gt;="&amp;A3074-13,B:B,B3074)/(VLOOKUP(B3074,Population!$A$2:$B$10,2,FALSE)/100000)/14)</f>
        <v>92.663476491255011</v>
      </c>
      <c r="L3074" s="13">
        <f>IF(B3074="Pending","",(G3074/C3074)/(VLOOKUP(B3074,Population!$A$2:$B$10,2,FALSE)/100000))</f>
        <v>3.2320972872893833E-5</v>
      </c>
    </row>
    <row r="3075" spans="1:12" x14ac:dyDescent="0.3">
      <c r="A3075" s="1">
        <v>44216</v>
      </c>
      <c r="B3075" s="101" t="s">
        <v>3</v>
      </c>
      <c r="C3075" s="101">
        <v>107988</v>
      </c>
      <c r="D3075" s="6">
        <f t="shared" si="719"/>
        <v>0.15553708747484843</v>
      </c>
      <c r="E3075" s="7">
        <f t="shared" si="720"/>
        <v>680</v>
      </c>
      <c r="F3075" s="6">
        <f t="shared" si="721"/>
        <v>0.15168414008476466</v>
      </c>
      <c r="G3075" s="101">
        <v>85</v>
      </c>
      <c r="H3075" s="7">
        <v>0</v>
      </c>
      <c r="I3075" s="103">
        <v>0</v>
      </c>
      <c r="J3075" s="10">
        <f>IF(B3075="Pending","",C3075/(VLOOKUP(B3075,Population!$A$2:$B$10,2,FALSE)/100000))</f>
        <v>12310.786131042361</v>
      </c>
      <c r="K3075" s="10">
        <f>IF(B3075="Pending","",SUMIFS(E:E,A:A,"&lt;="&amp;A3075,A:A,"&gt;="&amp;A3075-13,B:B,B3075)/(VLOOKUP(B3075,Population!$A$2:$B$10,2,FALSE)/100000)/14)</f>
        <v>84.116767427642472</v>
      </c>
      <c r="L3075" s="13">
        <f>IF(B3075="Pending","",(G3075/C3075)/(VLOOKUP(B3075,Population!$A$2:$B$10,2,FALSE)/100000))</f>
        <v>8.973331592694494E-5</v>
      </c>
    </row>
    <row r="3076" spans="1:12" x14ac:dyDescent="0.3">
      <c r="A3076" s="1">
        <v>44216</v>
      </c>
      <c r="B3076" s="101" t="s">
        <v>4</v>
      </c>
      <c r="C3076" s="101">
        <v>103658</v>
      </c>
      <c r="D3076" s="6">
        <f t="shared" si="719"/>
        <v>0.149300509440566</v>
      </c>
      <c r="E3076" s="7">
        <f t="shared" si="720"/>
        <v>652</v>
      </c>
      <c r="F3076" s="6">
        <f t="shared" si="721"/>
        <v>0.14543832255186259</v>
      </c>
      <c r="G3076" s="101">
        <v>276</v>
      </c>
      <c r="H3076" s="7">
        <v>0</v>
      </c>
      <c r="I3076" s="103">
        <v>0</v>
      </c>
      <c r="J3076" s="10">
        <f>IF(B3076="Pending","",C3076/(VLOOKUP(B3076,Population!$A$2:$B$10,2,FALSE)/100000))</f>
        <v>12159.010932294843</v>
      </c>
      <c r="K3076" s="10">
        <f>IF(B3076="Pending","",SUMIFS(E:E,A:A,"&lt;="&amp;A3076,A:A,"&gt;="&amp;A3076-13,B:B,B3076)/(VLOOKUP(B3076,Population!$A$2:$B$10,2,FALSE)/100000)/14)</f>
        <v>82.486544094482923</v>
      </c>
      <c r="L3076" s="13">
        <f>IF(B3076="Pending","",(G3076/C3076)/(VLOOKUP(B3076,Population!$A$2:$B$10,2,FALSE)/100000))</f>
        <v>3.1232135529666785E-4</v>
      </c>
    </row>
    <row r="3077" spans="1:12" x14ac:dyDescent="0.3">
      <c r="A3077" s="1">
        <v>44216</v>
      </c>
      <c r="B3077" s="101" t="s">
        <v>5</v>
      </c>
      <c r="C3077" s="101">
        <v>97479</v>
      </c>
      <c r="D3077" s="6">
        <f t="shared" si="719"/>
        <v>0.14040078295700217</v>
      </c>
      <c r="E3077" s="7">
        <f t="shared" si="720"/>
        <v>681</v>
      </c>
      <c r="F3077" s="6">
        <f t="shared" si="721"/>
        <v>0.15190720499665403</v>
      </c>
      <c r="G3077" s="101">
        <v>729</v>
      </c>
      <c r="H3077" s="7">
        <v>0</v>
      </c>
      <c r="I3077" s="103">
        <v>0</v>
      </c>
      <c r="J3077" s="10">
        <f>IF(B3077="Pending","",C3077/(VLOOKUP(B3077,Population!$A$2:$B$10,2,FALSE)/100000))</f>
        <v>10887.117039942548</v>
      </c>
      <c r="K3077" s="10">
        <f>IF(B3077="Pending","",SUMIFS(E:E,A:A,"&lt;="&amp;A3077,A:A,"&gt;="&amp;A3077-13,B:B,B3077)/(VLOOKUP(B3077,Population!$A$2:$B$10,2,FALSE)/100000)/14)</f>
        <v>79.409310881309338</v>
      </c>
      <c r="L3077" s="13">
        <f>IF(B3077="Pending","",(G3077/C3077)/(VLOOKUP(B3077,Population!$A$2:$B$10,2,FALSE)/100000))</f>
        <v>8.3525347184626409E-4</v>
      </c>
    </row>
    <row r="3078" spans="1:12" x14ac:dyDescent="0.3">
      <c r="A3078" s="1">
        <v>44216</v>
      </c>
      <c r="B3078" s="101" t="s">
        <v>6</v>
      </c>
      <c r="C3078" s="101">
        <v>70152</v>
      </c>
      <c r="D3078" s="6">
        <f t="shared" si="719"/>
        <v>0.1010412060648921</v>
      </c>
      <c r="E3078" s="7">
        <f t="shared" si="720"/>
        <v>512</v>
      </c>
      <c r="F3078" s="6">
        <f t="shared" si="721"/>
        <v>0.11420923488735223</v>
      </c>
      <c r="G3078" s="101">
        <v>1558</v>
      </c>
      <c r="H3078" s="7">
        <v>0</v>
      </c>
      <c r="I3078" s="103">
        <v>0</v>
      </c>
      <c r="J3078" s="10">
        <f>IF(B3078="Pending","",C3078/(VLOOKUP(B3078,Population!$A$2:$B$10,2,FALSE)/100000))</f>
        <v>8902.1087815562205</v>
      </c>
      <c r="K3078" s="10">
        <f>IF(B3078="Pending","",SUMIFS(E:E,A:A,"&lt;="&amp;A3078,A:A,"&gt;="&amp;A3078-13,B:B,B3078)/(VLOOKUP(B3078,Population!$A$2:$B$10,2,FALSE)/100000)/14)</f>
        <v>67.174063034668748</v>
      </c>
      <c r="L3078" s="13">
        <f>IF(B3078="Pending","",(G3078/C3078)/(VLOOKUP(B3078,Population!$A$2:$B$10,2,FALSE)/100000))</f>
        <v>2.8182546753504315E-3</v>
      </c>
    </row>
    <row r="3079" spans="1:12" x14ac:dyDescent="0.3">
      <c r="A3079" s="1">
        <v>44216</v>
      </c>
      <c r="B3079" s="101" t="s">
        <v>7</v>
      </c>
      <c r="C3079" s="101">
        <v>42073</v>
      </c>
      <c r="D3079" s="6">
        <f t="shared" si="719"/>
        <v>6.0598509846735732E-2</v>
      </c>
      <c r="E3079" s="7">
        <f t="shared" si="720"/>
        <v>265</v>
      </c>
      <c r="F3079" s="6">
        <f t="shared" si="721"/>
        <v>5.9112201650680346E-2</v>
      </c>
      <c r="G3079" s="101">
        <v>2601</v>
      </c>
      <c r="H3079" s="7">
        <v>0</v>
      </c>
      <c r="I3079" s="103">
        <v>0</v>
      </c>
      <c r="J3079" s="10">
        <f>IF(B3079="Pending","",C3079/(VLOOKUP(B3079,Population!$A$2:$B$10,2,FALSE)/100000))</f>
        <v>8772.5736399518773</v>
      </c>
      <c r="K3079" s="10">
        <f>IF(B3079="Pending","",SUMIFS(E:E,A:A,"&lt;="&amp;A3079,A:A,"&gt;="&amp;A3079-13,B:B,B3079)/(VLOOKUP(B3079,Population!$A$2:$B$10,2,FALSE)/100000)/14)</f>
        <v>67.303530732201054</v>
      </c>
      <c r="L3079" s="13">
        <f>IF(B3079="Pending","",(G3079/C3079)/(VLOOKUP(B3079,Population!$A$2:$B$10,2,FALSE)/100000))</f>
        <v>1.2890222506298454E-2</v>
      </c>
    </row>
    <row r="3080" spans="1:12" x14ac:dyDescent="0.3">
      <c r="A3080" s="1">
        <v>44216</v>
      </c>
      <c r="B3080" s="101" t="s">
        <v>25</v>
      </c>
      <c r="C3080" s="101">
        <v>22245</v>
      </c>
      <c r="D3080" s="6">
        <f t="shared" si="719"/>
        <v>3.2039879531781341E-2</v>
      </c>
      <c r="E3080" s="7">
        <f t="shared" si="720"/>
        <v>142</v>
      </c>
      <c r="F3080" s="6">
        <f t="shared" si="721"/>
        <v>3.1675217488289095E-2</v>
      </c>
      <c r="G3080" s="101">
        <v>3260</v>
      </c>
      <c r="H3080" s="7">
        <v>0</v>
      </c>
      <c r="I3080" s="103">
        <v>0</v>
      </c>
      <c r="J3080" s="10">
        <f>IF(B3080="Pending","",C3080/(VLOOKUP(B3080,Population!$A$2:$B$10,2,FALSE)/100000))</f>
        <v>10048.832492354393</v>
      </c>
      <c r="K3080" s="10">
        <f>IF(B3080="Pending","",SUMIFS(E:E,A:A,"&lt;="&amp;A3080,A:A,"&gt;="&amp;A3080-13,B:B,B3080)/(VLOOKUP(B3080,Population!$A$2:$B$10,2,FALSE)/100000)/14)</f>
        <v>78.150057144405949</v>
      </c>
      <c r="L3080" s="13">
        <f>IF(B3080="Pending","",(G3080/C3080)/(VLOOKUP(B3080,Population!$A$2:$B$10,2,FALSE)/100000))</f>
        <v>6.6201584896200191E-2</v>
      </c>
    </row>
    <row r="3081" spans="1:12" x14ac:dyDescent="0.3">
      <c r="A3081" s="1">
        <v>44216</v>
      </c>
      <c r="B3081" s="101" t="s">
        <v>21</v>
      </c>
      <c r="C3081" s="101">
        <v>1034</v>
      </c>
      <c r="D3081" s="6">
        <f t="shared" si="719"/>
        <v>1.4892890733136394E-3</v>
      </c>
      <c r="E3081" s="7">
        <f t="shared" si="720"/>
        <v>-1</v>
      </c>
      <c r="F3081" s="6">
        <f t="shared" si="721"/>
        <v>-2.2306491188935982E-4</v>
      </c>
      <c r="G3081" s="101">
        <v>0</v>
      </c>
      <c r="H3081" s="7">
        <v>0</v>
      </c>
      <c r="I3081" s="103">
        <v>0</v>
      </c>
      <c r="J3081" s="10" t="str">
        <f>IF(B3081="Pending","",C3081/(VLOOKUP(B3081,Population!$A$2:$B$10,2,FALSE)/100000))</f>
        <v/>
      </c>
      <c r="K3081" s="10" t="str">
        <f>IF(B3081="Pending","",SUMIFS(E:E,A:A,"&lt;="&amp;A3081,A:A,"&gt;="&amp;A3081-13,B:B,B3081)/(VLOOKUP(B3081,Population!$A$2:$B$10,2,FALSE)/100000)/14)</f>
        <v/>
      </c>
      <c r="L3081" s="13" t="str">
        <f>IF(B3081="Pending","",(G3081/C3081)/(VLOOKUP(B3081,Population!$A$2:$B$10,2,FALSE)/100000))</f>
        <v/>
      </c>
    </row>
    <row r="3082" spans="1:12" x14ac:dyDescent="0.3">
      <c r="A3082" s="1">
        <v>44217</v>
      </c>
      <c r="B3082" s="101" t="s">
        <v>0</v>
      </c>
      <c r="C3082" s="101">
        <v>36001</v>
      </c>
      <c r="D3082" s="6">
        <f t="shared" ref="D3082:D3091" si="722">C3082/SUMIF(A:A,A3082,C:C)</f>
        <v>5.1593403679940614E-2</v>
      </c>
      <c r="E3082" s="7">
        <f t="shared" ref="E3082:E3091" si="723">C3082-SUMIFS(C:C,A:A,A3082-1,B:B,B3082)</f>
        <v>211</v>
      </c>
      <c r="F3082" s="6">
        <f t="shared" ref="F3082:F3091" si="724">E3082/SUMIF(A:A,A3082,E:E)</f>
        <v>6.0423825887743414E-2</v>
      </c>
      <c r="G3082" s="101">
        <v>4</v>
      </c>
      <c r="H3082" s="7">
        <v>0</v>
      </c>
      <c r="I3082" s="103">
        <v>0</v>
      </c>
      <c r="J3082" s="10">
        <f>IF(B3082="Pending","",C3082/(VLOOKUP(B3082,Population!$A$2:$B$10,2,FALSE)/100000))</f>
        <v>3973.9097991685926</v>
      </c>
      <c r="K3082" s="10">
        <f>IF(B3082="Pending","",SUMIFS(E:E,A:A,"&lt;="&amp;A3082,A:A,"&gt;="&amp;A3082-13,B:B,B3082)/(VLOOKUP(B3082,Population!$A$2:$B$10,2,FALSE)/100000)/14)</f>
        <v>29.101773102991732</v>
      </c>
      <c r="L3082" s="13">
        <f>IF(B3082="Pending","",(G3082/C3082)/(VLOOKUP(B3082,Population!$A$2:$B$10,2,FALSE)/100000))</f>
        <v>1.2264472332100298E-5</v>
      </c>
    </row>
    <row r="3083" spans="1:12" x14ac:dyDescent="0.3">
      <c r="A3083" s="1">
        <v>44217</v>
      </c>
      <c r="B3083" s="101" t="s">
        <v>1</v>
      </c>
      <c r="C3083" s="101">
        <v>87576</v>
      </c>
      <c r="D3083" s="6">
        <f t="shared" si="722"/>
        <v>0.12550606707242795</v>
      </c>
      <c r="E3083" s="7">
        <f t="shared" si="723"/>
        <v>393</v>
      </c>
      <c r="F3083" s="6">
        <f t="shared" si="724"/>
        <v>0.11254295532646048</v>
      </c>
      <c r="G3083" s="101">
        <v>3</v>
      </c>
      <c r="H3083" s="7">
        <v>0</v>
      </c>
      <c r="I3083" s="103">
        <v>0</v>
      </c>
      <c r="J3083" s="10">
        <f>IF(B3083="Pending","",C3083/(VLOOKUP(B3083,Population!$A$2:$B$10,2,FALSE)/100000))</f>
        <v>10222.183314365753</v>
      </c>
      <c r="K3083" s="10">
        <f>IF(B3083="Pending","",SUMIFS(E:E,A:A,"&lt;="&amp;A3083,A:A,"&gt;="&amp;A3083-13,B:B,B3083)/(VLOOKUP(B3083,Population!$A$2:$B$10,2,FALSE)/100000)/14)</f>
        <v>63.697719304827778</v>
      </c>
      <c r="L3083" s="13">
        <f>IF(B3083="Pending","",(G3083/C3083)/(VLOOKUP(B3083,Population!$A$2:$B$10,2,FALSE)/100000))</f>
        <v>3.9984779873510712E-6</v>
      </c>
    </row>
    <row r="3084" spans="1:12" x14ac:dyDescent="0.3">
      <c r="A3084" s="1">
        <v>44217</v>
      </c>
      <c r="B3084" s="101" t="s">
        <v>2</v>
      </c>
      <c r="C3084" s="101">
        <v>127286</v>
      </c>
      <c r="D3084" s="6">
        <f t="shared" si="722"/>
        <v>0.18241487683133581</v>
      </c>
      <c r="E3084" s="7">
        <f t="shared" si="723"/>
        <v>597</v>
      </c>
      <c r="F3084" s="6">
        <f t="shared" si="724"/>
        <v>0.17096219931271478</v>
      </c>
      <c r="G3084" s="101">
        <v>39</v>
      </c>
      <c r="H3084" s="7">
        <v>0</v>
      </c>
      <c r="I3084" s="103">
        <v>0</v>
      </c>
      <c r="J3084" s="10">
        <f>IF(B3084="Pending","",C3084/(VLOOKUP(B3084,Population!$A$2:$B$10,2,FALSE)/100000))</f>
        <v>13364.089168122564</v>
      </c>
      <c r="K3084" s="10">
        <f>IF(B3084="Pending","",SUMIFS(E:E,A:A,"&lt;="&amp;A3084,A:A,"&gt;="&amp;A3084-13,B:B,B3084)/(VLOOKUP(B3084,Population!$A$2:$B$10,2,FALSE)/100000)/14)</f>
        <v>84.571546163150103</v>
      </c>
      <c r="L3084" s="13">
        <f>IF(B3084="Pending","",(G3084/C3084)/(VLOOKUP(B3084,Population!$A$2:$B$10,2,FALSE)/100000))</f>
        <v>3.2169380232657531E-5</v>
      </c>
    </row>
    <row r="3085" spans="1:12" x14ac:dyDescent="0.3">
      <c r="A3085" s="1">
        <v>44217</v>
      </c>
      <c r="B3085" s="101" t="s">
        <v>3</v>
      </c>
      <c r="C3085" s="101">
        <v>108526</v>
      </c>
      <c r="D3085" s="6">
        <f t="shared" si="722"/>
        <v>0.15552972772337531</v>
      </c>
      <c r="E3085" s="7">
        <f t="shared" si="723"/>
        <v>538</v>
      </c>
      <c r="F3085" s="6">
        <f t="shared" si="724"/>
        <v>0.15406643757159222</v>
      </c>
      <c r="G3085" s="101">
        <v>86</v>
      </c>
      <c r="H3085" s="7">
        <v>0</v>
      </c>
      <c r="I3085" s="103">
        <v>0</v>
      </c>
      <c r="J3085" s="10">
        <f>IF(B3085="Pending","",C3085/(VLOOKUP(B3085,Population!$A$2:$B$10,2,FALSE)/100000))</f>
        <v>12372.118898928615</v>
      </c>
      <c r="K3085" s="10">
        <f>IF(B3085="Pending","",SUMIFS(E:E,A:A,"&lt;="&amp;A3085,A:A,"&gt;="&amp;A3085-13,B:B,B3085)/(VLOOKUP(B3085,Population!$A$2:$B$10,2,FALSE)/100000)/14)</f>
        <v>77.553542398922261</v>
      </c>
      <c r="L3085" s="13">
        <f>IF(B3085="Pending","",(G3085/C3085)/(VLOOKUP(B3085,Population!$A$2:$B$10,2,FALSE)/100000))</f>
        <v>9.0338930280456307E-5</v>
      </c>
    </row>
    <row r="3086" spans="1:12" x14ac:dyDescent="0.3">
      <c r="A3086" s="1">
        <v>44217</v>
      </c>
      <c r="B3086" s="101" t="s">
        <v>4</v>
      </c>
      <c r="C3086" s="101">
        <v>104171</v>
      </c>
      <c r="D3086" s="6">
        <f t="shared" si="722"/>
        <v>0.14928853239474163</v>
      </c>
      <c r="E3086" s="7">
        <f t="shared" si="723"/>
        <v>513</v>
      </c>
      <c r="F3086" s="6">
        <f t="shared" si="724"/>
        <v>0.14690721649484537</v>
      </c>
      <c r="G3086" s="101">
        <v>281</v>
      </c>
      <c r="H3086" s="7">
        <v>0</v>
      </c>
      <c r="I3086" s="103">
        <v>0</v>
      </c>
      <c r="J3086" s="10">
        <f>IF(B3086="Pending","",C3086/(VLOOKUP(B3086,Population!$A$2:$B$10,2,FALSE)/100000))</f>
        <v>12219.185473654577</v>
      </c>
      <c r="K3086" s="10">
        <f>IF(B3086="Pending","",SUMIFS(E:E,A:A,"&lt;="&amp;A3086,A:A,"&gt;="&amp;A3086-13,B:B,B3086)/(VLOOKUP(B3086,Population!$A$2:$B$10,2,FALSE)/100000)/14)</f>
        <v>76.361844883404501</v>
      </c>
      <c r="L3086" s="13">
        <f>IF(B3086="Pending","",(G3086/C3086)/(VLOOKUP(B3086,Population!$A$2:$B$10,2,FALSE)/100000))</f>
        <v>3.1641343129875716E-4</v>
      </c>
    </row>
    <row r="3087" spans="1:12" x14ac:dyDescent="0.3">
      <c r="A3087" s="1">
        <v>44217</v>
      </c>
      <c r="B3087" s="101" t="s">
        <v>5</v>
      </c>
      <c r="C3087" s="101">
        <v>97985</v>
      </c>
      <c r="D3087" s="6">
        <f t="shared" si="722"/>
        <v>0.14042331211852396</v>
      </c>
      <c r="E3087" s="7">
        <f t="shared" si="723"/>
        <v>506</v>
      </c>
      <c r="F3087" s="6">
        <f t="shared" si="724"/>
        <v>0.14490263459335626</v>
      </c>
      <c r="G3087" s="101">
        <v>735</v>
      </c>
      <c r="H3087" s="7">
        <v>0</v>
      </c>
      <c r="I3087" s="103">
        <v>0</v>
      </c>
      <c r="J3087" s="10">
        <f>IF(B3087="Pending","",C3087/(VLOOKUP(B3087,Population!$A$2:$B$10,2,FALSE)/100000))</f>
        <v>10943.63055795372</v>
      </c>
      <c r="K3087" s="10">
        <f>IF(B3087="Pending","",SUMIFS(E:E,A:A,"&lt;="&amp;A3087,A:A,"&gt;="&amp;A3087-13,B:B,B3087)/(VLOOKUP(B3087,Population!$A$2:$B$10,2,FALSE)/100000)/14)</f>
        <v>72.963387313688486</v>
      </c>
      <c r="L3087" s="13">
        <f>IF(B3087="Pending","",(G3087/C3087)/(VLOOKUP(B3087,Population!$A$2:$B$10,2,FALSE)/100000))</f>
        <v>8.3777919017230041E-4</v>
      </c>
    </row>
    <row r="3088" spans="1:12" x14ac:dyDescent="0.3">
      <c r="A3088" s="1">
        <v>44217</v>
      </c>
      <c r="B3088" s="101" t="s">
        <v>6</v>
      </c>
      <c r="C3088" s="101">
        <v>70574</v>
      </c>
      <c r="D3088" s="6">
        <f t="shared" si="722"/>
        <v>0.10114032586061857</v>
      </c>
      <c r="E3088" s="7">
        <f t="shared" si="723"/>
        <v>422</v>
      </c>
      <c r="F3088" s="6">
        <f t="shared" si="724"/>
        <v>0.12084765177548683</v>
      </c>
      <c r="G3088" s="101">
        <v>1583</v>
      </c>
      <c r="H3088" s="7">
        <v>0</v>
      </c>
      <c r="I3088" s="103">
        <v>0</v>
      </c>
      <c r="J3088" s="10">
        <f>IF(B3088="Pending","",C3088/(VLOOKUP(B3088,Population!$A$2:$B$10,2,FALSE)/100000))</f>
        <v>8955.6594986536184</v>
      </c>
      <c r="K3088" s="10">
        <f>IF(B3088="Pending","",SUMIFS(E:E,A:A,"&lt;="&amp;A3088,A:A,"&gt;="&amp;A3088-13,B:B,B3088)/(VLOOKUP(B3088,Population!$A$2:$B$10,2,FALSE)/100000)/14)</f>
        <v>61.626832353624714</v>
      </c>
      <c r="L3088" s="13">
        <f>IF(B3088="Pending","",(G3088/C3088)/(VLOOKUP(B3088,Population!$A$2:$B$10,2,FALSE)/100000))</f>
        <v>2.8463547174906586E-3</v>
      </c>
    </row>
    <row r="3089" spans="1:12" x14ac:dyDescent="0.3">
      <c r="A3089" s="1">
        <v>44217</v>
      </c>
      <c r="B3089" s="101" t="s">
        <v>7</v>
      </c>
      <c r="C3089" s="101">
        <v>42291</v>
      </c>
      <c r="D3089" s="6">
        <f t="shared" si="722"/>
        <v>6.0607667426692824E-2</v>
      </c>
      <c r="E3089" s="7">
        <f t="shared" si="723"/>
        <v>218</v>
      </c>
      <c r="F3089" s="6">
        <f t="shared" si="724"/>
        <v>6.2428407789232532E-2</v>
      </c>
      <c r="G3089" s="101">
        <v>2641</v>
      </c>
      <c r="H3089" s="7">
        <v>0</v>
      </c>
      <c r="I3089" s="103">
        <v>0</v>
      </c>
      <c r="J3089" s="10">
        <f>IF(B3089="Pending","",C3089/(VLOOKUP(B3089,Population!$A$2:$B$10,2,FALSE)/100000))</f>
        <v>8818.0284697360494</v>
      </c>
      <c r="K3089" s="10">
        <f>IF(B3089="Pending","",SUMIFS(E:E,A:A,"&lt;="&amp;A3089,A:A,"&gt;="&amp;A3089-13,B:B,B3089)/(VLOOKUP(B3089,Population!$A$2:$B$10,2,FALSE)/100000)/14)</f>
        <v>61.495082627408308</v>
      </c>
      <c r="L3089" s="13">
        <f>IF(B3089="Pending","",(G3089/C3089)/(VLOOKUP(B3089,Population!$A$2:$B$10,2,FALSE)/100000))</f>
        <v>1.3020989507169614E-2</v>
      </c>
    </row>
    <row r="3090" spans="1:12" x14ac:dyDescent="0.3">
      <c r="A3090" s="1">
        <v>44217</v>
      </c>
      <c r="B3090" s="101" t="s">
        <v>25</v>
      </c>
      <c r="C3090" s="101">
        <v>22352</v>
      </c>
      <c r="D3090" s="6">
        <f t="shared" si="722"/>
        <v>3.2032881282576385E-2</v>
      </c>
      <c r="E3090" s="7">
        <f t="shared" si="723"/>
        <v>107</v>
      </c>
      <c r="F3090" s="6">
        <f t="shared" si="724"/>
        <v>3.0641466208476516E-2</v>
      </c>
      <c r="G3090" s="101">
        <v>3312</v>
      </c>
      <c r="H3090" s="7">
        <v>0</v>
      </c>
      <c r="I3090" s="103">
        <v>0</v>
      </c>
      <c r="J3090" s="10">
        <f>IF(B3090="Pending","",C3090/(VLOOKUP(B3090,Population!$A$2:$B$10,2,FALSE)/100000))</f>
        <v>10097.168076830993</v>
      </c>
      <c r="K3090" s="10">
        <f>IF(B3090="Pending","",SUMIFS(E:E,A:A,"&lt;="&amp;A3090,A:A,"&gt;="&amp;A3090-13,B:B,B3090)/(VLOOKUP(B3090,Population!$A$2:$B$10,2,FALSE)/100000)/14)</f>
        <v>71.664441336798347</v>
      </c>
      <c r="L3090" s="13">
        <f>IF(B3090="Pending","",(G3090/C3090)/(VLOOKUP(B3090,Population!$A$2:$B$10,2,FALSE)/100000))</f>
        <v>6.6935596215225976E-2</v>
      </c>
    </row>
    <row r="3091" spans="1:12" x14ac:dyDescent="0.3">
      <c r="A3091" s="1">
        <v>44217</v>
      </c>
      <c r="B3091" s="101" t="s">
        <v>21</v>
      </c>
      <c r="C3091" s="101">
        <v>1021</v>
      </c>
      <c r="D3091" s="6">
        <f t="shared" si="722"/>
        <v>1.4632056097669333E-3</v>
      </c>
      <c r="E3091" s="7">
        <f t="shared" si="723"/>
        <v>-13</v>
      </c>
      <c r="F3091" s="6">
        <f t="shared" si="724"/>
        <v>-3.7227949599083618E-3</v>
      </c>
      <c r="G3091" s="101">
        <v>0</v>
      </c>
      <c r="H3091" s="7">
        <v>0</v>
      </c>
      <c r="I3091" s="103">
        <v>0</v>
      </c>
      <c r="J3091" s="10" t="str">
        <f>IF(B3091="Pending","",C3091/(VLOOKUP(B3091,Population!$A$2:$B$10,2,FALSE)/100000))</f>
        <v/>
      </c>
      <c r="K3091" s="10" t="str">
        <f>IF(B3091="Pending","",SUMIFS(E:E,A:A,"&lt;="&amp;A3091,A:A,"&gt;="&amp;A3091-13,B:B,B3091)/(VLOOKUP(B3091,Population!$A$2:$B$10,2,FALSE)/100000)/14)</f>
        <v/>
      </c>
      <c r="L3091" s="13" t="str">
        <f>IF(B3091="Pending","",(G3091/C3091)/(VLOOKUP(B3091,Population!$A$2:$B$10,2,FALSE)/100000))</f>
        <v/>
      </c>
    </row>
    <row r="3092" spans="1:12" x14ac:dyDescent="0.3">
      <c r="A3092" s="1">
        <v>44218</v>
      </c>
      <c r="B3092" s="101" t="s">
        <v>0</v>
      </c>
      <c r="C3092" s="101">
        <v>36287</v>
      </c>
      <c r="D3092" s="6">
        <f t="shared" ref="D3092:D3101" si="725">C3092/SUMIF(A:A,A3092,C:C)</f>
        <v>5.1702151608541462E-2</v>
      </c>
      <c r="E3092" s="7">
        <f t="shared" ref="E3092:E3101" si="726">C3092-SUMIFS(C:C,A:A,A3092-1,B:B,B3092)</f>
        <v>286</v>
      </c>
      <c r="F3092" s="6">
        <f t="shared" ref="F3092:F3101" si="727">E3092/SUMIF(A:A,A3092,E:E)</f>
        <v>7.0374015748031496E-2</v>
      </c>
      <c r="G3092" s="101">
        <v>5</v>
      </c>
      <c r="H3092" s="7">
        <v>0</v>
      </c>
      <c r="I3092" s="103">
        <v>0</v>
      </c>
      <c r="J3092" s="10">
        <f>IF(B3092="Pending","",C3092/(VLOOKUP(B3092,Population!$A$2:$B$10,2,FALSE)/100000))</f>
        <v>4005.4794278611903</v>
      </c>
      <c r="K3092" s="10">
        <f>IF(B3092="Pending","",SUMIFS(E:E,A:A,"&lt;="&amp;A3092,A:A,"&gt;="&amp;A3092-13,B:B,B3092)/(VLOOKUP(B3092,Population!$A$2:$B$10,2,FALSE)/100000)/14)</f>
        <v>28.770623151670776</v>
      </c>
      <c r="L3092" s="13">
        <f>IF(B3092="Pending","",(G3092/C3092)/(VLOOKUP(B3092,Population!$A$2:$B$10,2,FALSE)/100000))</f>
        <v>1.5209760672828521E-5</v>
      </c>
    </row>
    <row r="3093" spans="1:12" x14ac:dyDescent="0.3">
      <c r="A3093" s="1">
        <v>44218</v>
      </c>
      <c r="B3093" s="101" t="s">
        <v>1</v>
      </c>
      <c r="C3093" s="101">
        <v>88075</v>
      </c>
      <c r="D3093" s="6">
        <f t="shared" si="725"/>
        <v>0.12549031341588693</v>
      </c>
      <c r="E3093" s="7">
        <f t="shared" si="726"/>
        <v>499</v>
      </c>
      <c r="F3093" s="6">
        <f t="shared" si="727"/>
        <v>0.12278543307086615</v>
      </c>
      <c r="G3093" s="101">
        <v>3</v>
      </c>
      <c r="H3093" s="7">
        <v>0</v>
      </c>
      <c r="I3093" s="103">
        <v>0</v>
      </c>
      <c r="J3093" s="10">
        <f>IF(B3093="Pending","",C3093/(VLOOKUP(B3093,Population!$A$2:$B$10,2,FALSE)/100000))</f>
        <v>10280.428375499723</v>
      </c>
      <c r="K3093" s="10">
        <f>IF(B3093="Pending","",SUMIFS(E:E,A:A,"&lt;="&amp;A3093,A:A,"&gt;="&amp;A3093-13,B:B,B3093)/(VLOOKUP(B3093,Population!$A$2:$B$10,2,FALSE)/100000)/14)</f>
        <v>61.563345464247156</v>
      </c>
      <c r="L3093" s="13">
        <f>IF(B3093="Pending","",(G3093/C3093)/(VLOOKUP(B3093,Population!$A$2:$B$10,2,FALSE)/100000))</f>
        <v>3.9758241069572227E-6</v>
      </c>
    </row>
    <row r="3094" spans="1:12" x14ac:dyDescent="0.3">
      <c r="A3094" s="1">
        <v>44218</v>
      </c>
      <c r="B3094" s="101" t="s">
        <v>2</v>
      </c>
      <c r="C3094" s="101">
        <v>127970</v>
      </c>
      <c r="D3094" s="6">
        <f t="shared" si="725"/>
        <v>0.18233318657770139</v>
      </c>
      <c r="E3094" s="7">
        <f t="shared" si="726"/>
        <v>684</v>
      </c>
      <c r="F3094" s="6">
        <f t="shared" si="727"/>
        <v>0.16830708661417323</v>
      </c>
      <c r="G3094" s="101">
        <v>39</v>
      </c>
      <c r="H3094" s="7">
        <v>0</v>
      </c>
      <c r="I3094" s="103">
        <v>0</v>
      </c>
      <c r="J3094" s="10">
        <f>IF(B3094="Pending","",C3094/(VLOOKUP(B3094,Population!$A$2:$B$10,2,FALSE)/100000))</f>
        <v>13435.90411235049</v>
      </c>
      <c r="K3094" s="10">
        <f>IF(B3094="Pending","",SUMIFS(E:E,A:A,"&lt;="&amp;A3094,A:A,"&gt;="&amp;A3094-13,B:B,B3094)/(VLOOKUP(B3094,Population!$A$2:$B$10,2,FALSE)/100000)/14)</f>
        <v>81.196783746424245</v>
      </c>
      <c r="L3094" s="13">
        <f>IF(B3094="Pending","",(G3094/C3094)/(VLOOKUP(B3094,Population!$A$2:$B$10,2,FALSE)/100000))</f>
        <v>3.1997434807330208E-5</v>
      </c>
    </row>
    <row r="3095" spans="1:12" x14ac:dyDescent="0.3">
      <c r="A3095" s="1">
        <v>44218</v>
      </c>
      <c r="B3095" s="101" t="s">
        <v>3</v>
      </c>
      <c r="C3095" s="101">
        <v>109092</v>
      </c>
      <c r="D3095" s="6">
        <f t="shared" si="725"/>
        <v>0.15543558638848637</v>
      </c>
      <c r="E3095" s="7">
        <f t="shared" si="726"/>
        <v>566</v>
      </c>
      <c r="F3095" s="6">
        <f t="shared" si="727"/>
        <v>0.13927165354330709</v>
      </c>
      <c r="G3095" s="101">
        <v>86</v>
      </c>
      <c r="H3095" s="7">
        <v>0</v>
      </c>
      <c r="I3095" s="103">
        <v>0</v>
      </c>
      <c r="J3095" s="10">
        <f>IF(B3095="Pending","",C3095/(VLOOKUP(B3095,Population!$A$2:$B$10,2,FALSE)/100000))</f>
        <v>12436.643706779209</v>
      </c>
      <c r="K3095" s="10">
        <f>IF(B3095="Pending","",SUMIFS(E:E,A:A,"&lt;="&amp;A3095,A:A,"&gt;="&amp;A3095-13,B:B,B3095)/(VLOOKUP(B3095,Population!$A$2:$B$10,2,FALSE)/100000)/14)</f>
        <v>74.793079266495269</v>
      </c>
      <c r="L3095" s="13">
        <f>IF(B3095="Pending","",(G3095/C3095)/(VLOOKUP(B3095,Population!$A$2:$B$10,2,FALSE)/100000))</f>
        <v>8.9870226484222495E-5</v>
      </c>
    </row>
    <row r="3096" spans="1:12" x14ac:dyDescent="0.3">
      <c r="A3096" s="1">
        <v>44218</v>
      </c>
      <c r="B3096" s="101" t="s">
        <v>4</v>
      </c>
      <c r="C3096" s="101">
        <v>104707</v>
      </c>
      <c r="D3096" s="6">
        <f t="shared" si="725"/>
        <v>0.14918778594195031</v>
      </c>
      <c r="E3096" s="7">
        <f t="shared" si="726"/>
        <v>536</v>
      </c>
      <c r="F3096" s="6">
        <f t="shared" si="727"/>
        <v>0.13188976377952755</v>
      </c>
      <c r="G3096" s="101">
        <v>284</v>
      </c>
      <c r="H3096" s="7">
        <v>0</v>
      </c>
      <c r="I3096" s="103">
        <v>0</v>
      </c>
      <c r="J3096" s="10">
        <f>IF(B3096="Pending","",C3096/(VLOOKUP(B3096,Population!$A$2:$B$10,2,FALSE)/100000))</f>
        <v>12282.057898934923</v>
      </c>
      <c r="K3096" s="10">
        <f>IF(B3096="Pending","",SUMIFS(E:E,A:A,"&lt;="&amp;A3096,A:A,"&gt;="&amp;A3096-13,B:B,B3096)/(VLOOKUP(B3096,Population!$A$2:$B$10,2,FALSE)/100000)/14)</f>
        <v>73.270170452641239</v>
      </c>
      <c r="L3096" s="13">
        <f>IF(B3096="Pending","",(G3096/C3096)/(VLOOKUP(B3096,Population!$A$2:$B$10,2,FALSE)/100000))</f>
        <v>3.1815448302894103E-4</v>
      </c>
    </row>
    <row r="3097" spans="1:12" x14ac:dyDescent="0.3">
      <c r="A3097" s="1">
        <v>44218</v>
      </c>
      <c r="B3097" s="101" t="s">
        <v>5</v>
      </c>
      <c r="C3097" s="101">
        <v>98604</v>
      </c>
      <c r="D3097" s="6">
        <f t="shared" si="725"/>
        <v>0.14049215854737571</v>
      </c>
      <c r="E3097" s="7">
        <f t="shared" si="726"/>
        <v>619</v>
      </c>
      <c r="F3097" s="6">
        <f t="shared" si="727"/>
        <v>0.15231299212598426</v>
      </c>
      <c r="G3097" s="101">
        <v>741</v>
      </c>
      <c r="H3097" s="7">
        <v>0</v>
      </c>
      <c r="I3097" s="103">
        <v>0</v>
      </c>
      <c r="J3097" s="10">
        <f>IF(B3097="Pending","",C3097/(VLOOKUP(B3097,Population!$A$2:$B$10,2,FALSE)/100000))</f>
        <v>11012.764683742089</v>
      </c>
      <c r="K3097" s="10">
        <f>IF(B3097="Pending","",SUMIFS(E:E,A:A,"&lt;="&amp;A3097,A:A,"&gt;="&amp;A3097-13,B:B,B3097)/(VLOOKUP(B3097,Population!$A$2:$B$10,2,FALSE)/100000)/14)</f>
        <v>70.314814758675951</v>
      </c>
      <c r="L3097" s="13">
        <f>IF(B3097="Pending","",(G3097/C3097)/(VLOOKUP(B3097,Population!$A$2:$B$10,2,FALSE)/100000))</f>
        <v>8.393159984986789E-4</v>
      </c>
    </row>
    <row r="3098" spans="1:12" x14ac:dyDescent="0.3">
      <c r="A3098" s="1">
        <v>44218</v>
      </c>
      <c r="B3098" s="101" t="s">
        <v>6</v>
      </c>
      <c r="C3098" s="101">
        <v>71020</v>
      </c>
      <c r="D3098" s="6">
        <f t="shared" si="725"/>
        <v>0.10119014543055681</v>
      </c>
      <c r="E3098" s="7">
        <f t="shared" si="726"/>
        <v>446</v>
      </c>
      <c r="F3098" s="6">
        <f t="shared" si="727"/>
        <v>0.10974409448818898</v>
      </c>
      <c r="G3098" s="101">
        <v>1602</v>
      </c>
      <c r="H3098" s="7">
        <v>0</v>
      </c>
      <c r="I3098" s="103">
        <v>0</v>
      </c>
      <c r="J3098" s="10">
        <f>IF(B3098="Pending","",C3098/(VLOOKUP(B3098,Population!$A$2:$B$10,2,FALSE)/100000))</f>
        <v>9012.2557541641399</v>
      </c>
      <c r="K3098" s="10">
        <f>IF(B3098="Pending","",SUMIFS(E:E,A:A,"&lt;="&amp;A3098,A:A,"&gt;="&amp;A3098-13,B:B,B3098)/(VLOOKUP(B3098,Population!$A$2:$B$10,2,FALSE)/100000)/14)</f>
        <v>59.514896489763188</v>
      </c>
      <c r="L3098" s="13">
        <f>IF(B3098="Pending","",(G3098/C3098)/(VLOOKUP(B3098,Population!$A$2:$B$10,2,FALSE)/100000))</f>
        <v>2.8624287394523728E-3</v>
      </c>
    </row>
    <row r="3099" spans="1:12" x14ac:dyDescent="0.3">
      <c r="A3099" s="1">
        <v>44218</v>
      </c>
      <c r="B3099" s="101" t="s">
        <v>7</v>
      </c>
      <c r="C3099" s="101">
        <v>42549</v>
      </c>
      <c r="D3099" s="6">
        <f t="shared" si="725"/>
        <v>6.0624324104826266E-2</v>
      </c>
      <c r="E3099" s="7">
        <f t="shared" si="726"/>
        <v>258</v>
      </c>
      <c r="F3099" s="6">
        <f t="shared" si="727"/>
        <v>6.3484251968503935E-2</v>
      </c>
      <c r="G3099" s="101">
        <v>2675</v>
      </c>
      <c r="H3099" s="7">
        <v>0</v>
      </c>
      <c r="I3099" s="103">
        <v>0</v>
      </c>
      <c r="J3099" s="10">
        <f>IF(B3099="Pending","",C3099/(VLOOKUP(B3099,Population!$A$2:$B$10,2,FALSE)/100000))</f>
        <v>8871.8236352604381</v>
      </c>
      <c r="K3099" s="10">
        <f>IF(B3099="Pending","",SUMIFS(E:E,A:A,"&lt;="&amp;A3099,A:A,"&gt;="&amp;A3099-13,B:B,B3099)/(VLOOKUP(B3099,Population!$A$2:$B$10,2,FALSE)/100000)/14)</f>
        <v>58.486604378259251</v>
      </c>
      <c r="L3099" s="13">
        <f>IF(B3099="Pending","",(G3099/C3099)/(VLOOKUP(B3099,Population!$A$2:$B$10,2,FALSE)/100000))</f>
        <v>1.310865008876573E-2</v>
      </c>
    </row>
    <row r="3100" spans="1:12" x14ac:dyDescent="0.3">
      <c r="A3100" s="1">
        <v>44218</v>
      </c>
      <c r="B3100" s="101" t="s">
        <v>25</v>
      </c>
      <c r="C3100" s="101">
        <v>22514</v>
      </c>
      <c r="D3100" s="6">
        <f t="shared" si="725"/>
        <v>3.2078216477380399E-2</v>
      </c>
      <c r="E3100" s="7">
        <f t="shared" si="726"/>
        <v>162</v>
      </c>
      <c r="F3100" s="6">
        <f t="shared" si="727"/>
        <v>3.9862204724409447E-2</v>
      </c>
      <c r="G3100" s="101">
        <v>3342</v>
      </c>
      <c r="H3100" s="7">
        <v>0</v>
      </c>
      <c r="I3100" s="103">
        <v>0</v>
      </c>
      <c r="J3100" s="10">
        <f>IF(B3100="Pending","",C3100/(VLOOKUP(B3100,Population!$A$2:$B$10,2,FALSE)/100000))</f>
        <v>10170.34905519743</v>
      </c>
      <c r="K3100" s="10">
        <f>IF(B3100="Pending","",SUMIFS(E:E,A:A,"&lt;="&amp;A3100,A:A,"&gt;="&amp;A3100-13,B:B,B3100)/(VLOOKUP(B3100,Population!$A$2:$B$10,2,FALSE)/100000)/14)</f>
        <v>68.695900768142138</v>
      </c>
      <c r="L3100" s="13">
        <f>IF(B3100="Pending","",(G3100/C3100)/(VLOOKUP(B3100,Population!$A$2:$B$10,2,FALSE)/100000))</f>
        <v>6.7055897647399526E-2</v>
      </c>
    </row>
    <row r="3101" spans="1:12" x14ac:dyDescent="0.3">
      <c r="A3101" s="1">
        <v>44218</v>
      </c>
      <c r="B3101" s="101" t="s">
        <v>21</v>
      </c>
      <c r="C3101" s="101">
        <v>1029</v>
      </c>
      <c r="D3101" s="6">
        <f t="shared" si="725"/>
        <v>1.4661315072943249E-3</v>
      </c>
      <c r="E3101" s="7">
        <f t="shared" si="726"/>
        <v>8</v>
      </c>
      <c r="F3101" s="6">
        <f t="shared" si="727"/>
        <v>1.968503937007874E-3</v>
      </c>
      <c r="G3101" s="101">
        <v>0</v>
      </c>
      <c r="H3101" s="7">
        <v>0</v>
      </c>
      <c r="I3101" s="103">
        <v>0</v>
      </c>
      <c r="J3101" s="10" t="str">
        <f>IF(B3101="Pending","",C3101/(VLOOKUP(B3101,Population!$A$2:$B$10,2,FALSE)/100000))</f>
        <v/>
      </c>
      <c r="K3101" s="10" t="str">
        <f>IF(B3101="Pending","",SUMIFS(E:E,A:A,"&lt;="&amp;A3101,A:A,"&gt;="&amp;A3101-13,B:B,B3101)/(VLOOKUP(B3101,Population!$A$2:$B$10,2,FALSE)/100000)/14)</f>
        <v/>
      </c>
      <c r="L3101" s="13" t="str">
        <f>IF(B3101="Pending","",(G3101/C3101)/(VLOOKUP(B3101,Population!$A$2:$B$10,2,FALSE)/100000))</f>
        <v/>
      </c>
    </row>
    <row r="3102" spans="1:12" x14ac:dyDescent="0.3">
      <c r="A3102" s="1">
        <v>44219</v>
      </c>
      <c r="B3102" s="101" t="s">
        <v>0</v>
      </c>
      <c r="C3102" s="101">
        <v>36582</v>
      </c>
      <c r="D3102" s="6">
        <f t="shared" ref="D3102:D3111" si="728">C3102/SUMIF(A:A,A3102,C:C)</f>
        <v>5.1824966424697826E-2</v>
      </c>
      <c r="E3102" s="7">
        <f t="shared" ref="E3102:E3111" si="729">C3102-SUMIFS(C:C,A:A,A3102-1,B:B,B3102)</f>
        <v>295</v>
      </c>
      <c r="F3102" s="6">
        <f t="shared" ref="F3102:F3111" si="730">E3102/SUMIF(A:A,A3102,E:E)</f>
        <v>7.3219161082154385E-2</v>
      </c>
      <c r="G3102" s="101">
        <v>5</v>
      </c>
      <c r="H3102" s="7">
        <v>0</v>
      </c>
      <c r="I3102" s="103">
        <v>0</v>
      </c>
      <c r="J3102" s="10">
        <f>IF(B3102="Pending","",C3102/(VLOOKUP(B3102,Population!$A$2:$B$10,2,FALSE)/100000))</f>
        <v>4038.0425064077513</v>
      </c>
      <c r="K3102" s="10">
        <f>IF(B3102="Pending","",SUMIFS(E:E,A:A,"&lt;="&amp;A3102,A:A,"&gt;="&amp;A3102-13,B:B,B3102)/(VLOOKUP(B3102,Population!$A$2:$B$10,2,FALSE)/100000)/14)</f>
        <v>28.045247067824871</v>
      </c>
      <c r="L3102" s="13">
        <f>IF(B3102="Pending","",(G3102/C3102)/(VLOOKUP(B3102,Population!$A$2:$B$10,2,FALSE)/100000))</f>
        <v>1.5087108018559088E-5</v>
      </c>
    </row>
    <row r="3103" spans="1:12" x14ac:dyDescent="0.3">
      <c r="A3103" s="1">
        <v>44219</v>
      </c>
      <c r="B3103" s="101" t="s">
        <v>1</v>
      </c>
      <c r="C3103" s="101">
        <v>88560</v>
      </c>
      <c r="D3103" s="6">
        <f t="shared" si="728"/>
        <v>0.12546112915016236</v>
      </c>
      <c r="E3103" s="7">
        <f t="shared" si="729"/>
        <v>485</v>
      </c>
      <c r="F3103" s="6">
        <f t="shared" si="730"/>
        <v>0.12037726482998262</v>
      </c>
      <c r="G3103" s="101">
        <v>3</v>
      </c>
      <c r="H3103" s="7">
        <v>0</v>
      </c>
      <c r="I3103" s="103">
        <v>0</v>
      </c>
      <c r="J3103" s="10">
        <f>IF(B3103="Pending","",C3103/(VLOOKUP(B3103,Population!$A$2:$B$10,2,FALSE)/100000))</f>
        <v>10337.039306661998</v>
      </c>
      <c r="K3103" s="10">
        <f>IF(B3103="Pending","",SUMIFS(E:E,A:A,"&lt;="&amp;A3103,A:A,"&gt;="&amp;A3103-13,B:B,B3103)/(VLOOKUP(B3103,Population!$A$2:$B$10,2,FALSE)/100000)/14)</f>
        <v>59.854178912219709</v>
      </c>
      <c r="L3103" s="13">
        <f>IF(B3103="Pending","",(G3103/C3103)/(VLOOKUP(B3103,Population!$A$2:$B$10,2,FALSE)/100000))</f>
        <v>3.9540504541582817E-6</v>
      </c>
    </row>
    <row r="3104" spans="1:12" x14ac:dyDescent="0.3">
      <c r="A3104" s="1">
        <v>44219</v>
      </c>
      <c r="B3104" s="101" t="s">
        <v>2</v>
      </c>
      <c r="C3104" s="101">
        <v>128639</v>
      </c>
      <c r="D3104" s="6">
        <f t="shared" si="728"/>
        <v>0.1822402234953448</v>
      </c>
      <c r="E3104" s="7">
        <f t="shared" si="729"/>
        <v>669</v>
      </c>
      <c r="F3104" s="6">
        <f t="shared" si="730"/>
        <v>0.16604616530156366</v>
      </c>
      <c r="G3104" s="101">
        <v>40</v>
      </c>
      <c r="H3104" s="7">
        <v>0</v>
      </c>
      <c r="I3104" s="103">
        <v>0</v>
      </c>
      <c r="J3104" s="10">
        <f>IF(B3104="Pending","",C3104/(VLOOKUP(B3104,Population!$A$2:$B$10,2,FALSE)/100000))</f>
        <v>13506.144167450611</v>
      </c>
      <c r="K3104" s="10">
        <f>IF(B3104="Pending","",SUMIFS(E:E,A:A,"&lt;="&amp;A3104,A:A,"&gt;="&amp;A3104-13,B:B,B3104)/(VLOOKUP(B3104,Population!$A$2:$B$10,2,FALSE)/100000)/14)</f>
        <v>78.114500739147957</v>
      </c>
      <c r="L3104" s="13">
        <f>IF(B3104="Pending","",(G3104/C3104)/(VLOOKUP(B3104,Population!$A$2:$B$10,2,FALSE)/100000))</f>
        <v>3.2647209173068875E-5</v>
      </c>
    </row>
    <row r="3105" spans="1:12" x14ac:dyDescent="0.3">
      <c r="A3105" s="1">
        <v>44219</v>
      </c>
      <c r="B3105" s="101" t="s">
        <v>3</v>
      </c>
      <c r="C3105" s="101">
        <v>109722</v>
      </c>
      <c r="D3105" s="6">
        <f t="shared" si="728"/>
        <v>0.15544089896809071</v>
      </c>
      <c r="E3105" s="7">
        <f t="shared" si="729"/>
        <v>630</v>
      </c>
      <c r="F3105" s="6">
        <f t="shared" si="730"/>
        <v>0.15636634400595681</v>
      </c>
      <c r="G3105" s="101">
        <v>88</v>
      </c>
      <c r="H3105" s="7">
        <v>0</v>
      </c>
      <c r="I3105" s="103">
        <v>0</v>
      </c>
      <c r="J3105" s="10">
        <f>IF(B3105="Pending","",C3105/(VLOOKUP(B3105,Population!$A$2:$B$10,2,FALSE)/100000))</f>
        <v>12508.464605976867</v>
      </c>
      <c r="K3105" s="10">
        <f>IF(B3105="Pending","",SUMIFS(E:E,A:A,"&lt;="&amp;A3105,A:A,"&gt;="&amp;A3105-13,B:B,B3105)/(VLOOKUP(B3105,Population!$A$2:$B$10,2,FALSE)/100000)/14)</f>
        <v>72.561908475094114</v>
      </c>
      <c r="L3105" s="13">
        <f>IF(B3105="Pending","",(G3105/C3105)/(VLOOKUP(B3105,Population!$A$2:$B$10,2,FALSE)/100000))</f>
        <v>9.1432215984146666E-5</v>
      </c>
    </row>
    <row r="3106" spans="1:12" x14ac:dyDescent="0.3">
      <c r="A3106" s="1">
        <v>44219</v>
      </c>
      <c r="B3106" s="101" t="s">
        <v>4</v>
      </c>
      <c r="C3106" s="101">
        <v>105293</v>
      </c>
      <c r="D3106" s="6">
        <f t="shared" si="728"/>
        <v>0.14916642583116582</v>
      </c>
      <c r="E3106" s="7">
        <f t="shared" si="729"/>
        <v>586</v>
      </c>
      <c r="F3106" s="6">
        <f t="shared" si="730"/>
        <v>0.14544551998014396</v>
      </c>
      <c r="G3106" s="101">
        <v>285</v>
      </c>
      <c r="H3106" s="7">
        <v>0</v>
      </c>
      <c r="I3106" s="103">
        <v>0</v>
      </c>
      <c r="J3106" s="10">
        <f>IF(B3106="Pending","",C3106/(VLOOKUP(B3106,Population!$A$2:$B$10,2,FALSE)/100000))</f>
        <v>12350.795289260077</v>
      </c>
      <c r="K3106" s="10">
        <f>IF(B3106="Pending","",SUMIFS(E:E,A:A,"&lt;="&amp;A3106,A:A,"&gt;="&amp;A3106-13,B:B,B3106)/(VLOOKUP(B3106,Population!$A$2:$B$10,2,FALSE)/100000)/14)</f>
        <v>71.217432686958333</v>
      </c>
      <c r="L3106" s="13">
        <f>IF(B3106="Pending","",(G3106/C3106)/(VLOOKUP(B3106,Population!$A$2:$B$10,2,FALSE)/100000))</f>
        <v>3.1749784653687806E-4</v>
      </c>
    </row>
    <row r="3107" spans="1:12" x14ac:dyDescent="0.3">
      <c r="A3107" s="1">
        <v>44219</v>
      </c>
      <c r="B3107" s="101" t="s">
        <v>5</v>
      </c>
      <c r="C3107" s="101">
        <v>99186</v>
      </c>
      <c r="D3107" s="6">
        <f t="shared" si="728"/>
        <v>0.14051476463288171</v>
      </c>
      <c r="E3107" s="7">
        <f t="shared" si="729"/>
        <v>582</v>
      </c>
      <c r="F3107" s="6">
        <f t="shared" si="730"/>
        <v>0.14445271779597915</v>
      </c>
      <c r="G3107" s="101">
        <v>745</v>
      </c>
      <c r="H3107" s="7">
        <v>0</v>
      </c>
      <c r="I3107" s="103">
        <v>0</v>
      </c>
      <c r="J3107" s="10">
        <f>IF(B3107="Pending","",C3107/(VLOOKUP(B3107,Population!$A$2:$B$10,2,FALSE)/100000))</f>
        <v>11077.766398134385</v>
      </c>
      <c r="K3107" s="10">
        <f>IF(B3107="Pending","",SUMIFS(E:E,A:A,"&lt;="&amp;A3107,A:A,"&gt;="&amp;A3107-13,B:B,B3107)/(VLOOKUP(B3107,Population!$A$2:$B$10,2,FALSE)/100000)/14)</f>
        <v>68.400183996016295</v>
      </c>
      <c r="L3107" s="13">
        <f>IF(B3107="Pending","",(G3107/C3107)/(VLOOKUP(B3107,Population!$A$2:$B$10,2,FALSE)/100000))</f>
        <v>8.3889522607946329E-4</v>
      </c>
    </row>
    <row r="3108" spans="1:12" x14ac:dyDescent="0.3">
      <c r="A3108" s="1">
        <v>44219</v>
      </c>
      <c r="B3108" s="101" t="s">
        <v>6</v>
      </c>
      <c r="C3108" s="101">
        <v>71451</v>
      </c>
      <c r="D3108" s="6">
        <f t="shared" si="728"/>
        <v>0.10122316100844908</v>
      </c>
      <c r="E3108" s="7">
        <f t="shared" si="729"/>
        <v>431</v>
      </c>
      <c r="F3108" s="6">
        <f t="shared" si="730"/>
        <v>0.10697443534375775</v>
      </c>
      <c r="G3108" s="101">
        <v>1610</v>
      </c>
      <c r="H3108" s="7">
        <v>0</v>
      </c>
      <c r="I3108" s="103">
        <v>0</v>
      </c>
      <c r="J3108" s="10">
        <f>IF(B3108="Pending","",C3108/(VLOOKUP(B3108,Population!$A$2:$B$10,2,FALSE)/100000))</f>
        <v>9066.9485481664597</v>
      </c>
      <c r="K3108" s="10">
        <f>IF(B3108="Pending","",SUMIFS(E:E,A:A,"&lt;="&amp;A3108,A:A,"&gt;="&amp;A3108-13,B:B,B3108)/(VLOOKUP(B3108,Population!$A$2:$B$10,2,FALSE)/100000)/14)</f>
        <v>57.883358054162002</v>
      </c>
      <c r="L3108" s="13">
        <f>IF(B3108="Pending","",(G3108/C3108)/(VLOOKUP(B3108,Population!$A$2:$B$10,2,FALSE)/100000))</f>
        <v>2.8593703173776189E-3</v>
      </c>
    </row>
    <row r="3109" spans="1:12" x14ac:dyDescent="0.3">
      <c r="A3109" s="1">
        <v>44219</v>
      </c>
      <c r="B3109" s="101" t="s">
        <v>7</v>
      </c>
      <c r="C3109" s="101">
        <v>42810</v>
      </c>
      <c r="D3109" s="6">
        <f t="shared" si="728"/>
        <v>6.0648045832412491E-2</v>
      </c>
      <c r="E3109" s="7">
        <f t="shared" si="729"/>
        <v>261</v>
      </c>
      <c r="F3109" s="6">
        <f t="shared" si="730"/>
        <v>6.4780342516753533E-2</v>
      </c>
      <c r="G3109" s="101">
        <v>2686</v>
      </c>
      <c r="H3109" s="7">
        <v>0</v>
      </c>
      <c r="I3109" s="103">
        <v>0</v>
      </c>
      <c r="J3109" s="10">
        <f>IF(B3109="Pending","",C3109/(VLOOKUP(B3109,Population!$A$2:$B$10,2,FALSE)/100000))</f>
        <v>8926.2443259653428</v>
      </c>
      <c r="K3109" s="10">
        <f>IF(B3109="Pending","",SUMIFS(E:E,A:A,"&lt;="&amp;A3109,A:A,"&gt;="&amp;A3109-13,B:B,B3109)/(VLOOKUP(B3109,Population!$A$2:$B$10,2,FALSE)/100000)/14)</f>
        <v>56.833430686895163</v>
      </c>
      <c r="L3109" s="13">
        <f>IF(B3109="Pending","",(G3109/C3109)/(VLOOKUP(B3109,Population!$A$2:$B$10,2,FALSE)/100000))</f>
        <v>1.3082306586205378E-2</v>
      </c>
    </row>
    <row r="3110" spans="1:12" x14ac:dyDescent="0.3">
      <c r="A3110" s="1">
        <v>44219</v>
      </c>
      <c r="B3110" s="101" t="s">
        <v>25</v>
      </c>
      <c r="C3110" s="101">
        <v>22610</v>
      </c>
      <c r="D3110" s="6">
        <f t="shared" si="728"/>
        <v>3.2031121613427853E-2</v>
      </c>
      <c r="E3110" s="7">
        <f t="shared" si="729"/>
        <v>96</v>
      </c>
      <c r="F3110" s="6">
        <f t="shared" si="730"/>
        <v>2.3827252419955324E-2</v>
      </c>
      <c r="G3110" s="101">
        <v>3357</v>
      </c>
      <c r="H3110" s="7">
        <v>0</v>
      </c>
      <c r="I3110" s="103">
        <v>0</v>
      </c>
      <c r="J3110" s="10">
        <f>IF(B3110="Pending","",C3110/(VLOOKUP(B3110,Population!$A$2:$B$10,2,FALSE)/100000))</f>
        <v>10213.71556089606</v>
      </c>
      <c r="K3110" s="10">
        <f>IF(B3110="Pending","",SUMIFS(E:E,A:A,"&lt;="&amp;A3110,A:A,"&gt;="&amp;A3110-13,B:B,B3110)/(VLOOKUP(B3110,Population!$A$2:$B$10,2,FALSE)/100000)/14)</f>
        <v>66.663095813518865</v>
      </c>
      <c r="L3110" s="13">
        <f>IF(B3110="Pending","",(G3110/C3110)/(VLOOKUP(B3110,Population!$A$2:$B$10,2,FALSE)/100000))</f>
        <v>6.7070875548384062E-2</v>
      </c>
    </row>
    <row r="3111" spans="1:12" x14ac:dyDescent="0.3">
      <c r="A3111" s="1">
        <v>44219</v>
      </c>
      <c r="B3111" s="101" t="s">
        <v>21</v>
      </c>
      <c r="C3111" s="101">
        <v>1023</v>
      </c>
      <c r="D3111" s="6">
        <f t="shared" si="728"/>
        <v>1.4492630433673903E-3</v>
      </c>
      <c r="E3111" s="7">
        <f t="shared" si="729"/>
        <v>-6</v>
      </c>
      <c r="F3111" s="6">
        <f t="shared" si="730"/>
        <v>-1.4892032762472078E-3</v>
      </c>
      <c r="G3111" s="101">
        <v>0</v>
      </c>
      <c r="H3111" s="7">
        <v>0</v>
      </c>
      <c r="I3111" s="103">
        <v>0</v>
      </c>
      <c r="J3111" s="10" t="str">
        <f>IF(B3111="Pending","",C3111/(VLOOKUP(B3111,Population!$A$2:$B$10,2,FALSE)/100000))</f>
        <v/>
      </c>
      <c r="K3111" s="10" t="str">
        <f>IF(B3111="Pending","",SUMIFS(E:E,A:A,"&lt;="&amp;A3111,A:A,"&gt;="&amp;A3111-13,B:B,B3111)/(VLOOKUP(B3111,Population!$A$2:$B$10,2,FALSE)/100000)/14)</f>
        <v/>
      </c>
      <c r="L3111" s="13" t="str">
        <f>IF(B3111="Pending","",(G3111/C3111)/(VLOOKUP(B3111,Population!$A$2:$B$10,2,FALSE)/100000))</f>
        <v/>
      </c>
    </row>
    <row r="3112" spans="1:12" x14ac:dyDescent="0.3">
      <c r="A3112" s="1">
        <v>44220</v>
      </c>
      <c r="B3112" s="101" t="s">
        <v>0</v>
      </c>
      <c r="C3112" s="101">
        <v>36749</v>
      </c>
      <c r="D3112" s="6">
        <f t="shared" ref="D3112:D3121" si="731">C3112/SUMIF(A:A,A3112,C:C)</f>
        <v>5.1852855229943685E-2</v>
      </c>
      <c r="E3112" s="7">
        <f t="shared" ref="E3112:E3121" si="732">C3112-SUMIFS(C:C,A:A,A3112-1,B:B,B3112)</f>
        <v>167</v>
      </c>
      <c r="F3112" s="6">
        <f t="shared" ref="F3112:F3121" si="733">E3112/SUMIF(A:A,A3112,E:E)</f>
        <v>5.878211897219289E-2</v>
      </c>
      <c r="G3112" s="101">
        <v>5</v>
      </c>
      <c r="H3112" s="7">
        <v>0</v>
      </c>
      <c r="I3112" s="103">
        <v>0</v>
      </c>
      <c r="J3112" s="10">
        <f>IF(B3112="Pending","",C3112/(VLOOKUP(B3112,Population!$A$2:$B$10,2,FALSE)/100000))</f>
        <v>4056.476520364618</v>
      </c>
      <c r="K3112" s="10">
        <f>IF(B3112="Pending","",SUMIFS(E:E,A:A,"&lt;="&amp;A3112,A:A,"&gt;="&amp;A3112-13,B:B,B3112)/(VLOOKUP(B3112,Population!$A$2:$B$10,2,FALSE)/100000)/14)</f>
        <v>25.963733088093139</v>
      </c>
      <c r="L3112" s="13">
        <f>IF(B3112="Pending","",(G3112/C3112)/(VLOOKUP(B3112,Population!$A$2:$B$10,2,FALSE)/100000))</f>
        <v>1.5018547049849753E-5</v>
      </c>
    </row>
    <row r="3113" spans="1:12" x14ac:dyDescent="0.3">
      <c r="A3113" s="1">
        <v>44220</v>
      </c>
      <c r="B3113" s="101" t="s">
        <v>1</v>
      </c>
      <c r="C3113" s="101">
        <v>88928</v>
      </c>
      <c r="D3113" s="6">
        <f t="shared" si="731"/>
        <v>0.12547744727444099</v>
      </c>
      <c r="E3113" s="7">
        <f t="shared" si="732"/>
        <v>368</v>
      </c>
      <c r="F3113" s="6">
        <f t="shared" si="733"/>
        <v>0.12953185498064063</v>
      </c>
      <c r="G3113" s="101">
        <v>3</v>
      </c>
      <c r="H3113" s="7">
        <v>0</v>
      </c>
      <c r="I3113" s="103">
        <v>0</v>
      </c>
      <c r="J3113" s="10">
        <f>IF(B3113="Pending","",C3113/(VLOOKUP(B3113,Population!$A$2:$B$10,2,FALSE)/100000))</f>
        <v>10379.993580203683</v>
      </c>
      <c r="K3113" s="10">
        <f>IF(B3113="Pending","",SUMIFS(E:E,A:A,"&lt;="&amp;A3113,A:A,"&gt;="&amp;A3113-13,B:B,B3113)/(VLOOKUP(B3113,Population!$A$2:$B$10,2,FALSE)/100000)/14)</f>
        <v>54.64330527798969</v>
      </c>
      <c r="L3113" s="13">
        <f>IF(B3113="Pending","",(G3113/C3113)/(VLOOKUP(B3113,Population!$A$2:$B$10,2,FALSE)/100000))</f>
        <v>3.9376878848085803E-6</v>
      </c>
    </row>
    <row r="3114" spans="1:12" x14ac:dyDescent="0.3">
      <c r="A3114" s="1">
        <v>44220</v>
      </c>
      <c r="B3114" s="101" t="s">
        <v>2</v>
      </c>
      <c r="C3114" s="101">
        <v>129116</v>
      </c>
      <c r="D3114" s="6">
        <f t="shared" si="731"/>
        <v>0.18218273302319543</v>
      </c>
      <c r="E3114" s="7">
        <f t="shared" si="732"/>
        <v>477</v>
      </c>
      <c r="F3114" s="6">
        <f t="shared" si="733"/>
        <v>0.16789862724392821</v>
      </c>
      <c r="G3114" s="101">
        <v>40</v>
      </c>
      <c r="H3114" s="7">
        <v>0</v>
      </c>
      <c r="I3114" s="103">
        <v>0</v>
      </c>
      <c r="J3114" s="10">
        <f>IF(B3114="Pending","",C3114/(VLOOKUP(B3114,Population!$A$2:$B$10,2,FALSE)/100000))</f>
        <v>13556.225641714822</v>
      </c>
      <c r="K3114" s="10">
        <f>IF(B3114="Pending","",SUMIFS(E:E,A:A,"&lt;="&amp;A3114,A:A,"&gt;="&amp;A3114-13,B:B,B3114)/(VLOOKUP(B3114,Population!$A$2:$B$10,2,FALSE)/100000)/14)</f>
        <v>71.799945283852011</v>
      </c>
      <c r="L3114" s="13">
        <f>IF(B3114="Pending","",(G3114/C3114)/(VLOOKUP(B3114,Population!$A$2:$B$10,2,FALSE)/100000))</f>
        <v>3.2526598878639408E-5</v>
      </c>
    </row>
    <row r="3115" spans="1:12" x14ac:dyDescent="0.3">
      <c r="A3115" s="1">
        <v>44220</v>
      </c>
      <c r="B3115" s="101" t="s">
        <v>3</v>
      </c>
      <c r="C3115" s="101">
        <v>110141</v>
      </c>
      <c r="D3115" s="6">
        <f t="shared" si="731"/>
        <v>0.15540899964301688</v>
      </c>
      <c r="E3115" s="7">
        <f t="shared" si="732"/>
        <v>419</v>
      </c>
      <c r="F3115" s="6">
        <f t="shared" si="733"/>
        <v>0.14748328053502288</v>
      </c>
      <c r="G3115" s="101">
        <v>88</v>
      </c>
      <c r="H3115" s="7">
        <v>0</v>
      </c>
      <c r="I3115" s="103">
        <v>0</v>
      </c>
      <c r="J3115" s="10">
        <f>IF(B3115="Pending","",C3115/(VLOOKUP(B3115,Population!$A$2:$B$10,2,FALSE)/100000))</f>
        <v>12556.231204014673</v>
      </c>
      <c r="K3115" s="10">
        <f>IF(B3115="Pending","",SUMIFS(E:E,A:A,"&lt;="&amp;A3115,A:A,"&gt;="&amp;A3115-13,B:B,B3115)/(VLOOKUP(B3115,Population!$A$2:$B$10,2,FALSE)/100000)/14)</f>
        <v>66.804836396551678</v>
      </c>
      <c r="L3115" s="13">
        <f>IF(B3115="Pending","",(G3115/C3115)/(VLOOKUP(B3115,Population!$A$2:$B$10,2,FALSE)/100000))</f>
        <v>9.1084388213404088E-5</v>
      </c>
    </row>
    <row r="3116" spans="1:12" x14ac:dyDescent="0.3">
      <c r="A3116" s="1">
        <v>44220</v>
      </c>
      <c r="B3116" s="101" t="s">
        <v>4</v>
      </c>
      <c r="C3116" s="101">
        <v>105670</v>
      </c>
      <c r="D3116" s="6">
        <f t="shared" si="731"/>
        <v>0.14910041666843041</v>
      </c>
      <c r="E3116" s="7">
        <f t="shared" si="732"/>
        <v>377</v>
      </c>
      <c r="F3116" s="6">
        <f t="shared" si="733"/>
        <v>0.13269975360788455</v>
      </c>
      <c r="G3116" s="101">
        <v>285</v>
      </c>
      <c r="H3116" s="7">
        <v>0</v>
      </c>
      <c r="I3116" s="103">
        <v>0</v>
      </c>
      <c r="J3116" s="10">
        <f>IF(B3116="Pending","",C3116/(VLOOKUP(B3116,Population!$A$2:$B$10,2,FALSE)/100000))</f>
        <v>12395.01712569793</v>
      </c>
      <c r="K3116" s="10">
        <f>IF(B3116="Pending","",SUMIFS(E:E,A:A,"&lt;="&amp;A3116,A:A,"&gt;="&amp;A3116-13,B:B,B3116)/(VLOOKUP(B3116,Population!$A$2:$B$10,2,FALSE)/100000)/14)</f>
        <v>65.48652398603133</v>
      </c>
      <c r="L3116" s="13">
        <f>IF(B3116="Pending","",(G3116/C3116)/(VLOOKUP(B3116,Population!$A$2:$B$10,2,FALSE)/100000))</f>
        <v>3.1636510604152076E-4</v>
      </c>
    </row>
    <row r="3117" spans="1:12" x14ac:dyDescent="0.3">
      <c r="A3117" s="1">
        <v>44220</v>
      </c>
      <c r="B3117" s="101" t="s">
        <v>5</v>
      </c>
      <c r="C3117" s="101">
        <v>99592</v>
      </c>
      <c r="D3117" s="6">
        <f t="shared" si="731"/>
        <v>0.14052435598412341</v>
      </c>
      <c r="E3117" s="7">
        <f t="shared" si="732"/>
        <v>406</v>
      </c>
      <c r="F3117" s="6">
        <f t="shared" si="733"/>
        <v>0.14290742696233721</v>
      </c>
      <c r="G3117" s="101">
        <v>747</v>
      </c>
      <c r="H3117" s="7">
        <v>0</v>
      </c>
      <c r="I3117" s="103">
        <v>0</v>
      </c>
      <c r="J3117" s="10">
        <f>IF(B3117="Pending","",C3117/(VLOOKUP(B3117,Population!$A$2:$B$10,2,FALSE)/100000))</f>
        <v>11123.111236696708</v>
      </c>
      <c r="K3117" s="10">
        <f>IF(B3117="Pending","",SUMIFS(E:E,A:A,"&lt;="&amp;A3117,A:A,"&gt;="&amp;A3117-13,B:B,B3117)/(VLOOKUP(B3117,Population!$A$2:$B$10,2,FALSE)/100000)/14)</f>
        <v>63.733271512033376</v>
      </c>
      <c r="L3117" s="13">
        <f>IF(B3117="Pending","",(G3117/C3117)/(VLOOKUP(B3117,Population!$A$2:$B$10,2,FALSE)/100000))</f>
        <v>8.3771824526964638E-4</v>
      </c>
    </row>
    <row r="3118" spans="1:12" x14ac:dyDescent="0.3">
      <c r="A3118" s="1">
        <v>44220</v>
      </c>
      <c r="B3118" s="101" t="s">
        <v>6</v>
      </c>
      <c r="C3118" s="101">
        <v>71760</v>
      </c>
      <c r="D3118" s="6">
        <f t="shared" si="731"/>
        <v>0.1012533916923116</v>
      </c>
      <c r="E3118" s="7">
        <f t="shared" si="732"/>
        <v>309</v>
      </c>
      <c r="F3118" s="6">
        <f t="shared" si="733"/>
        <v>0.10876451953537487</v>
      </c>
      <c r="G3118" s="101">
        <v>1613</v>
      </c>
      <c r="H3118" s="7">
        <v>0</v>
      </c>
      <c r="I3118" s="103">
        <v>0</v>
      </c>
      <c r="J3118" s="10">
        <f>IF(B3118="Pending","",C3118/(VLOOKUP(B3118,Population!$A$2:$B$10,2,FALSE)/100000))</f>
        <v>9106.159855235408</v>
      </c>
      <c r="K3118" s="10">
        <f>IF(B3118="Pending","",SUMIFS(E:E,A:A,"&lt;="&amp;A3118,A:A,"&gt;="&amp;A3118-13,B:B,B3118)/(VLOOKUP(B3118,Population!$A$2:$B$10,2,FALSE)/100000)/14)</f>
        <v>53.722935043378982</v>
      </c>
      <c r="L3118" s="13">
        <f>IF(B3118="Pending","",(G3118/C3118)/(VLOOKUP(B3118,Population!$A$2:$B$10,2,FALSE)/100000))</f>
        <v>2.8523628880795506E-3</v>
      </c>
    </row>
    <row r="3119" spans="1:12" x14ac:dyDescent="0.3">
      <c r="A3119" s="1">
        <v>44220</v>
      </c>
      <c r="B3119" s="101" t="s">
        <v>7</v>
      </c>
      <c r="C3119" s="101">
        <v>42974</v>
      </c>
      <c r="D3119" s="6">
        <f t="shared" si="731"/>
        <v>6.0636332979172224E-2</v>
      </c>
      <c r="E3119" s="7">
        <f t="shared" si="732"/>
        <v>164</v>
      </c>
      <c r="F3119" s="6">
        <f t="shared" si="733"/>
        <v>5.7726152763111584E-2</v>
      </c>
      <c r="G3119" s="101">
        <v>2702</v>
      </c>
      <c r="H3119" s="7">
        <v>0</v>
      </c>
      <c r="I3119" s="103">
        <v>0</v>
      </c>
      <c r="J3119" s="10">
        <f>IF(B3119="Pending","",C3119/(VLOOKUP(B3119,Population!$A$2:$B$10,2,FALSE)/100000))</f>
        <v>8960.4397025002254</v>
      </c>
      <c r="K3119" s="10">
        <f>IF(B3119="Pending","",SUMIFS(E:E,A:A,"&lt;="&amp;A3119,A:A,"&gt;="&amp;A3119-13,B:B,B3119)/(VLOOKUP(B3119,Population!$A$2:$B$10,2,FALSE)/100000)/14)</f>
        <v>52.52922170667695</v>
      </c>
      <c r="L3119" s="13">
        <f>IF(B3119="Pending","",(G3119/C3119)/(VLOOKUP(B3119,Population!$A$2:$B$10,2,FALSE)/100000))</f>
        <v>1.3110012548320806E-2</v>
      </c>
    </row>
    <row r="3120" spans="1:12" x14ac:dyDescent="0.3">
      <c r="A3120" s="1">
        <v>44220</v>
      </c>
      <c r="B3120" s="101" t="s">
        <v>25</v>
      </c>
      <c r="C3120" s="101">
        <v>22688</v>
      </c>
      <c r="D3120" s="6">
        <f t="shared" si="731"/>
        <v>3.2012778019999522E-2</v>
      </c>
      <c r="E3120" s="7">
        <f t="shared" si="732"/>
        <v>78</v>
      </c>
      <c r="F3120" s="6">
        <f t="shared" si="733"/>
        <v>2.7455121436114043E-2</v>
      </c>
      <c r="G3120" s="101">
        <v>3376</v>
      </c>
      <c r="H3120" s="7">
        <v>0</v>
      </c>
      <c r="I3120" s="103">
        <v>0</v>
      </c>
      <c r="J3120" s="10">
        <f>IF(B3120="Pending","",C3120/(VLOOKUP(B3120,Population!$A$2:$B$10,2,FALSE)/100000))</f>
        <v>10248.950846776197</v>
      </c>
      <c r="K3120" s="10">
        <f>IF(B3120="Pending","",SUMIFS(E:E,A:A,"&lt;="&amp;A3120,A:A,"&gt;="&amp;A3120-13,B:B,B3120)/(VLOOKUP(B3120,Population!$A$2:$B$10,2,FALSE)/100000)/14)</f>
        <v>60.435613968403111</v>
      </c>
      <c r="L3120" s="13">
        <f>IF(B3120="Pending","",(G3120/C3120)/(VLOOKUP(B3120,Population!$A$2:$B$10,2,FALSE)/100000))</f>
        <v>6.7218593547329758E-2</v>
      </c>
    </row>
    <row r="3121" spans="1:12" x14ac:dyDescent="0.3">
      <c r="A3121" s="1">
        <v>44220</v>
      </c>
      <c r="B3121" s="101" t="s">
        <v>21</v>
      </c>
      <c r="C3121" s="101">
        <v>1099</v>
      </c>
      <c r="D3121" s="6">
        <f t="shared" si="731"/>
        <v>1.550689485365809E-3</v>
      </c>
      <c r="E3121" s="7">
        <f t="shared" si="732"/>
        <v>76</v>
      </c>
      <c r="F3121" s="6">
        <f t="shared" si="733"/>
        <v>2.6751143963393172E-2</v>
      </c>
      <c r="G3121" s="101">
        <v>0</v>
      </c>
      <c r="H3121" s="7">
        <v>0</v>
      </c>
      <c r="I3121" s="103">
        <v>0</v>
      </c>
      <c r="J3121" s="10" t="str">
        <f>IF(B3121="Pending","",C3121/(VLOOKUP(B3121,Population!$A$2:$B$10,2,FALSE)/100000))</f>
        <v/>
      </c>
      <c r="K3121" s="10" t="str">
        <f>IF(B3121="Pending","",SUMIFS(E:E,A:A,"&lt;="&amp;A3121,A:A,"&gt;="&amp;A3121-13,B:B,B3121)/(VLOOKUP(B3121,Population!$A$2:$B$10,2,FALSE)/100000)/14)</f>
        <v/>
      </c>
      <c r="L3121" s="13" t="str">
        <f>IF(B3121="Pending","",(G3121/C3121)/(VLOOKUP(B3121,Population!$A$2:$B$10,2,FALSE)/100000))</f>
        <v/>
      </c>
    </row>
    <row r="3122" spans="1:12" x14ac:dyDescent="0.3">
      <c r="A3122" s="1">
        <v>44221</v>
      </c>
      <c r="B3122" s="101" t="s">
        <v>0</v>
      </c>
      <c r="C3122" s="101">
        <v>36833</v>
      </c>
      <c r="D3122" s="6">
        <f t="shared" ref="D3122:D3131" si="734">C3122/SUMIF(A:A,A3122,C:C)</f>
        <v>5.184628399539995E-2</v>
      </c>
      <c r="E3122" s="7">
        <f t="shared" ref="E3122:E3131" si="735">C3122-SUMIFS(C:C,A:A,A3122-1,B:B,B3122)</f>
        <v>84</v>
      </c>
      <c r="F3122" s="6">
        <f t="shared" ref="F3122:F3131" si="736">E3122/SUMIF(A:A,A3122,E:E)</f>
        <v>4.912280701754386E-2</v>
      </c>
      <c r="G3122" s="101">
        <v>6</v>
      </c>
      <c r="H3122" s="7">
        <v>0</v>
      </c>
      <c r="I3122" s="103">
        <v>0</v>
      </c>
      <c r="J3122" s="10">
        <f>IF(B3122="Pending","",C3122/(VLOOKUP(B3122,Population!$A$2:$B$10,2,FALSE)/100000))</f>
        <v>4065.7487190016045</v>
      </c>
      <c r="K3122" s="10">
        <f>IF(B3122="Pending","",SUMIFS(E:E,A:A,"&lt;="&amp;A3122,A:A,"&gt;="&amp;A3122-13,B:B,B3122)/(VLOOKUP(B3122,Population!$A$2:$B$10,2,FALSE)/100000)/14)</f>
        <v>25.301433185451227</v>
      </c>
      <c r="L3122" s="13">
        <f>IF(B3122="Pending","",(G3122/C3122)/(VLOOKUP(B3122,Population!$A$2:$B$10,2,FALSE)/100000))</f>
        <v>1.7981155557296834E-5</v>
      </c>
    </row>
    <row r="3123" spans="1:12" x14ac:dyDescent="0.3">
      <c r="A3123" s="1">
        <v>44221</v>
      </c>
      <c r="B3123" s="101" t="s">
        <v>1</v>
      </c>
      <c r="C3123" s="101">
        <v>89108</v>
      </c>
      <c r="D3123" s="6">
        <f t="shared" si="734"/>
        <v>0.12542879141699287</v>
      </c>
      <c r="E3123" s="7">
        <f t="shared" si="735"/>
        <v>180</v>
      </c>
      <c r="F3123" s="6">
        <f t="shared" si="736"/>
        <v>0.10526315789473684</v>
      </c>
      <c r="G3123" s="101">
        <v>3</v>
      </c>
      <c r="H3123" s="7">
        <v>0</v>
      </c>
      <c r="I3123" s="103">
        <v>0</v>
      </c>
      <c r="J3123" s="10">
        <f>IF(B3123="Pending","",C3123/(VLOOKUP(B3123,Population!$A$2:$B$10,2,FALSE)/100000))</f>
        <v>10401.003822696899</v>
      </c>
      <c r="K3123" s="10">
        <f>IF(B3123="Pending","",SUMIFS(E:E,A:A,"&lt;="&amp;A3123,A:A,"&gt;="&amp;A3123-13,B:B,B3123)/(VLOOKUP(B3123,Population!$A$2:$B$10,2,FALSE)/100000)/14)</f>
        <v>52.709028984963503</v>
      </c>
      <c r="L3123" s="13">
        <f>IF(B3123="Pending","",(G3123/C3123)/(VLOOKUP(B3123,Population!$A$2:$B$10,2,FALSE)/100000))</f>
        <v>3.9297336739715556E-6</v>
      </c>
    </row>
    <row r="3124" spans="1:12" x14ac:dyDescent="0.3">
      <c r="A3124" s="1">
        <v>44221</v>
      </c>
      <c r="B3124" s="101" t="s">
        <v>2</v>
      </c>
      <c r="C3124" s="101">
        <v>129423</v>
      </c>
      <c r="D3124" s="6">
        <f t="shared" si="734"/>
        <v>0.18217635309468813</v>
      </c>
      <c r="E3124" s="7">
        <f t="shared" si="735"/>
        <v>307</v>
      </c>
      <c r="F3124" s="6">
        <f t="shared" si="736"/>
        <v>0.17953216374269007</v>
      </c>
      <c r="G3124" s="101">
        <v>40</v>
      </c>
      <c r="H3124" s="7">
        <v>0</v>
      </c>
      <c r="I3124" s="103">
        <v>0</v>
      </c>
      <c r="J3124" s="10">
        <f>IF(B3124="Pending","",C3124/(VLOOKUP(B3124,Population!$A$2:$B$10,2,FALSE)/100000))</f>
        <v>13588.458372530573</v>
      </c>
      <c r="K3124" s="10">
        <f>IF(B3124="Pending","",SUMIFS(E:E,A:A,"&lt;="&amp;A3124,A:A,"&gt;="&amp;A3124-13,B:B,B3124)/(VLOOKUP(B3124,Population!$A$2:$B$10,2,FALSE)/100000)/14)</f>
        <v>69.002642213988139</v>
      </c>
      <c r="L3124" s="13">
        <f>IF(B3124="Pending","",(G3124/C3124)/(VLOOKUP(B3124,Population!$A$2:$B$10,2,FALSE)/100000))</f>
        <v>3.2449443613688502E-5</v>
      </c>
    </row>
    <row r="3125" spans="1:12" x14ac:dyDescent="0.3">
      <c r="A3125" s="1">
        <v>44221</v>
      </c>
      <c r="B3125" s="101" t="s">
        <v>3</v>
      </c>
      <c r="C3125" s="101">
        <v>110411</v>
      </c>
      <c r="D3125" s="6">
        <f t="shared" si="734"/>
        <v>0.15541498282019123</v>
      </c>
      <c r="E3125" s="7">
        <f t="shared" si="735"/>
        <v>270</v>
      </c>
      <c r="F3125" s="6">
        <f t="shared" si="736"/>
        <v>0.15789473684210525</v>
      </c>
      <c r="G3125" s="101">
        <v>88</v>
      </c>
      <c r="H3125" s="7">
        <v>0</v>
      </c>
      <c r="I3125" s="103">
        <v>0</v>
      </c>
      <c r="J3125" s="10">
        <f>IF(B3125="Pending","",C3125/(VLOOKUP(B3125,Population!$A$2:$B$10,2,FALSE)/100000))</f>
        <v>12587.0115893851</v>
      </c>
      <c r="K3125" s="10">
        <f>IF(B3125="Pending","",SUMIFS(E:E,A:A,"&lt;="&amp;A3125,A:A,"&gt;="&amp;A3125-13,B:B,B3125)/(VLOOKUP(B3125,Population!$A$2:$B$10,2,FALSE)/100000)/14)</f>
        <v>64.720238868819209</v>
      </c>
      <c r="L3125" s="13">
        <f>IF(B3125="Pending","",(G3125/C3125)/(VLOOKUP(B3125,Population!$A$2:$B$10,2,FALSE)/100000))</f>
        <v>9.0861649674511965E-5</v>
      </c>
    </row>
    <row r="3126" spans="1:12" x14ac:dyDescent="0.3">
      <c r="A3126" s="1">
        <v>44221</v>
      </c>
      <c r="B3126" s="101" t="s">
        <v>4</v>
      </c>
      <c r="C3126" s="101">
        <v>105945</v>
      </c>
      <c r="D3126" s="6">
        <f t="shared" si="734"/>
        <v>0.1491286226452542</v>
      </c>
      <c r="E3126" s="7">
        <f t="shared" si="735"/>
        <v>275</v>
      </c>
      <c r="F3126" s="6">
        <f t="shared" si="736"/>
        <v>0.16081871345029239</v>
      </c>
      <c r="G3126" s="101">
        <v>286</v>
      </c>
      <c r="H3126" s="7">
        <v>0</v>
      </c>
      <c r="I3126" s="103">
        <v>0</v>
      </c>
      <c r="J3126" s="10">
        <f>IF(B3126="Pending","",C3126/(VLOOKUP(B3126,Population!$A$2:$B$10,2,FALSE)/100000))</f>
        <v>12427.274433444376</v>
      </c>
      <c r="K3126" s="10">
        <f>IF(B3126="Pending","",SUMIFS(E:E,A:A,"&lt;="&amp;A3126,A:A,"&gt;="&amp;A3126-13,B:B,B3126)/(VLOOKUP(B3126,Population!$A$2:$B$10,2,FALSE)/100000)/14)</f>
        <v>63.45892178482616</v>
      </c>
      <c r="L3126" s="13">
        <f>IF(B3126="Pending","",(G3126/C3126)/(VLOOKUP(B3126,Population!$A$2:$B$10,2,FALSE)/100000))</f>
        <v>3.1665109307946258E-4</v>
      </c>
    </row>
    <row r="3127" spans="1:12" x14ac:dyDescent="0.3">
      <c r="A3127" s="1">
        <v>44221</v>
      </c>
      <c r="B3127" s="101" t="s">
        <v>5</v>
      </c>
      <c r="C3127" s="101">
        <v>99870</v>
      </c>
      <c r="D3127" s="6">
        <f t="shared" si="734"/>
        <v>0.14057742737818241</v>
      </c>
      <c r="E3127" s="7">
        <f t="shared" si="735"/>
        <v>278</v>
      </c>
      <c r="F3127" s="6">
        <f t="shared" si="736"/>
        <v>0.16257309941520467</v>
      </c>
      <c r="G3127" s="101">
        <v>753</v>
      </c>
      <c r="H3127" s="7">
        <v>0</v>
      </c>
      <c r="I3127" s="103">
        <v>0</v>
      </c>
      <c r="J3127" s="10">
        <f>IF(B3127="Pending","",C3127/(VLOOKUP(B3127,Population!$A$2:$B$10,2,FALSE)/100000))</f>
        <v>11154.160165564504</v>
      </c>
      <c r="K3127" s="10">
        <f>IF(B3127="Pending","",SUMIFS(E:E,A:A,"&lt;="&amp;A3127,A:A,"&gt;="&amp;A3127-13,B:B,B3127)/(VLOOKUP(B3127,Population!$A$2:$B$10,2,FALSE)/100000)/14)</f>
        <v>62.193589273727909</v>
      </c>
      <c r="L3127" s="13">
        <f>IF(B3127="Pending","",(G3127/C3127)/(VLOOKUP(B3127,Population!$A$2:$B$10,2,FALSE)/100000))</f>
        <v>8.4209628767222889E-4</v>
      </c>
    </row>
    <row r="3128" spans="1:12" x14ac:dyDescent="0.3">
      <c r="A3128" s="1">
        <v>44221</v>
      </c>
      <c r="B3128" s="101" t="s">
        <v>6</v>
      </c>
      <c r="C3128" s="101">
        <v>71967</v>
      </c>
      <c r="D3128" s="6">
        <f t="shared" si="734"/>
        <v>0.10130104852433817</v>
      </c>
      <c r="E3128" s="7">
        <f t="shared" si="735"/>
        <v>207</v>
      </c>
      <c r="F3128" s="6">
        <f t="shared" si="736"/>
        <v>0.12105263157894737</v>
      </c>
      <c r="G3128" s="101">
        <v>1625</v>
      </c>
      <c r="H3128" s="7">
        <v>0</v>
      </c>
      <c r="I3128" s="103">
        <v>0</v>
      </c>
      <c r="J3128" s="10">
        <f>IF(B3128="Pending","",C3128/(VLOOKUP(B3128,Population!$A$2:$B$10,2,FALSE)/100000))</f>
        <v>9132.4276240485869</v>
      </c>
      <c r="K3128" s="10">
        <f>IF(B3128="Pending","",SUMIFS(E:E,A:A,"&lt;="&amp;A3128,A:A,"&gt;="&amp;A3128-13,B:B,B3128)/(VLOOKUP(B3128,Population!$A$2:$B$10,2,FALSE)/100000)/14)</f>
        <v>51.946370969057689</v>
      </c>
      <c r="L3128" s="13">
        <f>IF(B3128="Pending","",(G3128/C3128)/(VLOOKUP(B3128,Population!$A$2:$B$10,2,FALSE)/100000))</f>
        <v>2.8653178547827425E-3</v>
      </c>
    </row>
    <row r="3129" spans="1:12" x14ac:dyDescent="0.3">
      <c r="A3129" s="1">
        <v>44221</v>
      </c>
      <c r="B3129" s="101" t="s">
        <v>7</v>
      </c>
      <c r="C3129" s="101">
        <v>43041</v>
      </c>
      <c r="D3129" s="6">
        <f t="shared" si="734"/>
        <v>6.0584690615643831E-2</v>
      </c>
      <c r="E3129" s="7">
        <f t="shared" si="735"/>
        <v>67</v>
      </c>
      <c r="F3129" s="6">
        <f t="shared" si="736"/>
        <v>3.9181286549707602E-2</v>
      </c>
      <c r="G3129" s="101">
        <v>2741</v>
      </c>
      <c r="H3129" s="7">
        <v>0</v>
      </c>
      <c r="I3129" s="103">
        <v>0</v>
      </c>
      <c r="J3129" s="10">
        <f>IF(B3129="Pending","",C3129/(VLOOKUP(B3129,Population!$A$2:$B$10,2,FALSE)/100000))</f>
        <v>8974.4097648650859</v>
      </c>
      <c r="K3129" s="10">
        <f>IF(B3129="Pending","",SUMIFS(E:E,A:A,"&lt;="&amp;A3129,A:A,"&gt;="&amp;A3129-13,B:B,B3129)/(VLOOKUP(B3129,Population!$A$2:$B$10,2,FALSE)/100000)/14)</f>
        <v>50.027120984612381</v>
      </c>
      <c r="L3129" s="13">
        <f>IF(B3129="Pending","",(G3129/C3129)/(VLOOKUP(B3129,Population!$A$2:$B$10,2,FALSE)/100000))</f>
        <v>1.3278536897336218E-2</v>
      </c>
    </row>
    <row r="3130" spans="1:12" x14ac:dyDescent="0.3">
      <c r="A3130" s="1">
        <v>44221</v>
      </c>
      <c r="B3130" s="101" t="s">
        <v>25</v>
      </c>
      <c r="C3130" s="101">
        <v>22734</v>
      </c>
      <c r="D3130" s="6">
        <f t="shared" si="734"/>
        <v>3.2000472954997486E-2</v>
      </c>
      <c r="E3130" s="7">
        <f t="shared" si="735"/>
        <v>46</v>
      </c>
      <c r="F3130" s="6">
        <f t="shared" si="736"/>
        <v>2.6900584795321637E-2</v>
      </c>
      <c r="G3130" s="101">
        <v>3428</v>
      </c>
      <c r="H3130" s="7">
        <v>0</v>
      </c>
      <c r="I3130" s="103">
        <v>0</v>
      </c>
      <c r="J3130" s="10">
        <f>IF(B3130="Pending","",C3130/(VLOOKUP(B3130,Population!$A$2:$B$10,2,FALSE)/100000))</f>
        <v>10269.730630756791</v>
      </c>
      <c r="K3130" s="10">
        <f>IF(B3130="Pending","",SUMIFS(E:E,A:A,"&lt;="&amp;A3130,A:A,"&gt;="&amp;A3130-13,B:B,B3130)/(VLOOKUP(B3130,Population!$A$2:$B$10,2,FALSE)/100000)/14)</f>
        <v>58.080141560665027</v>
      </c>
      <c r="L3130" s="13">
        <f>IF(B3130="Pending","",(G3130/C3130)/(VLOOKUP(B3130,Population!$A$2:$B$10,2,FALSE)/100000))</f>
        <v>6.8115845913107043E-2</v>
      </c>
    </row>
    <row r="3131" spans="1:12" x14ac:dyDescent="0.3">
      <c r="A3131" s="1">
        <v>44221</v>
      </c>
      <c r="B3131" s="101" t="s">
        <v>21</v>
      </c>
      <c r="C3131" s="101">
        <v>1095</v>
      </c>
      <c r="D3131" s="6">
        <f t="shared" si="734"/>
        <v>1.5413265543117026E-3</v>
      </c>
      <c r="E3131" s="7">
        <f t="shared" si="735"/>
        <v>-4</v>
      </c>
      <c r="F3131" s="6">
        <f t="shared" si="736"/>
        <v>-2.3391812865497076E-3</v>
      </c>
      <c r="G3131" s="101">
        <v>0</v>
      </c>
      <c r="H3131" s="7">
        <v>0</v>
      </c>
      <c r="I3131" s="103">
        <v>0</v>
      </c>
      <c r="J3131" s="10" t="str">
        <f>IF(B3131="Pending","",C3131/(VLOOKUP(B3131,Population!$A$2:$B$10,2,FALSE)/100000))</f>
        <v/>
      </c>
      <c r="K3131" s="10" t="str">
        <f>IF(B3131="Pending","",SUMIFS(E:E,A:A,"&lt;="&amp;A3131,A:A,"&gt;="&amp;A3131-13,B:B,B3131)/(VLOOKUP(B3131,Population!$A$2:$B$10,2,FALSE)/100000)/14)</f>
        <v/>
      </c>
      <c r="L3131" s="13" t="str">
        <f>IF(B3131="Pending","",(G3131/C3131)/(VLOOKUP(B3131,Population!$A$2:$B$10,2,FALSE)/100000))</f>
        <v/>
      </c>
    </row>
    <row r="3132" spans="1:12" x14ac:dyDescent="0.3">
      <c r="A3132" s="1">
        <v>44222</v>
      </c>
      <c r="B3132" s="101" t="s">
        <v>0</v>
      </c>
      <c r="C3132" s="101">
        <v>36965</v>
      </c>
      <c r="D3132" s="6">
        <f t="shared" ref="D3132:D3141" si="737">C3132/SUMIF(A:A,A3132,C:C)</f>
        <v>5.1887547269394138E-2</v>
      </c>
      <c r="E3132" s="7">
        <f t="shared" ref="E3132:E3141" si="738">C3132-SUMIFS(C:C,A:A,A3132-1,B:B,B3132)</f>
        <v>132</v>
      </c>
      <c r="F3132" s="6">
        <f t="shared" ref="F3132:F3141" si="739">E3132/SUMIF(A:A,A3132,E:E)</f>
        <v>6.6700353713996963E-2</v>
      </c>
      <c r="G3132" s="101">
        <v>4</v>
      </c>
      <c r="H3132" s="7">
        <v>0</v>
      </c>
      <c r="I3132" s="103">
        <v>0</v>
      </c>
      <c r="J3132" s="10">
        <f>IF(B3132="Pending","",C3132/(VLOOKUP(B3132,Population!$A$2:$B$10,2,FALSE)/100000))</f>
        <v>4080.3193168597268</v>
      </c>
      <c r="K3132" s="10">
        <f>IF(B3132="Pending","",SUMIFS(E:E,A:A,"&lt;="&amp;A3132,A:A,"&gt;="&amp;A3132-13,B:B,B3132)/(VLOOKUP(B3132,Population!$A$2:$B$10,2,FALSE)/100000)/14)</f>
        <v>24.804708258469788</v>
      </c>
      <c r="L3132" s="13">
        <f>IF(B3132="Pending","",(G3132/C3132)/(VLOOKUP(B3132,Population!$A$2:$B$10,2,FALSE)/100000))</f>
        <v>1.1944630553981953E-5</v>
      </c>
    </row>
    <row r="3133" spans="1:12" x14ac:dyDescent="0.3">
      <c r="A3133" s="1">
        <v>44222</v>
      </c>
      <c r="B3133" s="101" t="s">
        <v>1</v>
      </c>
      <c r="C3133" s="101">
        <v>89376</v>
      </c>
      <c r="D3133" s="6">
        <f t="shared" si="737"/>
        <v>0.12545655146082429</v>
      </c>
      <c r="E3133" s="7">
        <f t="shared" si="738"/>
        <v>268</v>
      </c>
      <c r="F3133" s="6">
        <f t="shared" si="739"/>
        <v>0.13542193026781202</v>
      </c>
      <c r="G3133" s="101">
        <v>3</v>
      </c>
      <c r="H3133" s="7">
        <v>0</v>
      </c>
      <c r="I3133" s="103">
        <v>0</v>
      </c>
      <c r="J3133" s="10">
        <f>IF(B3133="Pending","",C3133/(VLOOKUP(B3133,Population!$A$2:$B$10,2,FALSE)/100000))</f>
        <v>10432.285739297908</v>
      </c>
      <c r="K3133" s="10">
        <f>IF(B3133="Pending","",SUMIFS(E:E,A:A,"&lt;="&amp;A3133,A:A,"&gt;="&amp;A3133-13,B:B,B3133)/(VLOOKUP(B3133,Population!$A$2:$B$10,2,FALSE)/100000)/14)</f>
        <v>51.083236411083739</v>
      </c>
      <c r="L3133" s="13">
        <f>IF(B3133="Pending","",(G3133/C3133)/(VLOOKUP(B3133,Population!$A$2:$B$10,2,FALSE)/100000))</f>
        <v>3.9179501009248273E-6</v>
      </c>
    </row>
    <row r="3134" spans="1:12" x14ac:dyDescent="0.3">
      <c r="A3134" s="1">
        <v>44222</v>
      </c>
      <c r="B3134" s="101" t="s">
        <v>2</v>
      </c>
      <c r="C3134" s="101">
        <v>129720</v>
      </c>
      <c r="D3134" s="6">
        <f t="shared" si="737"/>
        <v>0.18208718062453152</v>
      </c>
      <c r="E3134" s="7">
        <f t="shared" si="738"/>
        <v>297</v>
      </c>
      <c r="F3134" s="6">
        <f t="shared" si="739"/>
        <v>0.15007579585649317</v>
      </c>
      <c r="G3134" s="101">
        <v>40</v>
      </c>
      <c r="H3134" s="7">
        <v>0</v>
      </c>
      <c r="I3134" s="103">
        <v>0</v>
      </c>
      <c r="J3134" s="10">
        <f>IF(B3134="Pending","",C3134/(VLOOKUP(B3134,Population!$A$2:$B$10,2,FALSE)/100000))</f>
        <v>13619.641177261121</v>
      </c>
      <c r="K3134" s="10">
        <f>IF(B3134="Pending","",SUMIFS(E:E,A:A,"&lt;="&amp;A3134,A:A,"&gt;="&amp;A3134-13,B:B,B3134)/(VLOOKUP(B3134,Population!$A$2:$B$10,2,FALSE)/100000)/14)</f>
        <v>66.415324361164977</v>
      </c>
      <c r="L3134" s="13">
        <f>IF(B3134="Pending","",(G3134/C3134)/(VLOOKUP(B3134,Population!$A$2:$B$10,2,FALSE)/100000))</f>
        <v>3.2375149096626627E-5</v>
      </c>
    </row>
    <row r="3135" spans="1:12" x14ac:dyDescent="0.3">
      <c r="A3135" s="1">
        <v>44222</v>
      </c>
      <c r="B3135" s="101" t="s">
        <v>3</v>
      </c>
      <c r="C3135" s="101">
        <v>110666</v>
      </c>
      <c r="D3135" s="6">
        <f t="shared" si="737"/>
        <v>0.15534119589110704</v>
      </c>
      <c r="E3135" s="7">
        <f t="shared" si="738"/>
        <v>255</v>
      </c>
      <c r="F3135" s="6">
        <f t="shared" si="739"/>
        <v>0.12885295603840324</v>
      </c>
      <c r="G3135" s="101">
        <v>90</v>
      </c>
      <c r="H3135" s="7">
        <v>0</v>
      </c>
      <c r="I3135" s="103">
        <v>0</v>
      </c>
      <c r="J3135" s="10">
        <f>IF(B3135="Pending","",C3135/(VLOOKUP(B3135,Population!$A$2:$B$10,2,FALSE)/100000))</f>
        <v>12616.081953346056</v>
      </c>
      <c r="K3135" s="10">
        <f>IF(B3135="Pending","",SUMIFS(E:E,A:A,"&lt;="&amp;A3135,A:A,"&gt;="&amp;A3135-13,B:B,B3135)/(VLOOKUP(B3135,Population!$A$2:$B$10,2,FALSE)/100000)/14)</f>
        <v>62.472782159232629</v>
      </c>
      <c r="L3135" s="13">
        <f>IF(B3135="Pending","",(G3135/C3135)/(VLOOKUP(B3135,Population!$A$2:$B$10,2,FALSE)/100000))</f>
        <v>9.2712562637199135E-5</v>
      </c>
    </row>
    <row r="3136" spans="1:12" x14ac:dyDescent="0.3">
      <c r="A3136" s="1">
        <v>44222</v>
      </c>
      <c r="B3136" s="101" t="s">
        <v>4</v>
      </c>
      <c r="C3136" s="101">
        <v>106229</v>
      </c>
      <c r="D3136" s="6">
        <f t="shared" si="737"/>
        <v>0.14911300578602651</v>
      </c>
      <c r="E3136" s="7">
        <f t="shared" si="738"/>
        <v>284</v>
      </c>
      <c r="F3136" s="6">
        <f t="shared" si="739"/>
        <v>0.14350682162708439</v>
      </c>
      <c r="G3136" s="101">
        <v>291</v>
      </c>
      <c r="H3136" s="7">
        <v>0</v>
      </c>
      <c r="I3136" s="103">
        <v>0</v>
      </c>
      <c r="J3136" s="10">
        <f>IF(B3136="Pending","",C3136/(VLOOKUP(B3136,Population!$A$2:$B$10,2,FALSE)/100000))</f>
        <v>12460.587434898887</v>
      </c>
      <c r="K3136" s="10">
        <f>IF(B3136="Pending","",SUMIFS(E:E,A:A,"&lt;="&amp;A3136,A:A,"&gt;="&amp;A3136-13,B:B,B3136)/(VLOOKUP(B3136,Population!$A$2:$B$10,2,FALSE)/100000)/14)</f>
        <v>61.732946357354002</v>
      </c>
      <c r="L3136" s="13">
        <f>IF(B3136="Pending","",(G3136/C3136)/(VLOOKUP(B3136,Population!$A$2:$B$10,2,FALSE)/100000))</f>
        <v>3.213255943366171E-4</v>
      </c>
    </row>
    <row r="3137" spans="1:12" x14ac:dyDescent="0.3">
      <c r="A3137" s="1">
        <v>44222</v>
      </c>
      <c r="B3137" s="101" t="s">
        <v>5</v>
      </c>
      <c r="C3137" s="101">
        <v>100154</v>
      </c>
      <c r="D3137" s="6">
        <f t="shared" si="737"/>
        <v>0.14058556497278238</v>
      </c>
      <c r="E3137" s="7">
        <f t="shared" si="738"/>
        <v>284</v>
      </c>
      <c r="F3137" s="6">
        <f t="shared" si="739"/>
        <v>0.14350682162708439</v>
      </c>
      <c r="G3137" s="101">
        <v>777</v>
      </c>
      <c r="H3137" s="7">
        <v>0</v>
      </c>
      <c r="I3137" s="103">
        <v>0</v>
      </c>
      <c r="J3137" s="10">
        <f>IF(B3137="Pending","",C3137/(VLOOKUP(B3137,Population!$A$2:$B$10,2,FALSE)/100000))</f>
        <v>11185.879215199233</v>
      </c>
      <c r="K3137" s="10">
        <f>IF(B3137="Pending","",SUMIFS(E:E,A:A,"&lt;="&amp;A3137,A:A,"&gt;="&amp;A3137-13,B:B,B3137)/(VLOOKUP(B3137,Population!$A$2:$B$10,2,FALSE)/100000)/14)</f>
        <v>60.598063638178189</v>
      </c>
      <c r="L3137" s="13">
        <f>IF(B3137="Pending","",(G3137/C3137)/(VLOOKUP(B3137,Population!$A$2:$B$10,2,FALSE)/100000))</f>
        <v>8.6647202625505745E-4</v>
      </c>
    </row>
    <row r="3138" spans="1:12" x14ac:dyDescent="0.3">
      <c r="A3138" s="1">
        <v>44222</v>
      </c>
      <c r="B3138" s="101" t="s">
        <v>6</v>
      </c>
      <c r="C3138" s="101">
        <v>72192</v>
      </c>
      <c r="D3138" s="6">
        <f t="shared" si="737"/>
        <v>0.10133547443452189</v>
      </c>
      <c r="E3138" s="7">
        <f t="shared" si="738"/>
        <v>225</v>
      </c>
      <c r="F3138" s="6">
        <f t="shared" si="739"/>
        <v>0.11369378473976756</v>
      </c>
      <c r="G3138" s="101">
        <v>1660</v>
      </c>
      <c r="H3138" s="7">
        <v>0</v>
      </c>
      <c r="I3138" s="103">
        <v>0</v>
      </c>
      <c r="J3138" s="10">
        <f>IF(B3138="Pending","",C3138/(VLOOKUP(B3138,Population!$A$2:$B$10,2,FALSE)/100000))</f>
        <v>9160.9795466716077</v>
      </c>
      <c r="K3138" s="10">
        <f>IF(B3138="Pending","",SUMIFS(E:E,A:A,"&lt;="&amp;A3138,A:A,"&gt;="&amp;A3138-13,B:B,B3138)/(VLOOKUP(B3138,Population!$A$2:$B$10,2,FALSE)/100000)/14)</f>
        <v>50.541435093956679</v>
      </c>
      <c r="L3138" s="13">
        <f>IF(B3138="Pending","",(G3138/C3138)/(VLOOKUP(B3138,Population!$A$2:$B$10,2,FALSE)/100000))</f>
        <v>2.9179097440291562E-3</v>
      </c>
    </row>
    <row r="3139" spans="1:12" x14ac:dyDescent="0.3">
      <c r="A3139" s="1">
        <v>44222</v>
      </c>
      <c r="B3139" s="101" t="s">
        <v>7</v>
      </c>
      <c r="C3139" s="101">
        <v>43186</v>
      </c>
      <c r="D3139" s="6">
        <f t="shared" si="737"/>
        <v>6.0619927400948334E-2</v>
      </c>
      <c r="E3139" s="7">
        <f t="shared" si="738"/>
        <v>145</v>
      </c>
      <c r="F3139" s="6">
        <f t="shared" si="739"/>
        <v>7.3269327943405765E-2</v>
      </c>
      <c r="G3139" s="101">
        <v>2794</v>
      </c>
      <c r="H3139" s="7">
        <v>0</v>
      </c>
      <c r="I3139" s="103">
        <v>0</v>
      </c>
      <c r="J3139" s="10">
        <f>IF(B3139="Pending","",C3139/(VLOOKUP(B3139,Population!$A$2:$B$10,2,FALSE)/100000))</f>
        <v>9004.6434819233655</v>
      </c>
      <c r="K3139" s="10">
        <f>IF(B3139="Pending","",SUMIFS(E:E,A:A,"&lt;="&amp;A3139,A:A,"&gt;="&amp;A3139-13,B:B,B3139)/(VLOOKUP(B3139,Population!$A$2:$B$10,2,FALSE)/100000)/14)</f>
        <v>49.297341607343547</v>
      </c>
      <c r="L3139" s="13">
        <f>IF(B3139="Pending","",(G3139/C3139)/(VLOOKUP(B3139,Population!$A$2:$B$10,2,FALSE)/100000))</f>
        <v>1.3489845122355237E-2</v>
      </c>
    </row>
    <row r="3140" spans="1:12" x14ac:dyDescent="0.3">
      <c r="A3140" s="1">
        <v>44222</v>
      </c>
      <c r="B3140" s="101" t="s">
        <v>25</v>
      </c>
      <c r="C3140" s="101">
        <v>22831</v>
      </c>
      <c r="D3140" s="6">
        <f t="shared" si="737"/>
        <v>3.2047736824226632E-2</v>
      </c>
      <c r="E3140" s="7">
        <f t="shared" si="738"/>
        <v>97</v>
      </c>
      <c r="F3140" s="6">
        <f t="shared" si="739"/>
        <v>4.9014653865588682E-2</v>
      </c>
      <c r="G3140" s="101">
        <v>3503</v>
      </c>
      <c r="H3140" s="7">
        <v>0</v>
      </c>
      <c r="I3140" s="103">
        <v>0</v>
      </c>
      <c r="J3140" s="10">
        <f>IF(B3140="Pending","",C3140/(VLOOKUP(B3140,Population!$A$2:$B$10,2,FALSE)/100000))</f>
        <v>10313.548870889781</v>
      </c>
      <c r="K3140" s="10">
        <f>IF(B3140="Pending","",SUMIFS(E:E,A:A,"&lt;="&amp;A3140,A:A,"&gt;="&amp;A3140-13,B:B,B3140)/(VLOOKUP(B3140,Population!$A$2:$B$10,2,FALSE)/100000)/14)</f>
        <v>57.69294061692726</v>
      </c>
      <c r="L3140" s="13">
        <f>IF(B3140="Pending","",(G3140/C3140)/(VLOOKUP(B3140,Population!$A$2:$B$10,2,FALSE)/100000))</f>
        <v>6.9310399175052786E-2</v>
      </c>
    </row>
    <row r="3141" spans="1:12" x14ac:dyDescent="0.3">
      <c r="A3141" s="1">
        <v>44222</v>
      </c>
      <c r="B3141" s="101" t="s">
        <v>21</v>
      </c>
      <c r="C3141" s="101">
        <v>1087</v>
      </c>
      <c r="D3141" s="6">
        <f t="shared" si="737"/>
        <v>1.525815335637263E-3</v>
      </c>
      <c r="E3141" s="7">
        <f t="shared" si="738"/>
        <v>-8</v>
      </c>
      <c r="F3141" s="6">
        <f t="shared" si="739"/>
        <v>-4.0424456796361802E-3</v>
      </c>
      <c r="G3141" s="101">
        <v>0</v>
      </c>
      <c r="H3141" s="7">
        <v>0</v>
      </c>
      <c r="I3141" s="103">
        <v>0</v>
      </c>
      <c r="J3141" s="10" t="str">
        <f>IF(B3141="Pending","",C3141/(VLOOKUP(B3141,Population!$A$2:$B$10,2,FALSE)/100000))</f>
        <v/>
      </c>
      <c r="K3141" s="10" t="str">
        <f>IF(B3141="Pending","",SUMIFS(E:E,A:A,"&lt;="&amp;A3141,A:A,"&gt;="&amp;A3141-13,B:B,B3141)/(VLOOKUP(B3141,Population!$A$2:$B$10,2,FALSE)/100000)/14)</f>
        <v/>
      </c>
      <c r="L3141" s="13" t="str">
        <f>IF(B3141="Pending","",(G3141/C3141)/(VLOOKUP(B3141,Population!$A$2:$B$10,2,FALSE)/100000))</f>
        <v/>
      </c>
    </row>
    <row r="3142" spans="1:12" x14ac:dyDescent="0.3">
      <c r="A3142" s="1">
        <v>44223</v>
      </c>
      <c r="B3142" s="101" t="s">
        <v>0</v>
      </c>
      <c r="C3142" s="101">
        <v>37192</v>
      </c>
      <c r="D3142" s="6">
        <f t="shared" ref="D3142:D3151" si="740">C3142/SUMIF(A:A,A3142,C:C)</f>
        <v>5.1958212141278499E-2</v>
      </c>
      <c r="E3142" s="7">
        <f t="shared" ref="E3142:E3151" si="741">C3142-SUMIFS(C:C,A:A,A3142-1,B:B,B3142)</f>
        <v>227</v>
      </c>
      <c r="F3142" s="6">
        <f t="shared" ref="F3142:F3151" si="742">E3142/SUMIF(A:A,A3142,E:E)</f>
        <v>6.6764705882352934E-2</v>
      </c>
      <c r="G3142" s="101">
        <v>4</v>
      </c>
      <c r="H3142" s="7">
        <v>0</v>
      </c>
      <c r="I3142" s="103">
        <v>0</v>
      </c>
      <c r="J3142" s="10">
        <f>IF(B3142="Pending","",C3142/(VLOOKUP(B3142,Population!$A$2:$B$10,2,FALSE)/100000))</f>
        <v>4105.3763298430122</v>
      </c>
      <c r="K3142" s="10">
        <f>IF(B3142="Pending","",SUMIFS(E:E,A:A,"&lt;="&amp;A3142,A:A,"&gt;="&amp;A3142-13,B:B,B3142)/(VLOOKUP(B3142,Population!$A$2:$B$10,2,FALSE)/100000)/14)</f>
        <v>24.670671373411306</v>
      </c>
      <c r="L3142" s="13">
        <f>IF(B3142="Pending","",(G3142/C3142)/(VLOOKUP(B3142,Population!$A$2:$B$10,2,FALSE)/100000))</f>
        <v>1.1871726942029008E-5</v>
      </c>
    </row>
    <row r="3143" spans="1:12" x14ac:dyDescent="0.3">
      <c r="A3143" s="1">
        <v>44223</v>
      </c>
      <c r="B3143" s="101" t="s">
        <v>1</v>
      </c>
      <c r="C3143" s="101">
        <v>89785</v>
      </c>
      <c r="D3143" s="6">
        <f t="shared" si="740"/>
        <v>0.1254320304663554</v>
      </c>
      <c r="E3143" s="7">
        <f t="shared" si="741"/>
        <v>409</v>
      </c>
      <c r="F3143" s="6">
        <f t="shared" si="742"/>
        <v>0.12029411764705883</v>
      </c>
      <c r="G3143" s="101">
        <v>3</v>
      </c>
      <c r="H3143" s="7">
        <v>0</v>
      </c>
      <c r="I3143" s="103">
        <v>0</v>
      </c>
      <c r="J3143" s="10">
        <f>IF(B3143="Pending","",C3143/(VLOOKUP(B3143,Population!$A$2:$B$10,2,FALSE)/100000))</f>
        <v>10480.02567918527</v>
      </c>
      <c r="K3143" s="10">
        <f>IF(B3143="Pending","",SUMIFS(E:E,A:A,"&lt;="&amp;A3143,A:A,"&gt;="&amp;A3143-13,B:B,B3143)/(VLOOKUP(B3143,Population!$A$2:$B$10,2,FALSE)/100000)/14)</f>
        <v>50.032724286422969</v>
      </c>
      <c r="L3143" s="13">
        <f>IF(B3143="Pending","",(G3143/C3143)/(VLOOKUP(B3143,Population!$A$2:$B$10,2,FALSE)/100000))</f>
        <v>3.9001025585594182E-6</v>
      </c>
    </row>
    <row r="3144" spans="1:12" x14ac:dyDescent="0.3">
      <c r="A3144" s="1">
        <v>44223</v>
      </c>
      <c r="B3144" s="101" t="s">
        <v>2</v>
      </c>
      <c r="C3144" s="101">
        <v>130330</v>
      </c>
      <c r="D3144" s="6">
        <f t="shared" si="740"/>
        <v>0.18207447269232166</v>
      </c>
      <c r="E3144" s="7">
        <f t="shared" si="741"/>
        <v>610</v>
      </c>
      <c r="F3144" s="6">
        <f t="shared" si="742"/>
        <v>0.17941176470588235</v>
      </c>
      <c r="G3144" s="101">
        <v>41</v>
      </c>
      <c r="H3144" s="7">
        <v>0</v>
      </c>
      <c r="I3144" s="103">
        <v>0</v>
      </c>
      <c r="J3144" s="10">
        <f>IF(B3144="Pending","",C3144/(VLOOKUP(B3144,Population!$A$2:$B$10,2,FALSE)/100000))</f>
        <v>13683.68666845854</v>
      </c>
      <c r="K3144" s="10">
        <f>IF(B3144="Pending","",SUMIFS(E:E,A:A,"&lt;="&amp;A3144,A:A,"&gt;="&amp;A3144-13,B:B,B3144)/(VLOOKUP(B3144,Population!$A$2:$B$10,2,FALSE)/100000)/14)</f>
        <v>64.892931537619745</v>
      </c>
      <c r="L3144" s="13">
        <f>IF(B3144="Pending","",(G3144/C3144)/(VLOOKUP(B3144,Population!$A$2:$B$10,2,FALSE)/100000))</f>
        <v>3.3029210076995064E-5</v>
      </c>
    </row>
    <row r="3145" spans="1:12" x14ac:dyDescent="0.3">
      <c r="A3145" s="1">
        <v>44223</v>
      </c>
      <c r="B3145" s="101" t="s">
        <v>3</v>
      </c>
      <c r="C3145" s="101">
        <v>111205</v>
      </c>
      <c r="D3145" s="6">
        <f t="shared" si="740"/>
        <v>0.15535633956686587</v>
      </c>
      <c r="E3145" s="7">
        <f t="shared" si="741"/>
        <v>539</v>
      </c>
      <c r="F3145" s="6">
        <f t="shared" si="742"/>
        <v>0.15852941176470589</v>
      </c>
      <c r="G3145" s="101">
        <v>90</v>
      </c>
      <c r="H3145" s="7">
        <v>0</v>
      </c>
      <c r="I3145" s="103">
        <v>0</v>
      </c>
      <c r="J3145" s="10">
        <f>IF(B3145="Pending","",C3145/(VLOOKUP(B3145,Population!$A$2:$B$10,2,FALSE)/100000))</f>
        <v>12677.528722659608</v>
      </c>
      <c r="K3145" s="10">
        <f>IF(B3145="Pending","",SUMIFS(E:E,A:A,"&lt;="&amp;A3145,A:A,"&gt;="&amp;A3145-13,B:B,B3145)/(VLOOKUP(B3145,Population!$A$2:$B$10,2,FALSE)/100000)/14)</f>
        <v>61.454912272644506</v>
      </c>
      <c r="L3145" s="13">
        <f>IF(B3145="Pending","",(G3145/C3145)/(VLOOKUP(B3145,Population!$A$2:$B$10,2,FALSE)/100000))</f>
        <v>9.2263193712587374E-5</v>
      </c>
    </row>
    <row r="3146" spans="1:12" x14ac:dyDescent="0.3">
      <c r="A3146" s="1">
        <v>44223</v>
      </c>
      <c r="B3146" s="101" t="s">
        <v>4</v>
      </c>
      <c r="C3146" s="101">
        <v>106713</v>
      </c>
      <c r="D3146" s="6">
        <f t="shared" si="740"/>
        <v>0.14908089622048432</v>
      </c>
      <c r="E3146" s="7">
        <f t="shared" si="741"/>
        <v>484</v>
      </c>
      <c r="F3146" s="6">
        <f t="shared" si="742"/>
        <v>0.1423529411764706</v>
      </c>
      <c r="G3146" s="101">
        <v>292</v>
      </c>
      <c r="H3146" s="7">
        <v>0</v>
      </c>
      <c r="I3146" s="103">
        <v>0</v>
      </c>
      <c r="J3146" s="10">
        <f>IF(B3146="Pending","",C3146/(VLOOKUP(B3146,Population!$A$2:$B$10,2,FALSE)/100000))</f>
        <v>12517.360296532634</v>
      </c>
      <c r="K3146" s="10">
        <f>IF(B3146="Pending","",SUMIFS(E:E,A:A,"&lt;="&amp;A3146,A:A,"&gt;="&amp;A3146-13,B:B,B3146)/(VLOOKUP(B3146,Population!$A$2:$B$10,2,FALSE)/100000)/14)</f>
        <v>60.006970929881831</v>
      </c>
      <c r="L3146" s="13">
        <f>IF(B3146="Pending","",(G3146/C3146)/(VLOOKUP(B3146,Population!$A$2:$B$10,2,FALSE)/100000))</f>
        <v>3.2096741598193907E-4</v>
      </c>
    </row>
    <row r="3147" spans="1:12" x14ac:dyDescent="0.3">
      <c r="A3147" s="1">
        <v>44223</v>
      </c>
      <c r="B3147" s="101" t="s">
        <v>5</v>
      </c>
      <c r="C3147" s="101">
        <v>100626</v>
      </c>
      <c r="D3147" s="6">
        <f t="shared" si="740"/>
        <v>0.14057719549710396</v>
      </c>
      <c r="E3147" s="7">
        <f t="shared" si="741"/>
        <v>472</v>
      </c>
      <c r="F3147" s="6">
        <f t="shared" si="742"/>
        <v>0.13882352941176471</v>
      </c>
      <c r="G3147" s="101">
        <v>787</v>
      </c>
      <c r="H3147" s="7">
        <v>0</v>
      </c>
      <c r="I3147" s="103">
        <v>0</v>
      </c>
      <c r="J3147" s="10">
        <f>IF(B3147="Pending","",C3147/(VLOOKUP(B3147,Population!$A$2:$B$10,2,FALSE)/100000))</f>
        <v>11238.595382197796</v>
      </c>
      <c r="K3147" s="10">
        <f>IF(B3147="Pending","",SUMIFS(E:E,A:A,"&lt;="&amp;A3147,A:A,"&gt;="&amp;A3147-13,B:B,B3147)/(VLOOKUP(B3147,Population!$A$2:$B$10,2,FALSE)/100000)/14)</f>
        <v>58.922761720850986</v>
      </c>
      <c r="L3147" s="13">
        <f>IF(B3147="Pending","",(G3147/C3147)/(VLOOKUP(B3147,Population!$A$2:$B$10,2,FALSE)/100000))</f>
        <v>8.7350691930946093E-4</v>
      </c>
    </row>
    <row r="3148" spans="1:12" x14ac:dyDescent="0.3">
      <c r="A3148" s="1">
        <v>44223</v>
      </c>
      <c r="B3148" s="101" t="s">
        <v>6</v>
      </c>
      <c r="C3148" s="101">
        <v>72557</v>
      </c>
      <c r="D3148" s="6">
        <f t="shared" si="740"/>
        <v>0.10136405674163111</v>
      </c>
      <c r="E3148" s="7">
        <f t="shared" si="741"/>
        <v>365</v>
      </c>
      <c r="F3148" s="6">
        <f t="shared" si="742"/>
        <v>0.10735294117647058</v>
      </c>
      <c r="G3148" s="101">
        <v>1691</v>
      </c>
      <c r="H3148" s="7">
        <v>0</v>
      </c>
      <c r="I3148" s="103">
        <v>0</v>
      </c>
      <c r="J3148" s="10">
        <f>IF(B3148="Pending","",C3148/(VLOOKUP(B3148,Population!$A$2:$B$10,2,FALSE)/100000))</f>
        <v>9207.2971100378418</v>
      </c>
      <c r="K3148" s="10">
        <f>IF(B3148="Pending","",SUMIFS(E:E,A:A,"&lt;="&amp;A3148,A:A,"&gt;="&amp;A3148-13,B:B,B3148)/(VLOOKUP(B3148,Population!$A$2:$B$10,2,FALSE)/100000)/14)</f>
        <v>49.018665887395571</v>
      </c>
      <c r="L3148" s="13">
        <f>IF(B3148="Pending","",(G3148/C3148)/(VLOOKUP(B3148,Population!$A$2:$B$10,2,FALSE)/100000))</f>
        <v>2.9574480848331068E-3</v>
      </c>
    </row>
    <row r="3149" spans="1:12" x14ac:dyDescent="0.3">
      <c r="A3149" s="1">
        <v>44223</v>
      </c>
      <c r="B3149" s="101" t="s">
        <v>7</v>
      </c>
      <c r="C3149" s="101">
        <v>43405</v>
      </c>
      <c r="D3149" s="6">
        <f t="shared" si="740"/>
        <v>6.0637938212308923E-2</v>
      </c>
      <c r="E3149" s="7">
        <f t="shared" si="741"/>
        <v>219</v>
      </c>
      <c r="F3149" s="6">
        <f t="shared" si="742"/>
        <v>6.4411764705882349E-2</v>
      </c>
      <c r="G3149" s="101">
        <v>2841</v>
      </c>
      <c r="H3149" s="7">
        <v>0</v>
      </c>
      <c r="I3149" s="103">
        <v>0</v>
      </c>
      <c r="J3149" s="10">
        <f>IF(B3149="Pending","",C3149/(VLOOKUP(B3149,Population!$A$2:$B$10,2,FALSE)/100000))</f>
        <v>9050.3068201010447</v>
      </c>
      <c r="K3149" s="10">
        <f>IF(B3149="Pending","",SUMIFS(E:E,A:A,"&lt;="&amp;A3149,A:A,"&gt;="&amp;A3149-13,B:B,B3149)/(VLOOKUP(B3149,Population!$A$2:$B$10,2,FALSE)/100000)/14)</f>
        <v>47.867569766163797</v>
      </c>
      <c r="L3149" s="13">
        <f>IF(B3149="Pending","",(G3149/C3149)/(VLOOKUP(B3149,Population!$A$2:$B$10,2,FALSE)/100000))</f>
        <v>1.364756009558314E-2</v>
      </c>
    </row>
    <row r="3150" spans="1:12" x14ac:dyDescent="0.3">
      <c r="A3150" s="1">
        <v>44223</v>
      </c>
      <c r="B3150" s="101" t="s">
        <v>25</v>
      </c>
      <c r="C3150" s="101">
        <v>22914</v>
      </c>
      <c r="D3150" s="6">
        <f t="shared" si="740"/>
        <v>3.2011466794075488E-2</v>
      </c>
      <c r="E3150" s="7">
        <f t="shared" si="741"/>
        <v>83</v>
      </c>
      <c r="F3150" s="6">
        <f t="shared" si="742"/>
        <v>2.4411764705882352E-2</v>
      </c>
      <c r="G3150" s="101">
        <v>3567</v>
      </c>
      <c r="H3150" s="7">
        <v>0</v>
      </c>
      <c r="I3150" s="103">
        <v>0</v>
      </c>
      <c r="J3150" s="10">
        <f>IF(B3150="Pending","",C3150/(VLOOKUP(B3150,Population!$A$2:$B$10,2,FALSE)/100000))</f>
        <v>10351.042828941721</v>
      </c>
      <c r="K3150" s="10">
        <f>IF(B3150="Pending","",SUMIFS(E:E,A:A,"&lt;="&amp;A3150,A:A,"&gt;="&amp;A3150-13,B:B,B3150)/(VLOOKUP(B3150,Population!$A$2:$B$10,2,FALSE)/100000)/14)</f>
        <v>55.176134482631774</v>
      </c>
      <c r="L3150" s="13">
        <f>IF(B3150="Pending","",(G3150/C3150)/(VLOOKUP(B3150,Population!$A$2:$B$10,2,FALSE)/100000))</f>
        <v>7.0321058189958832E-2</v>
      </c>
    </row>
    <row r="3151" spans="1:12" x14ac:dyDescent="0.3">
      <c r="A3151" s="1">
        <v>44223</v>
      </c>
      <c r="B3151" s="101" t="s">
        <v>21</v>
      </c>
      <c r="C3151" s="101">
        <v>1079</v>
      </c>
      <c r="D3151" s="6">
        <f t="shared" si="740"/>
        <v>1.5073916675747338E-3</v>
      </c>
      <c r="E3151" s="7">
        <f t="shared" si="741"/>
        <v>-8</v>
      </c>
      <c r="F3151" s="6">
        <f t="shared" si="742"/>
        <v>-2.352941176470588E-3</v>
      </c>
      <c r="G3151" s="101">
        <v>0</v>
      </c>
      <c r="H3151" s="7">
        <v>0</v>
      </c>
      <c r="I3151" s="103">
        <v>0</v>
      </c>
      <c r="J3151" s="10" t="str">
        <f>IF(B3151="Pending","",C3151/(VLOOKUP(B3151,Population!$A$2:$B$10,2,FALSE)/100000))</f>
        <v/>
      </c>
      <c r="K3151" s="10" t="str">
        <f>IF(B3151="Pending","",SUMIFS(E:E,A:A,"&lt;="&amp;A3151,A:A,"&gt;="&amp;A3151-13,B:B,B3151)/(VLOOKUP(B3151,Population!$A$2:$B$10,2,FALSE)/100000)/14)</f>
        <v/>
      </c>
      <c r="L3151" s="13" t="str">
        <f>IF(B3151="Pending","",(G3151/C3151)/(VLOOKUP(B3151,Population!$A$2:$B$10,2,FALSE)/100000))</f>
        <v/>
      </c>
    </row>
    <row r="3152" spans="1:12" x14ac:dyDescent="0.3">
      <c r="A3152" s="1">
        <v>44224</v>
      </c>
      <c r="B3152" s="101" t="s">
        <v>0</v>
      </c>
      <c r="C3152" s="101">
        <v>37315</v>
      </c>
      <c r="D3152" s="6">
        <f t="shared" ref="D3152:D3161" si="743">C3152/SUMIF(A:A,A3152,C:C)</f>
        <v>5.2000953199838905E-2</v>
      </c>
      <c r="E3152" s="7">
        <f t="shared" ref="E3152:E3161" si="744">C3152-SUMIFS(C:C,A:A,A3152-1,B:B,B3152)</f>
        <v>123</v>
      </c>
      <c r="F3152" s="6">
        <f t="shared" ref="F3152:F3161" si="745">E3152/SUMIF(A:A,A3152,E:E)</f>
        <v>6.9217782779966236E-2</v>
      </c>
      <c r="G3152" s="101">
        <v>4</v>
      </c>
      <c r="H3152" s="7">
        <v>0</v>
      </c>
      <c r="I3152" s="103">
        <v>0</v>
      </c>
      <c r="J3152" s="10">
        <f>IF(B3152="Pending","",C3152/(VLOOKUP(B3152,Population!$A$2:$B$10,2,FALSE)/100000))</f>
        <v>4118.9534778471716</v>
      </c>
      <c r="K3152" s="10">
        <f>IF(B3152="Pending","",SUMIFS(E:E,A:A,"&lt;="&amp;A3152,A:A,"&gt;="&amp;A3152-13,B:B,B3152)/(VLOOKUP(B3152,Population!$A$2:$B$10,2,FALSE)/100000)/14)</f>
        <v>23.377609658729476</v>
      </c>
      <c r="L3152" s="13">
        <f>IF(B3152="Pending","",(G3152/C3152)/(VLOOKUP(B3152,Population!$A$2:$B$10,2,FALSE)/100000))</f>
        <v>1.1832594624894623E-5</v>
      </c>
    </row>
    <row r="3153" spans="1:12" x14ac:dyDescent="0.3">
      <c r="A3153" s="1">
        <v>44224</v>
      </c>
      <c r="B3153" s="101" t="s">
        <v>1</v>
      </c>
      <c r="C3153" s="101">
        <v>90015</v>
      </c>
      <c r="D3153" s="6">
        <f t="shared" si="743"/>
        <v>0.12544193493993031</v>
      </c>
      <c r="E3153" s="7">
        <f t="shared" si="744"/>
        <v>230</v>
      </c>
      <c r="F3153" s="6">
        <f t="shared" si="745"/>
        <v>0.12943162633652222</v>
      </c>
      <c r="G3153" s="101">
        <v>3</v>
      </c>
      <c r="H3153" s="7">
        <v>0</v>
      </c>
      <c r="I3153" s="103">
        <v>0</v>
      </c>
      <c r="J3153" s="10">
        <f>IF(B3153="Pending","",C3153/(VLOOKUP(B3153,Population!$A$2:$B$10,2,FALSE)/100000))</f>
        <v>10506.872100148823</v>
      </c>
      <c r="K3153" s="10">
        <f>IF(B3153="Pending","",SUMIFS(E:E,A:A,"&lt;="&amp;A3153,A:A,"&gt;="&amp;A3153-13,B:B,B3153)/(VLOOKUP(B3153,Population!$A$2:$B$10,2,FALSE)/100000)/14)</f>
        <v>46.98957408403264</v>
      </c>
      <c r="L3153" s="13">
        <f>IF(B3153="Pending","",(G3153/C3153)/(VLOOKUP(B3153,Population!$A$2:$B$10,2,FALSE)/100000))</f>
        <v>3.890137290676636E-6</v>
      </c>
    </row>
    <row r="3154" spans="1:12" x14ac:dyDescent="0.3">
      <c r="A3154" s="1">
        <v>44224</v>
      </c>
      <c r="B3154" s="101" t="s">
        <v>2</v>
      </c>
      <c r="C3154" s="101">
        <v>130601</v>
      </c>
      <c r="D3154" s="6">
        <f t="shared" si="743"/>
        <v>0.18200124584891225</v>
      </c>
      <c r="E3154" s="7">
        <f t="shared" si="744"/>
        <v>271</v>
      </c>
      <c r="F3154" s="6">
        <f t="shared" si="745"/>
        <v>0.15250422059651098</v>
      </c>
      <c r="G3154" s="101">
        <v>41</v>
      </c>
      <c r="H3154" s="7">
        <v>0</v>
      </c>
      <c r="I3154" s="103">
        <v>0</v>
      </c>
      <c r="J3154" s="10">
        <f>IF(B3154="Pending","",C3154/(VLOOKUP(B3154,Population!$A$2:$B$10,2,FALSE)/100000))</f>
        <v>13712.139665367557</v>
      </c>
      <c r="K3154" s="10">
        <f>IF(B3154="Pending","",SUMIFS(E:E,A:A,"&lt;="&amp;A3154,A:A,"&gt;="&amp;A3154-13,B:B,B3154)/(VLOOKUP(B3154,Population!$A$2:$B$10,2,FALSE)/100000)/14)</f>
        <v>60.768221917177023</v>
      </c>
      <c r="L3154" s="13">
        <f>IF(B3154="Pending","",(G3154/C3154)/(VLOOKUP(B3154,Population!$A$2:$B$10,2,FALSE)/100000))</f>
        <v>3.2960673726347934E-5</v>
      </c>
    </row>
    <row r="3155" spans="1:12" x14ac:dyDescent="0.3">
      <c r="A3155" s="1">
        <v>44224</v>
      </c>
      <c r="B3155" s="101" t="s">
        <v>3</v>
      </c>
      <c r="C3155" s="101">
        <v>111458</v>
      </c>
      <c r="D3155" s="6">
        <f t="shared" si="743"/>
        <v>0.15532419246275345</v>
      </c>
      <c r="E3155" s="7">
        <f t="shared" si="744"/>
        <v>253</v>
      </c>
      <c r="F3155" s="6">
        <f t="shared" si="745"/>
        <v>0.14237478897017444</v>
      </c>
      <c r="G3155" s="101">
        <v>91</v>
      </c>
      <c r="H3155" s="7">
        <v>0</v>
      </c>
      <c r="I3155" s="103">
        <v>0</v>
      </c>
      <c r="J3155" s="10">
        <f>IF(B3155="Pending","",C3155/(VLOOKUP(B3155,Population!$A$2:$B$10,2,FALSE)/100000))</f>
        <v>12706.371083765969</v>
      </c>
      <c r="K3155" s="10">
        <f>IF(B3155="Pending","",SUMIFS(E:E,A:A,"&lt;="&amp;A3155,A:A,"&gt;="&amp;A3155-13,B:B,B3155)/(VLOOKUP(B3155,Population!$A$2:$B$10,2,FALSE)/100000)/14)</f>
        <v>57.220573544437919</v>
      </c>
      <c r="L3155" s="13">
        <f>IF(B3155="Pending","",(G3155/C3155)/(VLOOKUP(B3155,Population!$A$2:$B$10,2,FALSE)/100000))</f>
        <v>9.3076583862137743E-5</v>
      </c>
    </row>
    <row r="3156" spans="1:12" x14ac:dyDescent="0.3">
      <c r="A3156" s="1">
        <v>44224</v>
      </c>
      <c r="B3156" s="101" t="s">
        <v>4</v>
      </c>
      <c r="C3156" s="101">
        <v>106934</v>
      </c>
      <c r="D3156" s="6">
        <f t="shared" si="743"/>
        <v>0.14901969528263628</v>
      </c>
      <c r="E3156" s="7">
        <f t="shared" si="744"/>
        <v>221</v>
      </c>
      <c r="F3156" s="6">
        <f t="shared" si="745"/>
        <v>0.12436691052335397</v>
      </c>
      <c r="G3156" s="101">
        <v>295</v>
      </c>
      <c r="H3156" s="7">
        <v>0</v>
      </c>
      <c r="I3156" s="103">
        <v>0</v>
      </c>
      <c r="J3156" s="10">
        <f>IF(B3156="Pending","",C3156/(VLOOKUP(B3156,Population!$A$2:$B$10,2,FALSE)/100000))</f>
        <v>12543.283442030686</v>
      </c>
      <c r="K3156" s="10">
        <f>IF(B3156="Pending","",SUMIFS(E:E,A:A,"&lt;="&amp;A3156,A:A,"&gt;="&amp;A3156-13,B:B,B3156)/(VLOOKUP(B3156,Population!$A$2:$B$10,2,FALSE)/100000)/14)</f>
        <v>55.407162630453577</v>
      </c>
      <c r="L3156" s="13">
        <f>IF(B3156="Pending","",(G3156/C3156)/(VLOOKUP(B3156,Population!$A$2:$B$10,2,FALSE)/100000))</f>
        <v>3.2359486939952835E-4</v>
      </c>
    </row>
    <row r="3157" spans="1:12" x14ac:dyDescent="0.3">
      <c r="A3157" s="1">
        <v>44224</v>
      </c>
      <c r="B3157" s="101" t="s">
        <v>5</v>
      </c>
      <c r="C3157" s="101">
        <v>100867</v>
      </c>
      <c r="D3157" s="6">
        <f t="shared" si="743"/>
        <v>0.14056492419692218</v>
      </c>
      <c r="E3157" s="7">
        <f t="shared" si="744"/>
        <v>241</v>
      </c>
      <c r="F3157" s="6">
        <f t="shared" si="745"/>
        <v>0.13562183455261678</v>
      </c>
      <c r="G3157" s="101">
        <v>796</v>
      </c>
      <c r="H3157" s="7">
        <v>0</v>
      </c>
      <c r="I3157" s="103">
        <v>0</v>
      </c>
      <c r="J3157" s="10">
        <f>IF(B3157="Pending","",C3157/(VLOOKUP(B3157,Population!$A$2:$B$10,2,FALSE)/100000))</f>
        <v>11265.51189966952</v>
      </c>
      <c r="K3157" s="10">
        <f>IF(B3157="Pending","",SUMIFS(E:E,A:A,"&lt;="&amp;A3157,A:A,"&gt;="&amp;A3157-13,B:B,B3157)/(VLOOKUP(B3157,Population!$A$2:$B$10,2,FALSE)/100000)/14)</f>
        <v>54.846193722021461</v>
      </c>
      <c r="L3157" s="13">
        <f>IF(B3157="Pending","",(G3157/C3157)/(VLOOKUP(B3157,Population!$A$2:$B$10,2,FALSE)/100000))</f>
        <v>8.8138527380441712E-4</v>
      </c>
    </row>
    <row r="3158" spans="1:12" x14ac:dyDescent="0.3">
      <c r="A3158" s="1">
        <v>44224</v>
      </c>
      <c r="B3158" s="101" t="s">
        <v>6</v>
      </c>
      <c r="C3158" s="101">
        <v>72798</v>
      </c>
      <c r="D3158" s="6">
        <f t="shared" si="743"/>
        <v>0.10144889162647387</v>
      </c>
      <c r="E3158" s="7">
        <f t="shared" si="744"/>
        <v>241</v>
      </c>
      <c r="F3158" s="6">
        <f t="shared" si="745"/>
        <v>0.13562183455261678</v>
      </c>
      <c r="G3158" s="101">
        <v>1708</v>
      </c>
      <c r="H3158" s="7">
        <v>0</v>
      </c>
      <c r="I3158" s="103">
        <v>0</v>
      </c>
      <c r="J3158" s="10">
        <f>IF(B3158="Pending","",C3158/(VLOOKUP(B3158,Population!$A$2:$B$10,2,FALSE)/100000))</f>
        <v>9237.8793916029426</v>
      </c>
      <c r="K3158" s="10">
        <f>IF(B3158="Pending","",SUMIFS(E:E,A:A,"&lt;="&amp;A3158,A:A,"&gt;="&amp;A3158-13,B:B,B3158)/(VLOOKUP(B3158,Population!$A$2:$B$10,2,FALSE)/100000)/14)</f>
        <v>46.652935155773854</v>
      </c>
      <c r="L3158" s="13">
        <f>IF(B3158="Pending","",(G3158/C3158)/(VLOOKUP(B3158,Population!$A$2:$B$10,2,FALSE)/100000))</f>
        <v>2.9772908193521426E-3</v>
      </c>
    </row>
    <row r="3159" spans="1:12" x14ac:dyDescent="0.3">
      <c r="A3159" s="1">
        <v>44224</v>
      </c>
      <c r="B3159" s="101" t="s">
        <v>7</v>
      </c>
      <c r="C3159" s="101">
        <v>43538</v>
      </c>
      <c r="D3159" s="6">
        <f t="shared" si="743"/>
        <v>6.0673120740039825E-2</v>
      </c>
      <c r="E3159" s="7">
        <f t="shared" si="744"/>
        <v>133</v>
      </c>
      <c r="F3159" s="6">
        <f t="shared" si="745"/>
        <v>7.4845244794597643E-2</v>
      </c>
      <c r="G3159" s="101">
        <v>2872</v>
      </c>
      <c r="H3159" s="7">
        <v>0</v>
      </c>
      <c r="I3159" s="103">
        <v>0</v>
      </c>
      <c r="J3159" s="10">
        <f>IF(B3159="Pending","",C3159/(VLOOKUP(B3159,Population!$A$2:$B$10,2,FALSE)/100000))</f>
        <v>9078.0384364372603</v>
      </c>
      <c r="K3159" s="10">
        <f>IF(B3159="Pending","",SUMIFS(E:E,A:A,"&lt;="&amp;A3159,A:A,"&gt;="&amp;A3159-13,B:B,B3159)/(VLOOKUP(B3159,Population!$A$2:$B$10,2,FALSE)/100000)/14)</f>
        <v>45.082493367199071</v>
      </c>
      <c r="L3159" s="13">
        <f>IF(B3159="Pending","",(G3159/C3159)/(VLOOKUP(B3159,Population!$A$2:$B$10,2,FALSE)/100000))</f>
        <v>1.3754331989238205E-2</v>
      </c>
    </row>
    <row r="3160" spans="1:12" x14ac:dyDescent="0.3">
      <c r="A3160" s="1">
        <v>44224</v>
      </c>
      <c r="B3160" s="101" t="s">
        <v>25</v>
      </c>
      <c r="C3160" s="101">
        <v>22982</v>
      </c>
      <c r="D3160" s="6">
        <f t="shared" si="743"/>
        <v>3.2026957160356362E-2</v>
      </c>
      <c r="E3160" s="7">
        <f t="shared" si="744"/>
        <v>68</v>
      </c>
      <c r="F3160" s="6">
        <f t="shared" si="745"/>
        <v>3.8266741699493526E-2</v>
      </c>
      <c r="G3160" s="101">
        <v>3607</v>
      </c>
      <c r="H3160" s="7">
        <v>0</v>
      </c>
      <c r="I3160" s="103">
        <v>0</v>
      </c>
      <c r="J3160" s="10">
        <f>IF(B3160="Pending","",C3160/(VLOOKUP(B3160,Population!$A$2:$B$10,2,FALSE)/100000))</f>
        <v>10381.760770478251</v>
      </c>
      <c r="K3160" s="10">
        <f>IF(B3160="Pending","",SUMIFS(E:E,A:A,"&lt;="&amp;A3160,A:A,"&gt;="&amp;A3160-13,B:B,B3160)/(VLOOKUP(B3160,Population!$A$2:$B$10,2,FALSE)/100000)/14)</f>
        <v>51.981726696795199</v>
      </c>
      <c r="L3160" s="13">
        <f>IF(B3160="Pending","",(G3160/C3160)/(VLOOKUP(B3160,Population!$A$2:$B$10,2,FALSE)/100000))</f>
        <v>7.0899230038253672E-2</v>
      </c>
    </row>
    <row r="3161" spans="1:12" x14ac:dyDescent="0.3">
      <c r="A3161" s="1">
        <v>44224</v>
      </c>
      <c r="B3161" s="101" t="s">
        <v>21</v>
      </c>
      <c r="C3161" s="101">
        <v>1075</v>
      </c>
      <c r="D3161" s="6">
        <f t="shared" si="743"/>
        <v>1.4980845421365891E-3</v>
      </c>
      <c r="E3161" s="7">
        <f t="shared" si="744"/>
        <v>-4</v>
      </c>
      <c r="F3161" s="6">
        <f t="shared" si="745"/>
        <v>-2.2509848058525606E-3</v>
      </c>
      <c r="G3161" s="101">
        <v>0</v>
      </c>
      <c r="H3161" s="7">
        <v>0</v>
      </c>
      <c r="I3161" s="103">
        <v>0</v>
      </c>
      <c r="J3161" s="10" t="str">
        <f>IF(B3161="Pending","",C3161/(VLOOKUP(B3161,Population!$A$2:$B$10,2,FALSE)/100000))</f>
        <v/>
      </c>
      <c r="K3161" s="10" t="str">
        <f>IF(B3161="Pending","",SUMIFS(E:E,A:A,"&lt;="&amp;A3161,A:A,"&gt;="&amp;A3161-13,B:B,B3161)/(VLOOKUP(B3161,Population!$A$2:$B$10,2,FALSE)/100000)/14)</f>
        <v/>
      </c>
      <c r="L3161" s="13" t="str">
        <f>IF(B3161="Pending","",(G3161/C3161)/(VLOOKUP(B3161,Population!$A$2:$B$10,2,FALSE)/100000))</f>
        <v/>
      </c>
    </row>
    <row r="3162" spans="1:12" x14ac:dyDescent="0.3">
      <c r="A3162" s="1">
        <v>44225</v>
      </c>
      <c r="B3162" s="101" t="s">
        <v>0</v>
      </c>
      <c r="C3162" s="101">
        <v>37700</v>
      </c>
      <c r="D3162" s="6">
        <f t="shared" ref="D3162:D3171" si="746">C3162/SUMIF(A:A,A3162,C:C)</f>
        <v>5.2180580796162168E-2</v>
      </c>
      <c r="E3162" s="7">
        <f t="shared" ref="E3162:E3171" si="747">C3162-SUMIFS(C:C,A:A,A3162-1,B:B,B3162)</f>
        <v>385</v>
      </c>
      <c r="F3162" s="6">
        <f t="shared" ref="F3162:F3171" si="748">E3162/SUMIF(A:A,A3162,E:E)</f>
        <v>7.8443357783211085E-2</v>
      </c>
      <c r="G3162" s="101">
        <v>5</v>
      </c>
      <c r="H3162" s="7">
        <v>0</v>
      </c>
      <c r="I3162" s="103">
        <v>0</v>
      </c>
      <c r="J3162" s="10">
        <f>IF(B3162="Pending","",C3162/(VLOOKUP(B3162,Population!$A$2:$B$10,2,FALSE)/100000))</f>
        <v>4161.4510549333609</v>
      </c>
      <c r="K3162" s="10">
        <f>IF(B3162="Pending","",SUMIFS(E:E,A:A,"&lt;="&amp;A3162,A:A,"&gt;="&amp;A3162-13,B:B,B3162)/(VLOOKUP(B3162,Population!$A$2:$B$10,2,FALSE)/100000)/14)</f>
        <v>23.47222393053546</v>
      </c>
      <c r="L3162" s="13">
        <f>IF(B3162="Pending","",(G3162/C3162)/(VLOOKUP(B3162,Population!$A$2:$B$10,2,FALSE)/100000))</f>
        <v>1.4639697229043196E-5</v>
      </c>
    </row>
    <row r="3163" spans="1:12" x14ac:dyDescent="0.3">
      <c r="A3163" s="1">
        <v>44225</v>
      </c>
      <c r="B3163" s="101" t="s">
        <v>1</v>
      </c>
      <c r="C3163" s="101">
        <v>90758</v>
      </c>
      <c r="D3163" s="6">
        <f t="shared" si="746"/>
        <v>0.12561817379040016</v>
      </c>
      <c r="E3163" s="7">
        <f t="shared" si="747"/>
        <v>743</v>
      </c>
      <c r="F3163" s="6">
        <f t="shared" si="748"/>
        <v>0.15138549307253463</v>
      </c>
      <c r="G3163" s="101">
        <v>3</v>
      </c>
      <c r="H3163" s="7">
        <v>0</v>
      </c>
      <c r="I3163" s="103">
        <v>0</v>
      </c>
      <c r="J3163" s="10">
        <f>IF(B3163="Pending","",C3163/(VLOOKUP(B3163,Population!$A$2:$B$10,2,FALSE)/100000))</f>
        <v>10593.597712218039</v>
      </c>
      <c r="K3163" s="10">
        <f>IF(B3163="Pending","",SUMIFS(E:E,A:A,"&lt;="&amp;A3163,A:A,"&gt;="&amp;A3163-13,B:B,B3163)/(VLOOKUP(B3163,Population!$A$2:$B$10,2,FALSE)/100000)/14)</f>
        <v>47.673240704843614</v>
      </c>
      <c r="L3163" s="13">
        <f>IF(B3163="Pending","",(G3163/C3163)/(VLOOKUP(B3163,Population!$A$2:$B$10,2,FALSE)/100000))</f>
        <v>3.8582902688496594E-6</v>
      </c>
    </row>
    <row r="3164" spans="1:12" x14ac:dyDescent="0.3">
      <c r="A3164" s="1">
        <v>44225</v>
      </c>
      <c r="B3164" s="101" t="s">
        <v>2</v>
      </c>
      <c r="C3164" s="101">
        <v>131452</v>
      </c>
      <c r="D3164" s="6">
        <f t="shared" si="746"/>
        <v>0.18194275084395514</v>
      </c>
      <c r="E3164" s="7">
        <f t="shared" si="747"/>
        <v>851</v>
      </c>
      <c r="F3164" s="6">
        <f t="shared" si="748"/>
        <v>0.17339038304808477</v>
      </c>
      <c r="G3164" s="101">
        <v>41</v>
      </c>
      <c r="H3164" s="7">
        <v>0</v>
      </c>
      <c r="I3164" s="103">
        <v>0</v>
      </c>
      <c r="J3164" s="10">
        <f>IF(B3164="Pending","",C3164/(VLOOKUP(B3164,Population!$A$2:$B$10,2,FALSE)/100000))</f>
        <v>13801.488375218383</v>
      </c>
      <c r="K3164" s="10">
        <f>IF(B3164="Pending","",SUMIFS(E:E,A:A,"&lt;="&amp;A3164,A:A,"&gt;="&amp;A3164-13,B:B,B3164)/(VLOOKUP(B3164,Population!$A$2:$B$10,2,FALSE)/100000)/14)</f>
        <v>59.598304279378731</v>
      </c>
      <c r="L3164" s="13">
        <f>IF(B3164="Pending","",(G3164/C3164)/(VLOOKUP(B3164,Population!$A$2:$B$10,2,FALSE)/100000))</f>
        <v>3.2747291401688576E-5</v>
      </c>
    </row>
    <row r="3165" spans="1:12" x14ac:dyDescent="0.3">
      <c r="A3165" s="1">
        <v>44225</v>
      </c>
      <c r="B3165" s="101" t="s">
        <v>3</v>
      </c>
      <c r="C3165" s="101">
        <v>112158</v>
      </c>
      <c r="D3165" s="6">
        <f t="shared" si="746"/>
        <v>0.15523791991872563</v>
      </c>
      <c r="E3165" s="7">
        <f t="shared" si="747"/>
        <v>700</v>
      </c>
      <c r="F3165" s="6">
        <f t="shared" si="748"/>
        <v>0.1426242868785656</v>
      </c>
      <c r="G3165" s="101">
        <v>91</v>
      </c>
      <c r="H3165" s="7">
        <v>0</v>
      </c>
      <c r="I3165" s="103">
        <v>0</v>
      </c>
      <c r="J3165" s="10">
        <f>IF(B3165="Pending","",C3165/(VLOOKUP(B3165,Population!$A$2:$B$10,2,FALSE)/100000))</f>
        <v>12786.172082874478</v>
      </c>
      <c r="K3165" s="10">
        <f>IF(B3165="Pending","",SUMIFS(E:E,A:A,"&lt;="&amp;A3165,A:A,"&gt;="&amp;A3165-13,B:B,B3165)/(VLOOKUP(B3165,Population!$A$2:$B$10,2,FALSE)/100000)/14)</f>
        <v>56.617994571577754</v>
      </c>
      <c r="L3165" s="13">
        <f>IF(B3165="Pending","",(G3165/C3165)/(VLOOKUP(B3165,Population!$A$2:$B$10,2,FALSE)/100000))</f>
        <v>9.2495674709839229E-5</v>
      </c>
    </row>
    <row r="3166" spans="1:12" x14ac:dyDescent="0.3">
      <c r="A3166" s="1">
        <v>44225</v>
      </c>
      <c r="B3166" s="101" t="s">
        <v>4</v>
      </c>
      <c r="C3166" s="101">
        <v>107636</v>
      </c>
      <c r="D3166" s="6">
        <f t="shared" si="746"/>
        <v>0.14897901842375891</v>
      </c>
      <c r="E3166" s="7">
        <f t="shared" si="747"/>
        <v>702</v>
      </c>
      <c r="F3166" s="6">
        <f t="shared" si="748"/>
        <v>0.14303178484107579</v>
      </c>
      <c r="G3166" s="101">
        <v>300</v>
      </c>
      <c r="H3166" s="7">
        <v>0</v>
      </c>
      <c r="I3166" s="103">
        <v>0</v>
      </c>
      <c r="J3166" s="10">
        <f>IF(B3166="Pending","",C3166/(VLOOKUP(B3166,Population!$A$2:$B$10,2,FALSE)/100000))</f>
        <v>12625.627551259795</v>
      </c>
      <c r="K3166" s="10">
        <f>IF(B3166="Pending","",SUMIFS(E:E,A:A,"&lt;="&amp;A3166,A:A,"&gt;="&amp;A3166-13,B:B,B3166)/(VLOOKUP(B3166,Population!$A$2:$B$10,2,FALSE)/100000)/14)</f>
        <v>54.611203088658165</v>
      </c>
      <c r="L3166" s="13">
        <f>IF(B3166="Pending","",(G3166/C3166)/(VLOOKUP(B3166,Population!$A$2:$B$10,2,FALSE)/100000))</f>
        <v>3.269332776101862E-4</v>
      </c>
    </row>
    <row r="3167" spans="1:12" x14ac:dyDescent="0.3">
      <c r="A3167" s="1">
        <v>44225</v>
      </c>
      <c r="B3167" s="101" t="s">
        <v>5</v>
      </c>
      <c r="C3167" s="101">
        <v>101569</v>
      </c>
      <c r="D3167" s="6">
        <f t="shared" si="746"/>
        <v>0.14058168198635002</v>
      </c>
      <c r="E3167" s="7">
        <f t="shared" si="747"/>
        <v>702</v>
      </c>
      <c r="F3167" s="6">
        <f t="shared" si="748"/>
        <v>0.14303178484107579</v>
      </c>
      <c r="G3167" s="101">
        <v>799</v>
      </c>
      <c r="H3167" s="7">
        <v>0</v>
      </c>
      <c r="I3167" s="103">
        <v>0</v>
      </c>
      <c r="J3167" s="10">
        <f>IF(B3167="Pending","",C3167/(VLOOKUP(B3167,Population!$A$2:$B$10,2,FALSE)/100000))</f>
        <v>11343.916029400432</v>
      </c>
      <c r="K3167" s="10">
        <f>IF(B3167="Pending","",SUMIFS(E:E,A:A,"&lt;="&amp;A3167,A:A,"&gt;="&amp;A3167-13,B:B,B3167)/(VLOOKUP(B3167,Population!$A$2:$B$10,2,FALSE)/100000)/14)</f>
        <v>54.223938724157072</v>
      </c>
      <c r="L3167" s="13">
        <f>IF(B3167="Pending","",(G3167/C3167)/(VLOOKUP(B3167,Population!$A$2:$B$10,2,FALSE)/100000))</f>
        <v>8.7859237362084464E-4</v>
      </c>
    </row>
    <row r="3168" spans="1:12" x14ac:dyDescent="0.3">
      <c r="A3168" s="1">
        <v>44225</v>
      </c>
      <c r="B3168" s="101" t="s">
        <v>6</v>
      </c>
      <c r="C3168" s="101">
        <v>73280</v>
      </c>
      <c r="D3168" s="6">
        <f t="shared" si="746"/>
        <v>0.10142686898521919</v>
      </c>
      <c r="E3168" s="7">
        <f t="shared" si="747"/>
        <v>482</v>
      </c>
      <c r="F3168" s="6">
        <f t="shared" si="748"/>
        <v>9.820700896495517E-2</v>
      </c>
      <c r="G3168" s="101">
        <v>1718</v>
      </c>
      <c r="H3168" s="7">
        <v>0</v>
      </c>
      <c r="I3168" s="103">
        <v>0</v>
      </c>
      <c r="J3168" s="10">
        <f>IF(B3168="Pending","",C3168/(VLOOKUP(B3168,Population!$A$2:$B$10,2,FALSE)/100000))</f>
        <v>9299.043954733148</v>
      </c>
      <c r="K3168" s="10">
        <f>IF(B3168="Pending","",SUMIFS(E:E,A:A,"&lt;="&amp;A3168,A:A,"&gt;="&amp;A3168-13,B:B,B3168)/(VLOOKUP(B3168,Population!$A$2:$B$10,2,FALSE)/100000)/14)</f>
        <v>45.809973630713237</v>
      </c>
      <c r="L3168" s="13">
        <f>IF(B3168="Pending","",(G3168/C3168)/(VLOOKUP(B3168,Population!$A$2:$B$10,2,FALSE)/100000))</f>
        <v>2.975024446042552E-3</v>
      </c>
    </row>
    <row r="3169" spans="1:12" x14ac:dyDescent="0.3">
      <c r="A3169" s="1">
        <v>44225</v>
      </c>
      <c r="B3169" s="101" t="s">
        <v>7</v>
      </c>
      <c r="C3169" s="101">
        <v>43809</v>
      </c>
      <c r="D3169" s="6">
        <f t="shared" si="746"/>
        <v>6.0636049445598632E-2</v>
      </c>
      <c r="E3169" s="7">
        <f t="shared" si="747"/>
        <v>271</v>
      </c>
      <c r="F3169" s="6">
        <f t="shared" si="748"/>
        <v>5.5215973920130397E-2</v>
      </c>
      <c r="G3169" s="101">
        <v>2889</v>
      </c>
      <c r="H3169" s="7">
        <v>0</v>
      </c>
      <c r="I3169" s="103">
        <v>0</v>
      </c>
      <c r="J3169" s="10">
        <f>IF(B3169="Pending","",C3169/(VLOOKUP(B3169,Population!$A$2:$B$10,2,FALSE)/100000))</f>
        <v>9134.5442110772183</v>
      </c>
      <c r="K3169" s="10">
        <f>IF(B3169="Pending","",SUMIFS(E:E,A:A,"&lt;="&amp;A3169,A:A,"&gt;="&amp;A3169-13,B:B,B3169)/(VLOOKUP(B3169,Population!$A$2:$B$10,2,FALSE)/100000)/14)</f>
        <v>43.667614982698275</v>
      </c>
      <c r="L3169" s="13">
        <f>IF(B3169="Pending","",(G3169/C3169)/(VLOOKUP(B3169,Population!$A$2:$B$10,2,FALSE)/100000))</f>
        <v>1.3750159757973121E-2</v>
      </c>
    </row>
    <row r="3170" spans="1:12" x14ac:dyDescent="0.3">
      <c r="A3170" s="1">
        <v>44225</v>
      </c>
      <c r="B3170" s="101" t="s">
        <v>25</v>
      </c>
      <c r="C3170" s="101">
        <v>23076</v>
      </c>
      <c r="D3170" s="6">
        <f t="shared" si="746"/>
        <v>3.193949820828218E-2</v>
      </c>
      <c r="E3170" s="7">
        <f t="shared" si="747"/>
        <v>94</v>
      </c>
      <c r="F3170" s="6">
        <f t="shared" si="748"/>
        <v>1.9152404237978812E-2</v>
      </c>
      <c r="G3170" s="101">
        <v>3615</v>
      </c>
      <c r="H3170" s="7">
        <v>0</v>
      </c>
      <c r="I3170" s="103">
        <v>0</v>
      </c>
      <c r="J3170" s="10">
        <f>IF(B3170="Pending","",C3170/(VLOOKUP(B3170,Population!$A$2:$B$10,2,FALSE)/100000))</f>
        <v>10424.223807308159</v>
      </c>
      <c r="K3170" s="10">
        <f>IF(B3170="Pending","",SUMIFS(E:E,A:A,"&lt;="&amp;A3170,A:A,"&gt;="&amp;A3170-13,B:B,B3170)/(VLOOKUP(B3170,Population!$A$2:$B$10,2,FALSE)/100000)/14)</f>
        <v>47.657982825056806</v>
      </c>
      <c r="L3170" s="13">
        <f>IF(B3170="Pending","",(G3170/C3170)/(VLOOKUP(B3170,Population!$A$2:$B$10,2,FALSE)/100000))</f>
        <v>7.0767029823800981E-2</v>
      </c>
    </row>
    <row r="3171" spans="1:12" x14ac:dyDescent="0.3">
      <c r="A3171" s="1">
        <v>44225</v>
      </c>
      <c r="B3171" s="101" t="s">
        <v>21</v>
      </c>
      <c r="C3171" s="101">
        <v>1053</v>
      </c>
      <c r="D3171" s="6">
        <f t="shared" si="746"/>
        <v>1.4574576015479778E-3</v>
      </c>
      <c r="E3171" s="7">
        <f t="shared" si="747"/>
        <v>-22</v>
      </c>
      <c r="F3171" s="6">
        <f t="shared" si="748"/>
        <v>-4.4824775876120618E-3</v>
      </c>
      <c r="G3171" s="101">
        <v>0</v>
      </c>
      <c r="H3171" s="7">
        <v>0</v>
      </c>
      <c r="I3171" s="103">
        <v>0</v>
      </c>
      <c r="J3171" s="10" t="str">
        <f>IF(B3171="Pending","",C3171/(VLOOKUP(B3171,Population!$A$2:$B$10,2,FALSE)/100000))</f>
        <v/>
      </c>
      <c r="K3171" s="10" t="str">
        <f>IF(B3171="Pending","",SUMIFS(E:E,A:A,"&lt;="&amp;A3171,A:A,"&gt;="&amp;A3171-13,B:B,B3171)/(VLOOKUP(B3171,Population!$A$2:$B$10,2,FALSE)/100000)/14)</f>
        <v/>
      </c>
      <c r="L3171" s="13" t="str">
        <f>IF(B3171="Pending","",(G3171/C3171)/(VLOOKUP(B3171,Population!$A$2:$B$10,2,FALSE)/100000))</f>
        <v/>
      </c>
    </row>
    <row r="3172" spans="1:12" x14ac:dyDescent="0.3">
      <c r="A3172" s="1">
        <v>44226</v>
      </c>
      <c r="B3172" s="101" t="s">
        <v>0</v>
      </c>
      <c r="C3172" s="101">
        <v>37860</v>
      </c>
      <c r="D3172" s="6">
        <f t="shared" ref="D3172:D3181" si="749">C3172/SUMIF(A:A,A3172,C:C)</f>
        <v>5.2239279633303992E-2</v>
      </c>
      <c r="E3172" s="7">
        <f t="shared" ref="E3172:E3181" si="750">C3172-SUMIFS(C:C,A:A,A3172-1,B:B,B3172)</f>
        <v>160</v>
      </c>
      <c r="F3172" s="6">
        <f t="shared" ref="F3172:F3181" si="751">E3172/SUMIF(A:A,A3172,E:E)</f>
        <v>7.1079520213238559E-2</v>
      </c>
      <c r="G3172" s="101">
        <v>5</v>
      </c>
      <c r="H3172" s="7">
        <v>0</v>
      </c>
      <c r="I3172" s="103">
        <v>0</v>
      </c>
      <c r="J3172" s="10">
        <f>IF(B3172="Pending","",C3172/(VLOOKUP(B3172,Population!$A$2:$B$10,2,FALSE)/100000))</f>
        <v>4179.1123856704789</v>
      </c>
      <c r="K3172" s="10">
        <f>IF(B3172="Pending","",SUMIFS(E:E,A:A,"&lt;="&amp;A3172,A:A,"&gt;="&amp;A3172-13,B:B,B3172)/(VLOOKUP(B3172,Population!$A$2:$B$10,2,FALSE)/100000)/14)</f>
        <v>22.321083623562608</v>
      </c>
      <c r="L3172" s="13">
        <f>IF(B3172="Pending","",(G3172/C3172)/(VLOOKUP(B3172,Population!$A$2:$B$10,2,FALSE)/100000))</f>
        <v>1.4577828461038789E-5</v>
      </c>
    </row>
    <row r="3173" spans="1:12" x14ac:dyDescent="0.3">
      <c r="A3173" s="1">
        <v>44226</v>
      </c>
      <c r="B3173" s="101" t="s">
        <v>1</v>
      </c>
      <c r="C3173" s="101">
        <v>91073</v>
      </c>
      <c r="D3173" s="6">
        <f t="shared" si="749"/>
        <v>0.12566264960496287</v>
      </c>
      <c r="E3173" s="7">
        <f t="shared" si="750"/>
        <v>315</v>
      </c>
      <c r="F3173" s="6">
        <f t="shared" si="751"/>
        <v>0.1399378054198134</v>
      </c>
      <c r="G3173" s="101">
        <v>3</v>
      </c>
      <c r="H3173" s="7">
        <v>0</v>
      </c>
      <c r="I3173" s="103">
        <v>0</v>
      </c>
      <c r="J3173" s="10">
        <f>IF(B3173="Pending","",C3173/(VLOOKUP(B3173,Population!$A$2:$B$10,2,FALSE)/100000))</f>
        <v>10630.365636581168</v>
      </c>
      <c r="K3173" s="10">
        <f>IF(B3173="Pending","",SUMIFS(E:E,A:A,"&lt;="&amp;A3173,A:A,"&gt;="&amp;A3173-13,B:B,B3173)/(VLOOKUP(B3173,Population!$A$2:$B$10,2,FALSE)/100000)/14)</f>
        <v>45.280407532005192</v>
      </c>
      <c r="L3173" s="13">
        <f>IF(B3173="Pending","",(G3173/C3173)/(VLOOKUP(B3173,Population!$A$2:$B$10,2,FALSE)/100000))</f>
        <v>3.8449453539496602E-6</v>
      </c>
    </row>
    <row r="3174" spans="1:12" x14ac:dyDescent="0.3">
      <c r="A3174" s="1">
        <v>44226</v>
      </c>
      <c r="B3174" s="101" t="s">
        <v>2</v>
      </c>
      <c r="C3174" s="101">
        <v>131827</v>
      </c>
      <c r="D3174" s="6">
        <f t="shared" si="749"/>
        <v>0.18189507438509153</v>
      </c>
      <c r="E3174" s="7">
        <f t="shared" si="750"/>
        <v>375</v>
      </c>
      <c r="F3174" s="6">
        <f t="shared" si="751"/>
        <v>0.16659262549977788</v>
      </c>
      <c r="G3174" s="101">
        <v>41</v>
      </c>
      <c r="H3174" s="7">
        <v>0</v>
      </c>
      <c r="I3174" s="103">
        <v>0</v>
      </c>
      <c r="J3174" s="10">
        <f>IF(B3174="Pending","",C3174/(VLOOKUP(B3174,Population!$A$2:$B$10,2,FALSE)/100000))</f>
        <v>13840.860603413519</v>
      </c>
      <c r="K3174" s="10">
        <f>IF(B3174="Pending","",SUMIFS(E:E,A:A,"&lt;="&amp;A3174,A:A,"&gt;="&amp;A3174-13,B:B,B3174)/(VLOOKUP(B3174,Population!$A$2:$B$10,2,FALSE)/100000)/14)</f>
        <v>56.343533415247563</v>
      </c>
      <c r="L3174" s="13">
        <f>IF(B3174="Pending","",(G3174/C3174)/(VLOOKUP(B3174,Population!$A$2:$B$10,2,FALSE)/100000))</f>
        <v>3.2654137235427994E-5</v>
      </c>
    </row>
    <row r="3175" spans="1:12" x14ac:dyDescent="0.3">
      <c r="A3175" s="1">
        <v>44226</v>
      </c>
      <c r="B3175" s="101" t="s">
        <v>3</v>
      </c>
      <c r="C3175" s="101">
        <v>112501</v>
      </c>
      <c r="D3175" s="6">
        <f t="shared" si="749"/>
        <v>0.15522903322837645</v>
      </c>
      <c r="E3175" s="7">
        <f t="shared" si="750"/>
        <v>343</v>
      </c>
      <c r="F3175" s="6">
        <f t="shared" si="751"/>
        <v>0.15237672145713016</v>
      </c>
      <c r="G3175" s="101">
        <v>92</v>
      </c>
      <c r="H3175" s="7">
        <v>0</v>
      </c>
      <c r="I3175" s="103">
        <v>0</v>
      </c>
      <c r="J3175" s="10">
        <f>IF(B3175="Pending","",C3175/(VLOOKUP(B3175,Population!$A$2:$B$10,2,FALSE)/100000))</f>
        <v>12825.274572437647</v>
      </c>
      <c r="K3175" s="10">
        <f>IF(B3175="Pending","",SUMIFS(E:E,A:A,"&lt;="&amp;A3175,A:A,"&gt;="&amp;A3175-13,B:B,B3175)/(VLOOKUP(B3175,Population!$A$2:$B$10,2,FALSE)/100000)/14)</f>
        <v>53.702815216389368</v>
      </c>
      <c r="L3175" s="13">
        <f>IF(B3175="Pending","",(G3175/C3175)/(VLOOKUP(B3175,Population!$A$2:$B$10,2,FALSE)/100000))</f>
        <v>9.3227005194656209E-5</v>
      </c>
    </row>
    <row r="3176" spans="1:12" x14ac:dyDescent="0.3">
      <c r="A3176" s="1">
        <v>44226</v>
      </c>
      <c r="B3176" s="101" t="s">
        <v>4</v>
      </c>
      <c r="C3176" s="101">
        <v>107948</v>
      </c>
      <c r="D3176" s="6">
        <f t="shared" si="749"/>
        <v>0.14894679761901478</v>
      </c>
      <c r="E3176" s="7">
        <f t="shared" si="750"/>
        <v>312</v>
      </c>
      <c r="F3176" s="6">
        <f t="shared" si="751"/>
        <v>0.13860506441581519</v>
      </c>
      <c r="G3176" s="101">
        <v>303</v>
      </c>
      <c r="H3176" s="7">
        <v>0</v>
      </c>
      <c r="I3176" s="103">
        <v>0</v>
      </c>
      <c r="J3176" s="10">
        <f>IF(B3176="Pending","",C3176/(VLOOKUP(B3176,Population!$A$2:$B$10,2,FALSE)/100000))</f>
        <v>12662.224933139398</v>
      </c>
      <c r="K3176" s="10">
        <f>IF(B3176="Pending","",SUMIFS(E:E,A:A,"&lt;="&amp;A3176,A:A,"&gt;="&amp;A3176-13,B:B,B3176)/(VLOOKUP(B3176,Population!$A$2:$B$10,2,FALSE)/100000)/14)</f>
        <v>51.921697689538917</v>
      </c>
      <c r="L3176" s="13">
        <f>IF(B3176="Pending","",(G3176/C3176)/(VLOOKUP(B3176,Population!$A$2:$B$10,2,FALSE)/100000))</f>
        <v>3.292482322186469E-4</v>
      </c>
    </row>
    <row r="3177" spans="1:12" x14ac:dyDescent="0.3">
      <c r="A3177" s="1">
        <v>44226</v>
      </c>
      <c r="B3177" s="101" t="s">
        <v>5</v>
      </c>
      <c r="C3177" s="101">
        <v>101880</v>
      </c>
      <c r="D3177" s="6">
        <f t="shared" si="749"/>
        <v>0.14057416294350264</v>
      </c>
      <c r="E3177" s="7">
        <f t="shared" si="750"/>
        <v>311</v>
      </c>
      <c r="F3177" s="6">
        <f t="shared" si="751"/>
        <v>0.13816081741448244</v>
      </c>
      <c r="G3177" s="101">
        <v>805</v>
      </c>
      <c r="H3177" s="7">
        <v>0</v>
      </c>
      <c r="I3177" s="103">
        <v>0</v>
      </c>
      <c r="J3177" s="10">
        <f>IF(B3177="Pending","",C3177/(VLOOKUP(B3177,Population!$A$2:$B$10,2,FALSE)/100000))</f>
        <v>11378.65062248635</v>
      </c>
      <c r="K3177" s="10">
        <f>IF(B3177="Pending","",SUMIFS(E:E,A:A,"&lt;="&amp;A3177,A:A,"&gt;="&amp;A3177-13,B:B,B3177)/(VLOOKUP(B3177,Population!$A$2:$B$10,2,FALSE)/100000)/14)</f>
        <v>50.889290145858169</v>
      </c>
      <c r="L3177" s="13">
        <f>IF(B3177="Pending","",(G3177/C3177)/(VLOOKUP(B3177,Population!$A$2:$B$10,2,FALSE)/100000))</f>
        <v>8.8248792268577202E-4</v>
      </c>
    </row>
    <row r="3178" spans="1:12" x14ac:dyDescent="0.3">
      <c r="A3178" s="1">
        <v>44226</v>
      </c>
      <c r="B3178" s="101" t="s">
        <v>6</v>
      </c>
      <c r="C3178" s="101">
        <v>73549</v>
      </c>
      <c r="D3178" s="6">
        <f t="shared" si="749"/>
        <v>0.10148301050580759</v>
      </c>
      <c r="E3178" s="7">
        <f t="shared" si="750"/>
        <v>269</v>
      </c>
      <c r="F3178" s="6">
        <f t="shared" si="751"/>
        <v>0.11950244335850733</v>
      </c>
      <c r="G3178" s="101">
        <v>1736</v>
      </c>
      <c r="H3178" s="7">
        <v>0</v>
      </c>
      <c r="I3178" s="103">
        <v>0</v>
      </c>
      <c r="J3178" s="10">
        <f>IF(B3178="Pending","",C3178/(VLOOKUP(B3178,Population!$A$2:$B$10,2,FALSE)/100000))</f>
        <v>9333.1793644468926</v>
      </c>
      <c r="K3178" s="10">
        <f>IF(B3178="Pending","",SUMIFS(E:E,A:A,"&lt;="&amp;A3178,A:A,"&gt;="&amp;A3178-13,B:B,B3178)/(VLOOKUP(B3178,Population!$A$2:$B$10,2,FALSE)/100000)/14)</f>
        <v>43.688973664431707</v>
      </c>
      <c r="L3178" s="13">
        <f>IF(B3178="Pending","",(G3178/C3178)/(VLOOKUP(B3178,Population!$A$2:$B$10,2,FALSE)/100000))</f>
        <v>2.9951997337263571E-3</v>
      </c>
    </row>
    <row r="3179" spans="1:12" x14ac:dyDescent="0.3">
      <c r="A3179" s="1">
        <v>44226</v>
      </c>
      <c r="B3179" s="101" t="s">
        <v>7</v>
      </c>
      <c r="C3179" s="101">
        <v>43938</v>
      </c>
      <c r="D3179" s="6">
        <f t="shared" si="749"/>
        <v>6.0625712322454062E-2</v>
      </c>
      <c r="E3179" s="7">
        <f t="shared" si="750"/>
        <v>129</v>
      </c>
      <c r="F3179" s="6">
        <f t="shared" si="751"/>
        <v>5.7307863171923587E-2</v>
      </c>
      <c r="G3179" s="101">
        <v>2918</v>
      </c>
      <c r="H3179" s="7">
        <v>0</v>
      </c>
      <c r="I3179" s="103">
        <v>0</v>
      </c>
      <c r="J3179" s="10">
        <f>IF(B3179="Pending","",C3179/(VLOOKUP(B3179,Population!$A$2:$B$10,2,FALSE)/100000))</f>
        <v>9161.4417938394108</v>
      </c>
      <c r="K3179" s="10">
        <f>IF(B3179="Pending","",SUMIFS(E:E,A:A,"&lt;="&amp;A3179,A:A,"&gt;="&amp;A3179-13,B:B,B3179)/(VLOOKUP(B3179,Population!$A$2:$B$10,2,FALSE)/100000)/14)</f>
        <v>40.40594797000697</v>
      </c>
      <c r="L3179" s="13">
        <f>IF(B3179="Pending","",(G3179/C3179)/(VLOOKUP(B3179,Population!$A$2:$B$10,2,FALSE)/100000))</f>
        <v>1.3847409810385101E-2</v>
      </c>
    </row>
    <row r="3180" spans="1:12" x14ac:dyDescent="0.3">
      <c r="A3180" s="1">
        <v>44226</v>
      </c>
      <c r="B3180" s="101" t="s">
        <v>25</v>
      </c>
      <c r="C3180" s="101">
        <v>23120</v>
      </c>
      <c r="D3180" s="6">
        <f t="shared" si="749"/>
        <v>3.1901007530955844E-2</v>
      </c>
      <c r="E3180" s="7">
        <f t="shared" si="750"/>
        <v>44</v>
      </c>
      <c r="F3180" s="6">
        <f t="shared" si="751"/>
        <v>1.9546868058640605E-2</v>
      </c>
      <c r="G3180" s="101">
        <v>3671</v>
      </c>
      <c r="H3180" s="7">
        <v>0</v>
      </c>
      <c r="I3180" s="103">
        <v>0</v>
      </c>
      <c r="J3180" s="10">
        <f>IF(B3180="Pending","",C3180/(VLOOKUP(B3180,Population!$A$2:$B$10,2,FALSE)/100000))</f>
        <v>10444.100122420032</v>
      </c>
      <c r="K3180" s="10">
        <f>IF(B3180="Pending","",SUMIFS(E:E,A:A,"&lt;="&amp;A3180,A:A,"&gt;="&amp;A3180-13,B:B,B3180)/(VLOOKUP(B3180,Population!$A$2:$B$10,2,FALSE)/100000)/14)</f>
        <v>43.56010617049877</v>
      </c>
      <c r="L3180" s="13">
        <f>IF(B3180="Pending","",(G3180/C3180)/(VLOOKUP(B3180,Population!$A$2:$B$10,2,FALSE)/100000))</f>
        <v>7.1726518535390679E-2</v>
      </c>
    </row>
    <row r="3181" spans="1:12" x14ac:dyDescent="0.3">
      <c r="A3181" s="1">
        <v>44226</v>
      </c>
      <c r="B3181" s="101" t="s">
        <v>21</v>
      </c>
      <c r="C3181" s="101">
        <v>1046</v>
      </c>
      <c r="D3181" s="6">
        <f t="shared" si="749"/>
        <v>1.4432722265302687E-3</v>
      </c>
      <c r="E3181" s="7">
        <f t="shared" si="750"/>
        <v>-7</v>
      </c>
      <c r="F3181" s="6">
        <f t="shared" si="751"/>
        <v>-3.109729009329187E-3</v>
      </c>
      <c r="G3181" s="101">
        <v>0</v>
      </c>
      <c r="H3181" s="7">
        <v>0</v>
      </c>
      <c r="I3181" s="103">
        <v>0</v>
      </c>
      <c r="J3181" s="10" t="str">
        <f>IF(B3181="Pending","",C3181/(VLOOKUP(B3181,Population!$A$2:$B$10,2,FALSE)/100000))</f>
        <v/>
      </c>
      <c r="K3181" s="10" t="str">
        <f>IF(B3181="Pending","",SUMIFS(E:E,A:A,"&lt;="&amp;A3181,A:A,"&gt;="&amp;A3181-13,B:B,B3181)/(VLOOKUP(B3181,Population!$A$2:$B$10,2,FALSE)/100000)/14)</f>
        <v/>
      </c>
      <c r="L3181" s="13" t="str">
        <f>IF(B3181="Pending","",(G3181/C3181)/(VLOOKUP(B3181,Population!$A$2:$B$10,2,FALSE)/100000))</f>
        <v/>
      </c>
    </row>
    <row r="3182" spans="1:12" x14ac:dyDescent="0.3">
      <c r="A3182" s="1">
        <v>44227</v>
      </c>
      <c r="B3182" s="101" t="s">
        <v>0</v>
      </c>
      <c r="C3182" s="101">
        <v>38121</v>
      </c>
      <c r="D3182" s="6">
        <f t="shared" ref="D3182:D3191" si="752">C3182/SUMIF(A:A,A3182,C:C)</f>
        <v>5.2374010971875128E-2</v>
      </c>
      <c r="E3182" s="7">
        <f t="shared" ref="E3182:E3191" si="753">C3182-SUMIFS(C:C,A:A,A3182-1,B:B,B3182)</f>
        <v>261</v>
      </c>
      <c r="F3182" s="6">
        <f t="shared" ref="F3182:F3191" si="754">E3182/SUMIF(A:A,A3182,E:E)</f>
        <v>8.3680666880410384E-2</v>
      </c>
      <c r="G3182" s="101">
        <v>4</v>
      </c>
      <c r="H3182" s="7">
        <v>0</v>
      </c>
      <c r="I3182" s="103">
        <v>0</v>
      </c>
      <c r="J3182" s="10">
        <f>IF(B3182="Pending","",C3182/(VLOOKUP(B3182,Population!$A$2:$B$10,2,FALSE)/100000))</f>
        <v>4207.9224314354024</v>
      </c>
      <c r="K3182" s="10">
        <f>IF(B3182="Pending","",SUMIFS(E:E,A:A,"&lt;="&amp;A3182,A:A,"&gt;="&amp;A3182-13,B:B,B3182)/(VLOOKUP(B3182,Population!$A$2:$B$10,2,FALSE)/100000)/14)</f>
        <v>22.399928850067599</v>
      </c>
      <c r="L3182" s="13">
        <f>IF(B3182="Pending","",(G3182/C3182)/(VLOOKUP(B3182,Population!$A$2:$B$10,2,FALSE)/100000))</f>
        <v>1.1582415687624744E-5</v>
      </c>
    </row>
    <row r="3183" spans="1:12" x14ac:dyDescent="0.3">
      <c r="A3183" s="1">
        <v>44227</v>
      </c>
      <c r="B3183" s="101" t="s">
        <v>1</v>
      </c>
      <c r="C3183" s="101">
        <v>91483</v>
      </c>
      <c r="D3183" s="6">
        <f t="shared" si="752"/>
        <v>0.12568745955615152</v>
      </c>
      <c r="E3183" s="7">
        <f t="shared" si="753"/>
        <v>410</v>
      </c>
      <c r="F3183" s="6">
        <f t="shared" si="754"/>
        <v>0.13145238858608529</v>
      </c>
      <c r="G3183" s="101">
        <v>3</v>
      </c>
      <c r="H3183" s="7">
        <v>0</v>
      </c>
      <c r="I3183" s="103">
        <v>0</v>
      </c>
      <c r="J3183" s="10">
        <f>IF(B3183="Pending","",C3183/(VLOOKUP(B3183,Population!$A$2:$B$10,2,FALSE)/100000))</f>
        <v>10678.222300037936</v>
      </c>
      <c r="K3183" s="10">
        <f>IF(B3183="Pending","",SUMIFS(E:E,A:A,"&lt;="&amp;A3183,A:A,"&gt;="&amp;A3183-13,B:B,B3183)/(VLOOKUP(B3183,Population!$A$2:$B$10,2,FALSE)/100000)/14)</f>
        <v>44.154858827011502</v>
      </c>
      <c r="L3183" s="13">
        <f>IF(B3183="Pending","",(G3183/C3183)/(VLOOKUP(B3183,Population!$A$2:$B$10,2,FALSE)/100000))</f>
        <v>3.8277134355044915E-6</v>
      </c>
    </row>
    <row r="3184" spans="1:12" x14ac:dyDescent="0.3">
      <c r="A3184" s="1">
        <v>44227</v>
      </c>
      <c r="B3184" s="101" t="s">
        <v>2</v>
      </c>
      <c r="C3184" s="101">
        <v>132336</v>
      </c>
      <c r="D3184" s="6">
        <f t="shared" si="752"/>
        <v>0.18181493444490088</v>
      </c>
      <c r="E3184" s="7">
        <f t="shared" si="753"/>
        <v>509</v>
      </c>
      <c r="F3184" s="6">
        <f t="shared" si="754"/>
        <v>0.16319333119589613</v>
      </c>
      <c r="G3184" s="101">
        <v>41</v>
      </c>
      <c r="H3184" s="7">
        <v>0</v>
      </c>
      <c r="I3184" s="103">
        <v>0</v>
      </c>
      <c r="J3184" s="10">
        <f>IF(B3184="Pending","",C3184/(VLOOKUP(B3184,Population!$A$2:$B$10,2,FALSE)/100000))</f>
        <v>13894.301841150382</v>
      </c>
      <c r="K3184" s="10">
        <f>IF(B3184="Pending","",SUMIFS(E:E,A:A,"&lt;="&amp;A3184,A:A,"&gt;="&amp;A3184-13,B:B,B3184)/(VLOOKUP(B3184,Population!$A$2:$B$10,2,FALSE)/100000)/14)</f>
        <v>54.191184940580179</v>
      </c>
      <c r="L3184" s="13">
        <f>IF(B3184="Pending","",(G3184/C3184)/(VLOOKUP(B3184,Population!$A$2:$B$10,2,FALSE)/100000))</f>
        <v>3.2528540603726624E-5</v>
      </c>
    </row>
    <row r="3185" spans="1:12" x14ac:dyDescent="0.3">
      <c r="A3185" s="1">
        <v>44227</v>
      </c>
      <c r="B3185" s="101" t="s">
        <v>3</v>
      </c>
      <c r="C3185" s="101">
        <v>112967</v>
      </c>
      <c r="D3185" s="6">
        <f t="shared" si="752"/>
        <v>0.15520408429631483</v>
      </c>
      <c r="E3185" s="7">
        <f t="shared" si="753"/>
        <v>466</v>
      </c>
      <c r="F3185" s="6">
        <f t="shared" si="754"/>
        <v>0.14940686117345303</v>
      </c>
      <c r="G3185" s="101">
        <v>94</v>
      </c>
      <c r="H3185" s="7">
        <v>0</v>
      </c>
      <c r="I3185" s="103">
        <v>0</v>
      </c>
      <c r="J3185" s="10">
        <f>IF(B3185="Pending","",C3185/(VLOOKUP(B3185,Population!$A$2:$B$10,2,FALSE)/100000))</f>
        <v>12878.399237558455</v>
      </c>
      <c r="K3185" s="10">
        <f>IF(B3185="Pending","",SUMIFS(E:E,A:A,"&lt;="&amp;A3185,A:A,"&gt;="&amp;A3185-13,B:B,B3185)/(VLOOKUP(B3185,Population!$A$2:$B$10,2,FALSE)/100000)/14)</f>
        <v>51.789219829603702</v>
      </c>
      <c r="L3185" s="13">
        <f>IF(B3185="Pending","",(G3185/C3185)/(VLOOKUP(B3185,Population!$A$2:$B$10,2,FALSE)/100000))</f>
        <v>9.4860748413251291E-5</v>
      </c>
    </row>
    <row r="3186" spans="1:12" x14ac:dyDescent="0.3">
      <c r="A3186" s="1">
        <v>44227</v>
      </c>
      <c r="B3186" s="101" t="s">
        <v>4</v>
      </c>
      <c r="C3186" s="101">
        <v>108382</v>
      </c>
      <c r="D3186" s="6">
        <f t="shared" si="752"/>
        <v>0.14890480462615802</v>
      </c>
      <c r="E3186" s="7">
        <f t="shared" si="753"/>
        <v>434</v>
      </c>
      <c r="F3186" s="6">
        <f t="shared" si="754"/>
        <v>0.13914716255210002</v>
      </c>
      <c r="G3186" s="101">
        <v>306</v>
      </c>
      <c r="H3186" s="7">
        <v>0</v>
      </c>
      <c r="I3186" s="103">
        <v>0</v>
      </c>
      <c r="J3186" s="10">
        <f>IF(B3186="Pending","",C3186/(VLOOKUP(B3186,Population!$A$2:$B$10,2,FALSE)/100000))</f>
        <v>12713.132829728334</v>
      </c>
      <c r="K3186" s="10">
        <f>IF(B3186="Pending","",SUMIFS(E:E,A:A,"&lt;="&amp;A3186,A:A,"&gt;="&amp;A3186-13,B:B,B3186)/(VLOOKUP(B3186,Population!$A$2:$B$10,2,FALSE)/100000)/14)</f>
        <v>50.36329269191841</v>
      </c>
      <c r="L3186" s="13">
        <f>IF(B3186="Pending","",(G3186/C3186)/(VLOOKUP(B3186,Population!$A$2:$B$10,2,FALSE)/100000))</f>
        <v>3.3117663518136771E-4</v>
      </c>
    </row>
    <row r="3187" spans="1:12" x14ac:dyDescent="0.3">
      <c r="A3187" s="1">
        <v>44227</v>
      </c>
      <c r="B3187" s="101" t="s">
        <v>5</v>
      </c>
      <c r="C3187" s="101">
        <v>102297</v>
      </c>
      <c r="D3187" s="6">
        <f t="shared" si="752"/>
        <v>0.14054469191232941</v>
      </c>
      <c r="E3187" s="7">
        <f t="shared" si="753"/>
        <v>417</v>
      </c>
      <c r="F3187" s="6">
        <f t="shared" si="754"/>
        <v>0.13369669765950626</v>
      </c>
      <c r="G3187" s="101">
        <v>806</v>
      </c>
      <c r="H3187" s="7">
        <v>0</v>
      </c>
      <c r="I3187" s="103">
        <v>0</v>
      </c>
      <c r="J3187" s="10">
        <f>IF(B3187="Pending","",C3187/(VLOOKUP(B3187,Population!$A$2:$B$10,2,FALSE)/100000))</f>
        <v>11425.224015788046</v>
      </c>
      <c r="K3187" s="10">
        <f>IF(B3187="Pending","",SUMIFS(E:E,A:A,"&lt;="&amp;A3187,A:A,"&gt;="&amp;A3187-13,B:B,B3187)/(VLOOKUP(B3187,Population!$A$2:$B$10,2,FALSE)/100000)/14)</f>
        <v>48.958704126843017</v>
      </c>
      <c r="L3187" s="13">
        <f>IF(B3187="Pending","",(G3187/C3187)/(VLOOKUP(B3187,Population!$A$2:$B$10,2,FALSE)/100000))</f>
        <v>8.7998236857107185E-4</v>
      </c>
    </row>
    <row r="3188" spans="1:12" x14ac:dyDescent="0.3">
      <c r="A3188" s="1">
        <v>44227</v>
      </c>
      <c r="B3188" s="101" t="s">
        <v>6</v>
      </c>
      <c r="C3188" s="101">
        <v>73872</v>
      </c>
      <c r="D3188" s="6">
        <f t="shared" si="752"/>
        <v>0.10149190573474881</v>
      </c>
      <c r="E3188" s="7">
        <f t="shared" si="753"/>
        <v>323</v>
      </c>
      <c r="F3188" s="6">
        <f t="shared" si="754"/>
        <v>0.10355883295928182</v>
      </c>
      <c r="G3188" s="101">
        <v>1749</v>
      </c>
      <c r="H3188" s="7">
        <v>0</v>
      </c>
      <c r="I3188" s="103">
        <v>0</v>
      </c>
      <c r="J3188" s="10">
        <f>IF(B3188="Pending","",C3188/(VLOOKUP(B3188,Population!$A$2:$B$10,2,FALSE)/100000))</f>
        <v>9374.1672355901628</v>
      </c>
      <c r="K3188" s="10">
        <f>IF(B3188="Pending","",SUMIFS(E:E,A:A,"&lt;="&amp;A3188,A:A,"&gt;="&amp;A3188-13,B:B,B3188)/(VLOOKUP(B3188,Population!$A$2:$B$10,2,FALSE)/100000)/14)</f>
        <v>42.510640349830851</v>
      </c>
      <c r="L3188" s="13">
        <f>IF(B3188="Pending","",(G3188/C3188)/(VLOOKUP(B3188,Population!$A$2:$B$10,2,FALSE)/100000))</f>
        <v>3.0044348583533821E-3</v>
      </c>
    </row>
    <row r="3189" spans="1:12" x14ac:dyDescent="0.3">
      <c r="A3189" s="1">
        <v>44227</v>
      </c>
      <c r="B3189" s="101" t="s">
        <v>7</v>
      </c>
      <c r="C3189" s="101">
        <v>44144</v>
      </c>
      <c r="D3189" s="6">
        <f t="shared" si="752"/>
        <v>6.0648942586565294E-2</v>
      </c>
      <c r="E3189" s="7">
        <f t="shared" si="753"/>
        <v>206</v>
      </c>
      <c r="F3189" s="6">
        <f t="shared" si="754"/>
        <v>6.6046809874959922E-2</v>
      </c>
      <c r="G3189" s="101">
        <v>2942</v>
      </c>
      <c r="H3189" s="7">
        <v>0</v>
      </c>
      <c r="I3189" s="103">
        <v>0</v>
      </c>
      <c r="J3189" s="10">
        <f>IF(B3189="Pending","",C3189/(VLOOKUP(B3189,Population!$A$2:$B$10,2,FALSE)/100000))</f>
        <v>9204.3945229015208</v>
      </c>
      <c r="K3189" s="10">
        <f>IF(B3189="Pending","",SUMIFS(E:E,A:A,"&lt;="&amp;A3189,A:A,"&gt;="&amp;A3189-13,B:B,B3189)/(VLOOKUP(B3189,Population!$A$2:$B$10,2,FALSE)/100000)/14)</f>
        <v>39.22936489236946</v>
      </c>
      <c r="L3189" s="13">
        <f>IF(B3189="Pending","",(G3189/C3189)/(VLOOKUP(B3189,Population!$A$2:$B$10,2,FALSE)/100000))</f>
        <v>1.3896151089453372E-2</v>
      </c>
    </row>
    <row r="3190" spans="1:12" x14ac:dyDescent="0.3">
      <c r="A3190" s="1">
        <v>44227</v>
      </c>
      <c r="B3190" s="101" t="s">
        <v>25</v>
      </c>
      <c r="C3190" s="101">
        <v>23210</v>
      </c>
      <c r="D3190" s="6">
        <f t="shared" si="752"/>
        <v>3.188795662908165E-2</v>
      </c>
      <c r="E3190" s="7">
        <f t="shared" si="753"/>
        <v>90</v>
      </c>
      <c r="F3190" s="6">
        <f t="shared" si="754"/>
        <v>2.8855402372555305E-2</v>
      </c>
      <c r="G3190" s="101">
        <v>3704</v>
      </c>
      <c r="H3190" s="7">
        <v>0</v>
      </c>
      <c r="I3190" s="103">
        <v>0</v>
      </c>
      <c r="J3190" s="10">
        <f>IF(B3190="Pending","",C3190/(VLOOKUP(B3190,Population!$A$2:$B$10,2,FALSE)/100000))</f>
        <v>10484.756221512496</v>
      </c>
      <c r="K3190" s="10">
        <f>IF(B3190="Pending","",SUMIFS(E:E,A:A,"&lt;="&amp;A3190,A:A,"&gt;="&amp;A3190-13,B:B,B3190)/(VLOOKUP(B3190,Population!$A$2:$B$10,2,FALSE)/100000)/14)</f>
        <v>42.204902867416585</v>
      </c>
      <c r="L3190" s="13">
        <f>IF(B3190="Pending","",(G3190/C3190)/(VLOOKUP(B3190,Population!$A$2:$B$10,2,FALSE)/100000))</f>
        <v>7.2090665440419491E-2</v>
      </c>
    </row>
    <row r="3191" spans="1:12" x14ac:dyDescent="0.3">
      <c r="A3191" s="1">
        <v>44227</v>
      </c>
      <c r="B3191" s="101" t="s">
        <v>21</v>
      </c>
      <c r="C3191" s="101">
        <v>1049</v>
      </c>
      <c r="D3191" s="6">
        <f t="shared" si="752"/>
        <v>1.4412092418744787E-3</v>
      </c>
      <c r="E3191" s="7">
        <f t="shared" si="753"/>
        <v>3</v>
      </c>
      <c r="F3191" s="6">
        <f t="shared" si="754"/>
        <v>9.6184674575184356E-4</v>
      </c>
      <c r="G3191" s="101">
        <v>1</v>
      </c>
      <c r="H3191" s="7">
        <v>0</v>
      </c>
      <c r="I3191" s="103">
        <v>0</v>
      </c>
      <c r="J3191" s="10" t="str">
        <f>IF(B3191="Pending","",C3191/(VLOOKUP(B3191,Population!$A$2:$B$10,2,FALSE)/100000))</f>
        <v/>
      </c>
      <c r="K3191" s="10" t="str">
        <f>IF(B3191="Pending","",SUMIFS(E:E,A:A,"&lt;="&amp;A3191,A:A,"&gt;="&amp;A3191-13,B:B,B3191)/(VLOOKUP(B3191,Population!$A$2:$B$10,2,FALSE)/100000)/14)</f>
        <v/>
      </c>
      <c r="L3191" s="13" t="str">
        <f>IF(B3191="Pending","",(G3191/C3191)/(VLOOKUP(B3191,Population!$A$2:$B$10,2,FALSE)/100000))</f>
        <v/>
      </c>
    </row>
    <row r="3192" spans="1:12" x14ac:dyDescent="0.3">
      <c r="A3192" s="1">
        <v>44228</v>
      </c>
      <c r="B3192" s="101" t="s">
        <v>0</v>
      </c>
      <c r="C3192" s="101">
        <v>38211</v>
      </c>
      <c r="D3192" s="6">
        <f t="shared" ref="D3192:D3201" si="755">C3192/SUMIF(A:A,A3192,C:C)</f>
        <v>5.2402195870195165E-2</v>
      </c>
      <c r="E3192" s="7">
        <f t="shared" ref="E3192:E3201" si="756">C3192-SUMIFS(C:C,A:A,A3192-1,B:B,B3192)</f>
        <v>90</v>
      </c>
      <c r="F3192" s="6">
        <f t="shared" ref="F3192:F3201" si="757">E3192/SUMIF(A:A,A3192,E:E)</f>
        <v>6.7873303167420809E-2</v>
      </c>
      <c r="G3192" s="101">
        <v>4</v>
      </c>
      <c r="H3192" s="7">
        <v>0</v>
      </c>
      <c r="I3192" s="103">
        <v>0</v>
      </c>
      <c r="J3192" s="10">
        <f>IF(B3192="Pending","",C3192/(VLOOKUP(B3192,Population!$A$2:$B$10,2,FALSE)/100000))</f>
        <v>4217.8569299750307</v>
      </c>
      <c r="K3192" s="10">
        <f>IF(B3192="Pending","",SUMIFS(E:E,A:A,"&lt;="&amp;A3192,A:A,"&gt;="&amp;A3192-13,B:B,B3192)/(VLOOKUP(B3192,Population!$A$2:$B$10,2,FALSE)/100000)/14)</f>
        <v>22.155508647902131</v>
      </c>
      <c r="L3192" s="13">
        <f>IF(B3192="Pending","",(G3192/C3192)/(VLOOKUP(B3192,Population!$A$2:$B$10,2,FALSE)/100000))</f>
        <v>1.1555135129359159E-5</v>
      </c>
    </row>
    <row r="3193" spans="1:12" x14ac:dyDescent="0.3">
      <c r="A3193" s="1">
        <v>44228</v>
      </c>
      <c r="B3193" s="101" t="s">
        <v>1</v>
      </c>
      <c r="C3193" s="101">
        <v>91667</v>
      </c>
      <c r="D3193" s="6">
        <f t="shared" si="755"/>
        <v>0.12571123730949674</v>
      </c>
      <c r="E3193" s="7">
        <f t="shared" si="756"/>
        <v>184</v>
      </c>
      <c r="F3193" s="6">
        <f t="shared" si="757"/>
        <v>0.13876319758672701</v>
      </c>
      <c r="G3193" s="101">
        <v>3</v>
      </c>
      <c r="H3193" s="7">
        <v>0</v>
      </c>
      <c r="I3193" s="103">
        <v>0</v>
      </c>
      <c r="J3193" s="10">
        <f>IF(B3193="Pending","",C3193/(VLOOKUP(B3193,Population!$A$2:$B$10,2,FALSE)/100000))</f>
        <v>10699.699436808778</v>
      </c>
      <c r="K3193" s="10">
        <f>IF(B3193="Pending","",SUMIFS(E:E,A:A,"&lt;="&amp;A3193,A:A,"&gt;="&amp;A3193-13,B:B,B3193)/(VLOOKUP(B3193,Population!$A$2:$B$10,2,FALSE)/100000)/14)</f>
        <v>43.387818228052843</v>
      </c>
      <c r="L3193" s="13">
        <f>IF(B3193="Pending","",(G3193/C3193)/(VLOOKUP(B3193,Population!$A$2:$B$10,2,FALSE)/100000))</f>
        <v>3.8200301986566304E-6</v>
      </c>
    </row>
    <row r="3194" spans="1:12" x14ac:dyDescent="0.3">
      <c r="A3194" s="1">
        <v>44228</v>
      </c>
      <c r="B3194" s="101" t="s">
        <v>2</v>
      </c>
      <c r="C3194" s="101">
        <v>132567</v>
      </c>
      <c r="D3194" s="6">
        <f t="shared" si="755"/>
        <v>0.18180110177499051</v>
      </c>
      <c r="E3194" s="7">
        <f t="shared" si="756"/>
        <v>231</v>
      </c>
      <c r="F3194" s="6">
        <f t="shared" si="757"/>
        <v>0.17420814479638008</v>
      </c>
      <c r="G3194" s="101">
        <v>41</v>
      </c>
      <c r="H3194" s="7">
        <v>0</v>
      </c>
      <c r="I3194" s="103">
        <v>0</v>
      </c>
      <c r="J3194" s="10">
        <f>IF(B3194="Pending","",C3194/(VLOOKUP(B3194,Population!$A$2:$B$10,2,FALSE)/100000))</f>
        <v>13918.555133718586</v>
      </c>
      <c r="K3194" s="10">
        <f>IF(B3194="Pending","",SUMIFS(E:E,A:A,"&lt;="&amp;A3194,A:A,"&gt;="&amp;A3194-13,B:B,B3194)/(VLOOKUP(B3194,Population!$A$2:$B$10,2,FALSE)/100000)/14)</f>
        <v>52.698790005183632</v>
      </c>
      <c r="L3194" s="13">
        <f>IF(B3194="Pending","",(G3194/C3194)/(VLOOKUP(B3194,Population!$A$2:$B$10,2,FALSE)/100000))</f>
        <v>3.2471859130362509E-5</v>
      </c>
    </row>
    <row r="3195" spans="1:12" x14ac:dyDescent="0.3">
      <c r="A3195" s="1">
        <v>44228</v>
      </c>
      <c r="B3195" s="101" t="s">
        <v>3</v>
      </c>
      <c r="C3195" s="101">
        <v>113173</v>
      </c>
      <c r="D3195" s="6">
        <f t="shared" si="755"/>
        <v>0.15520435772991015</v>
      </c>
      <c r="E3195" s="7">
        <f t="shared" si="756"/>
        <v>206</v>
      </c>
      <c r="F3195" s="6">
        <f t="shared" si="757"/>
        <v>0.15535444947209653</v>
      </c>
      <c r="G3195" s="101">
        <v>95</v>
      </c>
      <c r="H3195" s="7">
        <v>0</v>
      </c>
      <c r="I3195" s="103">
        <v>0</v>
      </c>
      <c r="J3195" s="10">
        <f>IF(B3195="Pending","",C3195/(VLOOKUP(B3195,Population!$A$2:$B$10,2,FALSE)/100000))</f>
        <v>12901.883531581816</v>
      </c>
      <c r="K3195" s="10">
        <f>IF(B3195="Pending","",SUMIFS(E:E,A:A,"&lt;="&amp;A3195,A:A,"&gt;="&amp;A3195-13,B:B,B3195)/(VLOOKUP(B3195,Population!$A$2:$B$10,2,FALSE)/100000)/14)</f>
        <v>50.160628011062705</v>
      </c>
      <c r="L3195" s="13">
        <f>IF(B3195="Pending","",(G3195/C3195)/(VLOOKUP(B3195,Population!$A$2:$B$10,2,FALSE)/100000))</f>
        <v>9.5695400787269296E-5</v>
      </c>
    </row>
    <row r="3196" spans="1:12" x14ac:dyDescent="0.3">
      <c r="A3196" s="1">
        <v>44228</v>
      </c>
      <c r="B3196" s="101" t="s">
        <v>4</v>
      </c>
      <c r="C3196" s="101">
        <v>108574</v>
      </c>
      <c r="D3196" s="6">
        <f t="shared" si="755"/>
        <v>0.14889733360578289</v>
      </c>
      <c r="E3196" s="7">
        <f t="shared" si="756"/>
        <v>192</v>
      </c>
      <c r="F3196" s="6">
        <f t="shared" si="757"/>
        <v>0.14479638009049775</v>
      </c>
      <c r="G3196" s="101">
        <v>311</v>
      </c>
      <c r="H3196" s="7">
        <v>0</v>
      </c>
      <c r="I3196" s="103">
        <v>0</v>
      </c>
      <c r="J3196" s="10">
        <f>IF(B3196="Pending","",C3196/(VLOOKUP(B3196,Population!$A$2:$B$10,2,FALSE)/100000))</f>
        <v>12735.654295500399</v>
      </c>
      <c r="K3196" s="10">
        <f>IF(B3196="Pending","",SUMIFS(E:E,A:A,"&lt;="&amp;A3196,A:A,"&gt;="&amp;A3196-13,B:B,B3196)/(VLOOKUP(B3196,Population!$A$2:$B$10,2,FALSE)/100000)/14)</f>
        <v>49.014350731612502</v>
      </c>
      <c r="L3196" s="13">
        <f>IF(B3196="Pending","",(G3196/C3196)/(VLOOKUP(B3196,Population!$A$2:$B$10,2,FALSE)/100000))</f>
        <v>3.3599280286908314E-4</v>
      </c>
    </row>
    <row r="3197" spans="1:12" x14ac:dyDescent="0.3">
      <c r="A3197" s="1">
        <v>44228</v>
      </c>
      <c r="B3197" s="101" t="s">
        <v>5</v>
      </c>
      <c r="C3197" s="101">
        <v>102493</v>
      </c>
      <c r="D3197" s="6">
        <f t="shared" si="755"/>
        <v>0.14055790901373721</v>
      </c>
      <c r="E3197" s="7">
        <f t="shared" si="756"/>
        <v>196</v>
      </c>
      <c r="F3197" s="6">
        <f t="shared" si="757"/>
        <v>0.14781297134238311</v>
      </c>
      <c r="G3197" s="101">
        <v>815</v>
      </c>
      <c r="H3197" s="7">
        <v>0</v>
      </c>
      <c r="I3197" s="103">
        <v>0</v>
      </c>
      <c r="J3197" s="10">
        <f>IF(B3197="Pending","",C3197/(VLOOKUP(B3197,Population!$A$2:$B$10,2,FALSE)/100000))</f>
        <v>11447.114627507788</v>
      </c>
      <c r="K3197" s="10">
        <f>IF(B3197="Pending","",SUMIFS(E:E,A:A,"&lt;="&amp;A3197,A:A,"&gt;="&amp;A3197-13,B:B,B3197)/(VLOOKUP(B3197,Population!$A$2:$B$10,2,FALSE)/100000)/14)</f>
        <v>47.602507336625756</v>
      </c>
      <c r="L3197" s="13">
        <f>IF(B3197="Pending","",(G3197/C3197)/(VLOOKUP(B3197,Population!$A$2:$B$10,2,FALSE)/100000))</f>
        <v>8.8810687079226148E-4</v>
      </c>
    </row>
    <row r="3198" spans="1:12" x14ac:dyDescent="0.3">
      <c r="A3198" s="1">
        <v>44228</v>
      </c>
      <c r="B3198" s="101" t="s">
        <v>6</v>
      </c>
      <c r="C3198" s="101">
        <v>73993</v>
      </c>
      <c r="D3198" s="6">
        <f t="shared" si="755"/>
        <v>0.10147328463069144</v>
      </c>
      <c r="E3198" s="7">
        <f t="shared" si="756"/>
        <v>121</v>
      </c>
      <c r="F3198" s="6">
        <f t="shared" si="757"/>
        <v>9.1251885369532423E-2</v>
      </c>
      <c r="G3198" s="101">
        <v>1767</v>
      </c>
      <c r="H3198" s="7">
        <v>0</v>
      </c>
      <c r="I3198" s="103">
        <v>0</v>
      </c>
      <c r="J3198" s="10">
        <f>IF(B3198="Pending","",C3198/(VLOOKUP(B3198,Population!$A$2:$B$10,2,FALSE)/100000))</f>
        <v>9389.5218250896542</v>
      </c>
      <c r="K3198" s="10">
        <f>IF(B3198="Pending","",SUMIFS(E:E,A:A,"&lt;="&amp;A3198,A:A,"&gt;="&amp;A3198-13,B:B,B3198)/(VLOOKUP(B3198,Population!$A$2:$B$10,2,FALSE)/100000)/14)</f>
        <v>41.259794215869938</v>
      </c>
      <c r="L3198" s="13">
        <f>IF(B3198="Pending","",(G3198/C3198)/(VLOOKUP(B3198,Population!$A$2:$B$10,2,FALSE)/100000))</f>
        <v>3.0303916000989648E-3</v>
      </c>
    </row>
    <row r="3199" spans="1:12" x14ac:dyDescent="0.3">
      <c r="A3199" s="1">
        <v>44228</v>
      </c>
      <c r="B3199" s="101" t="s">
        <v>7</v>
      </c>
      <c r="C3199" s="101">
        <v>44209</v>
      </c>
      <c r="D3199" s="6">
        <f t="shared" si="755"/>
        <v>6.0627795064914759E-2</v>
      </c>
      <c r="E3199" s="7">
        <f t="shared" si="756"/>
        <v>65</v>
      </c>
      <c r="F3199" s="6">
        <f t="shared" si="757"/>
        <v>4.9019607843137254E-2</v>
      </c>
      <c r="G3199" s="101">
        <v>2974</v>
      </c>
      <c r="H3199" s="7">
        <v>0</v>
      </c>
      <c r="I3199" s="103">
        <v>0</v>
      </c>
      <c r="J3199" s="10">
        <f>IF(B3199="Pending","",C3199/(VLOOKUP(B3199,Population!$A$2:$B$10,2,FALSE)/100000))</f>
        <v>9217.9475684793706</v>
      </c>
      <c r="K3199" s="10">
        <f>IF(B3199="Pending","",SUMIFS(E:E,A:A,"&lt;="&amp;A3199,A:A,"&gt;="&amp;A3199-13,B:B,B3199)/(VLOOKUP(B3199,Population!$A$2:$B$10,2,FALSE)/100000)/14)</f>
        <v>37.725125767794928</v>
      </c>
      <c r="L3199" s="13">
        <f>IF(B3199="Pending","",(G3199/C3199)/(VLOOKUP(B3199,Population!$A$2:$B$10,2,FALSE)/100000))</f>
        <v>1.402664530491533E-2</v>
      </c>
    </row>
    <row r="3200" spans="1:12" x14ac:dyDescent="0.3">
      <c r="A3200" s="1">
        <v>44228</v>
      </c>
      <c r="B3200" s="101" t="s">
        <v>25</v>
      </c>
      <c r="C3200" s="101">
        <v>23248</v>
      </c>
      <c r="D3200" s="6">
        <f t="shared" si="755"/>
        <v>3.1882082373931517E-2</v>
      </c>
      <c r="E3200" s="7">
        <f t="shared" si="756"/>
        <v>38</v>
      </c>
      <c r="F3200" s="6">
        <f t="shared" si="757"/>
        <v>2.8657616892911009E-2</v>
      </c>
      <c r="G3200" s="101">
        <v>3742</v>
      </c>
      <c r="H3200" s="7">
        <v>0</v>
      </c>
      <c r="I3200" s="103">
        <v>0</v>
      </c>
      <c r="J3200" s="10">
        <f>IF(B3200="Pending","",C3200/(VLOOKUP(B3200,Population!$A$2:$B$10,2,FALSE)/100000))</f>
        <v>10501.922130018203</v>
      </c>
      <c r="K3200" s="10">
        <f>IF(B3200="Pending","",SUMIFS(E:E,A:A,"&lt;="&amp;A3200,A:A,"&gt;="&amp;A3200-13,B:B,B3200)/(VLOOKUP(B3200,Population!$A$2:$B$10,2,FALSE)/100000)/14)</f>
        <v>41.140100272137722</v>
      </c>
      <c r="L3200" s="13">
        <f>IF(B3200="Pending","",(G3200/C3200)/(VLOOKUP(B3200,Population!$A$2:$B$10,2,FALSE)/100000))</f>
        <v>7.2711211862433081E-2</v>
      </c>
    </row>
    <row r="3201" spans="1:12" x14ac:dyDescent="0.3">
      <c r="A3201" s="1">
        <v>44228</v>
      </c>
      <c r="B3201" s="101" t="s">
        <v>21</v>
      </c>
      <c r="C3201" s="101">
        <v>1052</v>
      </c>
      <c r="D3201" s="6">
        <f t="shared" si="755"/>
        <v>1.4427026263496194E-3</v>
      </c>
      <c r="E3201" s="7">
        <f t="shared" si="756"/>
        <v>3</v>
      </c>
      <c r="F3201" s="6">
        <f t="shared" si="757"/>
        <v>2.2624434389140274E-3</v>
      </c>
      <c r="G3201" s="101">
        <v>1</v>
      </c>
      <c r="H3201" s="7">
        <v>0</v>
      </c>
      <c r="I3201" s="103">
        <v>0</v>
      </c>
      <c r="J3201" s="10" t="str">
        <f>IF(B3201="Pending","",C3201/(VLOOKUP(B3201,Population!$A$2:$B$10,2,FALSE)/100000))</f>
        <v/>
      </c>
      <c r="K3201" s="10" t="str">
        <f>IF(B3201="Pending","",SUMIFS(E:E,A:A,"&lt;="&amp;A3201,A:A,"&gt;="&amp;A3201-13,B:B,B3201)/(VLOOKUP(B3201,Population!$A$2:$B$10,2,FALSE)/100000)/14)</f>
        <v/>
      </c>
      <c r="L3201" s="13" t="str">
        <f>IF(B3201="Pending","",(G3201/C3201)/(VLOOKUP(B3201,Population!$A$2:$B$10,2,FALSE)/100000))</f>
        <v/>
      </c>
    </row>
    <row r="3202" spans="1:12" x14ac:dyDescent="0.3">
      <c r="A3202" s="1">
        <v>44229</v>
      </c>
      <c r="B3202" s="101" t="s">
        <v>0</v>
      </c>
      <c r="C3202" s="101">
        <v>38358</v>
      </c>
      <c r="D3202" s="6">
        <f t="shared" ref="D3202:D3211" si="758">C3202/SUMIF(A:A,A3202,C:C)</f>
        <v>5.2447495077663532E-2</v>
      </c>
      <c r="E3202" s="7">
        <f t="shared" ref="E3202:E3211" si="759">C3202-SUMIFS(C:C,A:A,A3202-1,B:B,B3202)</f>
        <v>147</v>
      </c>
      <c r="F3202" s="6">
        <f t="shared" ref="F3202:F3211" si="760">E3202/SUMIF(A:A,A3202,E:E)</f>
        <v>6.7648412333179933E-2</v>
      </c>
      <c r="G3202" s="101">
        <v>4</v>
      </c>
      <c r="H3202" s="7">
        <v>0</v>
      </c>
      <c r="I3202" s="103">
        <v>0</v>
      </c>
      <c r="J3202" s="10">
        <f>IF(B3202="Pending","",C3202/(VLOOKUP(B3202,Population!$A$2:$B$10,2,FALSE)/100000))</f>
        <v>4234.0832775897579</v>
      </c>
      <c r="K3202" s="10">
        <f>IF(B3202="Pending","",SUMIFS(E:E,A:A,"&lt;="&amp;A3202,A:A,"&gt;="&amp;A3202-13,B:B,B3202)/(VLOOKUP(B3202,Population!$A$2:$B$10,2,FALSE)/100000)/14)</f>
        <v>22.360506236815105</v>
      </c>
      <c r="L3202" s="13">
        <f>IF(B3202="Pending","",(G3202/C3202)/(VLOOKUP(B3202,Population!$A$2:$B$10,2,FALSE)/100000))</f>
        <v>1.1510852193230691E-5</v>
      </c>
    </row>
    <row r="3203" spans="1:12" x14ac:dyDescent="0.3">
      <c r="A3203" s="1">
        <v>44229</v>
      </c>
      <c r="B3203" s="101" t="s">
        <v>1</v>
      </c>
      <c r="C3203" s="101">
        <v>91956</v>
      </c>
      <c r="D3203" s="6">
        <f t="shared" si="758"/>
        <v>0.12573288120761322</v>
      </c>
      <c r="E3203" s="7">
        <f t="shared" si="759"/>
        <v>289</v>
      </c>
      <c r="F3203" s="6">
        <f t="shared" si="760"/>
        <v>0.13299585826046939</v>
      </c>
      <c r="G3203" s="101">
        <v>3</v>
      </c>
      <c r="H3203" s="7">
        <v>0</v>
      </c>
      <c r="I3203" s="103">
        <v>0</v>
      </c>
      <c r="J3203" s="10">
        <f>IF(B3203="Pending","",C3203/(VLOOKUP(B3203,Population!$A$2:$B$10,2,FALSE)/100000))</f>
        <v>10733.432548367329</v>
      </c>
      <c r="K3203" s="10">
        <f>IF(B3203="Pending","",SUMIFS(E:E,A:A,"&lt;="&amp;A3203,A:A,"&gt;="&amp;A3203-13,B:B,B3203)/(VLOOKUP(B3203,Population!$A$2:$B$10,2,FALSE)/100000)/14)</f>
        <v>44.063147451049055</v>
      </c>
      <c r="L3203" s="13">
        <f>IF(B3203="Pending","",(G3203/C3203)/(VLOOKUP(B3203,Population!$A$2:$B$10,2,FALSE)/100000))</f>
        <v>3.8080245793668425E-6</v>
      </c>
    </row>
    <row r="3204" spans="1:12" x14ac:dyDescent="0.3">
      <c r="A3204" s="1">
        <v>44229</v>
      </c>
      <c r="B3204" s="101" t="s">
        <v>2</v>
      </c>
      <c r="C3204" s="101">
        <v>132948</v>
      </c>
      <c r="D3204" s="6">
        <f t="shared" si="758"/>
        <v>0.18178188580179391</v>
      </c>
      <c r="E3204" s="7">
        <f t="shared" si="759"/>
        <v>381</v>
      </c>
      <c r="F3204" s="6">
        <f t="shared" si="760"/>
        <v>0.17533364012885411</v>
      </c>
      <c r="G3204" s="101">
        <v>41</v>
      </c>
      <c r="H3204" s="7">
        <v>0</v>
      </c>
      <c r="I3204" s="103">
        <v>0</v>
      </c>
      <c r="J3204" s="10">
        <f>IF(B3204="Pending","",C3204/(VLOOKUP(B3204,Population!$A$2:$B$10,2,FALSE)/100000))</f>
        <v>13958.557317564842</v>
      </c>
      <c r="K3204" s="10">
        <f>IF(B3204="Pending","",SUMIFS(E:E,A:A,"&lt;="&amp;A3204,A:A,"&gt;="&amp;A3204-13,B:B,B3204)/(VLOOKUP(B3204,Population!$A$2:$B$10,2,FALSE)/100000)/14)</f>
        <v>52.72878789333231</v>
      </c>
      <c r="L3204" s="13">
        <f>IF(B3204="Pending","",(G3204/C3204)/(VLOOKUP(B3204,Population!$A$2:$B$10,2,FALSE)/100000))</f>
        <v>3.2378801857378572E-5</v>
      </c>
    </row>
    <row r="3205" spans="1:12" x14ac:dyDescent="0.3">
      <c r="A3205" s="1">
        <v>44229</v>
      </c>
      <c r="B3205" s="101" t="s">
        <v>3</v>
      </c>
      <c r="C3205" s="101">
        <v>113471</v>
      </c>
      <c r="D3205" s="6">
        <f t="shared" si="758"/>
        <v>0.15515067818858017</v>
      </c>
      <c r="E3205" s="7">
        <f t="shared" si="759"/>
        <v>298</v>
      </c>
      <c r="F3205" s="6">
        <f t="shared" si="760"/>
        <v>0.13713759779107226</v>
      </c>
      <c r="G3205" s="101">
        <v>95</v>
      </c>
      <c r="H3205" s="7">
        <v>0</v>
      </c>
      <c r="I3205" s="103">
        <v>0</v>
      </c>
      <c r="J3205" s="10">
        <f>IF(B3205="Pending","",C3205/(VLOOKUP(B3205,Population!$A$2:$B$10,2,FALSE)/100000))</f>
        <v>12935.855956916581</v>
      </c>
      <c r="K3205" s="10">
        <f>IF(B3205="Pending","",SUMIFS(E:E,A:A,"&lt;="&amp;A3205,A:A,"&gt;="&amp;A3205-13,B:B,B3205)/(VLOOKUP(B3205,Population!$A$2:$B$10,2,FALSE)/100000)/14)</f>
        <v>50.18505688834081</v>
      </c>
      <c r="L3205" s="13">
        <f>IF(B3205="Pending","",(G3205/C3205)/(VLOOKUP(B3205,Population!$A$2:$B$10,2,FALSE)/100000))</f>
        <v>9.5444083451257409E-5</v>
      </c>
    </row>
    <row r="3206" spans="1:12" x14ac:dyDescent="0.3">
      <c r="A3206" s="1">
        <v>44229</v>
      </c>
      <c r="B3206" s="101" t="s">
        <v>4</v>
      </c>
      <c r="C3206" s="101">
        <v>108917</v>
      </c>
      <c r="D3206" s="6">
        <f t="shared" si="758"/>
        <v>0.14892392255523956</v>
      </c>
      <c r="E3206" s="7">
        <f t="shared" si="759"/>
        <v>343</v>
      </c>
      <c r="F3206" s="6">
        <f t="shared" si="760"/>
        <v>0.15784629544408652</v>
      </c>
      <c r="G3206" s="101">
        <v>315</v>
      </c>
      <c r="H3206" s="7">
        <v>0</v>
      </c>
      <c r="I3206" s="103">
        <v>0</v>
      </c>
      <c r="J3206" s="10">
        <f>IF(B3206="Pending","",C3206/(VLOOKUP(B3206,Population!$A$2:$B$10,2,FALSE)/100000))</f>
        <v>12775.887955707783</v>
      </c>
      <c r="K3206" s="10">
        <f>IF(B3206="Pending","",SUMIFS(E:E,A:A,"&lt;="&amp;A3206,A:A,"&gt;="&amp;A3206-13,B:B,B3206)/(VLOOKUP(B3206,Population!$A$2:$B$10,2,FALSE)/100000)/14)</f>
        <v>49.525440542660078</v>
      </c>
      <c r="L3206" s="13">
        <f>IF(B3206="Pending","",(G3206/C3206)/(VLOOKUP(B3206,Population!$A$2:$B$10,2,FALSE)/100000))</f>
        <v>3.3924254048764191E-4</v>
      </c>
    </row>
    <row r="3207" spans="1:12" x14ac:dyDescent="0.3">
      <c r="A3207" s="1">
        <v>44229</v>
      </c>
      <c r="B3207" s="101" t="s">
        <v>5</v>
      </c>
      <c r="C3207" s="101">
        <v>102781</v>
      </c>
      <c r="D3207" s="6">
        <f t="shared" si="758"/>
        <v>0.14053407350689126</v>
      </c>
      <c r="E3207" s="7">
        <f t="shared" si="759"/>
        <v>288</v>
      </c>
      <c r="F3207" s="6">
        <f t="shared" si="760"/>
        <v>0.13253566497929131</v>
      </c>
      <c r="G3207" s="101">
        <v>823</v>
      </c>
      <c r="H3207" s="7">
        <v>0</v>
      </c>
      <c r="I3207" s="103">
        <v>0</v>
      </c>
      <c r="J3207" s="10">
        <f>IF(B3207="Pending","",C3207/(VLOOKUP(B3207,Population!$A$2:$B$10,2,FALSE)/100000))</f>
        <v>11479.28042432047</v>
      </c>
      <c r="K3207" s="10">
        <f>IF(B3207="Pending","",SUMIFS(E:E,A:A,"&lt;="&amp;A3207,A:A,"&gt;="&amp;A3207-13,B:B,B3207)/(VLOOKUP(B3207,Population!$A$2:$B$10,2,FALSE)/100000)/14)</f>
        <v>47.730149387469737</v>
      </c>
      <c r="L3207" s="13">
        <f>IF(B3207="Pending","",(G3207/C3207)/(VLOOKUP(B3207,Population!$A$2:$B$10,2,FALSE)/100000))</f>
        <v>8.9431151539700053E-4</v>
      </c>
    </row>
    <row r="3208" spans="1:12" x14ac:dyDescent="0.3">
      <c r="A3208" s="1">
        <v>44229</v>
      </c>
      <c r="B3208" s="101" t="s">
        <v>6</v>
      </c>
      <c r="C3208" s="101">
        <v>74244</v>
      </c>
      <c r="D3208" s="6">
        <f t="shared" si="758"/>
        <v>0.10151498577991687</v>
      </c>
      <c r="E3208" s="7">
        <f t="shared" si="759"/>
        <v>251</v>
      </c>
      <c r="F3208" s="6">
        <f t="shared" si="760"/>
        <v>0.1155085135757018</v>
      </c>
      <c r="G3208" s="101">
        <v>1792</v>
      </c>
      <c r="H3208" s="7">
        <v>0</v>
      </c>
      <c r="I3208" s="103">
        <v>0</v>
      </c>
      <c r="J3208" s="10">
        <f>IF(B3208="Pending","",C3208/(VLOOKUP(B3208,Population!$A$2:$B$10,2,FALSE)/100000))</f>
        <v>9421.3730809935569</v>
      </c>
      <c r="K3208" s="10">
        <f>IF(B3208="Pending","",SUMIFS(E:E,A:A,"&lt;="&amp;A3208,A:A,"&gt;="&amp;A3208-13,B:B,B3208)/(VLOOKUP(B3208,Population!$A$2:$B$10,2,FALSE)/100000)/14)</f>
        <v>41.731127541710286</v>
      </c>
      <c r="L3208" s="13">
        <f>IF(B3208="Pending","",(G3208/C3208)/(VLOOKUP(B3208,Population!$A$2:$B$10,2,FALSE)/100000))</f>
        <v>3.062876481777989E-3</v>
      </c>
    </row>
    <row r="3209" spans="1:12" x14ac:dyDescent="0.3">
      <c r="A3209" s="1">
        <v>44229</v>
      </c>
      <c r="B3209" s="101" t="s">
        <v>7</v>
      </c>
      <c r="C3209" s="101">
        <v>44330</v>
      </c>
      <c r="D3209" s="6">
        <f t="shared" si="758"/>
        <v>6.0613104353533141E-2</v>
      </c>
      <c r="E3209" s="7">
        <f t="shared" si="759"/>
        <v>121</v>
      </c>
      <c r="F3209" s="6">
        <f t="shared" si="760"/>
        <v>5.568338702254947E-2</v>
      </c>
      <c r="G3209" s="101">
        <v>3018</v>
      </c>
      <c r="H3209" s="7">
        <v>0</v>
      </c>
      <c r="I3209" s="103">
        <v>0</v>
      </c>
      <c r="J3209" s="10">
        <f>IF(B3209="Pending","",C3209/(VLOOKUP(B3209,Population!$A$2:$B$10,2,FALSE)/100000))</f>
        <v>9243.1770840935205</v>
      </c>
      <c r="K3209" s="10">
        <f>IF(B3209="Pending","",SUMIFS(E:E,A:A,"&lt;="&amp;A3209,A:A,"&gt;="&amp;A3209-13,B:B,B3209)/(VLOOKUP(B3209,Population!$A$2:$B$10,2,FALSE)/100000)/14)</f>
        <v>37.56129774432641</v>
      </c>
      <c r="L3209" s="13">
        <f>IF(B3209="Pending","",(G3209/C3209)/(VLOOKUP(B3209,Population!$A$2:$B$10,2,FALSE)/100000))</f>
        <v>1.4195315398133061E-2</v>
      </c>
    </row>
    <row r="3210" spans="1:12" x14ac:dyDescent="0.3">
      <c r="A3210" s="1">
        <v>44229</v>
      </c>
      <c r="B3210" s="101" t="s">
        <v>25</v>
      </c>
      <c r="C3210" s="101">
        <v>23304</v>
      </c>
      <c r="D3210" s="6">
        <f t="shared" si="758"/>
        <v>3.1863924742944652E-2</v>
      </c>
      <c r="E3210" s="7">
        <f t="shared" si="759"/>
        <v>56</v>
      </c>
      <c r="F3210" s="6">
        <f t="shared" si="760"/>
        <v>2.5770823745973309E-2</v>
      </c>
      <c r="G3210" s="101">
        <v>3809</v>
      </c>
      <c r="H3210" s="7">
        <v>0</v>
      </c>
      <c r="I3210" s="103">
        <v>0</v>
      </c>
      <c r="J3210" s="10">
        <f>IF(B3210="Pending","",C3210/(VLOOKUP(B3210,Population!$A$2:$B$10,2,FALSE)/100000))</f>
        <v>10527.219258342406</v>
      </c>
      <c r="K3210" s="10">
        <f>IF(B3210="Pending","",SUMIFS(E:E,A:A,"&lt;="&amp;A3210,A:A,"&gt;="&amp;A3210-13,B:B,B3210)/(VLOOKUP(B3210,Population!$A$2:$B$10,2,FALSE)/100000)/14)</f>
        <v>38.752361119088164</v>
      </c>
      <c r="L3210" s="13">
        <f>IF(B3210="Pending","",(G3210/C3210)/(VLOOKUP(B3210,Population!$A$2:$B$10,2,FALSE)/100000))</f>
        <v>7.3835241180913697E-2</v>
      </c>
    </row>
    <row r="3211" spans="1:12" x14ac:dyDescent="0.3">
      <c r="A3211" s="1">
        <v>44229</v>
      </c>
      <c r="B3211" s="101" t="s">
        <v>21</v>
      </c>
      <c r="C3211" s="101">
        <v>1051</v>
      </c>
      <c r="D3211" s="6">
        <f t="shared" si="758"/>
        <v>1.4370487858236709E-3</v>
      </c>
      <c r="E3211" s="7">
        <f t="shared" si="759"/>
        <v>-1</v>
      </c>
      <c r="F3211" s="6">
        <f t="shared" si="760"/>
        <v>-4.6019328117809482E-4</v>
      </c>
      <c r="G3211" s="101">
        <v>0</v>
      </c>
      <c r="H3211" s="7">
        <v>0</v>
      </c>
      <c r="I3211" s="103">
        <v>0</v>
      </c>
      <c r="J3211" s="10" t="str">
        <f>IF(B3211="Pending","",C3211/(VLOOKUP(B3211,Population!$A$2:$B$10,2,FALSE)/100000))</f>
        <v/>
      </c>
      <c r="K3211" s="10" t="str">
        <f>IF(B3211="Pending","",SUMIFS(E:E,A:A,"&lt;="&amp;A3211,A:A,"&gt;="&amp;A3211-13,B:B,B3211)/(VLOOKUP(B3211,Population!$A$2:$B$10,2,FALSE)/100000)/14)</f>
        <v/>
      </c>
      <c r="L3211" s="13" t="str">
        <f>IF(B3211="Pending","",(G3211/C3211)/(VLOOKUP(B3211,Population!$A$2:$B$10,2,FALSE)/100000))</f>
        <v/>
      </c>
    </row>
    <row r="3212" spans="1:12" x14ac:dyDescent="0.3">
      <c r="A3212" s="1">
        <v>44230</v>
      </c>
      <c r="B3212" s="101" t="s">
        <v>0</v>
      </c>
      <c r="C3212" s="101">
        <v>38484</v>
      </c>
      <c r="D3212" s="6">
        <f t="shared" ref="D3212:D3221" si="761">C3212/SUMIF(A:A,A3212,C:C)</f>
        <v>5.2486579670929165E-2</v>
      </c>
      <c r="E3212" s="7">
        <f t="shared" ref="E3212:E3221" si="762">C3212-SUMIFS(C:C,A:A,A3212-1,B:B,B3212)</f>
        <v>126</v>
      </c>
      <c r="F3212" s="6">
        <f t="shared" ref="F3212:F3221" si="763">E3212/SUMIF(A:A,A3212,E:E)</f>
        <v>6.7887931034482762E-2</v>
      </c>
      <c r="G3212" s="101">
        <v>4</v>
      </c>
      <c r="H3212" s="7">
        <v>0</v>
      </c>
      <c r="I3212" s="103">
        <v>0</v>
      </c>
      <c r="J3212" s="10">
        <f>IF(B3212="Pending","",C3212/(VLOOKUP(B3212,Population!$A$2:$B$10,2,FALSE)/100000))</f>
        <v>4247.9915755452384</v>
      </c>
      <c r="K3212" s="10">
        <f>IF(B3212="Pending","",SUMIFS(E:E,A:A,"&lt;="&amp;A3212,A:A,"&gt;="&amp;A3212-13,B:B,B3212)/(VLOOKUP(B3212,Population!$A$2:$B$10,2,FALSE)/100000)/14)</f>
        <v>21.240904020444251</v>
      </c>
      <c r="L3212" s="13">
        <f>IF(B3212="Pending","",(G3212/C3212)/(VLOOKUP(B3212,Population!$A$2:$B$10,2,FALSE)/100000))</f>
        <v>1.1473164650970348E-5</v>
      </c>
    </row>
    <row r="3213" spans="1:12" x14ac:dyDescent="0.3">
      <c r="A3213" s="1">
        <v>44230</v>
      </c>
      <c r="B3213" s="101" t="s">
        <v>1</v>
      </c>
      <c r="C3213" s="101">
        <v>92243</v>
      </c>
      <c r="D3213" s="6">
        <f t="shared" si="761"/>
        <v>0.12580603805699822</v>
      </c>
      <c r="E3213" s="7">
        <f t="shared" si="762"/>
        <v>287</v>
      </c>
      <c r="F3213" s="6">
        <f t="shared" si="763"/>
        <v>0.15463362068965517</v>
      </c>
      <c r="G3213" s="101">
        <v>3</v>
      </c>
      <c r="H3213" s="7">
        <v>0</v>
      </c>
      <c r="I3213" s="103">
        <v>0</v>
      </c>
      <c r="J3213" s="10">
        <f>IF(B3213="Pending","",C3213/(VLOOKUP(B3213,Population!$A$2:$B$10,2,FALSE)/100000))</f>
        <v>10766.932212787067</v>
      </c>
      <c r="K3213" s="10">
        <f>IF(B3213="Pending","",SUMIFS(E:E,A:A,"&lt;="&amp;A3213,A:A,"&gt;="&amp;A3213-13,B:B,B3213)/(VLOOKUP(B3213,Population!$A$2:$B$10,2,FALSE)/100000)/14)</f>
        <v>42.187232942726247</v>
      </c>
      <c r="L3213" s="13">
        <f>IF(B3213="Pending","",(G3213/C3213)/(VLOOKUP(B3213,Population!$A$2:$B$10,2,FALSE)/100000))</f>
        <v>3.7961764927447872E-6</v>
      </c>
    </row>
    <row r="3214" spans="1:12" x14ac:dyDescent="0.3">
      <c r="A3214" s="1">
        <v>44230</v>
      </c>
      <c r="B3214" s="101" t="s">
        <v>2</v>
      </c>
      <c r="C3214" s="101">
        <v>133254</v>
      </c>
      <c r="D3214" s="6">
        <f t="shared" si="761"/>
        <v>0.18173907825252039</v>
      </c>
      <c r="E3214" s="7">
        <f t="shared" si="762"/>
        <v>306</v>
      </c>
      <c r="F3214" s="6">
        <f t="shared" si="763"/>
        <v>0.1648706896551724</v>
      </c>
      <c r="G3214" s="101">
        <v>41</v>
      </c>
      <c r="H3214" s="7">
        <v>0</v>
      </c>
      <c r="I3214" s="103">
        <v>0</v>
      </c>
      <c r="J3214" s="10">
        <f>IF(B3214="Pending","",C3214/(VLOOKUP(B3214,Population!$A$2:$B$10,2,FALSE)/100000))</f>
        <v>13990.685055772074</v>
      </c>
      <c r="K3214" s="10">
        <f>IF(B3214="Pending","",SUMIFS(E:E,A:A,"&lt;="&amp;A3214,A:A,"&gt;="&amp;A3214-13,B:B,B3214)/(VLOOKUP(B3214,Population!$A$2:$B$10,2,FALSE)/100000)/14)</f>
        <v>49.234033924011747</v>
      </c>
      <c r="L3214" s="13">
        <f>IF(B3214="Pending","",(G3214/C3214)/(VLOOKUP(B3214,Population!$A$2:$B$10,2,FALSE)/100000))</f>
        <v>3.2304448266729455E-5</v>
      </c>
    </row>
    <row r="3215" spans="1:12" x14ac:dyDescent="0.3">
      <c r="A3215" s="1">
        <v>44230</v>
      </c>
      <c r="B3215" s="101" t="s">
        <v>3</v>
      </c>
      <c r="C3215" s="101">
        <v>113721</v>
      </c>
      <c r="D3215" s="6">
        <f t="shared" si="761"/>
        <v>0.15509890673416837</v>
      </c>
      <c r="E3215" s="7">
        <f t="shared" si="762"/>
        <v>250</v>
      </c>
      <c r="F3215" s="6">
        <f t="shared" si="763"/>
        <v>0.13469827586206898</v>
      </c>
      <c r="G3215" s="101">
        <v>96</v>
      </c>
      <c r="H3215" s="7">
        <v>0</v>
      </c>
      <c r="I3215" s="103">
        <v>0</v>
      </c>
      <c r="J3215" s="10">
        <f>IF(B3215="Pending","",C3215/(VLOOKUP(B3215,Population!$A$2:$B$10,2,FALSE)/100000))</f>
        <v>12964.356313741047</v>
      </c>
      <c r="K3215" s="10">
        <f>IF(B3215="Pending","",SUMIFS(E:E,A:A,"&lt;="&amp;A3215,A:A,"&gt;="&amp;A3215-13,B:B,B3215)/(VLOOKUP(B3215,Population!$A$2:$B$10,2,FALSE)/100000)/14)</f>
        <v>46.68358447847767</v>
      </c>
      <c r="L3215" s="13">
        <f>IF(B3215="Pending","",(G3215/C3215)/(VLOOKUP(B3215,Population!$A$2:$B$10,2,FALSE)/100000))</f>
        <v>9.6236728665730149E-5</v>
      </c>
    </row>
    <row r="3216" spans="1:12" x14ac:dyDescent="0.3">
      <c r="A3216" s="1">
        <v>44230</v>
      </c>
      <c r="B3216" s="101" t="s">
        <v>4</v>
      </c>
      <c r="C3216" s="101">
        <v>109219</v>
      </c>
      <c r="D3216" s="6">
        <f t="shared" si="761"/>
        <v>0.14895883341334615</v>
      </c>
      <c r="E3216" s="7">
        <f t="shared" si="762"/>
        <v>302</v>
      </c>
      <c r="F3216" s="6">
        <f t="shared" si="763"/>
        <v>0.16271551724137931</v>
      </c>
      <c r="G3216" s="101">
        <v>318</v>
      </c>
      <c r="H3216" s="7">
        <v>0</v>
      </c>
      <c r="I3216" s="103">
        <v>0</v>
      </c>
      <c r="J3216" s="10">
        <f>IF(B3216="Pending","",C3216/(VLOOKUP(B3216,Population!$A$2:$B$10,2,FALSE)/100000))</f>
        <v>12811.312344578426</v>
      </c>
      <c r="K3216" s="10">
        <f>IF(B3216="Pending","",SUMIFS(E:E,A:A,"&lt;="&amp;A3216,A:A,"&gt;="&amp;A3216-13,B:B,B3216)/(VLOOKUP(B3216,Population!$A$2:$B$10,2,FALSE)/100000)/14)</f>
        <v>46.592958020255914</v>
      </c>
      <c r="L3216" s="13">
        <f>IF(B3216="Pending","",(G3216/C3216)/(VLOOKUP(B3216,Population!$A$2:$B$10,2,FALSE)/100000))</f>
        <v>3.4152645313526947E-4</v>
      </c>
    </row>
    <row r="3217" spans="1:12" x14ac:dyDescent="0.3">
      <c r="A3217" s="1">
        <v>44230</v>
      </c>
      <c r="B3217" s="101" t="s">
        <v>5</v>
      </c>
      <c r="C3217" s="101">
        <v>103017</v>
      </c>
      <c r="D3217" s="6">
        <f t="shared" si="761"/>
        <v>0.14050020730589621</v>
      </c>
      <c r="E3217" s="7">
        <f t="shared" si="762"/>
        <v>236</v>
      </c>
      <c r="F3217" s="6">
        <f t="shared" si="763"/>
        <v>0.12715517241379309</v>
      </c>
      <c r="G3217" s="101">
        <v>832</v>
      </c>
      <c r="H3217" s="7">
        <v>0</v>
      </c>
      <c r="I3217" s="103">
        <v>0</v>
      </c>
      <c r="J3217" s="10">
        <f>IF(B3217="Pending","",C3217/(VLOOKUP(B3217,Population!$A$2:$B$10,2,FALSE)/100000))</f>
        <v>11505.638507819751</v>
      </c>
      <c r="K3217" s="10">
        <f>IF(B3217="Pending","",SUMIFS(E:E,A:A,"&lt;="&amp;A3217,A:A,"&gt;="&amp;A3217-13,B:B,B3217)/(VLOOKUP(B3217,Population!$A$2:$B$10,2,FALSE)/100000)/14)</f>
        <v>44.18010484837162</v>
      </c>
      <c r="L3217" s="13">
        <f>IF(B3217="Pending","",(G3217/C3217)/(VLOOKUP(B3217,Population!$A$2:$B$10,2,FALSE)/100000))</f>
        <v>9.0202018127508502E-4</v>
      </c>
    </row>
    <row r="3218" spans="1:12" x14ac:dyDescent="0.3">
      <c r="A3218" s="1">
        <v>44230</v>
      </c>
      <c r="B3218" s="101" t="s">
        <v>6</v>
      </c>
      <c r="C3218" s="101">
        <v>74416</v>
      </c>
      <c r="D3218" s="6">
        <f t="shared" si="761"/>
        <v>0.10149260245275608</v>
      </c>
      <c r="E3218" s="7">
        <f t="shared" si="762"/>
        <v>172</v>
      </c>
      <c r="F3218" s="6">
        <f t="shared" si="763"/>
        <v>9.2672413793103453E-2</v>
      </c>
      <c r="G3218" s="101">
        <v>1814</v>
      </c>
      <c r="H3218" s="7">
        <v>0</v>
      </c>
      <c r="I3218" s="103">
        <v>0</v>
      </c>
      <c r="J3218" s="10">
        <f>IF(B3218="Pending","",C3218/(VLOOKUP(B3218,Population!$A$2:$B$10,2,FALSE)/100000))</f>
        <v>9443.199439620932</v>
      </c>
      <c r="K3218" s="10">
        <f>IF(B3218="Pending","",SUMIFS(E:E,A:A,"&lt;="&amp;A3218,A:A,"&gt;="&amp;A3218-13,B:B,B3218)/(VLOOKUP(B3218,Population!$A$2:$B$10,2,FALSE)/100000)/14)</f>
        <v>38.649332718908049</v>
      </c>
      <c r="L3218" s="13">
        <f>IF(B3218="Pending","",(G3218/C3218)/(VLOOKUP(B3218,Population!$A$2:$B$10,2,FALSE)/100000))</f>
        <v>3.0933125276618877E-3</v>
      </c>
    </row>
    <row r="3219" spans="1:12" x14ac:dyDescent="0.3">
      <c r="A3219" s="1">
        <v>44230</v>
      </c>
      <c r="B3219" s="101" t="s">
        <v>7</v>
      </c>
      <c r="C3219" s="101">
        <v>44415</v>
      </c>
      <c r="D3219" s="6">
        <f t="shared" si="761"/>
        <v>6.0575601187099024E-2</v>
      </c>
      <c r="E3219" s="7">
        <f t="shared" si="762"/>
        <v>85</v>
      </c>
      <c r="F3219" s="6">
        <f t="shared" si="763"/>
        <v>4.5797413793103446E-2</v>
      </c>
      <c r="G3219" s="101">
        <v>3068</v>
      </c>
      <c r="H3219" s="7">
        <v>0</v>
      </c>
      <c r="I3219" s="103">
        <v>0</v>
      </c>
      <c r="J3219" s="10">
        <f>IF(B3219="Pending","",C3219/(VLOOKUP(B3219,Population!$A$2:$B$10,2,FALSE)/100000))</f>
        <v>9260.9002975414787</v>
      </c>
      <c r="K3219" s="10">
        <f>IF(B3219="Pending","",SUMIFS(E:E,A:A,"&lt;="&amp;A3219,A:A,"&gt;="&amp;A3219-13,B:B,B3219)/(VLOOKUP(B3219,Population!$A$2:$B$10,2,FALSE)/100000)/14)</f>
        <v>34.880475542114382</v>
      </c>
      <c r="L3219" s="13">
        <f>IF(B3219="Pending","",(G3219/C3219)/(VLOOKUP(B3219,Population!$A$2:$B$10,2,FALSE)/100000))</f>
        <v>1.4402876309231287E-2</v>
      </c>
    </row>
    <row r="3220" spans="1:12" x14ac:dyDescent="0.3">
      <c r="A3220" s="1">
        <v>44230</v>
      </c>
      <c r="B3220" s="101" t="s">
        <v>25</v>
      </c>
      <c r="C3220" s="101">
        <v>23381</v>
      </c>
      <c r="D3220" s="6">
        <f t="shared" si="761"/>
        <v>3.1888283943612795E-2</v>
      </c>
      <c r="E3220" s="7">
        <f t="shared" si="762"/>
        <v>77</v>
      </c>
      <c r="F3220" s="6">
        <f t="shared" si="763"/>
        <v>4.1487068965517244E-2</v>
      </c>
      <c r="G3220" s="101">
        <v>3857</v>
      </c>
      <c r="H3220" s="7">
        <v>0</v>
      </c>
      <c r="I3220" s="103">
        <v>0</v>
      </c>
      <c r="J3220" s="10">
        <f>IF(B3220="Pending","",C3220/(VLOOKUP(B3220,Population!$A$2:$B$10,2,FALSE)/100000))</f>
        <v>10562.00280978818</v>
      </c>
      <c r="K3220" s="10">
        <f>IF(B3220="Pending","",SUMIFS(E:E,A:A,"&lt;="&amp;A3220,A:A,"&gt;="&amp;A3220-13,B:B,B3220)/(VLOOKUP(B3220,Population!$A$2:$B$10,2,FALSE)/100000)/14)</f>
        <v>36.655022673841927</v>
      </c>
      <c r="L3220" s="13">
        <f>IF(B3220="Pending","",(G3220/C3220)/(VLOOKUP(B3220,Population!$A$2:$B$10,2,FALSE)/100000))</f>
        <v>7.451946936954483E-2</v>
      </c>
    </row>
    <row r="3221" spans="1:12" x14ac:dyDescent="0.3">
      <c r="A3221" s="1">
        <v>44230</v>
      </c>
      <c r="B3221" s="101" t="s">
        <v>21</v>
      </c>
      <c r="C3221" s="101">
        <v>1066</v>
      </c>
      <c r="D3221" s="6">
        <f t="shared" si="761"/>
        <v>1.4538689826735915E-3</v>
      </c>
      <c r="E3221" s="7">
        <f t="shared" si="762"/>
        <v>15</v>
      </c>
      <c r="F3221" s="6">
        <f t="shared" si="763"/>
        <v>8.0818965517241385E-3</v>
      </c>
      <c r="G3221" s="101">
        <v>0</v>
      </c>
      <c r="H3221" s="7">
        <v>0</v>
      </c>
      <c r="I3221" s="103">
        <v>0</v>
      </c>
      <c r="J3221" s="10" t="str">
        <f>IF(B3221="Pending","",C3221/(VLOOKUP(B3221,Population!$A$2:$B$10,2,FALSE)/100000))</f>
        <v/>
      </c>
      <c r="K3221" s="10" t="str">
        <f>IF(B3221="Pending","",SUMIFS(E:E,A:A,"&lt;="&amp;A3221,A:A,"&gt;="&amp;A3221-13,B:B,B3221)/(VLOOKUP(B3221,Population!$A$2:$B$10,2,FALSE)/100000)/14)</f>
        <v/>
      </c>
      <c r="L3221" s="13" t="str">
        <f>IF(B3221="Pending","",(G3221/C3221)/(VLOOKUP(B3221,Population!$A$2:$B$10,2,FALSE)/100000))</f>
        <v/>
      </c>
    </row>
    <row r="3222" spans="1:12" x14ac:dyDescent="0.3">
      <c r="A3222" s="1">
        <v>44231</v>
      </c>
      <c r="B3222" s="101" t="s">
        <v>0</v>
      </c>
      <c r="C3222" s="101">
        <v>38713</v>
      </c>
      <c r="D3222" s="6">
        <f t="shared" ref="D3222:D3231" si="764">C3222/SUMIF(A:A,A3222,C:C)</f>
        <v>5.2572755544087892E-2</v>
      </c>
      <c r="E3222" s="7">
        <f t="shared" ref="E3222:E3231" si="765">C3222-SUMIFS(C:C,A:A,A3222-1,B:B,B3222)</f>
        <v>229</v>
      </c>
      <c r="F3222" s="6">
        <f t="shared" ref="F3222:F3231" si="766">E3222/SUMIF(A:A,A3222,E:E)</f>
        <v>7.2606214331008237E-2</v>
      </c>
      <c r="G3222" s="101">
        <v>4</v>
      </c>
      <c r="H3222" s="7">
        <v>0</v>
      </c>
      <c r="I3222" s="103">
        <v>0</v>
      </c>
      <c r="J3222" s="10">
        <f>IF(B3222="Pending","",C3222/(VLOOKUP(B3222,Population!$A$2:$B$10,2,FALSE)/100000))</f>
        <v>4273.2693551627381</v>
      </c>
      <c r="K3222" s="10">
        <f>IF(B3222="Pending","",SUMIFS(E:E,A:A,"&lt;="&amp;A3222,A:A,"&gt;="&amp;A3222-13,B:B,B3222)/(VLOOKUP(B3222,Population!$A$2:$B$10,2,FALSE)/100000)/14)</f>
        <v>21.382825428153232</v>
      </c>
      <c r="L3222" s="13">
        <f>IF(B3222="Pending","",(G3222/C3222)/(VLOOKUP(B3222,Population!$A$2:$B$10,2,FALSE)/100000))</f>
        <v>1.1405297146383459E-5</v>
      </c>
    </row>
    <row r="3223" spans="1:12" x14ac:dyDescent="0.3">
      <c r="A3223" s="1">
        <v>44231</v>
      </c>
      <c r="B3223" s="101" t="s">
        <v>1</v>
      </c>
      <c r="C3223" s="101">
        <v>92641</v>
      </c>
      <c r="D3223" s="6">
        <f t="shared" si="764"/>
        <v>0.12580767820525007</v>
      </c>
      <c r="E3223" s="7">
        <f t="shared" si="765"/>
        <v>398</v>
      </c>
      <c r="F3223" s="6">
        <f t="shared" si="766"/>
        <v>0.12618896639188332</v>
      </c>
      <c r="G3223" s="101">
        <v>3</v>
      </c>
      <c r="H3223" s="7">
        <v>0</v>
      </c>
      <c r="I3223" s="103">
        <v>0</v>
      </c>
      <c r="J3223" s="10">
        <f>IF(B3223="Pending","",C3223/(VLOOKUP(B3223,Population!$A$2:$B$10,2,FALSE)/100000))</f>
        <v>10813.388193410956</v>
      </c>
      <c r="K3223" s="10">
        <f>IF(B3223="Pending","",SUMIFS(E:E,A:A,"&lt;="&amp;A3223,A:A,"&gt;="&amp;A3223-13,B:B,B3223)/(VLOOKUP(B3223,Population!$A$2:$B$10,2,FALSE)/100000)/14)</f>
        <v>42.228919931800085</v>
      </c>
      <c r="L3223" s="13">
        <f>IF(B3223="Pending","",(G3223/C3223)/(VLOOKUP(B3223,Population!$A$2:$B$10,2,FALSE)/100000))</f>
        <v>3.779867534031988E-6</v>
      </c>
    </row>
    <row r="3224" spans="1:12" x14ac:dyDescent="0.3">
      <c r="A3224" s="1">
        <v>44231</v>
      </c>
      <c r="B3224" s="101" t="s">
        <v>2</v>
      </c>
      <c r="C3224" s="101">
        <v>133755</v>
      </c>
      <c r="D3224" s="6">
        <f t="shared" si="764"/>
        <v>0.18164102285535805</v>
      </c>
      <c r="E3224" s="7">
        <f t="shared" si="765"/>
        <v>501</v>
      </c>
      <c r="F3224" s="6">
        <f t="shared" si="766"/>
        <v>0.15884590995561193</v>
      </c>
      <c r="G3224" s="101">
        <v>41</v>
      </c>
      <c r="H3224" s="7">
        <v>0</v>
      </c>
      <c r="I3224" s="103">
        <v>0</v>
      </c>
      <c r="J3224" s="10">
        <f>IF(B3224="Pending","",C3224/(VLOOKUP(B3224,Population!$A$2:$B$10,2,FALSE)/100000))</f>
        <v>14043.286352640773</v>
      </c>
      <c r="K3224" s="10">
        <f>IF(B3224="Pending","",SUMIFS(E:E,A:A,"&lt;="&amp;A3224,A:A,"&gt;="&amp;A3224-13,B:B,B3224)/(VLOOKUP(B3224,Population!$A$2:$B$10,2,FALSE)/100000)/14)</f>
        <v>48.514084608443561</v>
      </c>
      <c r="L3224" s="13">
        <f>IF(B3224="Pending","",(G3224/C3224)/(VLOOKUP(B3224,Population!$A$2:$B$10,2,FALSE)/100000))</f>
        <v>3.2183446968971377E-5</v>
      </c>
    </row>
    <row r="3225" spans="1:12" x14ac:dyDescent="0.3">
      <c r="A3225" s="1">
        <v>44231</v>
      </c>
      <c r="B3225" s="101" t="s">
        <v>3</v>
      </c>
      <c r="C3225" s="101">
        <v>114192</v>
      </c>
      <c r="D3225" s="6">
        <f t="shared" si="764"/>
        <v>0.155074215408015</v>
      </c>
      <c r="E3225" s="7">
        <f t="shared" si="765"/>
        <v>471</v>
      </c>
      <c r="F3225" s="6">
        <f t="shared" si="766"/>
        <v>0.14933417882054534</v>
      </c>
      <c r="G3225" s="101">
        <v>97</v>
      </c>
      <c r="H3225" s="7">
        <v>0</v>
      </c>
      <c r="I3225" s="103">
        <v>0</v>
      </c>
      <c r="J3225" s="10">
        <f>IF(B3225="Pending","",C3225/(VLOOKUP(B3225,Population!$A$2:$B$10,2,FALSE)/100000))</f>
        <v>13018.050985998345</v>
      </c>
      <c r="K3225" s="10">
        <f>IF(B3225="Pending","",SUMIFS(E:E,A:A,"&lt;="&amp;A3225,A:A,"&gt;="&amp;A3225-13,B:B,B3225)/(VLOOKUP(B3225,Population!$A$2:$B$10,2,FALSE)/100000)/14)</f>
        <v>46.138006219266437</v>
      </c>
      <c r="L3225" s="13">
        <f>IF(B3225="Pending","",(G3225/C3225)/(VLOOKUP(B3225,Population!$A$2:$B$10,2,FALSE)/100000))</f>
        <v>9.6838118676381612E-5</v>
      </c>
    </row>
    <row r="3226" spans="1:12" x14ac:dyDescent="0.3">
      <c r="A3226" s="1">
        <v>44231</v>
      </c>
      <c r="B3226" s="101" t="s">
        <v>4</v>
      </c>
      <c r="C3226" s="101">
        <v>109690</v>
      </c>
      <c r="D3226" s="6">
        <f t="shared" si="764"/>
        <v>0.14896044108260792</v>
      </c>
      <c r="E3226" s="7">
        <f t="shared" si="765"/>
        <v>471</v>
      </c>
      <c r="F3226" s="6">
        <f t="shared" si="766"/>
        <v>0.14933417882054534</v>
      </c>
      <c r="G3226" s="101">
        <v>324</v>
      </c>
      <c r="H3226" s="7">
        <v>0</v>
      </c>
      <c r="I3226" s="103">
        <v>0</v>
      </c>
      <c r="J3226" s="10">
        <f>IF(B3226="Pending","",C3226/(VLOOKUP(B3226,Population!$A$2:$B$10,2,FALSE)/100000))</f>
        <v>12866.560315300521</v>
      </c>
      <c r="K3226" s="10">
        <f>IF(B3226="Pending","",SUMIFS(E:E,A:A,"&lt;="&amp;A3226,A:A,"&gt;="&amp;A3226-13,B:B,B3226)/(VLOOKUP(B3226,Population!$A$2:$B$10,2,FALSE)/100000)/14)</f>
        <v>46.241060117567415</v>
      </c>
      <c r="L3226" s="13">
        <f>IF(B3226="Pending","",(G3226/C3226)/(VLOOKUP(B3226,Population!$A$2:$B$10,2,FALSE)/100000))</f>
        <v>3.4647619190772172E-4</v>
      </c>
    </row>
    <row r="3227" spans="1:12" x14ac:dyDescent="0.3">
      <c r="A3227" s="1">
        <v>44231</v>
      </c>
      <c r="B3227" s="101" t="s">
        <v>5</v>
      </c>
      <c r="C3227" s="101">
        <v>103493</v>
      </c>
      <c r="D3227" s="6">
        <f t="shared" si="764"/>
        <v>0.14054483479772398</v>
      </c>
      <c r="E3227" s="7">
        <f t="shared" si="765"/>
        <v>476</v>
      </c>
      <c r="F3227" s="6">
        <f t="shared" si="766"/>
        <v>0.15091946734305645</v>
      </c>
      <c r="G3227" s="101">
        <v>844</v>
      </c>
      <c r="H3227" s="7">
        <v>0</v>
      </c>
      <c r="I3227" s="103">
        <v>0</v>
      </c>
      <c r="J3227" s="10">
        <f>IF(B3227="Pending","",C3227/(VLOOKUP(B3227,Population!$A$2:$B$10,2,FALSE)/100000))</f>
        <v>11558.801421996268</v>
      </c>
      <c r="K3227" s="10">
        <f>IF(B3227="Pending","",SUMIFS(E:E,A:A,"&lt;="&amp;A3227,A:A,"&gt;="&amp;A3227-13,B:B,B3227)/(VLOOKUP(B3227,Population!$A$2:$B$10,2,FALSE)/100000)/14)</f>
        <v>43.940776003039161</v>
      </c>
      <c r="L3227" s="13">
        <f>IF(B3227="Pending","",(G3227/C3227)/(VLOOKUP(B3227,Population!$A$2:$B$10,2,FALSE)/100000))</f>
        <v>9.1082154878375523E-4</v>
      </c>
    </row>
    <row r="3228" spans="1:12" x14ac:dyDescent="0.3">
      <c r="A3228" s="1">
        <v>44231</v>
      </c>
      <c r="B3228" s="101" t="s">
        <v>6</v>
      </c>
      <c r="C3228" s="101">
        <v>74757</v>
      </c>
      <c r="D3228" s="6">
        <f t="shared" si="764"/>
        <v>0.10152097451009683</v>
      </c>
      <c r="E3228" s="7">
        <f t="shared" si="765"/>
        <v>341</v>
      </c>
      <c r="F3228" s="6">
        <f t="shared" si="766"/>
        <v>0.10811667723525682</v>
      </c>
      <c r="G3228" s="101">
        <v>1839</v>
      </c>
      <c r="H3228" s="7">
        <v>0</v>
      </c>
      <c r="I3228" s="103">
        <v>0</v>
      </c>
      <c r="J3228" s="10">
        <f>IF(B3228="Pending","",C3228/(VLOOKUP(B3228,Population!$A$2:$B$10,2,FALSE)/100000))</f>
        <v>9486.4714645740441</v>
      </c>
      <c r="K3228" s="10">
        <f>IF(B3228="Pending","",SUMIFS(E:E,A:A,"&lt;="&amp;A3228,A:A,"&gt;="&amp;A3228-13,B:B,B3228)/(VLOOKUP(B3228,Population!$A$2:$B$10,2,FALSE)/100000)/14)</f>
        <v>37.915140422887518</v>
      </c>
      <c r="L3228" s="13">
        <f>IF(B3228="Pending","",(G3228/C3228)/(VLOOKUP(B3228,Population!$A$2:$B$10,2,FALSE)/100000))</f>
        <v>3.121639189714533E-3</v>
      </c>
    </row>
    <row r="3229" spans="1:12" x14ac:dyDescent="0.3">
      <c r="A3229" s="1">
        <v>44231</v>
      </c>
      <c r="B3229" s="101" t="s">
        <v>7</v>
      </c>
      <c r="C3229" s="101">
        <v>44599</v>
      </c>
      <c r="D3229" s="6">
        <f t="shared" si="764"/>
        <v>6.0566019799828889E-2</v>
      </c>
      <c r="E3229" s="7">
        <f t="shared" si="765"/>
        <v>184</v>
      </c>
      <c r="F3229" s="6">
        <f t="shared" si="766"/>
        <v>5.8338617628408369E-2</v>
      </c>
      <c r="G3229" s="101">
        <v>3123</v>
      </c>
      <c r="H3229" s="7">
        <v>0</v>
      </c>
      <c r="I3229" s="103">
        <v>0</v>
      </c>
      <c r="J3229" s="10">
        <f>IF(B3229="Pending","",C3229/(VLOOKUP(B3229,Population!$A$2:$B$10,2,FALSE)/100000))</f>
        <v>9299.2658419464678</v>
      </c>
      <c r="K3229" s="10">
        <f>IF(B3229="Pending","",SUMIFS(E:E,A:A,"&lt;="&amp;A3229,A:A,"&gt;="&amp;A3229-13,B:B,B3229)/(VLOOKUP(B3229,Population!$A$2:$B$10,2,FALSE)/100000)/14)</f>
        <v>34.37409801502988</v>
      </c>
      <c r="L3229" s="13">
        <f>IF(B3229="Pending","",(G3229/C3229)/(VLOOKUP(B3229,Population!$A$2:$B$10,2,FALSE)/100000))</f>
        <v>1.4600589988952747E-2</v>
      </c>
    </row>
    <row r="3230" spans="1:12" x14ac:dyDescent="0.3">
      <c r="A3230" s="1">
        <v>44231</v>
      </c>
      <c r="B3230" s="101" t="s">
        <v>25</v>
      </c>
      <c r="C3230" s="101">
        <v>23471</v>
      </c>
      <c r="D3230" s="6">
        <f t="shared" si="764"/>
        <v>3.1873922077216614E-2</v>
      </c>
      <c r="E3230" s="7">
        <f t="shared" si="765"/>
        <v>90</v>
      </c>
      <c r="F3230" s="6">
        <f t="shared" si="766"/>
        <v>2.8535193405199746E-2</v>
      </c>
      <c r="G3230" s="101">
        <v>3927</v>
      </c>
      <c r="H3230" s="7">
        <v>0</v>
      </c>
      <c r="I3230" s="103">
        <v>0</v>
      </c>
      <c r="J3230" s="10">
        <f>IF(B3230="Pending","",C3230/(VLOOKUP(B3230,Population!$A$2:$B$10,2,FALSE)/100000))</f>
        <v>10602.658908880647</v>
      </c>
      <c r="K3230" s="10">
        <f>IF(B3230="Pending","",SUMIFS(E:E,A:A,"&lt;="&amp;A3230,A:A,"&gt;="&amp;A3230-13,B:B,B3230)/(VLOOKUP(B3230,Population!$A$2:$B$10,2,FALSE)/100000)/14)</f>
        <v>36.106488003546758</v>
      </c>
      <c r="L3230" s="13">
        <f>IF(B3230="Pending","",(G3230/C3230)/(VLOOKUP(B3230,Population!$A$2:$B$10,2,FALSE)/100000))</f>
        <v>7.5580977535451357E-2</v>
      </c>
    </row>
    <row r="3231" spans="1:12" x14ac:dyDescent="0.3">
      <c r="A3231" s="1">
        <v>44231</v>
      </c>
      <c r="B3231" s="101" t="s">
        <v>21</v>
      </c>
      <c r="C3231" s="101">
        <v>1059</v>
      </c>
      <c r="D3231" s="6">
        <f t="shared" si="764"/>
        <v>1.4381357198147669E-3</v>
      </c>
      <c r="E3231" s="7">
        <f t="shared" si="765"/>
        <v>-7</v>
      </c>
      <c r="F3231" s="6">
        <f t="shared" si="766"/>
        <v>-2.2194039315155357E-3</v>
      </c>
      <c r="G3231" s="101">
        <v>0</v>
      </c>
      <c r="H3231" s="7">
        <v>0</v>
      </c>
      <c r="I3231" s="103">
        <v>0</v>
      </c>
      <c r="J3231" s="10" t="str">
        <f>IF(B3231="Pending","",C3231/(VLOOKUP(B3231,Population!$A$2:$B$10,2,FALSE)/100000))</f>
        <v/>
      </c>
      <c r="K3231" s="10" t="str">
        <f>IF(B3231="Pending","",SUMIFS(E:E,A:A,"&lt;="&amp;A3231,A:A,"&gt;="&amp;A3231-13,B:B,B3231)/(VLOOKUP(B3231,Population!$A$2:$B$10,2,FALSE)/100000)/14)</f>
        <v/>
      </c>
      <c r="L3231" s="13" t="str">
        <f>IF(B3231="Pending","",(G3231/C3231)/(VLOOKUP(B3231,Population!$A$2:$B$10,2,FALSE)/100000))</f>
        <v/>
      </c>
    </row>
    <row r="3232" spans="1:12" x14ac:dyDescent="0.3">
      <c r="A3232" s="1">
        <v>44232</v>
      </c>
      <c r="B3232" s="101" t="s">
        <v>0</v>
      </c>
      <c r="C3232" s="101">
        <v>38908</v>
      </c>
      <c r="D3232" s="6">
        <f t="shared" ref="D3232:D3241" si="767">C3232/SUMIF(A:A,A3232,C:C)</f>
        <v>5.2647317906826641E-2</v>
      </c>
      <c r="E3232" s="7">
        <f t="shared" ref="E3232:E3241" si="768">C3232-SUMIFS(C:C,A:A,A3232-1,B:B,B3232)</f>
        <v>195</v>
      </c>
      <c r="F3232" s="6">
        <f t="shared" ref="F3232:F3241" si="769">E3232/SUMIF(A:A,A3232,E:E)</f>
        <v>7.3280721533258167E-2</v>
      </c>
      <c r="G3232" s="101">
        <v>4</v>
      </c>
      <c r="H3232" s="7">
        <v>0</v>
      </c>
      <c r="I3232" s="103">
        <v>0</v>
      </c>
      <c r="J3232" s="10">
        <f>IF(B3232="Pending","",C3232/(VLOOKUP(B3232,Population!$A$2:$B$10,2,FALSE)/100000))</f>
        <v>4294.7941019986001</v>
      </c>
      <c r="K3232" s="10">
        <f>IF(B3232="Pending","",SUMIFS(E:E,A:A,"&lt;="&amp;A3232,A:A,"&gt;="&amp;A3232-13,B:B,B3232)/(VLOOKUP(B3232,Population!$A$2:$B$10,2,FALSE)/100000)/14)</f>
        <v>20.665333866957827</v>
      </c>
      <c r="L3232" s="13">
        <f>IF(B3232="Pending","",(G3232/C3232)/(VLOOKUP(B3232,Population!$A$2:$B$10,2,FALSE)/100000))</f>
        <v>1.1348135818544845E-5</v>
      </c>
    </row>
    <row r="3233" spans="1:12" x14ac:dyDescent="0.3">
      <c r="A3233" s="1">
        <v>44232</v>
      </c>
      <c r="B3233" s="101" t="s">
        <v>1</v>
      </c>
      <c r="C3233" s="101">
        <v>93032</v>
      </c>
      <c r="D3233" s="6">
        <f t="shared" si="767"/>
        <v>0.12588375859740661</v>
      </c>
      <c r="E3233" s="7">
        <f t="shared" si="768"/>
        <v>391</v>
      </c>
      <c r="F3233" s="6">
        <f t="shared" si="769"/>
        <v>0.14693724163848176</v>
      </c>
      <c r="G3233" s="101">
        <v>3</v>
      </c>
      <c r="H3233" s="7">
        <v>0</v>
      </c>
      <c r="I3233" s="103">
        <v>0</v>
      </c>
      <c r="J3233" s="10">
        <f>IF(B3233="Pending","",C3233/(VLOOKUP(B3233,Population!$A$2:$B$10,2,FALSE)/100000))</f>
        <v>10859.027109048995</v>
      </c>
      <c r="K3233" s="10">
        <f>IF(B3233="Pending","",SUMIFS(E:E,A:A,"&lt;="&amp;A3233,A:A,"&gt;="&amp;A3233-13,B:B,B3233)/(VLOOKUP(B3233,Population!$A$2:$B$10,2,FALSE)/100000)/14)</f>
        <v>41.328480967805142</v>
      </c>
      <c r="L3233" s="13">
        <f>IF(B3233="Pending","",(G3233/C3233)/(VLOOKUP(B3233,Population!$A$2:$B$10,2,FALSE)/100000))</f>
        <v>3.7639812991256488E-6</v>
      </c>
    </row>
    <row r="3234" spans="1:12" x14ac:dyDescent="0.3">
      <c r="A3234" s="1">
        <v>44232</v>
      </c>
      <c r="B3234" s="101" t="s">
        <v>2</v>
      </c>
      <c r="C3234" s="101">
        <v>134192</v>
      </c>
      <c r="D3234" s="6">
        <f t="shared" si="767"/>
        <v>0.1815783099761715</v>
      </c>
      <c r="E3234" s="7">
        <f t="shared" si="768"/>
        <v>437</v>
      </c>
      <c r="F3234" s="6">
        <f t="shared" si="769"/>
        <v>0.1642239759488914</v>
      </c>
      <c r="G3234" s="101">
        <v>42</v>
      </c>
      <c r="H3234" s="7">
        <v>0</v>
      </c>
      <c r="I3234" s="103">
        <v>0</v>
      </c>
      <c r="J3234" s="10">
        <f>IF(B3234="Pending","",C3234/(VLOOKUP(B3234,Population!$A$2:$B$10,2,FALSE)/100000))</f>
        <v>14089.168122564171</v>
      </c>
      <c r="K3234" s="10">
        <f>IF(B3234="Pending","",SUMIFS(E:E,A:A,"&lt;="&amp;A3234,A:A,"&gt;="&amp;A3234-13,B:B,B3234)/(VLOOKUP(B3234,Population!$A$2:$B$10,2,FALSE)/100000)/14)</f>
        <v>46.661715015262921</v>
      </c>
      <c r="L3234" s="13">
        <f>IF(B3234="Pending","",(G3234/C3234)/(VLOOKUP(B3234,Population!$A$2:$B$10,2,FALSE)/100000))</f>
        <v>3.2861046544169E-5</v>
      </c>
    </row>
    <row r="3235" spans="1:12" x14ac:dyDescent="0.3">
      <c r="A3235" s="1">
        <v>44232</v>
      </c>
      <c r="B3235" s="101" t="s">
        <v>3</v>
      </c>
      <c r="C3235" s="101">
        <v>114586</v>
      </c>
      <c r="D3235" s="6">
        <f t="shared" si="767"/>
        <v>0.15504897629463446</v>
      </c>
      <c r="E3235" s="7">
        <f t="shared" si="768"/>
        <v>394</v>
      </c>
      <c r="F3235" s="6">
        <f t="shared" si="769"/>
        <v>0.14806463735437805</v>
      </c>
      <c r="G3235" s="101">
        <v>99</v>
      </c>
      <c r="H3235" s="7">
        <v>0</v>
      </c>
      <c r="I3235" s="103">
        <v>0</v>
      </c>
      <c r="J3235" s="10">
        <f>IF(B3235="Pending","",C3235/(VLOOKUP(B3235,Population!$A$2:$B$10,2,FALSE)/100000))</f>
        <v>13062.967548353705</v>
      </c>
      <c r="K3235" s="10">
        <f>IF(B3235="Pending","",SUMIFS(E:E,A:A,"&lt;="&amp;A3235,A:A,"&gt;="&amp;A3235-13,B:B,B3235)/(VLOOKUP(B3235,Population!$A$2:$B$10,2,FALSE)/100000)/14)</f>
        <v>44.737417255321184</v>
      </c>
      <c r="L3235" s="13">
        <f>IF(B3235="Pending","",(G3235/C3235)/(VLOOKUP(B3235,Population!$A$2:$B$10,2,FALSE)/100000))</f>
        <v>9.8494940939461258E-5</v>
      </c>
    </row>
    <row r="3236" spans="1:12" x14ac:dyDescent="0.3">
      <c r="A3236" s="1">
        <v>44232</v>
      </c>
      <c r="B3236" s="101" t="s">
        <v>4</v>
      </c>
      <c r="C3236" s="101">
        <v>110089</v>
      </c>
      <c r="D3236" s="6">
        <f t="shared" si="767"/>
        <v>0.14896398121323734</v>
      </c>
      <c r="E3236" s="7">
        <f t="shared" si="768"/>
        <v>399</v>
      </c>
      <c r="F3236" s="6">
        <f t="shared" si="769"/>
        <v>0.14994363021420518</v>
      </c>
      <c r="G3236" s="101">
        <v>330</v>
      </c>
      <c r="H3236" s="7">
        <v>0</v>
      </c>
      <c r="I3236" s="103">
        <v>0</v>
      </c>
      <c r="J3236" s="10">
        <f>IF(B3236="Pending","",C3236/(VLOOKUP(B3236,Population!$A$2:$B$10,2,FALSE)/100000))</f>
        <v>12913.362736358091</v>
      </c>
      <c r="K3236" s="10">
        <f>IF(B3236="Pending","",SUMIFS(E:E,A:A,"&lt;="&amp;A3236,A:A,"&gt;="&amp;A3236-13,B:B,B3236)/(VLOOKUP(B3236,Population!$A$2:$B$10,2,FALSE)/100000)/14)</f>
        <v>45.093202673083496</v>
      </c>
      <c r="L3236" s="13">
        <f>IF(B3236="Pending","",(G3236/C3236)/(VLOOKUP(B3236,Population!$A$2:$B$10,2,FALSE)/100000))</f>
        <v>3.5161341547052839E-4</v>
      </c>
    </row>
    <row r="3237" spans="1:12" x14ac:dyDescent="0.3">
      <c r="A3237" s="1">
        <v>44232</v>
      </c>
      <c r="B3237" s="101" t="s">
        <v>5</v>
      </c>
      <c r="C3237" s="101">
        <v>103841</v>
      </c>
      <c r="D3237" s="6">
        <f t="shared" si="767"/>
        <v>0.14050966738878343</v>
      </c>
      <c r="E3237" s="7">
        <f t="shared" si="768"/>
        <v>348</v>
      </c>
      <c r="F3237" s="6">
        <f t="shared" si="769"/>
        <v>0.13077790304396844</v>
      </c>
      <c r="G3237" s="101">
        <v>854</v>
      </c>
      <c r="H3237" s="7">
        <v>0</v>
      </c>
      <c r="I3237" s="103">
        <v>0</v>
      </c>
      <c r="J3237" s="10">
        <f>IF(B3237="Pending","",C3237/(VLOOKUP(B3237,Population!$A$2:$B$10,2,FALSE)/100000))</f>
        <v>11597.66842647826</v>
      </c>
      <c r="K3237" s="10">
        <f>IF(B3237="Pending","",SUMIFS(E:E,A:A,"&lt;="&amp;A3237,A:A,"&gt;="&amp;A3237-13,B:B,B3237)/(VLOOKUP(B3237,Population!$A$2:$B$10,2,FALSE)/100000)/14)</f>
        <v>41.778838766869292</v>
      </c>
      <c r="L3237" s="13">
        <f>IF(B3237="Pending","",(G3237/C3237)/(VLOOKUP(B3237,Population!$A$2:$B$10,2,FALSE)/100000))</f>
        <v>9.1852469152995427E-4</v>
      </c>
    </row>
    <row r="3238" spans="1:12" x14ac:dyDescent="0.3">
      <c r="A3238" s="1">
        <v>44232</v>
      </c>
      <c r="B3238" s="101" t="s">
        <v>6</v>
      </c>
      <c r="C3238" s="101">
        <v>75040</v>
      </c>
      <c r="D3238" s="6">
        <f t="shared" si="767"/>
        <v>0.10153836577897274</v>
      </c>
      <c r="E3238" s="7">
        <f t="shared" si="768"/>
        <v>283</v>
      </c>
      <c r="F3238" s="6">
        <f t="shared" si="769"/>
        <v>0.10635099586621571</v>
      </c>
      <c r="G3238" s="101">
        <v>1879</v>
      </c>
      <c r="H3238" s="7">
        <v>0</v>
      </c>
      <c r="I3238" s="103">
        <v>0</v>
      </c>
      <c r="J3238" s="10">
        <f>IF(B3238="Pending","",C3238/(VLOOKUP(B3238,Population!$A$2:$B$10,2,FALSE)/100000))</f>
        <v>9522.3834383621106</v>
      </c>
      <c r="K3238" s="10">
        <f>IF(B3238="Pending","",SUMIFS(E:E,A:A,"&lt;="&amp;A3238,A:A,"&gt;="&amp;A3238-13,B:B,B3238)/(VLOOKUP(B3238,Population!$A$2:$B$10,2,FALSE)/100000)/14)</f>
        <v>36.437691728426437</v>
      </c>
      <c r="L3238" s="13">
        <f>IF(B3238="Pending","",(G3238/C3238)/(VLOOKUP(B3238,Population!$A$2:$B$10,2,FALSE)/100000))</f>
        <v>3.177509038655291E-3</v>
      </c>
    </row>
    <row r="3239" spans="1:12" x14ac:dyDescent="0.3">
      <c r="A3239" s="1">
        <v>44232</v>
      </c>
      <c r="B3239" s="101" t="s">
        <v>7</v>
      </c>
      <c r="C3239" s="101">
        <v>44766</v>
      </c>
      <c r="D3239" s="6">
        <f t="shared" si="767"/>
        <v>6.0573913678857859E-2</v>
      </c>
      <c r="E3239" s="7">
        <f t="shared" si="768"/>
        <v>167</v>
      </c>
      <c r="F3239" s="6">
        <f t="shared" si="769"/>
        <v>6.2758361518226224E-2</v>
      </c>
      <c r="G3239" s="101">
        <v>3182</v>
      </c>
      <c r="H3239" s="7">
        <v>0</v>
      </c>
      <c r="I3239" s="103">
        <v>0</v>
      </c>
      <c r="J3239" s="10">
        <f>IF(B3239="Pending","",C3239/(VLOOKUP(B3239,Population!$A$2:$B$10,2,FALSE)/100000))</f>
        <v>9334.0867436618664</v>
      </c>
      <c r="K3239" s="10">
        <f>IF(B3239="Pending","",SUMIFS(E:E,A:A,"&lt;="&amp;A3239,A:A,"&gt;="&amp;A3239-13,B:B,B3239)/(VLOOKUP(B3239,Population!$A$2:$B$10,2,FALSE)/100000)/14)</f>
        <v>33.018793457244911</v>
      </c>
      <c r="L3239" s="13">
        <f>IF(B3239="Pending","",(G3239/C3239)/(VLOOKUP(B3239,Population!$A$2:$B$10,2,FALSE)/100000))</f>
        <v>1.4820929011618661E-2</v>
      </c>
    </row>
    <row r="3240" spans="1:12" x14ac:dyDescent="0.3">
      <c r="A3240" s="1">
        <v>44232</v>
      </c>
      <c r="B3240" s="101" t="s">
        <v>25</v>
      </c>
      <c r="C3240" s="101">
        <v>23539</v>
      </c>
      <c r="D3240" s="6">
        <f t="shared" si="767"/>
        <v>3.1851167271738264E-2</v>
      </c>
      <c r="E3240" s="7">
        <f t="shared" si="768"/>
        <v>68</v>
      </c>
      <c r="F3240" s="6">
        <f t="shared" si="769"/>
        <v>2.5554302893649003E-2</v>
      </c>
      <c r="G3240" s="101">
        <v>4012</v>
      </c>
      <c r="H3240" s="7">
        <v>0</v>
      </c>
      <c r="I3240" s="103">
        <v>0</v>
      </c>
      <c r="J3240" s="10">
        <f>IF(B3240="Pending","",C3240/(VLOOKUP(B3240,Population!$A$2:$B$10,2,FALSE)/100000))</f>
        <v>10633.376850417177</v>
      </c>
      <c r="K3240" s="10">
        <f>IF(B3240="Pending","",SUMIFS(E:E,A:A,"&lt;="&amp;A3240,A:A,"&gt;="&amp;A3240-13,B:B,B3240)/(VLOOKUP(B3240,Population!$A$2:$B$10,2,FALSE)/100000)/14)</f>
        <v>33.073413944267585</v>
      </c>
      <c r="L3240" s="13">
        <f>IF(B3240="Pending","",(G3240/C3240)/(VLOOKUP(B3240,Population!$A$2:$B$10,2,FALSE)/100000))</f>
        <v>7.6993863403510804E-2</v>
      </c>
    </row>
    <row r="3241" spans="1:12" x14ac:dyDescent="0.3">
      <c r="A3241" s="1">
        <v>44232</v>
      </c>
      <c r="B3241" s="101" t="s">
        <v>21</v>
      </c>
      <c r="C3241" s="101">
        <v>1038</v>
      </c>
      <c r="D3241" s="6">
        <f t="shared" si="767"/>
        <v>1.4045418933711848E-3</v>
      </c>
      <c r="E3241" s="7">
        <f t="shared" si="768"/>
        <v>-21</v>
      </c>
      <c r="F3241" s="6">
        <f t="shared" si="769"/>
        <v>-7.8917700112739568E-3</v>
      </c>
      <c r="G3241" s="101">
        <v>0</v>
      </c>
      <c r="H3241" s="7">
        <v>0</v>
      </c>
      <c r="I3241" s="103">
        <v>0</v>
      </c>
      <c r="J3241" s="10" t="str">
        <f>IF(B3241="Pending","",C3241/(VLOOKUP(B3241,Population!$A$2:$B$10,2,FALSE)/100000))</f>
        <v/>
      </c>
      <c r="K3241" s="10" t="str">
        <f>IF(B3241="Pending","",SUMIFS(E:E,A:A,"&lt;="&amp;A3241,A:A,"&gt;="&amp;A3241-13,B:B,B3241)/(VLOOKUP(B3241,Population!$A$2:$B$10,2,FALSE)/100000)/14)</f>
        <v/>
      </c>
      <c r="L3241" s="13" t="str">
        <f>IF(B3241="Pending","",(G3241/C3241)/(VLOOKUP(B3241,Population!$A$2:$B$10,2,FALSE)/100000))</f>
        <v/>
      </c>
    </row>
    <row r="3242" spans="1:12" x14ac:dyDescent="0.3">
      <c r="A3242" s="1">
        <v>44233</v>
      </c>
      <c r="B3242" s="101" t="s">
        <v>0</v>
      </c>
      <c r="C3242" s="101">
        <v>39119</v>
      </c>
      <c r="D3242" s="6">
        <f t="shared" ref="D3242:D3251" si="770">C3242/SUMIF(A:A,A3242,C:C)</f>
        <v>5.2705894399586103E-2</v>
      </c>
      <c r="E3242" s="7">
        <f t="shared" ref="E3242:E3251" si="771">C3242-SUMIFS(C:C,A:A,A3242-1,B:B,B3242)</f>
        <v>211</v>
      </c>
      <c r="F3242" s="6">
        <f t="shared" ref="F3242:F3251" si="772">E3242/SUMIF(A:A,A3242,E:E)</f>
        <v>6.6310496543054681E-2</v>
      </c>
      <c r="G3242" s="101">
        <v>4</v>
      </c>
      <c r="H3242" s="7">
        <v>0</v>
      </c>
      <c r="I3242" s="103">
        <v>0</v>
      </c>
      <c r="J3242" s="10">
        <f>IF(B3242="Pending","",C3242/(VLOOKUP(B3242,Population!$A$2:$B$10,2,FALSE)/100000))</f>
        <v>4318.0849819081741</v>
      </c>
      <c r="K3242" s="10">
        <f>IF(B3242="Pending","",SUMIFS(E:E,A:A,"&lt;="&amp;A3242,A:A,"&gt;="&amp;A3242-13,B:B,B3242)/(VLOOKUP(B3242,Population!$A$2:$B$10,2,FALSE)/100000)/14)</f>
        <v>20.003033964315911</v>
      </c>
      <c r="L3242" s="13">
        <f>IF(B3242="Pending","",(G3242/C3242)/(VLOOKUP(B3242,Population!$A$2:$B$10,2,FALSE)/100000))</f>
        <v>1.1286926261610544E-5</v>
      </c>
    </row>
    <row r="3243" spans="1:12" x14ac:dyDescent="0.3">
      <c r="A3243" s="1">
        <v>44233</v>
      </c>
      <c r="B3243" s="101" t="s">
        <v>1</v>
      </c>
      <c r="C3243" s="101">
        <v>93451</v>
      </c>
      <c r="D3243" s="6">
        <f t="shared" si="770"/>
        <v>0.12590860036135179</v>
      </c>
      <c r="E3243" s="7">
        <f t="shared" si="771"/>
        <v>419</v>
      </c>
      <c r="F3243" s="6">
        <f t="shared" si="772"/>
        <v>0.13167818981772469</v>
      </c>
      <c r="G3243" s="101">
        <v>3</v>
      </c>
      <c r="H3243" s="7">
        <v>0</v>
      </c>
      <c r="I3243" s="103">
        <v>0</v>
      </c>
      <c r="J3243" s="10">
        <f>IF(B3243="Pending","",C3243/(VLOOKUP(B3243,Population!$A$2:$B$10,2,FALSE)/100000))</f>
        <v>10907.934284630424</v>
      </c>
      <c r="K3243" s="10">
        <f>IF(B3243="Pending","",SUMIFS(E:E,A:A,"&lt;="&amp;A3243,A:A,"&gt;="&amp;A3243-13,B:B,B3243)/(VLOOKUP(B3243,Population!$A$2:$B$10,2,FALSE)/100000)/14)</f>
        <v>40.778212712030445</v>
      </c>
      <c r="L3243" s="13">
        <f>IF(B3243="Pending","",(G3243/C3243)/(VLOOKUP(B3243,Population!$A$2:$B$10,2,FALSE)/100000))</f>
        <v>3.747104987857352E-6</v>
      </c>
    </row>
    <row r="3244" spans="1:12" x14ac:dyDescent="0.3">
      <c r="A3244" s="1">
        <v>44233</v>
      </c>
      <c r="B3244" s="101" t="s">
        <v>2</v>
      </c>
      <c r="C3244" s="101">
        <v>134744</v>
      </c>
      <c r="D3244" s="6">
        <f t="shared" si="770"/>
        <v>0.18154357307134206</v>
      </c>
      <c r="E3244" s="7">
        <f t="shared" si="771"/>
        <v>552</v>
      </c>
      <c r="F3244" s="6">
        <f t="shared" si="772"/>
        <v>0.17347580138277813</v>
      </c>
      <c r="G3244" s="101">
        <v>42</v>
      </c>
      <c r="H3244" s="7">
        <v>0</v>
      </c>
      <c r="I3244" s="103">
        <v>0</v>
      </c>
      <c r="J3244" s="10">
        <f>IF(B3244="Pending","",C3244/(VLOOKUP(B3244,Population!$A$2:$B$10,2,FALSE)/100000))</f>
        <v>14147.124042467409</v>
      </c>
      <c r="K3244" s="10">
        <f>IF(B3244="Pending","",SUMIFS(E:E,A:A,"&lt;="&amp;A3244,A:A,"&gt;="&amp;A3244-13,B:B,B3244)/(VLOOKUP(B3244,Population!$A$2:$B$10,2,FALSE)/100000)/14)</f>
        <v>45.784276786914198</v>
      </c>
      <c r="L3244" s="13">
        <f>IF(B3244="Pending","",(G3244/C3244)/(VLOOKUP(B3244,Population!$A$2:$B$10,2,FALSE)/100000))</f>
        <v>3.2726426095819677E-5</v>
      </c>
    </row>
    <row r="3245" spans="1:12" x14ac:dyDescent="0.3">
      <c r="A3245" s="1">
        <v>44233</v>
      </c>
      <c r="B3245" s="101" t="s">
        <v>3</v>
      </c>
      <c r="C3245" s="101">
        <v>115070</v>
      </c>
      <c r="D3245" s="6">
        <f t="shared" si="770"/>
        <v>0.15503635748767536</v>
      </c>
      <c r="E3245" s="7">
        <f t="shared" si="771"/>
        <v>484</v>
      </c>
      <c r="F3245" s="6">
        <f t="shared" si="772"/>
        <v>0.15210559396605908</v>
      </c>
      <c r="G3245" s="101">
        <v>100</v>
      </c>
      <c r="H3245" s="7">
        <v>0</v>
      </c>
      <c r="I3245" s="103">
        <v>0</v>
      </c>
      <c r="J3245" s="10">
        <f>IF(B3245="Pending","",C3245/(VLOOKUP(B3245,Population!$A$2:$B$10,2,FALSE)/100000))</f>
        <v>13118.144239165875</v>
      </c>
      <c r="K3245" s="10">
        <f>IF(B3245="Pending","",SUMIFS(E:E,A:A,"&lt;="&amp;A3245,A:A,"&gt;="&amp;A3245-13,B:B,B3245)/(VLOOKUP(B3245,Population!$A$2:$B$10,2,FALSE)/100000)/14)</f>
        <v>43.548545227786249</v>
      </c>
      <c r="L3245" s="13">
        <f>IF(B3245="Pending","",(G3245/C3245)/(VLOOKUP(B3245,Population!$A$2:$B$10,2,FALSE)/100000))</f>
        <v>9.9071371598044477E-5</v>
      </c>
    </row>
    <row r="3246" spans="1:12" x14ac:dyDescent="0.3">
      <c r="A3246" s="1">
        <v>44233</v>
      </c>
      <c r="B3246" s="101" t="s">
        <v>4</v>
      </c>
      <c r="C3246" s="101">
        <v>110525</v>
      </c>
      <c r="D3246" s="6">
        <f t="shared" si="770"/>
        <v>0.14891277840727662</v>
      </c>
      <c r="E3246" s="7">
        <f t="shared" si="771"/>
        <v>436</v>
      </c>
      <c r="F3246" s="6">
        <f t="shared" si="772"/>
        <v>0.13702074167190445</v>
      </c>
      <c r="G3246" s="101">
        <v>329</v>
      </c>
      <c r="H3246" s="7">
        <v>0</v>
      </c>
      <c r="I3246" s="103">
        <v>0</v>
      </c>
      <c r="J3246" s="10">
        <f>IF(B3246="Pending","",C3246/(VLOOKUP(B3246,Population!$A$2:$B$10,2,FALSE)/100000))</f>
        <v>12964.505231548821</v>
      </c>
      <c r="K3246" s="10">
        <f>IF(B3246="Pending","",SUMIFS(E:E,A:A,"&lt;="&amp;A3246,A:A,"&gt;="&amp;A3246-13,B:B,B3246)/(VLOOKUP(B3246,Population!$A$2:$B$10,2,FALSE)/100000)/14)</f>
        <v>43.836424449195995</v>
      </c>
      <c r="L3246" s="13">
        <f>IF(B3246="Pending","",(G3246/C3246)/(VLOOKUP(B3246,Population!$A$2:$B$10,2,FALSE)/100000))</f>
        <v>3.4916507572801476E-4</v>
      </c>
    </row>
    <row r="3247" spans="1:12" x14ac:dyDescent="0.3">
      <c r="A3247" s="1">
        <v>44233</v>
      </c>
      <c r="B3247" s="101" t="s">
        <v>5</v>
      </c>
      <c r="C3247" s="101">
        <v>104298</v>
      </c>
      <c r="D3247" s="6">
        <f t="shared" si="770"/>
        <v>0.14052300350438485</v>
      </c>
      <c r="E3247" s="7">
        <f t="shared" si="771"/>
        <v>457</v>
      </c>
      <c r="F3247" s="6">
        <f t="shared" si="772"/>
        <v>0.1436203645505971</v>
      </c>
      <c r="G3247" s="101">
        <v>861</v>
      </c>
      <c r="H3247" s="7">
        <v>0</v>
      </c>
      <c r="I3247" s="103">
        <v>0</v>
      </c>
      <c r="J3247" s="10">
        <f>IF(B3247="Pending","",C3247/(VLOOKUP(B3247,Population!$A$2:$B$10,2,FALSE)/100000))</f>
        <v>11648.709291559495</v>
      </c>
      <c r="K3247" s="10">
        <f>IF(B3247="Pending","",SUMIFS(E:E,A:A,"&lt;="&amp;A3247,A:A,"&gt;="&amp;A3247-13,B:B,B3247)/(VLOOKUP(B3247,Population!$A$2:$B$10,2,FALSE)/100000)/14)</f>
        <v>40.781635244650722</v>
      </c>
      <c r="L3247" s="13">
        <f>IF(B3247="Pending","",(G3247/C3247)/(VLOOKUP(B3247,Population!$A$2:$B$10,2,FALSE)/100000))</f>
        <v>9.219959160729961E-4</v>
      </c>
    </row>
    <row r="3248" spans="1:12" x14ac:dyDescent="0.3">
      <c r="A3248" s="1">
        <v>44233</v>
      </c>
      <c r="B3248" s="101" t="s">
        <v>6</v>
      </c>
      <c r="C3248" s="101">
        <v>75386</v>
      </c>
      <c r="D3248" s="6">
        <f t="shared" si="770"/>
        <v>0.10156922608469536</v>
      </c>
      <c r="E3248" s="7">
        <f t="shared" si="771"/>
        <v>346</v>
      </c>
      <c r="F3248" s="6">
        <f t="shared" si="772"/>
        <v>0.10873664362036455</v>
      </c>
      <c r="G3248" s="101">
        <v>1888</v>
      </c>
      <c r="H3248" s="7">
        <v>0</v>
      </c>
      <c r="I3248" s="103">
        <v>0</v>
      </c>
      <c r="J3248" s="10">
        <f>IF(B3248="Pending","",C3248/(VLOOKUP(B3248,Population!$A$2:$B$10,2,FALSE)/100000))</f>
        <v>9566.2899504846209</v>
      </c>
      <c r="K3248" s="10">
        <f>IF(B3248="Pending","",SUMIFS(E:E,A:A,"&lt;="&amp;A3248,A:A,"&gt;="&amp;A3248-13,B:B,B3248)/(VLOOKUP(B3248,Population!$A$2:$B$10,2,FALSE)/100000)/14)</f>
        <v>35.667243022725884</v>
      </c>
      <c r="L3248" s="13">
        <f>IF(B3248="Pending","",(G3248/C3248)/(VLOOKUP(B3248,Population!$A$2:$B$10,2,FALSE)/100000))</f>
        <v>3.1780749100046939E-3</v>
      </c>
    </row>
    <row r="3249" spans="1:12" x14ac:dyDescent="0.3">
      <c r="A3249" s="1">
        <v>44233</v>
      </c>
      <c r="B3249" s="101" t="s">
        <v>7</v>
      </c>
      <c r="C3249" s="101">
        <v>44959</v>
      </c>
      <c r="D3249" s="6">
        <f t="shared" si="770"/>
        <v>6.057425563820628E-2</v>
      </c>
      <c r="E3249" s="7">
        <f t="shared" si="771"/>
        <v>193</v>
      </c>
      <c r="F3249" s="6">
        <f t="shared" si="772"/>
        <v>6.0653676932746703E-2</v>
      </c>
      <c r="G3249" s="101">
        <v>3198</v>
      </c>
      <c r="H3249" s="7">
        <v>0</v>
      </c>
      <c r="I3249" s="103">
        <v>0</v>
      </c>
      <c r="J3249" s="10">
        <f>IF(B3249="Pending","",C3249/(VLOOKUP(B3249,Population!$A$2:$B$10,2,FALSE)/100000))</f>
        <v>9374.3288636084053</v>
      </c>
      <c r="K3249" s="10">
        <f>IF(B3249="Pending","",SUMIFS(E:E,A:A,"&lt;="&amp;A3249,A:A,"&gt;="&amp;A3249-13,B:B,B3249)/(VLOOKUP(B3249,Population!$A$2:$B$10,2,FALSE)/100000)/14)</f>
        <v>32.00603840307592</v>
      </c>
      <c r="L3249" s="13">
        <f>IF(B3249="Pending","",(G3249/C3249)/(VLOOKUP(B3249,Population!$A$2:$B$10,2,FALSE)/100000))</f>
        <v>1.4831509651687251E-2</v>
      </c>
    </row>
    <row r="3250" spans="1:12" x14ac:dyDescent="0.3">
      <c r="A3250" s="1">
        <v>44233</v>
      </c>
      <c r="B3250" s="101" t="s">
        <v>25</v>
      </c>
      <c r="C3250" s="101">
        <v>23616</v>
      </c>
      <c r="D3250" s="6">
        <f t="shared" si="770"/>
        <v>3.1818359419735306E-2</v>
      </c>
      <c r="E3250" s="7">
        <f t="shared" si="771"/>
        <v>77</v>
      </c>
      <c r="F3250" s="6">
        <f t="shared" si="772"/>
        <v>2.4198617221873036E-2</v>
      </c>
      <c r="G3250" s="101">
        <v>4038</v>
      </c>
      <c r="H3250" s="7">
        <v>0</v>
      </c>
      <c r="I3250" s="103">
        <v>0</v>
      </c>
      <c r="J3250" s="10">
        <f>IF(B3250="Pending","",C3250/(VLOOKUP(B3250,Population!$A$2:$B$10,2,FALSE)/100000))</f>
        <v>10668.160401862951</v>
      </c>
      <c r="K3250" s="10">
        <f>IF(B3250="Pending","",SUMIFS(E:E,A:A,"&lt;="&amp;A3250,A:A,"&gt;="&amp;A3250-13,B:B,B3250)/(VLOOKUP(B3250,Population!$A$2:$B$10,2,FALSE)/100000)/14)</f>
        <v>32.460345783349453</v>
      </c>
      <c r="L3250" s="13">
        <f>IF(B3250="Pending","",(G3250/C3250)/(VLOOKUP(B3250,Population!$A$2:$B$10,2,FALSE)/100000))</f>
        <v>7.7240161159748466E-2</v>
      </c>
    </row>
    <row r="3251" spans="1:12" x14ac:dyDescent="0.3">
      <c r="A3251" s="1">
        <v>44233</v>
      </c>
      <c r="B3251" s="101" t="s">
        <v>21</v>
      </c>
      <c r="C3251" s="101">
        <v>1045</v>
      </c>
      <c r="D3251" s="6">
        <f t="shared" si="770"/>
        <v>1.407951625746248E-3</v>
      </c>
      <c r="E3251" s="7">
        <f t="shared" si="771"/>
        <v>7</v>
      </c>
      <c r="F3251" s="6">
        <f t="shared" si="772"/>
        <v>2.1998742928975488E-3</v>
      </c>
      <c r="G3251" s="101">
        <v>0</v>
      </c>
      <c r="H3251" s="7">
        <v>0</v>
      </c>
      <c r="I3251" s="103">
        <v>0</v>
      </c>
      <c r="J3251" s="10" t="str">
        <f>IF(B3251="Pending","",C3251/(VLOOKUP(B3251,Population!$A$2:$B$10,2,FALSE)/100000))</f>
        <v/>
      </c>
      <c r="K3251" s="10" t="str">
        <f>IF(B3251="Pending","",SUMIFS(E:E,A:A,"&lt;="&amp;A3251,A:A,"&gt;="&amp;A3251-13,B:B,B3251)/(VLOOKUP(B3251,Population!$A$2:$B$10,2,FALSE)/100000)/14)</f>
        <v/>
      </c>
      <c r="L3251" s="13" t="str">
        <f>IF(B3251="Pending","",(G3251/C3251)/(VLOOKUP(B3251,Population!$A$2:$B$10,2,FALSE)/100000))</f>
        <v/>
      </c>
    </row>
    <row r="3252" spans="1:12" x14ac:dyDescent="0.3">
      <c r="A3252" s="1">
        <v>44234</v>
      </c>
      <c r="B3252" s="101" t="s">
        <v>0</v>
      </c>
      <c r="C3252" s="101">
        <v>39288</v>
      </c>
      <c r="D3252" s="6">
        <f t="shared" ref="D3252:D3261" si="773">C3252/SUMIF(A:A,A3252,C:C)</f>
        <v>5.2763900080580177E-2</v>
      </c>
      <c r="E3252" s="7">
        <f t="shared" ref="E3252:E3261" si="774">C3252-SUMIFS(C:C,A:A,A3252-1,B:B,B3252)</f>
        <v>169</v>
      </c>
      <c r="F3252" s="6">
        <f t="shared" ref="F3252:F3261" si="775">E3252/SUMIF(A:A,A3252,E:E)</f>
        <v>7.0800167574361125E-2</v>
      </c>
      <c r="G3252" s="101">
        <v>4</v>
      </c>
      <c r="H3252" s="7">
        <v>0</v>
      </c>
      <c r="I3252" s="103">
        <v>0</v>
      </c>
      <c r="J3252" s="10">
        <f>IF(B3252="Pending","",C3252/(VLOOKUP(B3252,Population!$A$2:$B$10,2,FALSE)/100000))</f>
        <v>4336.7397624992545</v>
      </c>
      <c r="K3252" s="10">
        <f>IF(B3252="Pending","",SUMIFS(E:E,A:A,"&lt;="&amp;A3252,A:A,"&gt;="&amp;A3252-13,B:B,B3252)/(VLOOKUP(B3252,Population!$A$2:$B$10,2,FALSE)/100000)/14)</f>
        <v>20.018803009616907</v>
      </c>
      <c r="L3252" s="13">
        <f>IF(B3252="Pending","",(G3252/C3252)/(VLOOKUP(B3252,Population!$A$2:$B$10,2,FALSE)/100000))</f>
        <v>1.1238374781814876E-5</v>
      </c>
    </row>
    <row r="3253" spans="1:12" x14ac:dyDescent="0.3">
      <c r="A3253" s="1">
        <v>44234</v>
      </c>
      <c r="B3253" s="101" t="s">
        <v>1</v>
      </c>
      <c r="C3253" s="101">
        <v>93781</v>
      </c>
      <c r="D3253" s="6">
        <f t="shared" si="773"/>
        <v>0.12594816008595219</v>
      </c>
      <c r="E3253" s="7">
        <f t="shared" si="774"/>
        <v>330</v>
      </c>
      <c r="F3253" s="6">
        <f t="shared" si="775"/>
        <v>0.13824884792626729</v>
      </c>
      <c r="G3253" s="101">
        <v>3</v>
      </c>
      <c r="H3253" s="7">
        <v>0</v>
      </c>
      <c r="I3253" s="103">
        <v>0</v>
      </c>
      <c r="J3253" s="10">
        <f>IF(B3253="Pending","",C3253/(VLOOKUP(B3253,Population!$A$2:$B$10,2,FALSE)/100000))</f>
        <v>10946.453062534652</v>
      </c>
      <c r="K3253" s="10">
        <f>IF(B3253="Pending","",SUMIFS(E:E,A:A,"&lt;="&amp;A3253,A:A,"&gt;="&amp;A3253-13,B:B,B3253)/(VLOOKUP(B3253,Population!$A$2:$B$10,2,FALSE)/100000)/14)</f>
        <v>40.461391595069266</v>
      </c>
      <c r="L3253" s="13">
        <f>IF(B3253="Pending","",(G3253/C3253)/(VLOOKUP(B3253,Population!$A$2:$B$10,2,FALSE)/100000))</f>
        <v>3.7339195382887517E-6</v>
      </c>
    </row>
    <row r="3254" spans="1:12" x14ac:dyDescent="0.3">
      <c r="A3254" s="1">
        <v>44234</v>
      </c>
      <c r="B3254" s="101" t="s">
        <v>2</v>
      </c>
      <c r="C3254" s="101">
        <v>135145</v>
      </c>
      <c r="D3254" s="6">
        <f t="shared" si="773"/>
        <v>0.18150013430029546</v>
      </c>
      <c r="E3254" s="7">
        <f t="shared" si="774"/>
        <v>401</v>
      </c>
      <c r="F3254" s="6">
        <f t="shared" si="775"/>
        <v>0.1679932970255551</v>
      </c>
      <c r="G3254" s="101">
        <v>42</v>
      </c>
      <c r="H3254" s="7">
        <v>0</v>
      </c>
      <c r="I3254" s="103">
        <v>0</v>
      </c>
      <c r="J3254" s="10">
        <f>IF(B3254="Pending","",C3254/(VLOOKUP(B3254,Population!$A$2:$B$10,2,FALSE)/100000))</f>
        <v>14189.226078484075</v>
      </c>
      <c r="K3254" s="10">
        <f>IF(B3254="Pending","",SUMIFS(E:E,A:A,"&lt;="&amp;A3254,A:A,"&gt;="&amp;A3254-13,B:B,B3254)/(VLOOKUP(B3254,Population!$A$2:$B$10,2,FALSE)/100000)/14)</f>
        <v>45.214316912089387</v>
      </c>
      <c r="L3254" s="13">
        <f>IF(B3254="Pending","",(G3254/C3254)/(VLOOKUP(B3254,Population!$A$2:$B$10,2,FALSE)/100000))</f>
        <v>3.262932078771043E-5</v>
      </c>
    </row>
    <row r="3255" spans="1:12" x14ac:dyDescent="0.3">
      <c r="A3255" s="1">
        <v>44234</v>
      </c>
      <c r="B3255" s="101" t="s">
        <v>3</v>
      </c>
      <c r="C3255" s="101">
        <v>115447</v>
      </c>
      <c r="D3255" s="6">
        <f t="shared" si="773"/>
        <v>0.15504566210045662</v>
      </c>
      <c r="E3255" s="7">
        <f t="shared" si="774"/>
        <v>377</v>
      </c>
      <c r="F3255" s="6">
        <f t="shared" si="775"/>
        <v>0.1579388353581902</v>
      </c>
      <c r="G3255" s="101">
        <v>100</v>
      </c>
      <c r="H3255" s="7">
        <v>0</v>
      </c>
      <c r="I3255" s="103">
        <v>0</v>
      </c>
      <c r="J3255" s="10">
        <f>IF(B3255="Pending","",C3255/(VLOOKUP(B3255,Population!$A$2:$B$10,2,FALSE)/100000))</f>
        <v>13161.122777257171</v>
      </c>
      <c r="K3255" s="10">
        <f>IF(B3255="Pending","",SUMIFS(E:E,A:A,"&lt;="&amp;A3255,A:A,"&gt;="&amp;A3255-13,B:B,B3255)/(VLOOKUP(B3255,Population!$A$2:$B$10,2,FALSE)/100000)/14)</f>
        <v>43.206540945892641</v>
      </c>
      <c r="L3255" s="13">
        <f>IF(B3255="Pending","",(G3255/C3255)/(VLOOKUP(B3255,Population!$A$2:$B$10,2,FALSE)/100000))</f>
        <v>9.8747847322035027E-5</v>
      </c>
    </row>
    <row r="3256" spans="1:12" x14ac:dyDescent="0.3">
      <c r="A3256" s="1">
        <v>44234</v>
      </c>
      <c r="B3256" s="101" t="s">
        <v>4</v>
      </c>
      <c r="C3256" s="101">
        <v>110863</v>
      </c>
      <c r="D3256" s="6">
        <f t="shared" si="773"/>
        <v>0.14888933655654044</v>
      </c>
      <c r="E3256" s="7">
        <f t="shared" si="774"/>
        <v>338</v>
      </c>
      <c r="F3256" s="6">
        <f t="shared" si="775"/>
        <v>0.14160033514872225</v>
      </c>
      <c r="G3256" s="101">
        <v>329</v>
      </c>
      <c r="H3256" s="7">
        <v>0</v>
      </c>
      <c r="I3256" s="103">
        <v>0</v>
      </c>
      <c r="J3256" s="10">
        <f>IF(B3256="Pending","",C3256/(VLOOKUP(B3256,Population!$A$2:$B$10,2,FALSE)/100000))</f>
        <v>13004.152395251724</v>
      </c>
      <c r="K3256" s="10">
        <f>IF(B3256="Pending","",SUMIFS(E:E,A:A,"&lt;="&amp;A3256,A:A,"&gt;="&amp;A3256-13,B:B,B3256)/(VLOOKUP(B3256,Population!$A$2:$B$10,2,FALSE)/100000)/14)</f>
        <v>43.509662110985246</v>
      </c>
      <c r="L3256" s="13">
        <f>IF(B3256="Pending","",(G3256/C3256)/(VLOOKUP(B3256,Population!$A$2:$B$10,2,FALSE)/100000))</f>
        <v>3.4810053845592156E-4</v>
      </c>
    </row>
    <row r="3257" spans="1:12" x14ac:dyDescent="0.3">
      <c r="A3257" s="1">
        <v>44234</v>
      </c>
      <c r="B3257" s="101" t="s">
        <v>5</v>
      </c>
      <c r="C3257" s="101">
        <v>104619</v>
      </c>
      <c r="D3257" s="6">
        <f t="shared" si="773"/>
        <v>0.14050362610797743</v>
      </c>
      <c r="E3257" s="7">
        <f t="shared" si="774"/>
        <v>321</v>
      </c>
      <c r="F3257" s="6">
        <f t="shared" si="775"/>
        <v>0.13447842480100544</v>
      </c>
      <c r="G3257" s="101">
        <v>862</v>
      </c>
      <c r="H3257" s="7">
        <v>0</v>
      </c>
      <c r="I3257" s="103">
        <v>0</v>
      </c>
      <c r="J3257" s="10">
        <f>IF(B3257="Pending","",C3257/(VLOOKUP(B3257,Population!$A$2:$B$10,2,FALSE)/100000))</f>
        <v>11684.560752590296</v>
      </c>
      <c r="K3257" s="10">
        <f>IF(B3257="Pending","",SUMIFS(E:E,A:A,"&lt;="&amp;A3257,A:A,"&gt;="&amp;A3257-13,B:B,B3257)/(VLOOKUP(B3257,Population!$A$2:$B$10,2,FALSE)/100000)/14)</f>
        <v>40.103536849542095</v>
      </c>
      <c r="L3257" s="13">
        <f>IF(B3257="Pending","",(G3257/C3257)/(VLOOKUP(B3257,Population!$A$2:$B$10,2,FALSE)/100000))</f>
        <v>9.2023453530496206E-4</v>
      </c>
    </row>
    <row r="3258" spans="1:12" x14ac:dyDescent="0.3">
      <c r="A3258" s="1">
        <v>44234</v>
      </c>
      <c r="B3258" s="101" t="s">
        <v>6</v>
      </c>
      <c r="C3258" s="101">
        <v>75632</v>
      </c>
      <c r="D3258" s="6">
        <f t="shared" si="773"/>
        <v>0.10157399946279881</v>
      </c>
      <c r="E3258" s="7">
        <f t="shared" si="774"/>
        <v>246</v>
      </c>
      <c r="F3258" s="6">
        <f t="shared" si="775"/>
        <v>0.10305823209049016</v>
      </c>
      <c r="G3258" s="101">
        <v>1892</v>
      </c>
      <c r="H3258" s="7">
        <v>0</v>
      </c>
      <c r="I3258" s="103">
        <v>0</v>
      </c>
      <c r="J3258" s="10">
        <f>IF(B3258="Pending","",C3258/(VLOOKUP(B3258,Population!$A$2:$B$10,2,FALSE)/100000))</f>
        <v>9597.5067192191236</v>
      </c>
      <c r="K3258" s="10">
        <f>IF(B3258="Pending","",SUMIFS(E:E,A:A,"&lt;="&amp;A3258,A:A,"&gt;="&amp;A3258-13,B:B,B3258)/(VLOOKUP(B3258,Population!$A$2:$B$10,2,FALSE)/100000)/14)</f>
        <v>35.096204570265471</v>
      </c>
      <c r="L3258" s="13">
        <f>IF(B3258="Pending","",(G3258/C3258)/(VLOOKUP(B3258,Population!$A$2:$B$10,2,FALSE)/100000))</f>
        <v>3.1744492397547891E-3</v>
      </c>
    </row>
    <row r="3259" spans="1:12" x14ac:dyDescent="0.3">
      <c r="A3259" s="1">
        <v>44234</v>
      </c>
      <c r="B3259" s="101" t="s">
        <v>7</v>
      </c>
      <c r="C3259" s="101">
        <v>45114</v>
      </c>
      <c r="D3259" s="6">
        <f t="shared" si="773"/>
        <v>6.0588235294117644E-2</v>
      </c>
      <c r="E3259" s="7">
        <f t="shared" si="774"/>
        <v>155</v>
      </c>
      <c r="F3259" s="6">
        <f t="shared" si="775"/>
        <v>6.4935064935064929E-2</v>
      </c>
      <c r="G3259" s="101">
        <v>3201</v>
      </c>
      <c r="H3259" s="7">
        <v>0</v>
      </c>
      <c r="I3259" s="103">
        <v>0</v>
      </c>
      <c r="J3259" s="10">
        <f>IF(B3259="Pending","",C3259/(VLOOKUP(B3259,Population!$A$2:$B$10,2,FALSE)/100000))</f>
        <v>9406.64766460174</v>
      </c>
      <c r="K3259" s="10">
        <f>IF(B3259="Pending","",SUMIFS(E:E,A:A,"&lt;="&amp;A3259,A:A,"&gt;="&amp;A3259-13,B:B,B3259)/(VLOOKUP(B3259,Population!$A$2:$B$10,2,FALSE)/100000)/14)</f>
        <v>31.871997292965318</v>
      </c>
      <c r="L3259" s="13">
        <f>IF(B3259="Pending","",(G3259/C3259)/(VLOOKUP(B3259,Population!$A$2:$B$10,2,FALSE)/100000))</f>
        <v>1.4794417866088648E-2</v>
      </c>
    </row>
    <row r="3260" spans="1:12" x14ac:dyDescent="0.3">
      <c r="A3260" s="1">
        <v>44234</v>
      </c>
      <c r="B3260" s="101" t="s">
        <v>25</v>
      </c>
      <c r="C3260" s="101">
        <v>23663</v>
      </c>
      <c r="D3260" s="6">
        <f t="shared" si="773"/>
        <v>3.1779478914853609E-2</v>
      </c>
      <c r="E3260" s="7">
        <f t="shared" si="774"/>
        <v>47</v>
      </c>
      <c r="F3260" s="6">
        <f t="shared" si="775"/>
        <v>1.9689987431922917E-2</v>
      </c>
      <c r="G3260" s="101">
        <v>4036</v>
      </c>
      <c r="H3260" s="7">
        <v>0</v>
      </c>
      <c r="I3260" s="103">
        <v>0</v>
      </c>
      <c r="J3260" s="10">
        <f>IF(B3260="Pending","",C3260/(VLOOKUP(B3260,Population!$A$2:$B$10,2,FALSE)/100000))</f>
        <v>10689.391920277907</v>
      </c>
      <c r="K3260" s="10">
        <f>IF(B3260="Pending","",SUMIFS(E:E,A:A,"&lt;="&amp;A3260,A:A,"&gt;="&amp;A3260-13,B:B,B3260)/(VLOOKUP(B3260,Population!$A$2:$B$10,2,FALSE)/100000)/14)</f>
        <v>31.460076678693557</v>
      </c>
      <c r="L3260" s="13">
        <f>IF(B3260="Pending","",(G3260/C3260)/(VLOOKUP(B3260,Population!$A$2:$B$10,2,FALSE)/100000))</f>
        <v>7.7048564302070674E-2</v>
      </c>
    </row>
    <row r="3261" spans="1:12" x14ac:dyDescent="0.3">
      <c r="A3261" s="1">
        <v>44234</v>
      </c>
      <c r="B3261" s="101" t="s">
        <v>21</v>
      </c>
      <c r="C3261" s="101">
        <v>1048</v>
      </c>
      <c r="D3261" s="6">
        <f t="shared" si="773"/>
        <v>1.4074670964276121E-3</v>
      </c>
      <c r="E3261" s="7">
        <f t="shared" si="774"/>
        <v>3</v>
      </c>
      <c r="F3261" s="6">
        <f t="shared" si="775"/>
        <v>1.2568077084206116E-3</v>
      </c>
      <c r="G3261" s="101">
        <v>0</v>
      </c>
      <c r="H3261" s="7">
        <v>0</v>
      </c>
      <c r="I3261" s="103">
        <v>0</v>
      </c>
      <c r="J3261" s="10" t="str">
        <f>IF(B3261="Pending","",C3261/(VLOOKUP(B3261,Population!$A$2:$B$10,2,FALSE)/100000))</f>
        <v/>
      </c>
      <c r="K3261" s="10" t="str">
        <f>IF(B3261="Pending","",SUMIFS(E:E,A:A,"&lt;="&amp;A3261,A:A,"&gt;="&amp;A3261-13,B:B,B3261)/(VLOOKUP(B3261,Population!$A$2:$B$10,2,FALSE)/100000)/14)</f>
        <v/>
      </c>
      <c r="L3261" s="13" t="str">
        <f>IF(B3261="Pending","",(G3261/C3261)/(VLOOKUP(B3261,Population!$A$2:$B$10,2,FALSE)/100000))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8.5546875" bestFit="1" customWidth="1"/>
    <col min="2" max="2" width="13.5546875" bestFit="1" customWidth="1"/>
    <col min="3" max="3" width="17.109375" bestFit="1" customWidth="1"/>
    <col min="4" max="4" width="18.77734375" bestFit="1" customWidth="1"/>
    <col min="5" max="7" width="10.664062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44234</v>
      </c>
      <c r="B2" s="102" t="s">
        <v>0</v>
      </c>
      <c r="C2" s="102">
        <v>39288</v>
      </c>
      <c r="D2" s="102">
        <v>4</v>
      </c>
      <c r="E2" s="102"/>
      <c r="F2" s="102"/>
      <c r="G2" s="102"/>
    </row>
    <row r="3" spans="1:7" x14ac:dyDescent="0.3">
      <c r="A3" s="1">
        <v>44234</v>
      </c>
      <c r="B3" s="102" t="s">
        <v>1</v>
      </c>
      <c r="C3" s="102">
        <v>93781</v>
      </c>
      <c r="D3" s="102">
        <v>3</v>
      </c>
      <c r="E3" s="102"/>
      <c r="F3" s="102"/>
      <c r="G3" s="102"/>
    </row>
    <row r="4" spans="1:7" x14ac:dyDescent="0.3">
      <c r="A4" s="1">
        <v>44234</v>
      </c>
      <c r="B4" s="102" t="s">
        <v>2</v>
      </c>
      <c r="C4" s="102">
        <v>135145</v>
      </c>
      <c r="D4" s="102">
        <v>42</v>
      </c>
      <c r="E4" s="102"/>
      <c r="F4" s="102"/>
      <c r="G4" s="102"/>
    </row>
    <row r="5" spans="1:7" x14ac:dyDescent="0.3">
      <c r="A5" s="1">
        <v>44234</v>
      </c>
      <c r="B5" s="102" t="s">
        <v>3</v>
      </c>
      <c r="C5" s="102">
        <v>115447</v>
      </c>
      <c r="D5" s="102">
        <v>100</v>
      </c>
      <c r="E5" s="102"/>
      <c r="F5" s="102"/>
      <c r="G5" s="102"/>
    </row>
    <row r="6" spans="1:7" x14ac:dyDescent="0.3">
      <c r="A6" s="1">
        <v>44234</v>
      </c>
      <c r="B6" s="102" t="s">
        <v>4</v>
      </c>
      <c r="C6" s="102">
        <v>110863</v>
      </c>
      <c r="D6" s="102">
        <v>329</v>
      </c>
      <c r="E6" s="102"/>
      <c r="F6" s="102"/>
      <c r="G6" s="102"/>
    </row>
    <row r="7" spans="1:7" x14ac:dyDescent="0.3">
      <c r="A7" s="1">
        <v>44234</v>
      </c>
      <c r="B7" s="102" t="s">
        <v>5</v>
      </c>
      <c r="C7" s="102">
        <v>104619</v>
      </c>
      <c r="D7" s="102">
        <v>862</v>
      </c>
      <c r="E7" s="102"/>
      <c r="F7" s="102"/>
      <c r="G7" s="102"/>
    </row>
    <row r="8" spans="1:7" x14ac:dyDescent="0.3">
      <c r="A8" s="1">
        <v>44234</v>
      </c>
      <c r="B8" s="102" t="s">
        <v>6</v>
      </c>
      <c r="C8" s="102">
        <v>75632</v>
      </c>
      <c r="D8" s="102">
        <v>1892</v>
      </c>
      <c r="E8" s="102"/>
      <c r="F8" s="102"/>
      <c r="G8" s="102"/>
    </row>
    <row r="9" spans="1:7" x14ac:dyDescent="0.3">
      <c r="A9" s="1">
        <v>44234</v>
      </c>
      <c r="B9" s="102" t="s">
        <v>7</v>
      </c>
      <c r="C9" s="102">
        <v>45114</v>
      </c>
      <c r="D9" s="102">
        <v>3201</v>
      </c>
      <c r="E9" s="102"/>
      <c r="F9" s="102"/>
      <c r="G9" s="102"/>
    </row>
    <row r="10" spans="1:7" x14ac:dyDescent="0.3">
      <c r="A10" s="1">
        <v>44234</v>
      </c>
      <c r="B10" s="102" t="s">
        <v>25</v>
      </c>
      <c r="C10" s="102">
        <v>23663</v>
      </c>
      <c r="D10" s="102">
        <v>4036</v>
      </c>
      <c r="E10" s="102"/>
      <c r="F10" s="102"/>
      <c r="G10" s="102"/>
    </row>
    <row r="11" spans="1:7" x14ac:dyDescent="0.3">
      <c r="A11" s="1">
        <v>44234</v>
      </c>
      <c r="B11" s="102" t="s">
        <v>21</v>
      </c>
      <c r="C11" s="102">
        <v>1048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E F A A B Q S w M E F A A C A A g A X X 9 H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X X 9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/ R 1 J D / Q 7 I + A E A A M 0 D A A A T A B w A R m 9 y b X V s Y X M v U 2 V j d G l v b j E u b S C i G A A o o B Q A A A A A A A A A A A A A A A A A A A A A A A A A A A B 1 U e 9 r 4 j A Y / i 7 4 P 4 T s S 4 U o K s e N u + G H 0 t Y p J y p t 3 Q Z W S q z v Z j E m I 0 l 3 E / F / v 8 R 2 U 3 e z X 0 L f 5 8 3 z K w o y n Q u O o v L s 3 N V r 9 Z p a U w k r 5 I 5 G q X s f p P 3 h 2 B 2 h H m K g 6 z V k v k g U M g M z C d 4 z Y K 1 H I T d L I T Z O P 2 f Q 8 g T X w L V y s P c 7 m S m Q K t G b Y s 2 T C Q d f 5 m + A m m j G z S l V r n d I P K M Y O A e l A B J v 8 j D 0 0 8 6 v Z M h f C 5 3 E / m S A + g C r p N v u d t r d 9 m 0 y L Z Y s z 5 o + 1 V S B b r o v 0 H o a R U + 4 Q R A v G C N I y w I a p P R 5 E S C N 1 g D a m C 7 d 7 + d D D d s e v t j B 5 E / O V z 1 8 X M W L w 9 z q L C q 2 G z y V Y i u 0 a W Y A d G X 8 Y 8 M W 0 6 U J X S H V 3 P l G m K B 5 t e Q y F m W U U a l 6 1 u y i 8 c l v + t N g m w / F 3 z P y C J h 5 H T t z v v F A E N B s j e a + G w c L c + d m R T U 4 t j C C u g T d N k 7 8 3 p r y F 3 M 1 3 r 3 C i T 6 W l K t n I b e e Y M W W W 9 A K X Z o h + z 2 2 C k Z O m w V k R Q 4 E 7 b G N G b r j + 0 9 E w 7 s u k T D 1 3 C j w J r N x b M A h 1 z 9 / t C z 7 4 X C y F M J W v B m R U v s s d A l U Y + e L d 3 J k H w e P f u D G g w h f E L 4 y m p n F B 8 o K O O c 7 z o 9 T 5 3 9 d g t E O q K 0 T Y 1 L t y o 9 L s Y l E z q N e D 9 C 5 n u C L s z J D P I n d 0 T Q I v e B Y E j a Z U j e 0 v U X 2 t 0 z 5 g R 8 a 9 V r O r y r f / Q N Q S w E C L Q A U A A I A C A B d f 0 d S x q 2 s B K c A A A D 4 A A A A E g A A A A A A A A A A A A A A A A A A A A A A Q 2 9 u Z m l n L 1 B h Y 2 t h Z 2 U u e G 1 s U E s B A i 0 A F A A C A A g A X X 9 H U g / K 6 a u k A A A A 6 Q A A A B M A A A A A A A A A A A A A A A A A 8 w A A A F t D b 2 5 0 Z W 5 0 X 1 R 5 c G V z X S 5 4 b W x Q S w E C L Q A U A A I A C A B d f 0 d S Q / 0 O y P g B A A D N A w A A E w A A A A A A A A A A A A A A A A D k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g A A A A A A A D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M T F 9 B R 0 V f R k l O Q U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G I x Y m Q 4 M D g t Z D A z Z C 0 0 N G Z i L W F h Z T g t N D Q z Z T Y 2 M z Q x Y T k 1 I i A v P j x F b n R y e S B U e X B l P S J G a W x s T G F z d F V w Z G F 0 Z W Q i I F Z h b H V l P S J k M j A y M S 0 w M i 0 w N 1 Q y M D o 1 O D o 1 O C 4 3 M j E 4 N j c 4 W i I g L z 4 8 R W 5 0 c n k g V H l w Z T 0 i R m l s b E V y c m 9 y Q 2 9 1 b n Q i I F Z h b H V l P S J s M C I g L z 4 8 R W 5 0 c n k g V H l w Z T 0 i R m l s b E N v b H V t b l R 5 c G V z I i B W Y W x 1 Z T 0 i c 0 N R W U R B Q T 0 9 I i A v P j x F b n R y e S B U e X B l P S J G a W x s R X J y b 3 J D b 2 R l I i B W Y W x 1 Z T 0 i c 1 V u a 2 5 v d 2 4 i I C 8 + P E V u d H J 5 I F R 5 c G U 9 I k Z p b G x D b 2 x 1 b W 5 O Y W 1 l c y I g V m F s d W U 9 I n N b J n F 1 b 3 Q 7 R E F U R S Z x d W 9 0 O y w m c X V v d D t B R 0 V f U k F O R 0 U m c X V v d D s s J n F 1 b 3 Q 7 Q V J f Q 0 F T R U N P V U 5 U J n F 1 b 3 Q 7 L C Z x d W 9 0 O 0 F S X 1 R P V E F M R E V B V E h T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B R 0 V f R k l O Q U w v Q 2 h h b m d l Z C B U e X B l L n t E Q V R F L D B 9 J n F 1 b 3 Q 7 L C Z x d W 9 0 O 1 N l Y 3 R p b 2 4 x L 0 F M T F 9 B R 0 V f R k l O Q U w v U m V w b G F j Z W Q g V m F s d W U u e 0 F H R V 9 S Q U 5 H R S w x f S Z x d W 9 0 O y w m c X V v d D t T Z W N 0 a W 9 u M S 9 B T E x f Q U d F X 0 Z J T k F M L 0 N o Y W 5 n Z W Q g V H l w Z S 5 7 Q V J f Q 0 F T R U N P V U 5 U L D J 9 J n F 1 b 3 Q 7 L C Z x d W 9 0 O 1 N l Y 3 R p b 2 4 x L 0 F M T F 9 B R 0 V f R k l O Q U w v Q U x M X 0 F H R V 9 G S U 5 B T F 9 T a G V l d C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T F 9 B R 0 V f R k l O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B T E x f Q U d F X 0 Z J T k F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8 h I z K q K Y k m k j 5 h 4 E 9 9 x m A A A A A A C A A A A A A A D Z g A A w A A A A B A A A A C x 2 g Y 0 P C 7 9 R p z h y S h q 6 2 E v A A A A A A S A A A C g A A A A E A A A A C f / O W J u I K s D b s y E 5 C 6 Z + O h Q A A A A 5 d n C S f x w g 4 b X r N 6 a 5 h 6 J Z S 0 q t K f G P 0 4 R s L Y k K U N 9 q 4 t e 2 h 0 c a J K S A Q d l u y Z B U 4 L K N O l c 7 5 z l + K v m 6 7 K / A b M 0 W W h r r w P r p a 7 S t q 6 N V S W v t s Q U A A A A i K b R p D S u o D Y M G x K E c 3 3 9 x N B + + j o = < / D a t a M a s h u p > 
</file>

<file path=customXml/itemProps1.xml><?xml version="1.0" encoding="utf-8"?>
<ds:datastoreItem xmlns:ds="http://schemas.openxmlformats.org/officeDocument/2006/customXml" ds:itemID="{B21D2749-1D5D-4BE6-91D4-64AB5F99E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2021-02-07T20:59:36Z</dcterms:modified>
</cp:coreProperties>
</file>