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11" i="1" l="1"/>
  <c r="K4011" i="1"/>
  <c r="J4011" i="1"/>
  <c r="I4011" i="1"/>
  <c r="H4011" i="1"/>
  <c r="L4010" i="1"/>
  <c r="K4010" i="1"/>
  <c r="J4010" i="1"/>
  <c r="I4010" i="1"/>
  <c r="H4010" i="1"/>
  <c r="L4009" i="1"/>
  <c r="K4009" i="1"/>
  <c r="J4009" i="1"/>
  <c r="I4009" i="1"/>
  <c r="H4009" i="1"/>
  <c r="L4008" i="1"/>
  <c r="K4008" i="1"/>
  <c r="J4008" i="1"/>
  <c r="I4008" i="1"/>
  <c r="H4008" i="1"/>
  <c r="L4007" i="1"/>
  <c r="K4007" i="1"/>
  <c r="J4007" i="1"/>
  <c r="I4007" i="1"/>
  <c r="H4007" i="1"/>
  <c r="L4006" i="1"/>
  <c r="K4006" i="1"/>
  <c r="J4006" i="1"/>
  <c r="I4006" i="1"/>
  <c r="H4006" i="1"/>
  <c r="L4005" i="1"/>
  <c r="K4005" i="1"/>
  <c r="J4005" i="1"/>
  <c r="I4005" i="1"/>
  <c r="H4005" i="1"/>
  <c r="L4004" i="1"/>
  <c r="K4004" i="1"/>
  <c r="J4004" i="1"/>
  <c r="I4004" i="1"/>
  <c r="H4004" i="1"/>
  <c r="L4003" i="1"/>
  <c r="K4003" i="1"/>
  <c r="J4003" i="1"/>
  <c r="I4003" i="1"/>
  <c r="H4003" i="1"/>
  <c r="L4002" i="1"/>
  <c r="K4002" i="1"/>
  <c r="J4002" i="1"/>
  <c r="I4002" i="1"/>
  <c r="H4002" i="1"/>
  <c r="E4011" i="1"/>
  <c r="F4011" i="1" s="1"/>
  <c r="D4011" i="1"/>
  <c r="E4010" i="1"/>
  <c r="D4010" i="1"/>
  <c r="E4009" i="1"/>
  <c r="F4009" i="1" s="1"/>
  <c r="D4009" i="1"/>
  <c r="E4008" i="1"/>
  <c r="D4008" i="1"/>
  <c r="E4007" i="1"/>
  <c r="F4007" i="1" s="1"/>
  <c r="D4007" i="1"/>
  <c r="E4006" i="1"/>
  <c r="D4006" i="1"/>
  <c r="E4005" i="1"/>
  <c r="F4006" i="1" s="1"/>
  <c r="D4005" i="1"/>
  <c r="E4004" i="1"/>
  <c r="D4004" i="1"/>
  <c r="E4003" i="1"/>
  <c r="F4003" i="1" s="1"/>
  <c r="D4003" i="1"/>
  <c r="E4002" i="1"/>
  <c r="F4008" i="1" s="1"/>
  <c r="D4002" i="1"/>
  <c r="F4010" i="1" l="1"/>
  <c r="F4005" i="1"/>
  <c r="F4002" i="1"/>
  <c r="F4004" i="1"/>
  <c r="L4001" i="1"/>
  <c r="K4001" i="1"/>
  <c r="J4001" i="1"/>
  <c r="I4001" i="1"/>
  <c r="H4001" i="1"/>
  <c r="L4000" i="1"/>
  <c r="J4000" i="1"/>
  <c r="I4000" i="1"/>
  <c r="H4000" i="1"/>
  <c r="L3999" i="1"/>
  <c r="J3999" i="1"/>
  <c r="I3999" i="1"/>
  <c r="H3999" i="1"/>
  <c r="L3998" i="1"/>
  <c r="J3998" i="1"/>
  <c r="I3998" i="1"/>
  <c r="H3998" i="1"/>
  <c r="L3997" i="1"/>
  <c r="J3997" i="1"/>
  <c r="I3997" i="1"/>
  <c r="H3997" i="1"/>
  <c r="L3996" i="1"/>
  <c r="J3996" i="1"/>
  <c r="I3996" i="1"/>
  <c r="H3996" i="1"/>
  <c r="L3995" i="1"/>
  <c r="J3995" i="1"/>
  <c r="I3995" i="1"/>
  <c r="H3995" i="1"/>
  <c r="L3994" i="1"/>
  <c r="J3994" i="1"/>
  <c r="I3994" i="1"/>
  <c r="H3994" i="1"/>
  <c r="L3993" i="1"/>
  <c r="J3993" i="1"/>
  <c r="I3993" i="1"/>
  <c r="H3993" i="1"/>
  <c r="L3992" i="1"/>
  <c r="J3992" i="1"/>
  <c r="I3992" i="1"/>
  <c r="H399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F3998" i="1" s="1"/>
  <c r="D3992" i="1"/>
  <c r="F3993" i="1" l="1"/>
  <c r="F3995" i="1"/>
  <c r="F3999" i="1"/>
  <c r="F4001" i="1"/>
  <c r="F3997" i="1"/>
  <c r="F3992" i="1"/>
  <c r="F3994" i="1"/>
  <c r="F3996" i="1"/>
  <c r="F4000" i="1"/>
  <c r="L3991" i="1"/>
  <c r="K3991" i="1"/>
  <c r="J3991" i="1"/>
  <c r="I3991" i="1"/>
  <c r="H3991" i="1"/>
  <c r="L3990" i="1"/>
  <c r="J3990" i="1"/>
  <c r="I3990" i="1"/>
  <c r="H3990" i="1"/>
  <c r="L3989" i="1"/>
  <c r="J3989" i="1"/>
  <c r="I3989" i="1"/>
  <c r="H3989" i="1"/>
  <c r="L3988" i="1"/>
  <c r="J3988" i="1"/>
  <c r="I3988" i="1"/>
  <c r="H3988" i="1"/>
  <c r="L3987" i="1"/>
  <c r="J3987" i="1"/>
  <c r="I3987" i="1"/>
  <c r="H3987" i="1"/>
  <c r="L3986" i="1"/>
  <c r="J3986" i="1"/>
  <c r="I3986" i="1"/>
  <c r="H3986" i="1"/>
  <c r="L3985" i="1"/>
  <c r="J3985" i="1"/>
  <c r="I3985" i="1"/>
  <c r="H3985" i="1"/>
  <c r="L3984" i="1"/>
  <c r="J3984" i="1"/>
  <c r="I3984" i="1"/>
  <c r="H3984" i="1"/>
  <c r="L3983" i="1"/>
  <c r="J3983" i="1"/>
  <c r="I3983" i="1"/>
  <c r="H3983" i="1"/>
  <c r="L3982" i="1"/>
  <c r="J3982" i="1"/>
  <c r="I3982" i="1"/>
  <c r="H398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F3982" i="1" s="1"/>
  <c r="D3982" i="1"/>
  <c r="F3983" i="1" l="1"/>
  <c r="F3985" i="1"/>
  <c r="F3987" i="1"/>
  <c r="F3989" i="1"/>
  <c r="F3991" i="1"/>
  <c r="F3984" i="1"/>
  <c r="F3988" i="1"/>
  <c r="F3986" i="1"/>
  <c r="F3990" i="1"/>
  <c r="L3981" i="1"/>
  <c r="K3981" i="1"/>
  <c r="J3981" i="1"/>
  <c r="I3981" i="1"/>
  <c r="H3981" i="1"/>
  <c r="L3980" i="1"/>
  <c r="J3980" i="1"/>
  <c r="I3980" i="1"/>
  <c r="H3980" i="1"/>
  <c r="L3979" i="1"/>
  <c r="J3979" i="1"/>
  <c r="I3979" i="1"/>
  <c r="H3979" i="1"/>
  <c r="L3978" i="1"/>
  <c r="J3978" i="1"/>
  <c r="I3978" i="1"/>
  <c r="H3978" i="1"/>
  <c r="L3977" i="1"/>
  <c r="J3977" i="1"/>
  <c r="I3977" i="1"/>
  <c r="H3977" i="1"/>
  <c r="L3976" i="1"/>
  <c r="J3976" i="1"/>
  <c r="I3976" i="1"/>
  <c r="H3976" i="1"/>
  <c r="L3975" i="1"/>
  <c r="J3975" i="1"/>
  <c r="I3975" i="1"/>
  <c r="H3975" i="1"/>
  <c r="L3974" i="1"/>
  <c r="J3974" i="1"/>
  <c r="I3974" i="1"/>
  <c r="H3974" i="1"/>
  <c r="L3973" i="1"/>
  <c r="J3973" i="1"/>
  <c r="I3973" i="1"/>
  <c r="H3973" i="1"/>
  <c r="L3972" i="1"/>
  <c r="J3972" i="1"/>
  <c r="I3972" i="1"/>
  <c r="H397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F3973" i="1" l="1"/>
  <c r="F3976" i="1"/>
  <c r="F3977" i="1"/>
  <c r="F3979" i="1"/>
  <c r="F3981" i="1"/>
  <c r="F3978" i="1"/>
  <c r="F3972" i="1"/>
  <c r="F3980" i="1"/>
  <c r="F3975" i="1"/>
  <c r="F3974" i="1"/>
  <c r="L3971" i="1"/>
  <c r="K3971" i="1"/>
  <c r="J3971" i="1"/>
  <c r="L3970" i="1"/>
  <c r="J3970" i="1"/>
  <c r="L3969" i="1"/>
  <c r="J3969" i="1"/>
  <c r="L3968" i="1"/>
  <c r="J3968" i="1"/>
  <c r="L3967" i="1"/>
  <c r="J3967" i="1"/>
  <c r="L3966" i="1"/>
  <c r="J3966" i="1"/>
  <c r="L3965" i="1"/>
  <c r="J3965" i="1"/>
  <c r="L3964" i="1"/>
  <c r="J3964" i="1"/>
  <c r="L3963" i="1"/>
  <c r="J3963" i="1"/>
  <c r="L3962" i="1"/>
  <c r="J3962" i="1"/>
  <c r="L3961" i="1"/>
  <c r="K3961" i="1"/>
  <c r="J3961" i="1"/>
  <c r="L3960" i="1"/>
  <c r="J3960" i="1"/>
  <c r="L3959" i="1"/>
  <c r="J3959" i="1"/>
  <c r="L3958" i="1"/>
  <c r="J3958" i="1"/>
  <c r="L3957" i="1"/>
  <c r="J3957" i="1"/>
  <c r="L3956" i="1"/>
  <c r="J3956" i="1"/>
  <c r="L3955" i="1"/>
  <c r="J3955" i="1"/>
  <c r="L3954" i="1"/>
  <c r="J3954" i="1"/>
  <c r="L3953" i="1"/>
  <c r="J3953" i="1"/>
  <c r="L3952" i="1"/>
  <c r="J3952" i="1"/>
  <c r="L3951" i="1"/>
  <c r="K3951" i="1"/>
  <c r="J3951" i="1"/>
  <c r="L3950" i="1"/>
  <c r="J3950" i="1"/>
  <c r="L3949" i="1"/>
  <c r="J3949" i="1"/>
  <c r="L3948" i="1"/>
  <c r="J3948" i="1"/>
  <c r="L3947" i="1"/>
  <c r="J3947" i="1"/>
  <c r="L3946" i="1"/>
  <c r="J3946" i="1"/>
  <c r="L3945" i="1"/>
  <c r="J3945" i="1"/>
  <c r="L3944" i="1"/>
  <c r="J3944" i="1"/>
  <c r="L3943" i="1"/>
  <c r="J3943" i="1"/>
  <c r="L3942" i="1"/>
  <c r="J394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F3967" i="1" s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F3951" i="1" s="1"/>
  <c r="D3942" i="1"/>
  <c r="F3943" i="1" l="1"/>
  <c r="F3945" i="1"/>
  <c r="F3949" i="1"/>
  <c r="F3959" i="1"/>
  <c r="F3957" i="1"/>
  <c r="F3961" i="1"/>
  <c r="F3965" i="1"/>
  <c r="F3969" i="1"/>
  <c r="F3971" i="1"/>
  <c r="F3946" i="1"/>
  <c r="F3950" i="1"/>
  <c r="F3962" i="1"/>
  <c r="F3942" i="1"/>
  <c r="F3958" i="1"/>
  <c r="F3966" i="1"/>
  <c r="F3970" i="1"/>
  <c r="F3954" i="1"/>
  <c r="F3953" i="1"/>
  <c r="F3944" i="1"/>
  <c r="F3948" i="1"/>
  <c r="F3952" i="1"/>
  <c r="F3956" i="1"/>
  <c r="F3960" i="1"/>
  <c r="F3964" i="1"/>
  <c r="F3968" i="1"/>
  <c r="F3947" i="1"/>
  <c r="F3955" i="1"/>
  <c r="F3963" i="1"/>
  <c r="L3941" i="1"/>
  <c r="K3941" i="1"/>
  <c r="J3941" i="1"/>
  <c r="I3941" i="1"/>
  <c r="H3941" i="1"/>
  <c r="L3940" i="1"/>
  <c r="J3940" i="1"/>
  <c r="I3940" i="1"/>
  <c r="H3940" i="1"/>
  <c r="L3939" i="1"/>
  <c r="J3939" i="1"/>
  <c r="I3939" i="1"/>
  <c r="H3939" i="1"/>
  <c r="L3938" i="1"/>
  <c r="J3938" i="1"/>
  <c r="I3938" i="1"/>
  <c r="H3938" i="1"/>
  <c r="L3937" i="1"/>
  <c r="J3937" i="1"/>
  <c r="I3937" i="1"/>
  <c r="H3937" i="1"/>
  <c r="L3936" i="1"/>
  <c r="J3936" i="1"/>
  <c r="I3936" i="1"/>
  <c r="H3936" i="1"/>
  <c r="L3935" i="1"/>
  <c r="J3935" i="1"/>
  <c r="I3935" i="1"/>
  <c r="H3935" i="1"/>
  <c r="L3934" i="1"/>
  <c r="J3934" i="1"/>
  <c r="I3934" i="1"/>
  <c r="H3934" i="1"/>
  <c r="L3933" i="1"/>
  <c r="J3933" i="1"/>
  <c r="I3933" i="1"/>
  <c r="H3933" i="1"/>
  <c r="L3932" i="1"/>
  <c r="J3932" i="1"/>
  <c r="I3932" i="1"/>
  <c r="H393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F3932" i="1" s="1"/>
  <c r="D3932" i="1"/>
  <c r="F3934" i="1" l="1"/>
  <c r="F3939" i="1"/>
  <c r="F3941" i="1"/>
  <c r="F3935" i="1"/>
  <c r="F3937" i="1"/>
  <c r="F3938" i="1"/>
  <c r="F3940" i="1"/>
  <c r="F3936" i="1"/>
  <c r="F3933" i="1"/>
  <c r="L3931" i="1"/>
  <c r="K3931" i="1"/>
  <c r="J3931" i="1"/>
  <c r="I3931" i="1"/>
  <c r="H3931" i="1"/>
  <c r="L3930" i="1"/>
  <c r="J3930" i="1"/>
  <c r="I3930" i="1"/>
  <c r="H3930" i="1"/>
  <c r="L3929" i="1"/>
  <c r="J3929" i="1"/>
  <c r="I3929" i="1"/>
  <c r="H3929" i="1"/>
  <c r="L3928" i="1"/>
  <c r="J3928" i="1"/>
  <c r="I3928" i="1"/>
  <c r="H3928" i="1"/>
  <c r="L3927" i="1"/>
  <c r="J3927" i="1"/>
  <c r="I3927" i="1"/>
  <c r="H3927" i="1"/>
  <c r="L3926" i="1"/>
  <c r="J3926" i="1"/>
  <c r="I3926" i="1"/>
  <c r="H3926" i="1"/>
  <c r="L3925" i="1"/>
  <c r="J3925" i="1"/>
  <c r="I3925" i="1"/>
  <c r="H3925" i="1"/>
  <c r="L3924" i="1"/>
  <c r="J3924" i="1"/>
  <c r="I3924" i="1"/>
  <c r="H3924" i="1"/>
  <c r="L3923" i="1"/>
  <c r="J3923" i="1"/>
  <c r="I3923" i="1"/>
  <c r="H3923" i="1"/>
  <c r="L3922" i="1"/>
  <c r="J3922" i="1"/>
  <c r="I3922" i="1"/>
  <c r="H392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F3922" i="1" s="1"/>
  <c r="D3922" i="1"/>
  <c r="F3925" i="1" l="1"/>
  <c r="F3929" i="1"/>
  <c r="F3927" i="1"/>
  <c r="F3931" i="1"/>
  <c r="F3924" i="1"/>
  <c r="F3926" i="1"/>
  <c r="F3928" i="1"/>
  <c r="F3930" i="1"/>
  <c r="F3923" i="1"/>
  <c r="L3921" i="1"/>
  <c r="K3921" i="1"/>
  <c r="J3921" i="1"/>
  <c r="I3921" i="1"/>
  <c r="H3921" i="1"/>
  <c r="L3920" i="1"/>
  <c r="J3920" i="1"/>
  <c r="I3920" i="1"/>
  <c r="H3920" i="1"/>
  <c r="L3919" i="1"/>
  <c r="J3919" i="1"/>
  <c r="I3919" i="1"/>
  <c r="H3919" i="1"/>
  <c r="L3918" i="1"/>
  <c r="J3918" i="1"/>
  <c r="I3918" i="1"/>
  <c r="H3918" i="1"/>
  <c r="L3917" i="1"/>
  <c r="J3917" i="1"/>
  <c r="I3917" i="1"/>
  <c r="H3917" i="1"/>
  <c r="L3916" i="1"/>
  <c r="J3916" i="1"/>
  <c r="I3916" i="1"/>
  <c r="H3916" i="1"/>
  <c r="L3915" i="1"/>
  <c r="J3915" i="1"/>
  <c r="I3915" i="1"/>
  <c r="H3915" i="1"/>
  <c r="L3914" i="1"/>
  <c r="J3914" i="1"/>
  <c r="I3914" i="1"/>
  <c r="H3914" i="1"/>
  <c r="L3913" i="1"/>
  <c r="J3913" i="1"/>
  <c r="I3913" i="1"/>
  <c r="H3913" i="1"/>
  <c r="L3912" i="1"/>
  <c r="J3912" i="1"/>
  <c r="I3912" i="1"/>
  <c r="H391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F3912" i="1" s="1"/>
  <c r="D3912" i="1"/>
  <c r="F3914" i="1" l="1"/>
  <c r="F3917" i="1"/>
  <c r="F3919" i="1"/>
  <c r="F3921" i="1"/>
  <c r="F3913" i="1"/>
  <c r="F3916" i="1"/>
  <c r="F3918" i="1"/>
  <c r="F3915" i="1"/>
  <c r="F3920" i="1"/>
  <c r="L3911" i="1"/>
  <c r="K3911" i="1"/>
  <c r="J3911" i="1"/>
  <c r="I3911" i="1"/>
  <c r="H3911" i="1"/>
  <c r="L3910" i="1"/>
  <c r="J3910" i="1"/>
  <c r="I3910" i="1"/>
  <c r="H3910" i="1"/>
  <c r="L3909" i="1"/>
  <c r="J3909" i="1"/>
  <c r="I3909" i="1"/>
  <c r="H3909" i="1"/>
  <c r="L3908" i="1"/>
  <c r="J3908" i="1"/>
  <c r="I3908" i="1"/>
  <c r="H3908" i="1"/>
  <c r="L3907" i="1"/>
  <c r="J3907" i="1"/>
  <c r="I3907" i="1"/>
  <c r="H3907" i="1"/>
  <c r="L3906" i="1"/>
  <c r="J3906" i="1"/>
  <c r="I3906" i="1"/>
  <c r="H3906" i="1"/>
  <c r="L3905" i="1"/>
  <c r="J3905" i="1"/>
  <c r="I3905" i="1"/>
  <c r="H3905" i="1"/>
  <c r="L3904" i="1"/>
  <c r="J3904" i="1"/>
  <c r="I3904" i="1"/>
  <c r="H3904" i="1"/>
  <c r="L3903" i="1"/>
  <c r="J3903" i="1"/>
  <c r="I3903" i="1"/>
  <c r="H3903" i="1"/>
  <c r="L3902" i="1"/>
  <c r="J3902" i="1"/>
  <c r="I3902" i="1"/>
  <c r="H390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F3902" i="1" s="1"/>
  <c r="D3902" i="1"/>
  <c r="F3903" i="1" l="1"/>
  <c r="F3907" i="1"/>
  <c r="F3909" i="1"/>
  <c r="F3911" i="1"/>
  <c r="F3910" i="1"/>
  <c r="F3904" i="1"/>
  <c r="F3908" i="1"/>
  <c r="F3905" i="1"/>
  <c r="F3906" i="1"/>
  <c r="L3901" i="1"/>
  <c r="K3901" i="1"/>
  <c r="J3901" i="1"/>
  <c r="I3901" i="1"/>
  <c r="H3901" i="1"/>
  <c r="L3900" i="1"/>
  <c r="J3900" i="1"/>
  <c r="I3900" i="1"/>
  <c r="H3900" i="1"/>
  <c r="L3899" i="1"/>
  <c r="J3899" i="1"/>
  <c r="I3899" i="1"/>
  <c r="H3899" i="1"/>
  <c r="L3898" i="1"/>
  <c r="J3898" i="1"/>
  <c r="I3898" i="1"/>
  <c r="H3898" i="1"/>
  <c r="L3897" i="1"/>
  <c r="J3897" i="1"/>
  <c r="I3897" i="1"/>
  <c r="H3897" i="1"/>
  <c r="L3896" i="1"/>
  <c r="J3896" i="1"/>
  <c r="I3896" i="1"/>
  <c r="H3896" i="1"/>
  <c r="L3895" i="1"/>
  <c r="J3895" i="1"/>
  <c r="I3895" i="1"/>
  <c r="H3895" i="1"/>
  <c r="L3894" i="1"/>
  <c r="J3894" i="1"/>
  <c r="I3894" i="1"/>
  <c r="H3894" i="1"/>
  <c r="L3893" i="1"/>
  <c r="J3893" i="1"/>
  <c r="I3893" i="1"/>
  <c r="H3893" i="1"/>
  <c r="L3892" i="1"/>
  <c r="J3892" i="1"/>
  <c r="I3892" i="1"/>
  <c r="H3892" i="1"/>
  <c r="L3891" i="1"/>
  <c r="K3891" i="1"/>
  <c r="J3891" i="1"/>
  <c r="I3891" i="1"/>
  <c r="H3891" i="1"/>
  <c r="L3890" i="1"/>
  <c r="J3890" i="1"/>
  <c r="I3890" i="1"/>
  <c r="H3890" i="1"/>
  <c r="L3889" i="1"/>
  <c r="J3889" i="1"/>
  <c r="I3889" i="1"/>
  <c r="H3889" i="1"/>
  <c r="L3888" i="1"/>
  <c r="J3888" i="1"/>
  <c r="I3888" i="1"/>
  <c r="H3888" i="1"/>
  <c r="L3887" i="1"/>
  <c r="J3887" i="1"/>
  <c r="I3887" i="1"/>
  <c r="H3887" i="1"/>
  <c r="L3886" i="1"/>
  <c r="J3886" i="1"/>
  <c r="I3886" i="1"/>
  <c r="H3886" i="1"/>
  <c r="L3885" i="1"/>
  <c r="J3885" i="1"/>
  <c r="I3885" i="1"/>
  <c r="H3885" i="1"/>
  <c r="L3884" i="1"/>
  <c r="J3884" i="1"/>
  <c r="I3884" i="1"/>
  <c r="H3884" i="1"/>
  <c r="L3883" i="1"/>
  <c r="J3883" i="1"/>
  <c r="I3883" i="1"/>
  <c r="H3883" i="1"/>
  <c r="L3882" i="1"/>
  <c r="J3882" i="1"/>
  <c r="I3882" i="1"/>
  <c r="H3882" i="1"/>
  <c r="L3881" i="1"/>
  <c r="K3881" i="1"/>
  <c r="J3881" i="1"/>
  <c r="I3881" i="1"/>
  <c r="H3881" i="1"/>
  <c r="L3880" i="1"/>
  <c r="J3880" i="1"/>
  <c r="I3880" i="1"/>
  <c r="H3880" i="1"/>
  <c r="L3879" i="1"/>
  <c r="J3879" i="1"/>
  <c r="I3879" i="1"/>
  <c r="H3879" i="1"/>
  <c r="L3878" i="1"/>
  <c r="J3878" i="1"/>
  <c r="I3878" i="1"/>
  <c r="H3878" i="1"/>
  <c r="L3877" i="1"/>
  <c r="J3877" i="1"/>
  <c r="I3877" i="1"/>
  <c r="H3877" i="1"/>
  <c r="L3876" i="1"/>
  <c r="J3876" i="1"/>
  <c r="I3876" i="1"/>
  <c r="H3876" i="1"/>
  <c r="L3875" i="1"/>
  <c r="J3875" i="1"/>
  <c r="I3875" i="1"/>
  <c r="H3875" i="1"/>
  <c r="L3874" i="1"/>
  <c r="J3874" i="1"/>
  <c r="I3874" i="1"/>
  <c r="H3874" i="1"/>
  <c r="L3873" i="1"/>
  <c r="J3873" i="1"/>
  <c r="I3873" i="1"/>
  <c r="H3873" i="1"/>
  <c r="L3872" i="1"/>
  <c r="J3872" i="1"/>
  <c r="I3872" i="1"/>
  <c r="H387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F3892" i="1" l="1"/>
  <c r="F3893" i="1"/>
  <c r="F3879" i="1"/>
  <c r="F3875" i="1"/>
  <c r="F3884" i="1"/>
  <c r="F3891" i="1"/>
  <c r="F3887" i="1"/>
  <c r="F3881" i="1"/>
  <c r="F3900" i="1"/>
  <c r="F3897" i="1"/>
  <c r="F3899" i="1"/>
  <c r="F3901" i="1"/>
  <c r="F3872" i="1"/>
  <c r="F3874" i="1"/>
  <c r="F3878" i="1"/>
  <c r="F3889" i="1"/>
  <c r="F3886" i="1"/>
  <c r="F3890" i="1"/>
  <c r="F3894" i="1"/>
  <c r="F3898" i="1"/>
  <c r="F3880" i="1"/>
  <c r="F3888" i="1"/>
  <c r="F3896" i="1"/>
  <c r="F3883" i="1"/>
  <c r="F3895" i="1"/>
  <c r="F3876" i="1"/>
  <c r="F3882" i="1"/>
  <c r="F3873" i="1"/>
  <c r="F3877" i="1"/>
  <c r="F3885" i="1"/>
  <c r="L3871" i="1"/>
  <c r="K3871" i="1"/>
  <c r="J3871" i="1"/>
  <c r="I3871" i="1"/>
  <c r="H3871" i="1"/>
  <c r="L3870" i="1"/>
  <c r="J3870" i="1"/>
  <c r="I3870" i="1"/>
  <c r="H3870" i="1"/>
  <c r="L3869" i="1"/>
  <c r="J3869" i="1"/>
  <c r="I3869" i="1"/>
  <c r="H3869" i="1"/>
  <c r="L3868" i="1"/>
  <c r="J3868" i="1"/>
  <c r="I3868" i="1"/>
  <c r="H3868" i="1"/>
  <c r="L3867" i="1"/>
  <c r="J3867" i="1"/>
  <c r="I3867" i="1"/>
  <c r="H3867" i="1"/>
  <c r="L3866" i="1"/>
  <c r="J3866" i="1"/>
  <c r="I3866" i="1"/>
  <c r="H3866" i="1"/>
  <c r="L3865" i="1"/>
  <c r="J3865" i="1"/>
  <c r="I3865" i="1"/>
  <c r="H3865" i="1"/>
  <c r="L3864" i="1"/>
  <c r="J3864" i="1"/>
  <c r="I3864" i="1"/>
  <c r="H3864" i="1"/>
  <c r="L3863" i="1"/>
  <c r="J3863" i="1"/>
  <c r="I3863" i="1"/>
  <c r="H3863" i="1"/>
  <c r="L3862" i="1"/>
  <c r="J3862" i="1"/>
  <c r="I3862" i="1"/>
  <c r="H3862" i="1"/>
  <c r="E3871" i="1"/>
  <c r="D3871" i="1"/>
  <c r="E3870" i="1"/>
  <c r="K4000" i="1" s="1"/>
  <c r="D3870" i="1"/>
  <c r="E3869" i="1"/>
  <c r="K3999" i="1" s="1"/>
  <c r="D3869" i="1"/>
  <c r="E3868" i="1"/>
  <c r="K3998" i="1" s="1"/>
  <c r="D3868" i="1"/>
  <c r="E3867" i="1"/>
  <c r="K3997" i="1" s="1"/>
  <c r="D3867" i="1"/>
  <c r="E3866" i="1"/>
  <c r="K3996" i="1" s="1"/>
  <c r="D3866" i="1"/>
  <c r="E3865" i="1"/>
  <c r="K3995" i="1" s="1"/>
  <c r="D3865" i="1"/>
  <c r="E3864" i="1"/>
  <c r="K3994" i="1" s="1"/>
  <c r="D3864" i="1"/>
  <c r="E3863" i="1"/>
  <c r="K3993" i="1" s="1"/>
  <c r="D3863" i="1"/>
  <c r="E3862" i="1"/>
  <c r="K3992" i="1" s="1"/>
  <c r="D3862" i="1"/>
  <c r="F3863" i="1" l="1"/>
  <c r="F3867" i="1"/>
  <c r="F3869" i="1"/>
  <c r="F3871" i="1"/>
  <c r="F3866" i="1"/>
  <c r="F3862" i="1"/>
  <c r="F3868" i="1"/>
  <c r="F3870" i="1"/>
  <c r="F3865" i="1"/>
  <c r="F3864" i="1"/>
  <c r="L3861" i="1"/>
  <c r="K3861" i="1"/>
  <c r="J3861" i="1"/>
  <c r="I3861" i="1"/>
  <c r="H3861" i="1"/>
  <c r="L3860" i="1"/>
  <c r="J3860" i="1"/>
  <c r="I3860" i="1"/>
  <c r="H3860" i="1"/>
  <c r="L3859" i="1"/>
  <c r="J3859" i="1"/>
  <c r="I3859" i="1"/>
  <c r="H3859" i="1"/>
  <c r="L3858" i="1"/>
  <c r="J3858" i="1"/>
  <c r="I3858" i="1"/>
  <c r="H3858" i="1"/>
  <c r="L3857" i="1"/>
  <c r="J3857" i="1"/>
  <c r="I3857" i="1"/>
  <c r="H3857" i="1"/>
  <c r="L3856" i="1"/>
  <c r="J3856" i="1"/>
  <c r="I3856" i="1"/>
  <c r="H3856" i="1"/>
  <c r="L3855" i="1"/>
  <c r="J3855" i="1"/>
  <c r="I3855" i="1"/>
  <c r="H3855" i="1"/>
  <c r="L3854" i="1"/>
  <c r="J3854" i="1"/>
  <c r="I3854" i="1"/>
  <c r="H3854" i="1"/>
  <c r="L3853" i="1"/>
  <c r="J3853" i="1"/>
  <c r="I3853" i="1"/>
  <c r="H3853" i="1"/>
  <c r="L3852" i="1"/>
  <c r="J3852" i="1"/>
  <c r="I3852" i="1"/>
  <c r="H3852" i="1"/>
  <c r="E3861" i="1"/>
  <c r="D3861" i="1"/>
  <c r="E3860" i="1"/>
  <c r="K3990" i="1" s="1"/>
  <c r="D3860" i="1"/>
  <c r="E3859" i="1"/>
  <c r="K3989" i="1" s="1"/>
  <c r="D3859" i="1"/>
  <c r="E3858" i="1"/>
  <c r="K3988" i="1" s="1"/>
  <c r="D3858" i="1"/>
  <c r="E3857" i="1"/>
  <c r="K3987" i="1" s="1"/>
  <c r="D3857" i="1"/>
  <c r="E3856" i="1"/>
  <c r="K3986" i="1" s="1"/>
  <c r="D3856" i="1"/>
  <c r="E3855" i="1"/>
  <c r="K3985" i="1" s="1"/>
  <c r="D3855" i="1"/>
  <c r="E3854" i="1"/>
  <c r="K3984" i="1" s="1"/>
  <c r="D3854" i="1"/>
  <c r="E3853" i="1"/>
  <c r="K3983" i="1" s="1"/>
  <c r="D3853" i="1"/>
  <c r="E3852" i="1"/>
  <c r="K3982" i="1" s="1"/>
  <c r="D3852" i="1"/>
  <c r="F3852" i="1" l="1"/>
  <c r="F3853" i="1"/>
  <c r="F3855" i="1"/>
  <c r="F3857" i="1"/>
  <c r="F3859" i="1"/>
  <c r="F3861" i="1"/>
  <c r="F3854" i="1"/>
  <c r="F3856" i="1"/>
  <c r="F3858" i="1"/>
  <c r="F3860" i="1"/>
  <c r="L3851" i="1"/>
  <c r="K3851" i="1"/>
  <c r="J3851" i="1"/>
  <c r="I3851" i="1"/>
  <c r="H3851" i="1"/>
  <c r="L3850" i="1"/>
  <c r="J3850" i="1"/>
  <c r="I3850" i="1"/>
  <c r="H3850" i="1"/>
  <c r="L3849" i="1"/>
  <c r="J3849" i="1"/>
  <c r="I3849" i="1"/>
  <c r="H3849" i="1"/>
  <c r="L3848" i="1"/>
  <c r="J3848" i="1"/>
  <c r="I3848" i="1"/>
  <c r="H3848" i="1"/>
  <c r="L3847" i="1"/>
  <c r="J3847" i="1"/>
  <c r="I3847" i="1"/>
  <c r="H3847" i="1"/>
  <c r="L3846" i="1"/>
  <c r="J3846" i="1"/>
  <c r="I3846" i="1"/>
  <c r="H3846" i="1"/>
  <c r="L3845" i="1"/>
  <c r="J3845" i="1"/>
  <c r="I3845" i="1"/>
  <c r="H3845" i="1"/>
  <c r="L3844" i="1"/>
  <c r="J3844" i="1"/>
  <c r="I3844" i="1"/>
  <c r="H3844" i="1"/>
  <c r="L3843" i="1"/>
  <c r="J3843" i="1"/>
  <c r="I3843" i="1"/>
  <c r="H3843" i="1"/>
  <c r="L3842" i="1"/>
  <c r="J3842" i="1"/>
  <c r="I3842" i="1"/>
  <c r="H3842" i="1"/>
  <c r="E3851" i="1"/>
  <c r="D3851" i="1"/>
  <c r="E3850" i="1"/>
  <c r="K3980" i="1" s="1"/>
  <c r="D3850" i="1"/>
  <c r="E3849" i="1"/>
  <c r="K3979" i="1" s="1"/>
  <c r="D3849" i="1"/>
  <c r="E3848" i="1"/>
  <c r="K3978" i="1" s="1"/>
  <c r="D3848" i="1"/>
  <c r="E3847" i="1"/>
  <c r="K3977" i="1" s="1"/>
  <c r="D3847" i="1"/>
  <c r="E3846" i="1"/>
  <c r="K3976" i="1" s="1"/>
  <c r="D3846" i="1"/>
  <c r="E3845" i="1"/>
  <c r="K3975" i="1" s="1"/>
  <c r="D3845" i="1"/>
  <c r="E3844" i="1"/>
  <c r="K3974" i="1" s="1"/>
  <c r="D3844" i="1"/>
  <c r="E3843" i="1"/>
  <c r="K3973" i="1" s="1"/>
  <c r="D3843" i="1"/>
  <c r="E3842" i="1"/>
  <c r="K3972" i="1" s="1"/>
  <c r="D3842" i="1"/>
  <c r="F3842" i="1" l="1"/>
  <c r="F3843" i="1"/>
  <c r="F3847" i="1"/>
  <c r="F3849" i="1"/>
  <c r="F3851" i="1"/>
  <c r="F3845" i="1"/>
  <c r="F3848" i="1"/>
  <c r="F3846" i="1"/>
  <c r="F3850" i="1"/>
  <c r="F3844" i="1"/>
  <c r="L3841" i="1"/>
  <c r="K3841" i="1"/>
  <c r="J3841" i="1"/>
  <c r="I3841" i="1"/>
  <c r="H3841" i="1"/>
  <c r="L3840" i="1"/>
  <c r="J3840" i="1"/>
  <c r="I3840" i="1"/>
  <c r="H3840" i="1"/>
  <c r="L3839" i="1"/>
  <c r="J3839" i="1"/>
  <c r="I3839" i="1"/>
  <c r="H3839" i="1"/>
  <c r="L3838" i="1"/>
  <c r="J3838" i="1"/>
  <c r="I3838" i="1"/>
  <c r="H3838" i="1"/>
  <c r="L3837" i="1"/>
  <c r="J3837" i="1"/>
  <c r="I3837" i="1"/>
  <c r="H3837" i="1"/>
  <c r="L3836" i="1"/>
  <c r="J3836" i="1"/>
  <c r="I3836" i="1"/>
  <c r="H3836" i="1"/>
  <c r="L3835" i="1"/>
  <c r="J3835" i="1"/>
  <c r="I3835" i="1"/>
  <c r="H3835" i="1"/>
  <c r="L3834" i="1"/>
  <c r="J3834" i="1"/>
  <c r="I3834" i="1"/>
  <c r="H3834" i="1"/>
  <c r="L3833" i="1"/>
  <c r="J3833" i="1"/>
  <c r="I3833" i="1"/>
  <c r="H3833" i="1"/>
  <c r="L3832" i="1"/>
  <c r="J3832" i="1"/>
  <c r="I3832" i="1"/>
  <c r="H3832" i="1"/>
  <c r="E3841" i="1"/>
  <c r="D3841" i="1"/>
  <c r="E3840" i="1"/>
  <c r="K3970" i="1" s="1"/>
  <c r="D3840" i="1"/>
  <c r="E3839" i="1"/>
  <c r="K3969" i="1" s="1"/>
  <c r="D3839" i="1"/>
  <c r="E3838" i="1"/>
  <c r="K3968" i="1" s="1"/>
  <c r="D3838" i="1"/>
  <c r="E3837" i="1"/>
  <c r="K3967" i="1" s="1"/>
  <c r="D3837" i="1"/>
  <c r="E3836" i="1"/>
  <c r="K3966" i="1" s="1"/>
  <c r="D3836" i="1"/>
  <c r="E3835" i="1"/>
  <c r="K3965" i="1" s="1"/>
  <c r="D3835" i="1"/>
  <c r="E3834" i="1"/>
  <c r="K3964" i="1" s="1"/>
  <c r="D3834" i="1"/>
  <c r="E3833" i="1"/>
  <c r="K3963" i="1" s="1"/>
  <c r="D3833" i="1"/>
  <c r="E3832" i="1"/>
  <c r="D3832" i="1"/>
  <c r="F3832" i="1" l="1"/>
  <c r="K3962" i="1"/>
  <c r="F3841" i="1"/>
  <c r="F3834" i="1"/>
  <c r="F3836" i="1"/>
  <c r="F3838" i="1"/>
  <c r="F3840" i="1"/>
  <c r="F3839" i="1"/>
  <c r="F3835" i="1"/>
  <c r="F3837" i="1"/>
  <c r="F3833" i="1"/>
  <c r="L3801" i="1"/>
  <c r="K3801" i="1"/>
  <c r="J3801" i="1"/>
  <c r="I3801" i="1"/>
  <c r="H3801" i="1"/>
  <c r="L3800" i="1"/>
  <c r="J3800" i="1"/>
  <c r="I3800" i="1"/>
  <c r="H3800" i="1"/>
  <c r="L3799" i="1"/>
  <c r="J3799" i="1"/>
  <c r="I3799" i="1"/>
  <c r="H3799" i="1"/>
  <c r="L3798" i="1"/>
  <c r="J3798" i="1"/>
  <c r="I3798" i="1"/>
  <c r="H3798" i="1"/>
  <c r="L3797" i="1"/>
  <c r="J3797" i="1"/>
  <c r="I3797" i="1"/>
  <c r="H3797" i="1"/>
  <c r="L3796" i="1"/>
  <c r="J3796" i="1"/>
  <c r="I3796" i="1"/>
  <c r="H3796" i="1"/>
  <c r="L3795" i="1"/>
  <c r="J3795" i="1"/>
  <c r="I3795" i="1"/>
  <c r="H3795" i="1"/>
  <c r="L3794" i="1"/>
  <c r="J3794" i="1"/>
  <c r="I3794" i="1"/>
  <c r="H3794" i="1"/>
  <c r="L3793" i="1"/>
  <c r="J3793" i="1"/>
  <c r="I3793" i="1"/>
  <c r="H3793" i="1"/>
  <c r="L3792" i="1"/>
  <c r="J3792" i="1"/>
  <c r="I3792" i="1"/>
  <c r="H379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F3792" i="1" l="1"/>
  <c r="F3795" i="1"/>
  <c r="F3799" i="1"/>
  <c r="F3801" i="1"/>
  <c r="F3793" i="1"/>
  <c r="F3797" i="1"/>
  <c r="F3794" i="1"/>
  <c r="F3796" i="1"/>
  <c r="F3798" i="1"/>
  <c r="F3800" i="1"/>
  <c r="L3831" i="1"/>
  <c r="K3831" i="1"/>
  <c r="J3831" i="1"/>
  <c r="I3831" i="1"/>
  <c r="H3831" i="1"/>
  <c r="L3830" i="1"/>
  <c r="J3830" i="1"/>
  <c r="I3830" i="1"/>
  <c r="H3830" i="1"/>
  <c r="L3829" i="1"/>
  <c r="J3829" i="1"/>
  <c r="I3829" i="1"/>
  <c r="H3829" i="1"/>
  <c r="L3828" i="1"/>
  <c r="J3828" i="1"/>
  <c r="I3828" i="1"/>
  <c r="H3828" i="1"/>
  <c r="L3827" i="1"/>
  <c r="J3827" i="1"/>
  <c r="I3827" i="1"/>
  <c r="H3827" i="1"/>
  <c r="L3826" i="1"/>
  <c r="J3826" i="1"/>
  <c r="I3826" i="1"/>
  <c r="H3826" i="1"/>
  <c r="L3825" i="1"/>
  <c r="J3825" i="1"/>
  <c r="I3825" i="1"/>
  <c r="H3825" i="1"/>
  <c r="L3824" i="1"/>
  <c r="J3824" i="1"/>
  <c r="I3824" i="1"/>
  <c r="H3824" i="1"/>
  <c r="L3823" i="1"/>
  <c r="J3823" i="1"/>
  <c r="I3823" i="1"/>
  <c r="H3823" i="1"/>
  <c r="L3822" i="1"/>
  <c r="J3822" i="1"/>
  <c r="I3822" i="1"/>
  <c r="H3822" i="1"/>
  <c r="L3821" i="1"/>
  <c r="K3821" i="1"/>
  <c r="J3821" i="1"/>
  <c r="I3821" i="1"/>
  <c r="H3821" i="1"/>
  <c r="L3820" i="1"/>
  <c r="J3820" i="1"/>
  <c r="I3820" i="1"/>
  <c r="H3820" i="1"/>
  <c r="L3819" i="1"/>
  <c r="J3819" i="1"/>
  <c r="I3819" i="1"/>
  <c r="H3819" i="1"/>
  <c r="L3818" i="1"/>
  <c r="J3818" i="1"/>
  <c r="I3818" i="1"/>
  <c r="H3818" i="1"/>
  <c r="L3817" i="1"/>
  <c r="J3817" i="1"/>
  <c r="I3817" i="1"/>
  <c r="H3817" i="1"/>
  <c r="L3816" i="1"/>
  <c r="J3816" i="1"/>
  <c r="I3816" i="1"/>
  <c r="H3816" i="1"/>
  <c r="L3815" i="1"/>
  <c r="J3815" i="1"/>
  <c r="I3815" i="1"/>
  <c r="H3815" i="1"/>
  <c r="L3814" i="1"/>
  <c r="J3814" i="1"/>
  <c r="I3814" i="1"/>
  <c r="H3814" i="1"/>
  <c r="L3813" i="1"/>
  <c r="J3813" i="1"/>
  <c r="I3813" i="1"/>
  <c r="H3813" i="1"/>
  <c r="L3812" i="1"/>
  <c r="J3812" i="1"/>
  <c r="I3812" i="1"/>
  <c r="H3812" i="1"/>
  <c r="L3811" i="1"/>
  <c r="K3811" i="1"/>
  <c r="J3811" i="1"/>
  <c r="I3811" i="1"/>
  <c r="H3811" i="1"/>
  <c r="L3810" i="1"/>
  <c r="J3810" i="1"/>
  <c r="I3810" i="1"/>
  <c r="H3810" i="1"/>
  <c r="L3809" i="1"/>
  <c r="J3809" i="1"/>
  <c r="I3809" i="1"/>
  <c r="H3809" i="1"/>
  <c r="L3808" i="1"/>
  <c r="J3808" i="1"/>
  <c r="I3808" i="1"/>
  <c r="H3808" i="1"/>
  <c r="L3807" i="1"/>
  <c r="J3807" i="1"/>
  <c r="I3807" i="1"/>
  <c r="H3807" i="1"/>
  <c r="L3806" i="1"/>
  <c r="J3806" i="1"/>
  <c r="I3806" i="1"/>
  <c r="H3806" i="1"/>
  <c r="L3805" i="1"/>
  <c r="J3805" i="1"/>
  <c r="I3805" i="1"/>
  <c r="H3805" i="1"/>
  <c r="L3804" i="1"/>
  <c r="J3804" i="1"/>
  <c r="I3804" i="1"/>
  <c r="H3804" i="1"/>
  <c r="L3803" i="1"/>
  <c r="J3803" i="1"/>
  <c r="I3803" i="1"/>
  <c r="H3803" i="1"/>
  <c r="L3802" i="1"/>
  <c r="J3802" i="1"/>
  <c r="I3802" i="1"/>
  <c r="H3802" i="1"/>
  <c r="E3831" i="1"/>
  <c r="D3831" i="1"/>
  <c r="E3830" i="1"/>
  <c r="K3960" i="1" s="1"/>
  <c r="D3830" i="1"/>
  <c r="E3829" i="1"/>
  <c r="K3959" i="1" s="1"/>
  <c r="D3829" i="1"/>
  <c r="E3828" i="1"/>
  <c r="K3958" i="1" s="1"/>
  <c r="D3828" i="1"/>
  <c r="E3827" i="1"/>
  <c r="K3957" i="1" s="1"/>
  <c r="D3827" i="1"/>
  <c r="E3826" i="1"/>
  <c r="K3956" i="1" s="1"/>
  <c r="D3826" i="1"/>
  <c r="E3825" i="1"/>
  <c r="K3955" i="1" s="1"/>
  <c r="D3825" i="1"/>
  <c r="E3824" i="1"/>
  <c r="K3954" i="1" s="1"/>
  <c r="D3824" i="1"/>
  <c r="E3823" i="1"/>
  <c r="K3953" i="1" s="1"/>
  <c r="D3823" i="1"/>
  <c r="E3822" i="1"/>
  <c r="K3952" i="1" s="1"/>
  <c r="D3822" i="1"/>
  <c r="E3821" i="1"/>
  <c r="D3821" i="1"/>
  <c r="E3820" i="1"/>
  <c r="K3950" i="1" s="1"/>
  <c r="D3820" i="1"/>
  <c r="E3819" i="1"/>
  <c r="K3949" i="1" s="1"/>
  <c r="D3819" i="1"/>
  <c r="E3818" i="1"/>
  <c r="K3948" i="1" s="1"/>
  <c r="D3818" i="1"/>
  <c r="E3817" i="1"/>
  <c r="K3947" i="1" s="1"/>
  <c r="D3817" i="1"/>
  <c r="E3816" i="1"/>
  <c r="K3946" i="1" s="1"/>
  <c r="D3816" i="1"/>
  <c r="E3815" i="1"/>
  <c r="K3945" i="1" s="1"/>
  <c r="D3815" i="1"/>
  <c r="E3814" i="1"/>
  <c r="K3944" i="1" s="1"/>
  <c r="D3814" i="1"/>
  <c r="E3813" i="1"/>
  <c r="K3943" i="1" s="1"/>
  <c r="D3813" i="1"/>
  <c r="E3812" i="1"/>
  <c r="K3942" i="1" s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K3926" i="1" l="1"/>
  <c r="K3936" i="1"/>
  <c r="K3924" i="1"/>
  <c r="K3934" i="1"/>
  <c r="K3928" i="1"/>
  <c r="K3938" i="1"/>
  <c r="K3923" i="1"/>
  <c r="K3933" i="1"/>
  <c r="K3927" i="1"/>
  <c r="K3937" i="1"/>
  <c r="K3929" i="1"/>
  <c r="K3939" i="1"/>
  <c r="K3922" i="1"/>
  <c r="K3932" i="1"/>
  <c r="K3930" i="1"/>
  <c r="K3940" i="1"/>
  <c r="K3925" i="1"/>
  <c r="K3935" i="1"/>
  <c r="F3803" i="1"/>
  <c r="F3814" i="1"/>
  <c r="F3822" i="1"/>
  <c r="F3802" i="1"/>
  <c r="F3824" i="1"/>
  <c r="F3806" i="1"/>
  <c r="F3815" i="1"/>
  <c r="F3817" i="1"/>
  <c r="F3807" i="1"/>
  <c r="F3819" i="1"/>
  <c r="F3811" i="1"/>
  <c r="F3821" i="1"/>
  <c r="F3823" i="1"/>
  <c r="F3825" i="1"/>
  <c r="F3827" i="1"/>
  <c r="F3829" i="1"/>
  <c r="F3831" i="1"/>
  <c r="F3809" i="1"/>
  <c r="F3804" i="1"/>
  <c r="F3808" i="1"/>
  <c r="F3812" i="1"/>
  <c r="F3816" i="1"/>
  <c r="F3820" i="1"/>
  <c r="F3828" i="1"/>
  <c r="F3818" i="1"/>
  <c r="F3830" i="1"/>
  <c r="F3810" i="1"/>
  <c r="F3826" i="1"/>
  <c r="F3805" i="1"/>
  <c r="F3813" i="1"/>
  <c r="L3791" i="1"/>
  <c r="K3791" i="1"/>
  <c r="J3791" i="1"/>
  <c r="I3791" i="1"/>
  <c r="H3791" i="1"/>
  <c r="L3790" i="1"/>
  <c r="J3790" i="1"/>
  <c r="I3790" i="1"/>
  <c r="H3790" i="1"/>
  <c r="L3789" i="1"/>
  <c r="J3789" i="1"/>
  <c r="I3789" i="1"/>
  <c r="H3789" i="1"/>
  <c r="L3788" i="1"/>
  <c r="J3788" i="1"/>
  <c r="I3788" i="1"/>
  <c r="H3788" i="1"/>
  <c r="L3787" i="1"/>
  <c r="J3787" i="1"/>
  <c r="I3787" i="1"/>
  <c r="H3787" i="1"/>
  <c r="L3786" i="1"/>
  <c r="J3786" i="1"/>
  <c r="I3786" i="1"/>
  <c r="H3786" i="1"/>
  <c r="L3785" i="1"/>
  <c r="J3785" i="1"/>
  <c r="I3785" i="1"/>
  <c r="H3785" i="1"/>
  <c r="L3784" i="1"/>
  <c r="J3784" i="1"/>
  <c r="I3784" i="1"/>
  <c r="H3784" i="1"/>
  <c r="L3783" i="1"/>
  <c r="J3783" i="1"/>
  <c r="I3783" i="1"/>
  <c r="H3783" i="1"/>
  <c r="L3782" i="1"/>
  <c r="J3782" i="1"/>
  <c r="I3782" i="1"/>
  <c r="H3782" i="1"/>
  <c r="E3791" i="1"/>
  <c r="D3791" i="1"/>
  <c r="E3790" i="1"/>
  <c r="K3920" i="1" s="1"/>
  <c r="D3790" i="1"/>
  <c r="E3789" i="1"/>
  <c r="K3919" i="1" s="1"/>
  <c r="D3789" i="1"/>
  <c r="E3788" i="1"/>
  <c r="K3918" i="1" s="1"/>
  <c r="D3788" i="1"/>
  <c r="E3787" i="1"/>
  <c r="K3917" i="1" s="1"/>
  <c r="D3787" i="1"/>
  <c r="E3786" i="1"/>
  <c r="K3916" i="1" s="1"/>
  <c r="D3786" i="1"/>
  <c r="E3785" i="1"/>
  <c r="K3915" i="1" s="1"/>
  <c r="D3785" i="1"/>
  <c r="E3784" i="1"/>
  <c r="K3914" i="1" s="1"/>
  <c r="D3784" i="1"/>
  <c r="E3783" i="1"/>
  <c r="K3913" i="1" s="1"/>
  <c r="D3783" i="1"/>
  <c r="E3782" i="1"/>
  <c r="D3782" i="1"/>
  <c r="F3782" i="1" l="1"/>
  <c r="K3912" i="1"/>
  <c r="F3788" i="1"/>
  <c r="F3784" i="1"/>
  <c r="F3789" i="1"/>
  <c r="F3791" i="1"/>
  <c r="F3785" i="1"/>
  <c r="F3787" i="1"/>
  <c r="F3786" i="1"/>
  <c r="F3790" i="1"/>
  <c r="F3783" i="1"/>
  <c r="L3781" i="1"/>
  <c r="K3781" i="1"/>
  <c r="J3781" i="1"/>
  <c r="I3781" i="1"/>
  <c r="H3781" i="1"/>
  <c r="L3780" i="1"/>
  <c r="J3780" i="1"/>
  <c r="I3780" i="1"/>
  <c r="H3780" i="1"/>
  <c r="L3779" i="1"/>
  <c r="J3779" i="1"/>
  <c r="I3779" i="1"/>
  <c r="H3779" i="1"/>
  <c r="L3778" i="1"/>
  <c r="J3778" i="1"/>
  <c r="I3778" i="1"/>
  <c r="H3778" i="1"/>
  <c r="L3777" i="1"/>
  <c r="J3777" i="1"/>
  <c r="I3777" i="1"/>
  <c r="H3777" i="1"/>
  <c r="L3776" i="1"/>
  <c r="J3776" i="1"/>
  <c r="I3776" i="1"/>
  <c r="H3776" i="1"/>
  <c r="L3775" i="1"/>
  <c r="J3775" i="1"/>
  <c r="I3775" i="1"/>
  <c r="H3775" i="1"/>
  <c r="L3774" i="1"/>
  <c r="J3774" i="1"/>
  <c r="I3774" i="1"/>
  <c r="H3774" i="1"/>
  <c r="L3773" i="1"/>
  <c r="J3773" i="1"/>
  <c r="I3773" i="1"/>
  <c r="H3773" i="1"/>
  <c r="L3772" i="1"/>
  <c r="J3772" i="1"/>
  <c r="I3772" i="1"/>
  <c r="H3772" i="1"/>
  <c r="E3781" i="1"/>
  <c r="D3781" i="1"/>
  <c r="E3780" i="1"/>
  <c r="K3910" i="1" s="1"/>
  <c r="D3780" i="1"/>
  <c r="E3779" i="1"/>
  <c r="K3909" i="1" s="1"/>
  <c r="D3779" i="1"/>
  <c r="E3778" i="1"/>
  <c r="K3908" i="1" s="1"/>
  <c r="D3778" i="1"/>
  <c r="E3777" i="1"/>
  <c r="K3907" i="1" s="1"/>
  <c r="D3777" i="1"/>
  <c r="E3776" i="1"/>
  <c r="K3906" i="1" s="1"/>
  <c r="D3776" i="1"/>
  <c r="E3775" i="1"/>
  <c r="K3905" i="1" s="1"/>
  <c r="D3775" i="1"/>
  <c r="E3774" i="1"/>
  <c r="K3904" i="1" s="1"/>
  <c r="D3774" i="1"/>
  <c r="E3773" i="1"/>
  <c r="K3903" i="1" s="1"/>
  <c r="D3773" i="1"/>
  <c r="E3772" i="1"/>
  <c r="K3902" i="1" s="1"/>
  <c r="D3772" i="1"/>
  <c r="F3773" i="1" l="1"/>
  <c r="F3777" i="1"/>
  <c r="F3779" i="1"/>
  <c r="F3781" i="1"/>
  <c r="F3780" i="1"/>
  <c r="F3772" i="1"/>
  <c r="F3774" i="1"/>
  <c r="F3778" i="1"/>
  <c r="F3775" i="1"/>
  <c r="F3776" i="1"/>
  <c r="L3771" i="1"/>
  <c r="K3771" i="1"/>
  <c r="J3771" i="1"/>
  <c r="I3771" i="1"/>
  <c r="H3771" i="1"/>
  <c r="L3770" i="1"/>
  <c r="J3770" i="1"/>
  <c r="I3770" i="1"/>
  <c r="H3770" i="1"/>
  <c r="L3769" i="1"/>
  <c r="J3769" i="1"/>
  <c r="I3769" i="1"/>
  <c r="H3769" i="1"/>
  <c r="L3768" i="1"/>
  <c r="J3768" i="1"/>
  <c r="I3768" i="1"/>
  <c r="H3768" i="1"/>
  <c r="L3767" i="1"/>
  <c r="J3767" i="1"/>
  <c r="I3767" i="1"/>
  <c r="H3767" i="1"/>
  <c r="L3766" i="1"/>
  <c r="J3766" i="1"/>
  <c r="I3766" i="1"/>
  <c r="H3766" i="1"/>
  <c r="L3765" i="1"/>
  <c r="J3765" i="1"/>
  <c r="I3765" i="1"/>
  <c r="H3765" i="1"/>
  <c r="L3764" i="1"/>
  <c r="J3764" i="1"/>
  <c r="I3764" i="1"/>
  <c r="H3764" i="1"/>
  <c r="L3763" i="1"/>
  <c r="J3763" i="1"/>
  <c r="I3763" i="1"/>
  <c r="H3763" i="1"/>
  <c r="L3762" i="1"/>
  <c r="J3762" i="1"/>
  <c r="I3762" i="1"/>
  <c r="H3762" i="1"/>
  <c r="E3771" i="1"/>
  <c r="D3771" i="1"/>
  <c r="E3770" i="1"/>
  <c r="K3900" i="1" s="1"/>
  <c r="D3770" i="1"/>
  <c r="E3769" i="1"/>
  <c r="K3899" i="1" s="1"/>
  <c r="D3769" i="1"/>
  <c r="E3768" i="1"/>
  <c r="K3898" i="1" s="1"/>
  <c r="D3768" i="1"/>
  <c r="E3767" i="1"/>
  <c r="K3897" i="1" s="1"/>
  <c r="D3767" i="1"/>
  <c r="E3766" i="1"/>
  <c r="K3896" i="1" s="1"/>
  <c r="D3766" i="1"/>
  <c r="E3765" i="1"/>
  <c r="K3895" i="1" s="1"/>
  <c r="D3765" i="1"/>
  <c r="E3764" i="1"/>
  <c r="K3894" i="1" s="1"/>
  <c r="D3764" i="1"/>
  <c r="E3763" i="1"/>
  <c r="K3893" i="1" s="1"/>
  <c r="D3763" i="1"/>
  <c r="E3762" i="1"/>
  <c r="K3892" i="1" s="1"/>
  <c r="D3762" i="1"/>
  <c r="F3763" i="1" l="1"/>
  <c r="F3765" i="1"/>
  <c r="F3767" i="1"/>
  <c r="F3769" i="1"/>
  <c r="F3771" i="1"/>
  <c r="F3764" i="1"/>
  <c r="F3768" i="1"/>
  <c r="F3766" i="1"/>
  <c r="F3770" i="1"/>
  <c r="F3762" i="1"/>
  <c r="L3761" i="1"/>
  <c r="K3761" i="1"/>
  <c r="J3761" i="1"/>
  <c r="I3761" i="1"/>
  <c r="H3761" i="1"/>
  <c r="L3760" i="1"/>
  <c r="J3760" i="1"/>
  <c r="I3760" i="1"/>
  <c r="H3760" i="1"/>
  <c r="L3759" i="1"/>
  <c r="J3759" i="1"/>
  <c r="I3759" i="1"/>
  <c r="H3759" i="1"/>
  <c r="L3758" i="1"/>
  <c r="J3758" i="1"/>
  <c r="I3758" i="1"/>
  <c r="H3758" i="1"/>
  <c r="L3757" i="1"/>
  <c r="J3757" i="1"/>
  <c r="I3757" i="1"/>
  <c r="H3757" i="1"/>
  <c r="L3756" i="1"/>
  <c r="J3756" i="1"/>
  <c r="I3756" i="1"/>
  <c r="H3756" i="1"/>
  <c r="L3755" i="1"/>
  <c r="J3755" i="1"/>
  <c r="I3755" i="1"/>
  <c r="H3755" i="1"/>
  <c r="L3754" i="1"/>
  <c r="J3754" i="1"/>
  <c r="I3754" i="1"/>
  <c r="H3754" i="1"/>
  <c r="L3753" i="1"/>
  <c r="J3753" i="1"/>
  <c r="I3753" i="1"/>
  <c r="H3753" i="1"/>
  <c r="L3752" i="1"/>
  <c r="J3752" i="1"/>
  <c r="I3752" i="1"/>
  <c r="H3752" i="1"/>
  <c r="E3761" i="1"/>
  <c r="D3761" i="1"/>
  <c r="E3760" i="1"/>
  <c r="K3890" i="1" s="1"/>
  <c r="D3760" i="1"/>
  <c r="E3759" i="1"/>
  <c r="K3889" i="1" s="1"/>
  <c r="D3759" i="1"/>
  <c r="E3758" i="1"/>
  <c r="K3888" i="1" s="1"/>
  <c r="D3758" i="1"/>
  <c r="E3757" i="1"/>
  <c r="K3887" i="1" s="1"/>
  <c r="D3757" i="1"/>
  <c r="E3756" i="1"/>
  <c r="K3886" i="1" s="1"/>
  <c r="D3756" i="1"/>
  <c r="E3755" i="1"/>
  <c r="K3885" i="1" s="1"/>
  <c r="D3755" i="1"/>
  <c r="E3754" i="1"/>
  <c r="K3884" i="1" s="1"/>
  <c r="D3754" i="1"/>
  <c r="E3753" i="1"/>
  <c r="K3883" i="1" s="1"/>
  <c r="D3753" i="1"/>
  <c r="E3752" i="1"/>
  <c r="K3882" i="1" s="1"/>
  <c r="D3752" i="1"/>
  <c r="L3751" i="1"/>
  <c r="K3751" i="1"/>
  <c r="J3751" i="1"/>
  <c r="I3751" i="1"/>
  <c r="H3751" i="1"/>
  <c r="L3750" i="1"/>
  <c r="J3750" i="1"/>
  <c r="I3750" i="1"/>
  <c r="H3750" i="1"/>
  <c r="L3749" i="1"/>
  <c r="J3749" i="1"/>
  <c r="I3749" i="1"/>
  <c r="H3749" i="1"/>
  <c r="L3748" i="1"/>
  <c r="J3748" i="1"/>
  <c r="I3748" i="1"/>
  <c r="H3748" i="1"/>
  <c r="L3747" i="1"/>
  <c r="J3747" i="1"/>
  <c r="I3747" i="1"/>
  <c r="H3747" i="1"/>
  <c r="L3746" i="1"/>
  <c r="J3746" i="1"/>
  <c r="I3746" i="1"/>
  <c r="H3746" i="1"/>
  <c r="L3745" i="1"/>
  <c r="J3745" i="1"/>
  <c r="I3745" i="1"/>
  <c r="H3745" i="1"/>
  <c r="L3744" i="1"/>
  <c r="J3744" i="1"/>
  <c r="I3744" i="1"/>
  <c r="H3744" i="1"/>
  <c r="L3743" i="1"/>
  <c r="J3743" i="1"/>
  <c r="I3743" i="1"/>
  <c r="H3743" i="1"/>
  <c r="L3742" i="1"/>
  <c r="J3742" i="1"/>
  <c r="I3742" i="1"/>
  <c r="H3742" i="1"/>
  <c r="E3751" i="1"/>
  <c r="D3751" i="1"/>
  <c r="E3750" i="1"/>
  <c r="K3880" i="1" s="1"/>
  <c r="D3750" i="1"/>
  <c r="E3749" i="1"/>
  <c r="K3879" i="1" s="1"/>
  <c r="D3749" i="1"/>
  <c r="E3748" i="1"/>
  <c r="K3878" i="1" s="1"/>
  <c r="D3748" i="1"/>
  <c r="E3747" i="1"/>
  <c r="K3877" i="1" s="1"/>
  <c r="D3747" i="1"/>
  <c r="E3746" i="1"/>
  <c r="K3876" i="1" s="1"/>
  <c r="D3746" i="1"/>
  <c r="E3745" i="1"/>
  <c r="K3875" i="1" s="1"/>
  <c r="D3745" i="1"/>
  <c r="E3744" i="1"/>
  <c r="K3874" i="1" s="1"/>
  <c r="D3744" i="1"/>
  <c r="E3743" i="1"/>
  <c r="K3873" i="1" s="1"/>
  <c r="D3743" i="1"/>
  <c r="E3742" i="1"/>
  <c r="K3872" i="1" s="1"/>
  <c r="D3742" i="1"/>
  <c r="L3741" i="1"/>
  <c r="K3741" i="1"/>
  <c r="J3741" i="1"/>
  <c r="I3741" i="1"/>
  <c r="H3741" i="1"/>
  <c r="L3740" i="1"/>
  <c r="J3740" i="1"/>
  <c r="I3740" i="1"/>
  <c r="H3740" i="1"/>
  <c r="L3739" i="1"/>
  <c r="J3739" i="1"/>
  <c r="I3739" i="1"/>
  <c r="H3739" i="1"/>
  <c r="L3738" i="1"/>
  <c r="J3738" i="1"/>
  <c r="I3738" i="1"/>
  <c r="H3738" i="1"/>
  <c r="L3737" i="1"/>
  <c r="J3737" i="1"/>
  <c r="I3737" i="1"/>
  <c r="H3737" i="1"/>
  <c r="L3736" i="1"/>
  <c r="J3736" i="1"/>
  <c r="I3736" i="1"/>
  <c r="H3736" i="1"/>
  <c r="L3735" i="1"/>
  <c r="J3735" i="1"/>
  <c r="I3735" i="1"/>
  <c r="H3735" i="1"/>
  <c r="L3734" i="1"/>
  <c r="J3734" i="1"/>
  <c r="I3734" i="1"/>
  <c r="H3734" i="1"/>
  <c r="L3733" i="1"/>
  <c r="J3733" i="1"/>
  <c r="I3733" i="1"/>
  <c r="H3733" i="1"/>
  <c r="L3732" i="1"/>
  <c r="J3732" i="1"/>
  <c r="I3732" i="1"/>
  <c r="H3732" i="1"/>
  <c r="E3741" i="1"/>
  <c r="D3741" i="1"/>
  <c r="E3740" i="1"/>
  <c r="K3870" i="1" s="1"/>
  <c r="D3740" i="1"/>
  <c r="E3739" i="1"/>
  <c r="K3869" i="1" s="1"/>
  <c r="D3739" i="1"/>
  <c r="E3738" i="1"/>
  <c r="K3868" i="1" s="1"/>
  <c r="D3738" i="1"/>
  <c r="E3737" i="1"/>
  <c r="K3867" i="1" s="1"/>
  <c r="D3737" i="1"/>
  <c r="E3736" i="1"/>
  <c r="K3866" i="1" s="1"/>
  <c r="D3736" i="1"/>
  <c r="E3735" i="1"/>
  <c r="K3865" i="1" s="1"/>
  <c r="D3735" i="1"/>
  <c r="E3734" i="1"/>
  <c r="K3864" i="1" s="1"/>
  <c r="D3734" i="1"/>
  <c r="E3733" i="1"/>
  <c r="K3863" i="1" s="1"/>
  <c r="D3733" i="1"/>
  <c r="E3732" i="1"/>
  <c r="D3732" i="1"/>
  <c r="F3736" i="1" l="1"/>
  <c r="K3862" i="1"/>
  <c r="F3752" i="1"/>
  <c r="F3760" i="1"/>
  <c r="F3753" i="1"/>
  <c r="F3756" i="1"/>
  <c r="F3757" i="1"/>
  <c r="F3759" i="1"/>
  <c r="F3761" i="1"/>
  <c r="F3743" i="1"/>
  <c r="F3754" i="1"/>
  <c r="F3758" i="1"/>
  <c r="F3755" i="1"/>
  <c r="F3746" i="1"/>
  <c r="F3747" i="1"/>
  <c r="F3749" i="1"/>
  <c r="F3751" i="1"/>
  <c r="F3742" i="1"/>
  <c r="F3744" i="1"/>
  <c r="F3748" i="1"/>
  <c r="F3750" i="1"/>
  <c r="F3745" i="1"/>
  <c r="F3733" i="1"/>
  <c r="F3737" i="1"/>
  <c r="F3739" i="1"/>
  <c r="F3741" i="1"/>
  <c r="F3732" i="1"/>
  <c r="F3734" i="1"/>
  <c r="F3738" i="1"/>
  <c r="F3740" i="1"/>
  <c r="F3735" i="1"/>
  <c r="L3731" i="1"/>
  <c r="K3731" i="1"/>
  <c r="J3731" i="1"/>
  <c r="I3731" i="1"/>
  <c r="H3731" i="1"/>
  <c r="L3730" i="1"/>
  <c r="J3730" i="1"/>
  <c r="I3730" i="1"/>
  <c r="H3730" i="1"/>
  <c r="L3729" i="1"/>
  <c r="J3729" i="1"/>
  <c r="I3729" i="1"/>
  <c r="H3729" i="1"/>
  <c r="L3728" i="1"/>
  <c r="J3728" i="1"/>
  <c r="I3728" i="1"/>
  <c r="H3728" i="1"/>
  <c r="L3727" i="1"/>
  <c r="J3727" i="1"/>
  <c r="I3727" i="1"/>
  <c r="H3727" i="1"/>
  <c r="L3726" i="1"/>
  <c r="J3726" i="1"/>
  <c r="I3726" i="1"/>
  <c r="H3726" i="1"/>
  <c r="L3725" i="1"/>
  <c r="J3725" i="1"/>
  <c r="I3725" i="1"/>
  <c r="H3725" i="1"/>
  <c r="L3724" i="1"/>
  <c r="J3724" i="1"/>
  <c r="I3724" i="1"/>
  <c r="H3724" i="1"/>
  <c r="L3723" i="1"/>
  <c r="J3723" i="1"/>
  <c r="I3723" i="1"/>
  <c r="H3723" i="1"/>
  <c r="L3722" i="1"/>
  <c r="J3722" i="1"/>
  <c r="I3722" i="1"/>
  <c r="H3722" i="1"/>
  <c r="E3731" i="1"/>
  <c r="D3731" i="1"/>
  <c r="E3730" i="1"/>
  <c r="K3860" i="1" s="1"/>
  <c r="D3730" i="1"/>
  <c r="E3729" i="1"/>
  <c r="K3859" i="1" s="1"/>
  <c r="D3729" i="1"/>
  <c r="E3728" i="1"/>
  <c r="K3858" i="1" s="1"/>
  <c r="D3728" i="1"/>
  <c r="E3727" i="1"/>
  <c r="K3857" i="1" s="1"/>
  <c r="D3727" i="1"/>
  <c r="E3726" i="1"/>
  <c r="K3856" i="1" s="1"/>
  <c r="D3726" i="1"/>
  <c r="E3725" i="1"/>
  <c r="K3855" i="1" s="1"/>
  <c r="D3725" i="1"/>
  <c r="E3724" i="1"/>
  <c r="K3854" i="1" s="1"/>
  <c r="D3724" i="1"/>
  <c r="E3723" i="1"/>
  <c r="K3853" i="1" s="1"/>
  <c r="D3723" i="1"/>
  <c r="E3722" i="1"/>
  <c r="K3852" i="1" s="1"/>
  <c r="D3722" i="1"/>
  <c r="F3722" i="1" l="1"/>
  <c r="F3724" i="1"/>
  <c r="F3727" i="1"/>
  <c r="F3729" i="1"/>
  <c r="F3731" i="1"/>
  <c r="F3725" i="1"/>
  <c r="F3726" i="1"/>
  <c r="F3728" i="1"/>
  <c r="F3723" i="1"/>
  <c r="F3730" i="1"/>
  <c r="L3721" i="1"/>
  <c r="K3721" i="1"/>
  <c r="J3721" i="1"/>
  <c r="I3721" i="1"/>
  <c r="H3721" i="1"/>
  <c r="L3720" i="1"/>
  <c r="J3720" i="1"/>
  <c r="I3720" i="1"/>
  <c r="H3720" i="1"/>
  <c r="L3719" i="1"/>
  <c r="J3719" i="1"/>
  <c r="I3719" i="1"/>
  <c r="H3719" i="1"/>
  <c r="L3718" i="1"/>
  <c r="J3718" i="1"/>
  <c r="I3718" i="1"/>
  <c r="H3718" i="1"/>
  <c r="L3717" i="1"/>
  <c r="J3717" i="1"/>
  <c r="I3717" i="1"/>
  <c r="H3717" i="1"/>
  <c r="L3716" i="1"/>
  <c r="J3716" i="1"/>
  <c r="I3716" i="1"/>
  <c r="H3716" i="1"/>
  <c r="L3715" i="1"/>
  <c r="J3715" i="1"/>
  <c r="I3715" i="1"/>
  <c r="H3715" i="1"/>
  <c r="L3714" i="1"/>
  <c r="J3714" i="1"/>
  <c r="I3714" i="1"/>
  <c r="H3714" i="1"/>
  <c r="L3713" i="1"/>
  <c r="J3713" i="1"/>
  <c r="I3713" i="1"/>
  <c r="H3713" i="1"/>
  <c r="L3712" i="1"/>
  <c r="J3712" i="1"/>
  <c r="I3712" i="1"/>
  <c r="H3712" i="1"/>
  <c r="E3721" i="1"/>
  <c r="D3721" i="1"/>
  <c r="E3720" i="1"/>
  <c r="K3850" i="1" s="1"/>
  <c r="D3720" i="1"/>
  <c r="E3719" i="1"/>
  <c r="K3849" i="1" s="1"/>
  <c r="D3719" i="1"/>
  <c r="E3718" i="1"/>
  <c r="K3848" i="1" s="1"/>
  <c r="D3718" i="1"/>
  <c r="E3717" i="1"/>
  <c r="K3847" i="1" s="1"/>
  <c r="D3717" i="1"/>
  <c r="E3716" i="1"/>
  <c r="K3846" i="1" s="1"/>
  <c r="D3716" i="1"/>
  <c r="E3715" i="1"/>
  <c r="K3845" i="1" s="1"/>
  <c r="D3715" i="1"/>
  <c r="E3714" i="1"/>
  <c r="K3844" i="1" s="1"/>
  <c r="D3714" i="1"/>
  <c r="E3713" i="1"/>
  <c r="K3843" i="1" s="1"/>
  <c r="D3713" i="1"/>
  <c r="E3712" i="1"/>
  <c r="K3842" i="1" s="1"/>
  <c r="D3712" i="1"/>
  <c r="F3713" i="1" l="1"/>
  <c r="F3712" i="1"/>
  <c r="F3716" i="1"/>
  <c r="F3719" i="1"/>
  <c r="F3721" i="1"/>
  <c r="F3717" i="1"/>
  <c r="F3714" i="1"/>
  <c r="F3718" i="1"/>
  <c r="F3720" i="1"/>
  <c r="F3715" i="1"/>
  <c r="L3711" i="1"/>
  <c r="K3711" i="1"/>
  <c r="J3711" i="1"/>
  <c r="I3711" i="1"/>
  <c r="H3711" i="1"/>
  <c r="L3710" i="1"/>
  <c r="J3710" i="1"/>
  <c r="I3710" i="1"/>
  <c r="H3710" i="1"/>
  <c r="L3709" i="1"/>
  <c r="J3709" i="1"/>
  <c r="I3709" i="1"/>
  <c r="H3709" i="1"/>
  <c r="L3708" i="1"/>
  <c r="J3708" i="1"/>
  <c r="I3708" i="1"/>
  <c r="H3708" i="1"/>
  <c r="L3707" i="1"/>
  <c r="J3707" i="1"/>
  <c r="I3707" i="1"/>
  <c r="H3707" i="1"/>
  <c r="L3706" i="1"/>
  <c r="J3706" i="1"/>
  <c r="I3706" i="1"/>
  <c r="H3706" i="1"/>
  <c r="L3705" i="1"/>
  <c r="J3705" i="1"/>
  <c r="I3705" i="1"/>
  <c r="H3705" i="1"/>
  <c r="L3704" i="1"/>
  <c r="J3704" i="1"/>
  <c r="I3704" i="1"/>
  <c r="H3704" i="1"/>
  <c r="L3703" i="1"/>
  <c r="J3703" i="1"/>
  <c r="I3703" i="1"/>
  <c r="H3703" i="1"/>
  <c r="L3702" i="1"/>
  <c r="J3702" i="1"/>
  <c r="I3702" i="1"/>
  <c r="H3702" i="1"/>
  <c r="E3711" i="1"/>
  <c r="D3711" i="1"/>
  <c r="E3710" i="1"/>
  <c r="K3840" i="1" s="1"/>
  <c r="D3710" i="1"/>
  <c r="E3709" i="1"/>
  <c r="K3839" i="1" s="1"/>
  <c r="D3709" i="1"/>
  <c r="E3708" i="1"/>
  <c r="K3838" i="1" s="1"/>
  <c r="D3708" i="1"/>
  <c r="E3707" i="1"/>
  <c r="K3837" i="1" s="1"/>
  <c r="D3707" i="1"/>
  <c r="E3706" i="1"/>
  <c r="K3836" i="1" s="1"/>
  <c r="D3706" i="1"/>
  <c r="E3705" i="1"/>
  <c r="K3835" i="1" s="1"/>
  <c r="D3705" i="1"/>
  <c r="E3704" i="1"/>
  <c r="K3834" i="1" s="1"/>
  <c r="D3704" i="1"/>
  <c r="E3703" i="1"/>
  <c r="K3833" i="1" s="1"/>
  <c r="D3703" i="1"/>
  <c r="E3702" i="1"/>
  <c r="D3702" i="1"/>
  <c r="F3702" i="1" l="1"/>
  <c r="K3832" i="1"/>
  <c r="F3703" i="1"/>
  <c r="F3710" i="1"/>
  <c r="F3709" i="1"/>
  <c r="F3711" i="1"/>
  <c r="F3707" i="1"/>
  <c r="F3704" i="1"/>
  <c r="F3708" i="1"/>
  <c r="F3706" i="1"/>
  <c r="F3705" i="1"/>
  <c r="L3701" i="1"/>
  <c r="K3701" i="1"/>
  <c r="J3701" i="1"/>
  <c r="I3701" i="1"/>
  <c r="H3701" i="1"/>
  <c r="L3700" i="1"/>
  <c r="J3700" i="1"/>
  <c r="I3700" i="1"/>
  <c r="H3700" i="1"/>
  <c r="L3699" i="1"/>
  <c r="J3699" i="1"/>
  <c r="I3699" i="1"/>
  <c r="H3699" i="1"/>
  <c r="L3698" i="1"/>
  <c r="J3698" i="1"/>
  <c r="I3698" i="1"/>
  <c r="H3698" i="1"/>
  <c r="L3697" i="1"/>
  <c r="J3697" i="1"/>
  <c r="I3697" i="1"/>
  <c r="H3697" i="1"/>
  <c r="L3696" i="1"/>
  <c r="J3696" i="1"/>
  <c r="I3696" i="1"/>
  <c r="H3696" i="1"/>
  <c r="L3695" i="1"/>
  <c r="J3695" i="1"/>
  <c r="I3695" i="1"/>
  <c r="H3695" i="1"/>
  <c r="L3694" i="1"/>
  <c r="J3694" i="1"/>
  <c r="I3694" i="1"/>
  <c r="H3694" i="1"/>
  <c r="L3693" i="1"/>
  <c r="J3693" i="1"/>
  <c r="I3693" i="1"/>
  <c r="H3693" i="1"/>
  <c r="L3692" i="1"/>
  <c r="J3692" i="1"/>
  <c r="I3692" i="1"/>
  <c r="H3692" i="1"/>
  <c r="E3701" i="1"/>
  <c r="D3701" i="1"/>
  <c r="E3700" i="1"/>
  <c r="K3830" i="1" s="1"/>
  <c r="D3700" i="1"/>
  <c r="E3699" i="1"/>
  <c r="K3829" i="1" s="1"/>
  <c r="D3699" i="1"/>
  <c r="E3698" i="1"/>
  <c r="K3828" i="1" s="1"/>
  <c r="D3698" i="1"/>
  <c r="E3697" i="1"/>
  <c r="K3827" i="1" s="1"/>
  <c r="D3697" i="1"/>
  <c r="E3696" i="1"/>
  <c r="K3826" i="1" s="1"/>
  <c r="D3696" i="1"/>
  <c r="E3695" i="1"/>
  <c r="K3825" i="1" s="1"/>
  <c r="D3695" i="1"/>
  <c r="E3694" i="1"/>
  <c r="K3824" i="1" s="1"/>
  <c r="D3694" i="1"/>
  <c r="E3693" i="1"/>
  <c r="K3823" i="1" s="1"/>
  <c r="D3693" i="1"/>
  <c r="E3692" i="1"/>
  <c r="K3822" i="1" s="1"/>
  <c r="D3692" i="1"/>
  <c r="F3693" i="1" l="1"/>
  <c r="F3695" i="1"/>
  <c r="F3694" i="1"/>
  <c r="F3699" i="1"/>
  <c r="F3701" i="1"/>
  <c r="F3697" i="1"/>
  <c r="F3692" i="1"/>
  <c r="F3696" i="1"/>
  <c r="F3698" i="1"/>
  <c r="F3700" i="1"/>
  <c r="L3691" i="1"/>
  <c r="K3691" i="1"/>
  <c r="J3691" i="1"/>
  <c r="I3691" i="1"/>
  <c r="H3691" i="1"/>
  <c r="L3690" i="1"/>
  <c r="J3690" i="1"/>
  <c r="I3690" i="1"/>
  <c r="H3690" i="1"/>
  <c r="L3689" i="1"/>
  <c r="J3689" i="1"/>
  <c r="I3689" i="1"/>
  <c r="H3689" i="1"/>
  <c r="L3688" i="1"/>
  <c r="J3688" i="1"/>
  <c r="I3688" i="1"/>
  <c r="H3688" i="1"/>
  <c r="L3687" i="1"/>
  <c r="J3687" i="1"/>
  <c r="I3687" i="1"/>
  <c r="H3687" i="1"/>
  <c r="L3686" i="1"/>
  <c r="J3686" i="1"/>
  <c r="I3686" i="1"/>
  <c r="H3686" i="1"/>
  <c r="L3685" i="1"/>
  <c r="J3685" i="1"/>
  <c r="I3685" i="1"/>
  <c r="H3685" i="1"/>
  <c r="L3684" i="1"/>
  <c r="J3684" i="1"/>
  <c r="I3684" i="1"/>
  <c r="H3684" i="1"/>
  <c r="L3683" i="1"/>
  <c r="J3683" i="1"/>
  <c r="I3683" i="1"/>
  <c r="H3683" i="1"/>
  <c r="L3682" i="1"/>
  <c r="J3682" i="1"/>
  <c r="I3682" i="1"/>
  <c r="H3682" i="1"/>
  <c r="L3681" i="1"/>
  <c r="K3681" i="1"/>
  <c r="J3681" i="1"/>
  <c r="I3681" i="1"/>
  <c r="H3681" i="1"/>
  <c r="L3680" i="1"/>
  <c r="J3680" i="1"/>
  <c r="I3680" i="1"/>
  <c r="H3680" i="1"/>
  <c r="L3679" i="1"/>
  <c r="J3679" i="1"/>
  <c r="I3679" i="1"/>
  <c r="H3679" i="1"/>
  <c r="L3678" i="1"/>
  <c r="J3678" i="1"/>
  <c r="I3678" i="1"/>
  <c r="H3678" i="1"/>
  <c r="L3677" i="1"/>
  <c r="J3677" i="1"/>
  <c r="I3677" i="1"/>
  <c r="H3677" i="1"/>
  <c r="L3676" i="1"/>
  <c r="J3676" i="1"/>
  <c r="I3676" i="1"/>
  <c r="H3676" i="1"/>
  <c r="L3675" i="1"/>
  <c r="J3675" i="1"/>
  <c r="I3675" i="1"/>
  <c r="H3675" i="1"/>
  <c r="L3674" i="1"/>
  <c r="J3674" i="1"/>
  <c r="I3674" i="1"/>
  <c r="H3674" i="1"/>
  <c r="L3673" i="1"/>
  <c r="J3673" i="1"/>
  <c r="I3673" i="1"/>
  <c r="H3673" i="1"/>
  <c r="L3672" i="1"/>
  <c r="J3672" i="1"/>
  <c r="I3672" i="1"/>
  <c r="H3672" i="1"/>
  <c r="L3671" i="1"/>
  <c r="K3671" i="1"/>
  <c r="J3671" i="1"/>
  <c r="I3671" i="1"/>
  <c r="H3671" i="1"/>
  <c r="L3670" i="1"/>
  <c r="J3670" i="1"/>
  <c r="I3670" i="1"/>
  <c r="H3670" i="1"/>
  <c r="L3669" i="1"/>
  <c r="J3669" i="1"/>
  <c r="I3669" i="1"/>
  <c r="H3669" i="1"/>
  <c r="L3668" i="1"/>
  <c r="J3668" i="1"/>
  <c r="I3668" i="1"/>
  <c r="H3668" i="1"/>
  <c r="L3667" i="1"/>
  <c r="J3667" i="1"/>
  <c r="I3667" i="1"/>
  <c r="H3667" i="1"/>
  <c r="L3666" i="1"/>
  <c r="J3666" i="1"/>
  <c r="I3666" i="1"/>
  <c r="H3666" i="1"/>
  <c r="L3665" i="1"/>
  <c r="J3665" i="1"/>
  <c r="I3665" i="1"/>
  <c r="H3665" i="1"/>
  <c r="L3664" i="1"/>
  <c r="J3664" i="1"/>
  <c r="I3664" i="1"/>
  <c r="H3664" i="1"/>
  <c r="L3663" i="1"/>
  <c r="J3663" i="1"/>
  <c r="I3663" i="1"/>
  <c r="H3663" i="1"/>
  <c r="L3662" i="1"/>
  <c r="J3662" i="1"/>
  <c r="I3662" i="1"/>
  <c r="H3662" i="1"/>
  <c r="E3691" i="1"/>
  <c r="D3691" i="1"/>
  <c r="E3690" i="1"/>
  <c r="K3820" i="1" s="1"/>
  <c r="D3690" i="1"/>
  <c r="E3689" i="1"/>
  <c r="K3819" i="1" s="1"/>
  <c r="D3689" i="1"/>
  <c r="E3688" i="1"/>
  <c r="K3818" i="1" s="1"/>
  <c r="D3688" i="1"/>
  <c r="E3687" i="1"/>
  <c r="K3817" i="1" s="1"/>
  <c r="D3687" i="1"/>
  <c r="E3686" i="1"/>
  <c r="K3816" i="1" s="1"/>
  <c r="D3686" i="1"/>
  <c r="E3685" i="1"/>
  <c r="K3815" i="1" s="1"/>
  <c r="D3685" i="1"/>
  <c r="E3684" i="1"/>
  <c r="K3814" i="1" s="1"/>
  <c r="D3684" i="1"/>
  <c r="E3683" i="1"/>
  <c r="K3813" i="1" s="1"/>
  <c r="D3683" i="1"/>
  <c r="E3682" i="1"/>
  <c r="K3812" i="1" s="1"/>
  <c r="D3682" i="1"/>
  <c r="E3681" i="1"/>
  <c r="D3681" i="1"/>
  <c r="E3680" i="1"/>
  <c r="K3810" i="1" s="1"/>
  <c r="D3680" i="1"/>
  <c r="E3679" i="1"/>
  <c r="K3809" i="1" s="1"/>
  <c r="D3679" i="1"/>
  <c r="E3678" i="1"/>
  <c r="K3808" i="1" s="1"/>
  <c r="D3678" i="1"/>
  <c r="E3677" i="1"/>
  <c r="K3807" i="1" s="1"/>
  <c r="D3677" i="1"/>
  <c r="E3676" i="1"/>
  <c r="K3806" i="1" s="1"/>
  <c r="D3676" i="1"/>
  <c r="E3675" i="1"/>
  <c r="K3805" i="1" s="1"/>
  <c r="D3675" i="1"/>
  <c r="E3674" i="1"/>
  <c r="K3804" i="1" s="1"/>
  <c r="D3674" i="1"/>
  <c r="E3673" i="1"/>
  <c r="K3803" i="1" s="1"/>
  <c r="D3673" i="1"/>
  <c r="E3672" i="1"/>
  <c r="K3802" i="1" s="1"/>
  <c r="D3672" i="1"/>
  <c r="E3671" i="1"/>
  <c r="D3671" i="1"/>
  <c r="E3670" i="1"/>
  <c r="K3800" i="1" s="1"/>
  <c r="D3670" i="1"/>
  <c r="E3669" i="1"/>
  <c r="K3799" i="1" s="1"/>
  <c r="D3669" i="1"/>
  <c r="E3668" i="1"/>
  <c r="K3798" i="1" s="1"/>
  <c r="D3668" i="1"/>
  <c r="E3667" i="1"/>
  <c r="K3797" i="1" s="1"/>
  <c r="D3667" i="1"/>
  <c r="E3666" i="1"/>
  <c r="K3796" i="1" s="1"/>
  <c r="D3666" i="1"/>
  <c r="E3665" i="1"/>
  <c r="K3795" i="1" s="1"/>
  <c r="D3665" i="1"/>
  <c r="E3664" i="1"/>
  <c r="K3794" i="1" s="1"/>
  <c r="D3664" i="1"/>
  <c r="E3663" i="1"/>
  <c r="K3793" i="1" s="1"/>
  <c r="D3663" i="1"/>
  <c r="E3662" i="1"/>
  <c r="K3792" i="1" s="1"/>
  <c r="D3662" i="1"/>
  <c r="F3663" i="1" l="1"/>
  <c r="F3666" i="1"/>
  <c r="F3676" i="1"/>
  <c r="F3683" i="1"/>
  <c r="F3685" i="1"/>
  <c r="F3667" i="1"/>
  <c r="F3675" i="1"/>
  <c r="F3669" i="1"/>
  <c r="F3677" i="1"/>
  <c r="F3687" i="1"/>
  <c r="F3691" i="1"/>
  <c r="F3671" i="1"/>
  <c r="F3679" i="1"/>
  <c r="F3689" i="1"/>
  <c r="F3688" i="1"/>
  <c r="F3681" i="1"/>
  <c r="F3682" i="1"/>
  <c r="F3686" i="1"/>
  <c r="F3690" i="1"/>
  <c r="F3670" i="1"/>
  <c r="F3678" i="1"/>
  <c r="F3665" i="1"/>
  <c r="F3673" i="1"/>
  <c r="F3662" i="1"/>
  <c r="F3674" i="1"/>
  <c r="F3664" i="1"/>
  <c r="F3672" i="1"/>
  <c r="F3680" i="1"/>
  <c r="F3684" i="1"/>
  <c r="F3668" i="1"/>
  <c r="L3661" i="1"/>
  <c r="K3661" i="1"/>
  <c r="J3661" i="1"/>
  <c r="I3661" i="1"/>
  <c r="H3661" i="1"/>
  <c r="L3660" i="1"/>
  <c r="J3660" i="1"/>
  <c r="I3660" i="1"/>
  <c r="H3660" i="1"/>
  <c r="L3659" i="1"/>
  <c r="J3659" i="1"/>
  <c r="I3659" i="1"/>
  <c r="H3659" i="1"/>
  <c r="L3658" i="1"/>
  <c r="J3658" i="1"/>
  <c r="I3658" i="1"/>
  <c r="H3658" i="1"/>
  <c r="L3657" i="1"/>
  <c r="J3657" i="1"/>
  <c r="I3657" i="1"/>
  <c r="H3657" i="1"/>
  <c r="L3656" i="1"/>
  <c r="J3656" i="1"/>
  <c r="I3656" i="1"/>
  <c r="H3656" i="1"/>
  <c r="L3655" i="1"/>
  <c r="J3655" i="1"/>
  <c r="I3655" i="1"/>
  <c r="H3655" i="1"/>
  <c r="L3654" i="1"/>
  <c r="J3654" i="1"/>
  <c r="I3654" i="1"/>
  <c r="H3654" i="1"/>
  <c r="L3653" i="1"/>
  <c r="J3653" i="1"/>
  <c r="I3653" i="1"/>
  <c r="H3653" i="1"/>
  <c r="L3652" i="1"/>
  <c r="J3652" i="1"/>
  <c r="I3652" i="1"/>
  <c r="H3652" i="1"/>
  <c r="E3661" i="1"/>
  <c r="D3661" i="1"/>
  <c r="E3660" i="1"/>
  <c r="K3790" i="1" s="1"/>
  <c r="D3660" i="1"/>
  <c r="E3659" i="1"/>
  <c r="K3789" i="1" s="1"/>
  <c r="D3659" i="1"/>
  <c r="E3658" i="1"/>
  <c r="K3788" i="1" s="1"/>
  <c r="D3658" i="1"/>
  <c r="E3657" i="1"/>
  <c r="K3787" i="1" s="1"/>
  <c r="D3657" i="1"/>
  <c r="E3656" i="1"/>
  <c r="K3786" i="1" s="1"/>
  <c r="D3656" i="1"/>
  <c r="E3655" i="1"/>
  <c r="K3785" i="1" s="1"/>
  <c r="D3655" i="1"/>
  <c r="E3654" i="1"/>
  <c r="K3784" i="1" s="1"/>
  <c r="D3654" i="1"/>
  <c r="E3653" i="1"/>
  <c r="K3783" i="1" s="1"/>
  <c r="D3653" i="1"/>
  <c r="E3652" i="1"/>
  <c r="K3782" i="1" s="1"/>
  <c r="D3652" i="1"/>
  <c r="F3653" i="1" l="1"/>
  <c r="F3654" i="1"/>
  <c r="F3660" i="1"/>
  <c r="F3659" i="1"/>
  <c r="F3661" i="1"/>
  <c r="F3657" i="1"/>
  <c r="F3652" i="1"/>
  <c r="F3658" i="1"/>
  <c r="F3655" i="1"/>
  <c r="F3656" i="1"/>
  <c r="L3651" i="1"/>
  <c r="K3651" i="1"/>
  <c r="J3651" i="1"/>
  <c r="I3651" i="1"/>
  <c r="H3651" i="1"/>
  <c r="L3650" i="1"/>
  <c r="J3650" i="1"/>
  <c r="I3650" i="1"/>
  <c r="H3650" i="1"/>
  <c r="L3649" i="1"/>
  <c r="J3649" i="1"/>
  <c r="I3649" i="1"/>
  <c r="H3649" i="1"/>
  <c r="L3648" i="1"/>
  <c r="J3648" i="1"/>
  <c r="I3648" i="1"/>
  <c r="H3648" i="1"/>
  <c r="L3647" i="1"/>
  <c r="J3647" i="1"/>
  <c r="I3647" i="1"/>
  <c r="H3647" i="1"/>
  <c r="L3646" i="1"/>
  <c r="J3646" i="1"/>
  <c r="I3646" i="1"/>
  <c r="H3646" i="1"/>
  <c r="L3645" i="1"/>
  <c r="J3645" i="1"/>
  <c r="I3645" i="1"/>
  <c r="H3645" i="1"/>
  <c r="L3644" i="1"/>
  <c r="J3644" i="1"/>
  <c r="I3644" i="1"/>
  <c r="H3644" i="1"/>
  <c r="L3643" i="1"/>
  <c r="J3643" i="1"/>
  <c r="I3643" i="1"/>
  <c r="H3643" i="1"/>
  <c r="L3642" i="1"/>
  <c r="J3642" i="1"/>
  <c r="I3642" i="1"/>
  <c r="H3642" i="1"/>
  <c r="E3651" i="1"/>
  <c r="D3651" i="1"/>
  <c r="E3650" i="1"/>
  <c r="K3780" i="1" s="1"/>
  <c r="D3650" i="1"/>
  <c r="E3649" i="1"/>
  <c r="K3779" i="1" s="1"/>
  <c r="D3649" i="1"/>
  <c r="E3648" i="1"/>
  <c r="K3778" i="1" s="1"/>
  <c r="D3648" i="1"/>
  <c r="E3647" i="1"/>
  <c r="K3777" i="1" s="1"/>
  <c r="D3647" i="1"/>
  <c r="E3646" i="1"/>
  <c r="K3776" i="1" s="1"/>
  <c r="D3646" i="1"/>
  <c r="E3645" i="1"/>
  <c r="K3775" i="1" s="1"/>
  <c r="D3645" i="1"/>
  <c r="E3644" i="1"/>
  <c r="K3774" i="1" s="1"/>
  <c r="D3644" i="1"/>
  <c r="E3643" i="1"/>
  <c r="K3773" i="1" s="1"/>
  <c r="D3643" i="1"/>
  <c r="E3642" i="1"/>
  <c r="K3772" i="1" s="1"/>
  <c r="D3642" i="1"/>
  <c r="F3642" i="1" l="1"/>
  <c r="F3643" i="1"/>
  <c r="F3647" i="1"/>
  <c r="F3651" i="1"/>
  <c r="F3645" i="1"/>
  <c r="F3649" i="1"/>
  <c r="F3646" i="1"/>
  <c r="F3648" i="1"/>
  <c r="F3650" i="1"/>
  <c r="F3644" i="1"/>
  <c r="L3641" i="1" l="1"/>
  <c r="K3641" i="1"/>
  <c r="J3641" i="1"/>
  <c r="I3641" i="1"/>
  <c r="H3641" i="1"/>
  <c r="L3640" i="1"/>
  <c r="J3640" i="1"/>
  <c r="I3640" i="1"/>
  <c r="H3640" i="1"/>
  <c r="L3639" i="1"/>
  <c r="J3639" i="1"/>
  <c r="I3639" i="1"/>
  <c r="H3639" i="1"/>
  <c r="L3638" i="1"/>
  <c r="J3638" i="1"/>
  <c r="I3638" i="1"/>
  <c r="H3638" i="1"/>
  <c r="L3637" i="1"/>
  <c r="J3637" i="1"/>
  <c r="I3637" i="1"/>
  <c r="H3637" i="1"/>
  <c r="L3636" i="1"/>
  <c r="J3636" i="1"/>
  <c r="I3636" i="1"/>
  <c r="H3636" i="1"/>
  <c r="L3635" i="1"/>
  <c r="J3635" i="1"/>
  <c r="I3635" i="1"/>
  <c r="H3635" i="1"/>
  <c r="L3634" i="1"/>
  <c r="J3634" i="1"/>
  <c r="I3634" i="1"/>
  <c r="H3634" i="1"/>
  <c r="L3633" i="1"/>
  <c r="J3633" i="1"/>
  <c r="I3633" i="1"/>
  <c r="H3633" i="1"/>
  <c r="L3632" i="1"/>
  <c r="J3632" i="1"/>
  <c r="I3632" i="1"/>
  <c r="H3632" i="1"/>
  <c r="E3641" i="1"/>
  <c r="D3641" i="1"/>
  <c r="E3640" i="1"/>
  <c r="K3770" i="1" s="1"/>
  <c r="D3640" i="1"/>
  <c r="E3639" i="1"/>
  <c r="K3769" i="1" s="1"/>
  <c r="D3639" i="1"/>
  <c r="E3638" i="1"/>
  <c r="K3768" i="1" s="1"/>
  <c r="D3638" i="1"/>
  <c r="E3637" i="1"/>
  <c r="K3767" i="1" s="1"/>
  <c r="D3637" i="1"/>
  <c r="E3636" i="1"/>
  <c r="K3766" i="1" s="1"/>
  <c r="D3636" i="1"/>
  <c r="E3635" i="1"/>
  <c r="K3765" i="1" s="1"/>
  <c r="D3635" i="1"/>
  <c r="E3634" i="1"/>
  <c r="K3764" i="1" s="1"/>
  <c r="D3634" i="1"/>
  <c r="E3633" i="1"/>
  <c r="K3763" i="1" s="1"/>
  <c r="D3633" i="1"/>
  <c r="E3632" i="1"/>
  <c r="K3762" i="1" s="1"/>
  <c r="D3632" i="1"/>
  <c r="F3633" i="1" l="1"/>
  <c r="F3638" i="1"/>
  <c r="F3637" i="1"/>
  <c r="F3639" i="1"/>
  <c r="F3641" i="1"/>
  <c r="F3635" i="1"/>
  <c r="F3636" i="1"/>
  <c r="F3640" i="1"/>
  <c r="F3632" i="1"/>
  <c r="F3634" i="1"/>
  <c r="L3631" i="1"/>
  <c r="K3631" i="1"/>
  <c r="J3631" i="1"/>
  <c r="I3631" i="1"/>
  <c r="H3631" i="1"/>
  <c r="L3630" i="1"/>
  <c r="J3630" i="1"/>
  <c r="I3630" i="1"/>
  <c r="H3630" i="1"/>
  <c r="L3629" i="1"/>
  <c r="J3629" i="1"/>
  <c r="I3629" i="1"/>
  <c r="H3629" i="1"/>
  <c r="L3628" i="1"/>
  <c r="J3628" i="1"/>
  <c r="I3628" i="1"/>
  <c r="H3628" i="1"/>
  <c r="L3627" i="1"/>
  <c r="J3627" i="1"/>
  <c r="I3627" i="1"/>
  <c r="H3627" i="1"/>
  <c r="L3626" i="1"/>
  <c r="J3626" i="1"/>
  <c r="I3626" i="1"/>
  <c r="H3626" i="1"/>
  <c r="L3625" i="1"/>
  <c r="J3625" i="1"/>
  <c r="I3625" i="1"/>
  <c r="H3625" i="1"/>
  <c r="L3624" i="1"/>
  <c r="J3624" i="1"/>
  <c r="I3624" i="1"/>
  <c r="H3624" i="1"/>
  <c r="L3623" i="1"/>
  <c r="J3623" i="1"/>
  <c r="I3623" i="1"/>
  <c r="H3623" i="1"/>
  <c r="L3622" i="1"/>
  <c r="J3622" i="1"/>
  <c r="I3622" i="1"/>
  <c r="H3622" i="1"/>
  <c r="E3631" i="1"/>
  <c r="D3631" i="1"/>
  <c r="E3630" i="1"/>
  <c r="K3760" i="1" s="1"/>
  <c r="D3630" i="1"/>
  <c r="E3629" i="1"/>
  <c r="K3759" i="1" s="1"/>
  <c r="D3629" i="1"/>
  <c r="E3628" i="1"/>
  <c r="K3758" i="1" s="1"/>
  <c r="D3628" i="1"/>
  <c r="E3627" i="1"/>
  <c r="K3757" i="1" s="1"/>
  <c r="D3627" i="1"/>
  <c r="E3626" i="1"/>
  <c r="K3756" i="1" s="1"/>
  <c r="D3626" i="1"/>
  <c r="E3625" i="1"/>
  <c r="K3755" i="1" s="1"/>
  <c r="D3625" i="1"/>
  <c r="E3624" i="1"/>
  <c r="K3754" i="1" s="1"/>
  <c r="D3624" i="1"/>
  <c r="E3623" i="1"/>
  <c r="K3753" i="1" s="1"/>
  <c r="D3623" i="1"/>
  <c r="E3622" i="1"/>
  <c r="K3752" i="1" s="1"/>
  <c r="D3622" i="1"/>
  <c r="F3626" i="1" l="1"/>
  <c r="F3623" i="1"/>
  <c r="F3630" i="1"/>
  <c r="F3627" i="1"/>
  <c r="F3629" i="1"/>
  <c r="F3631" i="1"/>
  <c r="F3624" i="1"/>
  <c r="F3622" i="1"/>
  <c r="F3628" i="1"/>
  <c r="F3625" i="1"/>
  <c r="L3621" i="1"/>
  <c r="K3621" i="1"/>
  <c r="J3621" i="1"/>
  <c r="I3621" i="1"/>
  <c r="H3621" i="1"/>
  <c r="L3620" i="1"/>
  <c r="J3620" i="1"/>
  <c r="I3620" i="1"/>
  <c r="H3620" i="1"/>
  <c r="L3619" i="1"/>
  <c r="J3619" i="1"/>
  <c r="I3619" i="1"/>
  <c r="H3619" i="1"/>
  <c r="L3618" i="1"/>
  <c r="J3618" i="1"/>
  <c r="I3618" i="1"/>
  <c r="H3618" i="1"/>
  <c r="L3617" i="1"/>
  <c r="J3617" i="1"/>
  <c r="I3617" i="1"/>
  <c r="H3617" i="1"/>
  <c r="L3616" i="1"/>
  <c r="J3616" i="1"/>
  <c r="I3616" i="1"/>
  <c r="H3616" i="1"/>
  <c r="L3615" i="1"/>
  <c r="J3615" i="1"/>
  <c r="I3615" i="1"/>
  <c r="H3615" i="1"/>
  <c r="L3614" i="1"/>
  <c r="J3614" i="1"/>
  <c r="I3614" i="1"/>
  <c r="H3614" i="1"/>
  <c r="L3613" i="1"/>
  <c r="J3613" i="1"/>
  <c r="I3613" i="1"/>
  <c r="H3613" i="1"/>
  <c r="L3612" i="1"/>
  <c r="J3612" i="1"/>
  <c r="I3612" i="1"/>
  <c r="H3612" i="1"/>
  <c r="L3611" i="1"/>
  <c r="K3611" i="1"/>
  <c r="J3611" i="1"/>
  <c r="I3611" i="1"/>
  <c r="H3611" i="1"/>
  <c r="L3610" i="1"/>
  <c r="J3610" i="1"/>
  <c r="I3610" i="1"/>
  <c r="H3610" i="1"/>
  <c r="L3609" i="1"/>
  <c r="J3609" i="1"/>
  <c r="I3609" i="1"/>
  <c r="H3609" i="1"/>
  <c r="L3608" i="1"/>
  <c r="J3608" i="1"/>
  <c r="I3608" i="1"/>
  <c r="H3608" i="1"/>
  <c r="L3607" i="1"/>
  <c r="J3607" i="1"/>
  <c r="I3607" i="1"/>
  <c r="H3607" i="1"/>
  <c r="L3606" i="1"/>
  <c r="J3606" i="1"/>
  <c r="I3606" i="1"/>
  <c r="H3606" i="1"/>
  <c r="L3605" i="1"/>
  <c r="J3605" i="1"/>
  <c r="I3605" i="1"/>
  <c r="H3605" i="1"/>
  <c r="L3604" i="1"/>
  <c r="J3604" i="1"/>
  <c r="I3604" i="1"/>
  <c r="H3604" i="1"/>
  <c r="L3603" i="1"/>
  <c r="J3603" i="1"/>
  <c r="I3603" i="1"/>
  <c r="H3603" i="1"/>
  <c r="L3602" i="1"/>
  <c r="J3602" i="1"/>
  <c r="I3602" i="1"/>
  <c r="H3602" i="1"/>
  <c r="L3601" i="1"/>
  <c r="K3601" i="1"/>
  <c r="J3601" i="1"/>
  <c r="I3601" i="1"/>
  <c r="H3601" i="1"/>
  <c r="L3600" i="1"/>
  <c r="J3600" i="1"/>
  <c r="I3600" i="1"/>
  <c r="H3600" i="1"/>
  <c r="L3599" i="1"/>
  <c r="J3599" i="1"/>
  <c r="I3599" i="1"/>
  <c r="H3599" i="1"/>
  <c r="L3598" i="1"/>
  <c r="J3598" i="1"/>
  <c r="I3598" i="1"/>
  <c r="H3598" i="1"/>
  <c r="L3597" i="1"/>
  <c r="J3597" i="1"/>
  <c r="I3597" i="1"/>
  <c r="H3597" i="1"/>
  <c r="L3596" i="1"/>
  <c r="J3596" i="1"/>
  <c r="I3596" i="1"/>
  <c r="H3596" i="1"/>
  <c r="L3595" i="1"/>
  <c r="J3595" i="1"/>
  <c r="I3595" i="1"/>
  <c r="H3595" i="1"/>
  <c r="L3594" i="1"/>
  <c r="J3594" i="1"/>
  <c r="I3594" i="1"/>
  <c r="H3594" i="1"/>
  <c r="L3593" i="1"/>
  <c r="J3593" i="1"/>
  <c r="I3593" i="1"/>
  <c r="H3593" i="1"/>
  <c r="L3592" i="1"/>
  <c r="J3592" i="1"/>
  <c r="I3592" i="1"/>
  <c r="H3592" i="1"/>
  <c r="E3621" i="1"/>
  <c r="D3621" i="1"/>
  <c r="E3620" i="1"/>
  <c r="K3750" i="1" s="1"/>
  <c r="D3620" i="1"/>
  <c r="E3619" i="1"/>
  <c r="K3749" i="1" s="1"/>
  <c r="D3619" i="1"/>
  <c r="E3618" i="1"/>
  <c r="K3748" i="1" s="1"/>
  <c r="D3618" i="1"/>
  <c r="E3617" i="1"/>
  <c r="K3747" i="1" s="1"/>
  <c r="D3617" i="1"/>
  <c r="E3616" i="1"/>
  <c r="K3746" i="1" s="1"/>
  <c r="D3616" i="1"/>
  <c r="E3615" i="1"/>
  <c r="K3745" i="1" s="1"/>
  <c r="D3615" i="1"/>
  <c r="E3614" i="1"/>
  <c r="K3744" i="1" s="1"/>
  <c r="D3614" i="1"/>
  <c r="E3613" i="1"/>
  <c r="K3743" i="1" s="1"/>
  <c r="D3613" i="1"/>
  <c r="E3612" i="1"/>
  <c r="D3612" i="1"/>
  <c r="E3611" i="1"/>
  <c r="D3611" i="1"/>
  <c r="E3610" i="1"/>
  <c r="K3740" i="1" s="1"/>
  <c r="D3610" i="1"/>
  <c r="E3609" i="1"/>
  <c r="K3739" i="1" s="1"/>
  <c r="D3609" i="1"/>
  <c r="E3608" i="1"/>
  <c r="K3738" i="1" s="1"/>
  <c r="D3608" i="1"/>
  <c r="E3607" i="1"/>
  <c r="K3737" i="1" s="1"/>
  <c r="D3607" i="1"/>
  <c r="E3606" i="1"/>
  <c r="K3736" i="1" s="1"/>
  <c r="D3606" i="1"/>
  <c r="E3605" i="1"/>
  <c r="K3735" i="1" s="1"/>
  <c r="D3605" i="1"/>
  <c r="E3604" i="1"/>
  <c r="K3734" i="1" s="1"/>
  <c r="D3604" i="1"/>
  <c r="E3603" i="1"/>
  <c r="K3733" i="1" s="1"/>
  <c r="D3603" i="1"/>
  <c r="E3602" i="1"/>
  <c r="D3602" i="1"/>
  <c r="E3601" i="1"/>
  <c r="D3601" i="1"/>
  <c r="E3600" i="1"/>
  <c r="K3730" i="1" s="1"/>
  <c r="D3600" i="1"/>
  <c r="E3599" i="1"/>
  <c r="K3729" i="1" s="1"/>
  <c r="D3599" i="1"/>
  <c r="E3598" i="1"/>
  <c r="K3728" i="1" s="1"/>
  <c r="D3598" i="1"/>
  <c r="E3597" i="1"/>
  <c r="K3727" i="1" s="1"/>
  <c r="D3597" i="1"/>
  <c r="E3596" i="1"/>
  <c r="K3726" i="1" s="1"/>
  <c r="D3596" i="1"/>
  <c r="E3595" i="1"/>
  <c r="K3725" i="1" s="1"/>
  <c r="D3595" i="1"/>
  <c r="E3594" i="1"/>
  <c r="K3724" i="1" s="1"/>
  <c r="D3594" i="1"/>
  <c r="E3593" i="1"/>
  <c r="K3723" i="1" s="1"/>
  <c r="D3593" i="1"/>
  <c r="E3592" i="1"/>
  <c r="K3722" i="1" s="1"/>
  <c r="D3592" i="1"/>
  <c r="F3612" i="1" l="1"/>
  <c r="K3742" i="1"/>
  <c r="F3602" i="1"/>
  <c r="K3732" i="1"/>
  <c r="F3597" i="1"/>
  <c r="F3608" i="1"/>
  <c r="F3613" i="1"/>
  <c r="F3593" i="1"/>
  <c r="F3596" i="1"/>
  <c r="F3601" i="1"/>
  <c r="F3605" i="1"/>
  <c r="F3607" i="1"/>
  <c r="F3609" i="1"/>
  <c r="F3611" i="1"/>
  <c r="F3599" i="1"/>
  <c r="F3615" i="1"/>
  <c r="F3617" i="1"/>
  <c r="F3619" i="1"/>
  <c r="F3621" i="1"/>
  <c r="F3592" i="1"/>
  <c r="F3594" i="1"/>
  <c r="F3598" i="1"/>
  <c r="F3606" i="1"/>
  <c r="F3610" i="1"/>
  <c r="F3614" i="1"/>
  <c r="F3618" i="1"/>
  <c r="F3604" i="1"/>
  <c r="F3620" i="1"/>
  <c r="F3600" i="1"/>
  <c r="F3616" i="1"/>
  <c r="F3603" i="1"/>
  <c r="F3595" i="1"/>
  <c r="L3591" i="1"/>
  <c r="K3591" i="1"/>
  <c r="J3591" i="1"/>
  <c r="I3591" i="1"/>
  <c r="H3591" i="1"/>
  <c r="L3590" i="1"/>
  <c r="J3590" i="1"/>
  <c r="I3590" i="1"/>
  <c r="H3590" i="1"/>
  <c r="L3589" i="1"/>
  <c r="J3589" i="1"/>
  <c r="I3589" i="1"/>
  <c r="H3589" i="1"/>
  <c r="L3588" i="1"/>
  <c r="J3588" i="1"/>
  <c r="I3588" i="1"/>
  <c r="H3588" i="1"/>
  <c r="L3587" i="1"/>
  <c r="J3587" i="1"/>
  <c r="I3587" i="1"/>
  <c r="H3587" i="1"/>
  <c r="L3586" i="1"/>
  <c r="J3586" i="1"/>
  <c r="I3586" i="1"/>
  <c r="H3586" i="1"/>
  <c r="L3585" i="1"/>
  <c r="J3585" i="1"/>
  <c r="I3585" i="1"/>
  <c r="H3585" i="1"/>
  <c r="L3584" i="1"/>
  <c r="J3584" i="1"/>
  <c r="I3584" i="1"/>
  <c r="H3584" i="1"/>
  <c r="L3583" i="1"/>
  <c r="J3583" i="1"/>
  <c r="I3583" i="1"/>
  <c r="H3583" i="1"/>
  <c r="L3582" i="1"/>
  <c r="J3582" i="1"/>
  <c r="I3582" i="1"/>
  <c r="H3582" i="1"/>
  <c r="E3591" i="1"/>
  <c r="D3591" i="1"/>
  <c r="E3590" i="1"/>
  <c r="K3720" i="1" s="1"/>
  <c r="D3590" i="1"/>
  <c r="E3589" i="1"/>
  <c r="K3719" i="1" s="1"/>
  <c r="D3589" i="1"/>
  <c r="E3588" i="1"/>
  <c r="K3718" i="1" s="1"/>
  <c r="D3588" i="1"/>
  <c r="E3587" i="1"/>
  <c r="K3717" i="1" s="1"/>
  <c r="D3587" i="1"/>
  <c r="E3586" i="1"/>
  <c r="K3716" i="1" s="1"/>
  <c r="D3586" i="1"/>
  <c r="E3585" i="1"/>
  <c r="K3715" i="1" s="1"/>
  <c r="D3585" i="1"/>
  <c r="E3584" i="1"/>
  <c r="K3714" i="1" s="1"/>
  <c r="D3584" i="1"/>
  <c r="E3583" i="1"/>
  <c r="K3713" i="1" s="1"/>
  <c r="D3583" i="1"/>
  <c r="E3582" i="1"/>
  <c r="K3712" i="1" s="1"/>
  <c r="D3582" i="1"/>
  <c r="F3585" i="1" l="1"/>
  <c r="F3589" i="1"/>
  <c r="F3591" i="1"/>
  <c r="F3587" i="1"/>
  <c r="F3588" i="1"/>
  <c r="F3583" i="1"/>
  <c r="F3582" i="1"/>
  <c r="F3586" i="1"/>
  <c r="F3590" i="1"/>
  <c r="F3584" i="1"/>
  <c r="L3581" i="1"/>
  <c r="K3581" i="1"/>
  <c r="J3581" i="1"/>
  <c r="I3581" i="1"/>
  <c r="H3581" i="1"/>
  <c r="L3580" i="1"/>
  <c r="J3580" i="1"/>
  <c r="I3580" i="1"/>
  <c r="H3580" i="1"/>
  <c r="L3579" i="1"/>
  <c r="J3579" i="1"/>
  <c r="I3579" i="1"/>
  <c r="H3579" i="1"/>
  <c r="L3578" i="1"/>
  <c r="J3578" i="1"/>
  <c r="I3578" i="1"/>
  <c r="H3578" i="1"/>
  <c r="L3577" i="1"/>
  <c r="J3577" i="1"/>
  <c r="I3577" i="1"/>
  <c r="H3577" i="1"/>
  <c r="L3576" i="1"/>
  <c r="J3576" i="1"/>
  <c r="I3576" i="1"/>
  <c r="H3576" i="1"/>
  <c r="L3575" i="1"/>
  <c r="J3575" i="1"/>
  <c r="I3575" i="1"/>
  <c r="H3575" i="1"/>
  <c r="L3574" i="1"/>
  <c r="J3574" i="1"/>
  <c r="I3574" i="1"/>
  <c r="H3574" i="1"/>
  <c r="L3573" i="1"/>
  <c r="J3573" i="1"/>
  <c r="I3573" i="1"/>
  <c r="H3573" i="1"/>
  <c r="L3572" i="1"/>
  <c r="J3572" i="1"/>
  <c r="I3572" i="1"/>
  <c r="H3572" i="1"/>
  <c r="E3581" i="1"/>
  <c r="D3581" i="1"/>
  <c r="E3580" i="1"/>
  <c r="K3710" i="1" s="1"/>
  <c r="D3580" i="1"/>
  <c r="E3579" i="1"/>
  <c r="K3709" i="1" s="1"/>
  <c r="D3579" i="1"/>
  <c r="E3578" i="1"/>
  <c r="K3708" i="1" s="1"/>
  <c r="D3578" i="1"/>
  <c r="E3577" i="1"/>
  <c r="K3707" i="1" s="1"/>
  <c r="D3577" i="1"/>
  <c r="E3576" i="1"/>
  <c r="K3706" i="1" s="1"/>
  <c r="D3576" i="1"/>
  <c r="E3575" i="1"/>
  <c r="K3705" i="1" s="1"/>
  <c r="D3575" i="1"/>
  <c r="E3574" i="1"/>
  <c r="K3704" i="1" s="1"/>
  <c r="D3574" i="1"/>
  <c r="E3573" i="1"/>
  <c r="K3703" i="1" s="1"/>
  <c r="D3573" i="1"/>
  <c r="E3572" i="1"/>
  <c r="K3702" i="1" s="1"/>
  <c r="D3572" i="1"/>
  <c r="F3573" i="1" l="1"/>
  <c r="F3577" i="1"/>
  <c r="F3579" i="1"/>
  <c r="F3581" i="1"/>
  <c r="F3578" i="1"/>
  <c r="F3576" i="1"/>
  <c r="F3572" i="1"/>
  <c r="F3574" i="1"/>
  <c r="F3580" i="1"/>
  <c r="F3575" i="1"/>
  <c r="L3571" i="1"/>
  <c r="K3571" i="1"/>
  <c r="J3571" i="1"/>
  <c r="I3571" i="1"/>
  <c r="H3571" i="1"/>
  <c r="L3570" i="1"/>
  <c r="J3570" i="1"/>
  <c r="I3570" i="1"/>
  <c r="H3570" i="1"/>
  <c r="L3569" i="1"/>
  <c r="J3569" i="1"/>
  <c r="I3569" i="1"/>
  <c r="H3569" i="1"/>
  <c r="L3568" i="1"/>
  <c r="J3568" i="1"/>
  <c r="I3568" i="1"/>
  <c r="H3568" i="1"/>
  <c r="L3567" i="1"/>
  <c r="J3567" i="1"/>
  <c r="I3567" i="1"/>
  <c r="H3567" i="1"/>
  <c r="L3566" i="1"/>
  <c r="J3566" i="1"/>
  <c r="I3566" i="1"/>
  <c r="H3566" i="1"/>
  <c r="L3565" i="1"/>
  <c r="J3565" i="1"/>
  <c r="I3565" i="1"/>
  <c r="H3565" i="1"/>
  <c r="L3564" i="1"/>
  <c r="J3564" i="1"/>
  <c r="I3564" i="1"/>
  <c r="H3564" i="1"/>
  <c r="L3563" i="1"/>
  <c r="J3563" i="1"/>
  <c r="I3563" i="1"/>
  <c r="H3563" i="1"/>
  <c r="L3562" i="1"/>
  <c r="J3562" i="1"/>
  <c r="I3562" i="1"/>
  <c r="H3562" i="1"/>
  <c r="E3571" i="1"/>
  <c r="D3571" i="1"/>
  <c r="E3570" i="1"/>
  <c r="K3700" i="1" s="1"/>
  <c r="D3570" i="1"/>
  <c r="E3569" i="1"/>
  <c r="K3699" i="1" s="1"/>
  <c r="D3569" i="1"/>
  <c r="E3568" i="1"/>
  <c r="K3698" i="1" s="1"/>
  <c r="D3568" i="1"/>
  <c r="E3567" i="1"/>
  <c r="K3697" i="1" s="1"/>
  <c r="D3567" i="1"/>
  <c r="E3566" i="1"/>
  <c r="K3696" i="1" s="1"/>
  <c r="D3566" i="1"/>
  <c r="E3565" i="1"/>
  <c r="K3695" i="1" s="1"/>
  <c r="D3565" i="1"/>
  <c r="E3564" i="1"/>
  <c r="K3694" i="1" s="1"/>
  <c r="D3564" i="1"/>
  <c r="E3563" i="1"/>
  <c r="K3693" i="1" s="1"/>
  <c r="D3563" i="1"/>
  <c r="E3562" i="1"/>
  <c r="D3562" i="1"/>
  <c r="F3564" i="1" l="1"/>
  <c r="K3692" i="1"/>
  <c r="F3568" i="1"/>
  <c r="F3562" i="1"/>
  <c r="F3563" i="1"/>
  <c r="F3566" i="1"/>
  <c r="F3567" i="1"/>
  <c r="F3569" i="1"/>
  <c r="F3571" i="1"/>
  <c r="F3570" i="1"/>
  <c r="F3565" i="1"/>
  <c r="L3561" i="1"/>
  <c r="K3561" i="1"/>
  <c r="J3561" i="1"/>
  <c r="I3561" i="1"/>
  <c r="H3561" i="1"/>
  <c r="L3560" i="1"/>
  <c r="J3560" i="1"/>
  <c r="I3560" i="1"/>
  <c r="H3560" i="1"/>
  <c r="L3559" i="1"/>
  <c r="J3559" i="1"/>
  <c r="I3559" i="1"/>
  <c r="H3559" i="1"/>
  <c r="L3558" i="1"/>
  <c r="J3558" i="1"/>
  <c r="I3558" i="1"/>
  <c r="H3558" i="1"/>
  <c r="L3557" i="1"/>
  <c r="J3557" i="1"/>
  <c r="I3557" i="1"/>
  <c r="H3557" i="1"/>
  <c r="L3556" i="1"/>
  <c r="J3556" i="1"/>
  <c r="I3556" i="1"/>
  <c r="H3556" i="1"/>
  <c r="L3555" i="1"/>
  <c r="J3555" i="1"/>
  <c r="I3555" i="1"/>
  <c r="H3555" i="1"/>
  <c r="L3554" i="1"/>
  <c r="J3554" i="1"/>
  <c r="I3554" i="1"/>
  <c r="H3554" i="1"/>
  <c r="L3553" i="1"/>
  <c r="J3553" i="1"/>
  <c r="I3553" i="1"/>
  <c r="H3553" i="1"/>
  <c r="L3552" i="1"/>
  <c r="J3552" i="1"/>
  <c r="I3552" i="1"/>
  <c r="H3552" i="1"/>
  <c r="E3561" i="1"/>
  <c r="D3561" i="1"/>
  <c r="E3560" i="1"/>
  <c r="K3690" i="1" s="1"/>
  <c r="D3560" i="1"/>
  <c r="E3559" i="1"/>
  <c r="K3689" i="1" s="1"/>
  <c r="D3559" i="1"/>
  <c r="E3558" i="1"/>
  <c r="K3688" i="1" s="1"/>
  <c r="D3558" i="1"/>
  <c r="E3557" i="1"/>
  <c r="K3687" i="1" s="1"/>
  <c r="D3557" i="1"/>
  <c r="E3556" i="1"/>
  <c r="K3686" i="1" s="1"/>
  <c r="D3556" i="1"/>
  <c r="E3555" i="1"/>
  <c r="K3685" i="1" s="1"/>
  <c r="D3555" i="1"/>
  <c r="E3554" i="1"/>
  <c r="K3684" i="1" s="1"/>
  <c r="D3554" i="1"/>
  <c r="E3553" i="1"/>
  <c r="K3683" i="1" s="1"/>
  <c r="D3553" i="1"/>
  <c r="E3552" i="1"/>
  <c r="D3552" i="1"/>
  <c r="F3552" i="1" l="1"/>
  <c r="K3682" i="1"/>
  <c r="F3553" i="1"/>
  <c r="F3557" i="1"/>
  <c r="F3559" i="1"/>
  <c r="F3561" i="1"/>
  <c r="F3560" i="1"/>
  <c r="F3554" i="1"/>
  <c r="F3558" i="1"/>
  <c r="F3556" i="1"/>
  <c r="F3555" i="1"/>
  <c r="L3551" i="1"/>
  <c r="K3551" i="1"/>
  <c r="J3551" i="1"/>
  <c r="I3551" i="1"/>
  <c r="H3551" i="1"/>
  <c r="L3550" i="1"/>
  <c r="J3550" i="1"/>
  <c r="I3550" i="1"/>
  <c r="H3550" i="1"/>
  <c r="L3549" i="1"/>
  <c r="J3549" i="1"/>
  <c r="I3549" i="1"/>
  <c r="H3549" i="1"/>
  <c r="L3548" i="1"/>
  <c r="J3548" i="1"/>
  <c r="I3548" i="1"/>
  <c r="H3548" i="1"/>
  <c r="L3547" i="1"/>
  <c r="J3547" i="1"/>
  <c r="I3547" i="1"/>
  <c r="H3547" i="1"/>
  <c r="L3546" i="1"/>
  <c r="J3546" i="1"/>
  <c r="I3546" i="1"/>
  <c r="H3546" i="1"/>
  <c r="L3545" i="1"/>
  <c r="J3545" i="1"/>
  <c r="I3545" i="1"/>
  <c r="H3545" i="1"/>
  <c r="L3544" i="1"/>
  <c r="J3544" i="1"/>
  <c r="I3544" i="1"/>
  <c r="H3544" i="1"/>
  <c r="L3543" i="1"/>
  <c r="J3543" i="1"/>
  <c r="I3543" i="1"/>
  <c r="H3543" i="1"/>
  <c r="L3542" i="1"/>
  <c r="J3542" i="1"/>
  <c r="I3542" i="1"/>
  <c r="H3542" i="1"/>
  <c r="E3551" i="1"/>
  <c r="D3551" i="1"/>
  <c r="E3550" i="1"/>
  <c r="K3680" i="1" s="1"/>
  <c r="D3550" i="1"/>
  <c r="E3549" i="1"/>
  <c r="K3679" i="1" s="1"/>
  <c r="D3549" i="1"/>
  <c r="E3548" i="1"/>
  <c r="K3678" i="1" s="1"/>
  <c r="D3548" i="1"/>
  <c r="E3547" i="1"/>
  <c r="K3677" i="1" s="1"/>
  <c r="D3547" i="1"/>
  <c r="E3546" i="1"/>
  <c r="K3676" i="1" s="1"/>
  <c r="D3546" i="1"/>
  <c r="E3545" i="1"/>
  <c r="K3675" i="1" s="1"/>
  <c r="D3545" i="1"/>
  <c r="E3544" i="1"/>
  <c r="K3674" i="1" s="1"/>
  <c r="D3544" i="1"/>
  <c r="E3543" i="1"/>
  <c r="K3673" i="1" s="1"/>
  <c r="D3543" i="1"/>
  <c r="E3542" i="1"/>
  <c r="K3672" i="1" s="1"/>
  <c r="D3542" i="1"/>
  <c r="F3550" i="1" l="1"/>
  <c r="F3543" i="1"/>
  <c r="F3547" i="1"/>
  <c r="F3549" i="1"/>
  <c r="F3551" i="1"/>
  <c r="F3542" i="1"/>
  <c r="F3544" i="1"/>
  <c r="F3548" i="1"/>
  <c r="F3545" i="1"/>
  <c r="F3546" i="1"/>
  <c r="L3541" i="1"/>
  <c r="K3541" i="1"/>
  <c r="J3541" i="1"/>
  <c r="I3541" i="1"/>
  <c r="H3541" i="1"/>
  <c r="L3540" i="1"/>
  <c r="J3540" i="1"/>
  <c r="I3540" i="1"/>
  <c r="H3540" i="1"/>
  <c r="L3539" i="1"/>
  <c r="J3539" i="1"/>
  <c r="I3539" i="1"/>
  <c r="H3539" i="1"/>
  <c r="L3538" i="1"/>
  <c r="J3538" i="1"/>
  <c r="I3538" i="1"/>
  <c r="H3538" i="1"/>
  <c r="L3537" i="1"/>
  <c r="J3537" i="1"/>
  <c r="I3537" i="1"/>
  <c r="H3537" i="1"/>
  <c r="L3536" i="1"/>
  <c r="J3536" i="1"/>
  <c r="I3536" i="1"/>
  <c r="H3536" i="1"/>
  <c r="L3535" i="1"/>
  <c r="J3535" i="1"/>
  <c r="I3535" i="1"/>
  <c r="H3535" i="1"/>
  <c r="L3534" i="1"/>
  <c r="J3534" i="1"/>
  <c r="I3534" i="1"/>
  <c r="H3534" i="1"/>
  <c r="L3533" i="1"/>
  <c r="J3533" i="1"/>
  <c r="I3533" i="1"/>
  <c r="H3533" i="1"/>
  <c r="L3532" i="1"/>
  <c r="J3532" i="1"/>
  <c r="I3532" i="1"/>
  <c r="H3532" i="1"/>
  <c r="E3541" i="1"/>
  <c r="D3541" i="1"/>
  <c r="E3540" i="1"/>
  <c r="K3670" i="1" s="1"/>
  <c r="D3540" i="1"/>
  <c r="E3539" i="1"/>
  <c r="K3669" i="1" s="1"/>
  <c r="D3539" i="1"/>
  <c r="E3538" i="1"/>
  <c r="K3668" i="1" s="1"/>
  <c r="D3538" i="1"/>
  <c r="E3537" i="1"/>
  <c r="K3667" i="1" s="1"/>
  <c r="D3537" i="1"/>
  <c r="E3536" i="1"/>
  <c r="K3666" i="1" s="1"/>
  <c r="D3536" i="1"/>
  <c r="E3535" i="1"/>
  <c r="K3665" i="1" s="1"/>
  <c r="D3535" i="1"/>
  <c r="E3534" i="1"/>
  <c r="K3664" i="1" s="1"/>
  <c r="D3534" i="1"/>
  <c r="E3533" i="1"/>
  <c r="K3663" i="1" s="1"/>
  <c r="D3533" i="1"/>
  <c r="E3532" i="1"/>
  <c r="D3532" i="1"/>
  <c r="L3531" i="1"/>
  <c r="K3531" i="1"/>
  <c r="J3531" i="1"/>
  <c r="I3531" i="1"/>
  <c r="H3531" i="1"/>
  <c r="L3530" i="1"/>
  <c r="J3530" i="1"/>
  <c r="I3530" i="1"/>
  <c r="H3530" i="1"/>
  <c r="L3529" i="1"/>
  <c r="J3529" i="1"/>
  <c r="I3529" i="1"/>
  <c r="H3529" i="1"/>
  <c r="L3528" i="1"/>
  <c r="J3528" i="1"/>
  <c r="I3528" i="1"/>
  <c r="H3528" i="1"/>
  <c r="L3527" i="1"/>
  <c r="J3527" i="1"/>
  <c r="I3527" i="1"/>
  <c r="H3527" i="1"/>
  <c r="L3526" i="1"/>
  <c r="J3526" i="1"/>
  <c r="I3526" i="1"/>
  <c r="H3526" i="1"/>
  <c r="L3525" i="1"/>
  <c r="J3525" i="1"/>
  <c r="I3525" i="1"/>
  <c r="H3525" i="1"/>
  <c r="L3524" i="1"/>
  <c r="J3524" i="1"/>
  <c r="I3524" i="1"/>
  <c r="H3524" i="1"/>
  <c r="L3523" i="1"/>
  <c r="J3523" i="1"/>
  <c r="I3523" i="1"/>
  <c r="H3523" i="1"/>
  <c r="L3522" i="1"/>
  <c r="J3522" i="1"/>
  <c r="I3522" i="1"/>
  <c r="H3522" i="1"/>
  <c r="E3531" i="1"/>
  <c r="D3531" i="1"/>
  <c r="E3530" i="1"/>
  <c r="K3660" i="1" s="1"/>
  <c r="D3530" i="1"/>
  <c r="E3529" i="1"/>
  <c r="K3659" i="1" s="1"/>
  <c r="D3529" i="1"/>
  <c r="E3528" i="1"/>
  <c r="K3658" i="1" s="1"/>
  <c r="D3528" i="1"/>
  <c r="E3527" i="1"/>
  <c r="K3657" i="1" s="1"/>
  <c r="D3527" i="1"/>
  <c r="E3526" i="1"/>
  <c r="K3656" i="1" s="1"/>
  <c r="D3526" i="1"/>
  <c r="E3525" i="1"/>
  <c r="K3655" i="1" s="1"/>
  <c r="D3525" i="1"/>
  <c r="E3524" i="1"/>
  <c r="K3654" i="1" s="1"/>
  <c r="D3524" i="1"/>
  <c r="E3523" i="1"/>
  <c r="K3653" i="1" s="1"/>
  <c r="D3523" i="1"/>
  <c r="E3522" i="1"/>
  <c r="D3522" i="1"/>
  <c r="F3540" i="1" l="1"/>
  <c r="K3662" i="1"/>
  <c r="F3522" i="1"/>
  <c r="K3652" i="1"/>
  <c r="F3523" i="1"/>
  <c r="F3533" i="1"/>
  <c r="F3536" i="1"/>
  <c r="F3537" i="1"/>
  <c r="F3539" i="1"/>
  <c r="F3541" i="1"/>
  <c r="F3532" i="1"/>
  <c r="F3534" i="1"/>
  <c r="F3538" i="1"/>
  <c r="F3535" i="1"/>
  <c r="F3530" i="1"/>
  <c r="F3527" i="1"/>
  <c r="F3529" i="1"/>
  <c r="F3531" i="1"/>
  <c r="F3524" i="1"/>
  <c r="F3528" i="1"/>
  <c r="F3525" i="1"/>
  <c r="F3526" i="1"/>
  <c r="L3521" i="1"/>
  <c r="K3521" i="1"/>
  <c r="J3521" i="1"/>
  <c r="I3521" i="1"/>
  <c r="H3521" i="1"/>
  <c r="L3520" i="1"/>
  <c r="J3520" i="1"/>
  <c r="I3520" i="1"/>
  <c r="H3520" i="1"/>
  <c r="L3519" i="1"/>
  <c r="J3519" i="1"/>
  <c r="I3519" i="1"/>
  <c r="H3519" i="1"/>
  <c r="L3518" i="1"/>
  <c r="J3518" i="1"/>
  <c r="I3518" i="1"/>
  <c r="H3518" i="1"/>
  <c r="L3517" i="1"/>
  <c r="J3517" i="1"/>
  <c r="I3517" i="1"/>
  <c r="H3517" i="1"/>
  <c r="L3516" i="1"/>
  <c r="J3516" i="1"/>
  <c r="I3516" i="1"/>
  <c r="H3516" i="1"/>
  <c r="L3515" i="1"/>
  <c r="J3515" i="1"/>
  <c r="I3515" i="1"/>
  <c r="H3515" i="1"/>
  <c r="L3514" i="1"/>
  <c r="J3514" i="1"/>
  <c r="I3514" i="1"/>
  <c r="H3514" i="1"/>
  <c r="L3513" i="1"/>
  <c r="J3513" i="1"/>
  <c r="I3513" i="1"/>
  <c r="H3513" i="1"/>
  <c r="L3512" i="1"/>
  <c r="J3512" i="1"/>
  <c r="I3512" i="1"/>
  <c r="H3512" i="1"/>
  <c r="E3521" i="1"/>
  <c r="D3521" i="1"/>
  <c r="E3520" i="1"/>
  <c r="K3650" i="1" s="1"/>
  <c r="D3520" i="1"/>
  <c r="E3519" i="1"/>
  <c r="K3649" i="1" s="1"/>
  <c r="D3519" i="1"/>
  <c r="E3518" i="1"/>
  <c r="K3648" i="1" s="1"/>
  <c r="D3518" i="1"/>
  <c r="E3517" i="1"/>
  <c r="K3647" i="1" s="1"/>
  <c r="D3517" i="1"/>
  <c r="E3516" i="1"/>
  <c r="K3646" i="1" s="1"/>
  <c r="D3516" i="1"/>
  <c r="E3515" i="1"/>
  <c r="K3645" i="1" s="1"/>
  <c r="D3515" i="1"/>
  <c r="E3514" i="1"/>
  <c r="K3644" i="1" s="1"/>
  <c r="D3514" i="1"/>
  <c r="E3513" i="1"/>
  <c r="K3643" i="1" s="1"/>
  <c r="D3513" i="1"/>
  <c r="E3512" i="1"/>
  <c r="K3642" i="1" s="1"/>
  <c r="D3512" i="1"/>
  <c r="F3513" i="1" l="1"/>
  <c r="F3516" i="1"/>
  <c r="F3517" i="1"/>
  <c r="F3519" i="1"/>
  <c r="F3521" i="1"/>
  <c r="F3518" i="1"/>
  <c r="F3512" i="1"/>
  <c r="F3520" i="1"/>
  <c r="F3515" i="1"/>
  <c r="F3514" i="1"/>
  <c r="L3511" i="1"/>
  <c r="K3511" i="1"/>
  <c r="J3511" i="1"/>
  <c r="I3511" i="1"/>
  <c r="H3511" i="1"/>
  <c r="L3510" i="1"/>
  <c r="J3510" i="1"/>
  <c r="I3510" i="1"/>
  <c r="H3510" i="1"/>
  <c r="L3509" i="1"/>
  <c r="J3509" i="1"/>
  <c r="I3509" i="1"/>
  <c r="H3509" i="1"/>
  <c r="L3508" i="1"/>
  <c r="J3508" i="1"/>
  <c r="I3508" i="1"/>
  <c r="H3508" i="1"/>
  <c r="L3507" i="1"/>
  <c r="J3507" i="1"/>
  <c r="I3507" i="1"/>
  <c r="H3507" i="1"/>
  <c r="L3506" i="1"/>
  <c r="J3506" i="1"/>
  <c r="I3506" i="1"/>
  <c r="H3506" i="1"/>
  <c r="L3505" i="1"/>
  <c r="J3505" i="1"/>
  <c r="I3505" i="1"/>
  <c r="H3505" i="1"/>
  <c r="L3504" i="1"/>
  <c r="J3504" i="1"/>
  <c r="I3504" i="1"/>
  <c r="H3504" i="1"/>
  <c r="L3503" i="1"/>
  <c r="J3503" i="1"/>
  <c r="I3503" i="1"/>
  <c r="H3503" i="1"/>
  <c r="L3502" i="1"/>
  <c r="J3502" i="1"/>
  <c r="I3502" i="1"/>
  <c r="H3502" i="1"/>
  <c r="E3511" i="1"/>
  <c r="D3511" i="1"/>
  <c r="E3510" i="1"/>
  <c r="K3640" i="1" s="1"/>
  <c r="D3510" i="1"/>
  <c r="E3509" i="1"/>
  <c r="K3639" i="1" s="1"/>
  <c r="D3509" i="1"/>
  <c r="E3508" i="1"/>
  <c r="K3638" i="1" s="1"/>
  <c r="D3508" i="1"/>
  <c r="E3507" i="1"/>
  <c r="K3637" i="1" s="1"/>
  <c r="D3507" i="1"/>
  <c r="E3506" i="1"/>
  <c r="K3636" i="1" s="1"/>
  <c r="D3506" i="1"/>
  <c r="E3505" i="1"/>
  <c r="K3635" i="1" s="1"/>
  <c r="D3505" i="1"/>
  <c r="E3504" i="1"/>
  <c r="K3634" i="1" s="1"/>
  <c r="D3504" i="1"/>
  <c r="E3503" i="1"/>
  <c r="K3633" i="1" s="1"/>
  <c r="D3503" i="1"/>
  <c r="E3502" i="1"/>
  <c r="K3632" i="1" s="1"/>
  <c r="D3502" i="1"/>
  <c r="F3503" i="1" l="1"/>
  <c r="F3506" i="1"/>
  <c r="F3509" i="1"/>
  <c r="F3507" i="1"/>
  <c r="F3511" i="1"/>
  <c r="F3510" i="1"/>
  <c r="F3504" i="1"/>
  <c r="F3508" i="1"/>
  <c r="F3505" i="1"/>
  <c r="F3502" i="1"/>
  <c r="L3501" i="1"/>
  <c r="K3501" i="1"/>
  <c r="J3501" i="1"/>
  <c r="I3501" i="1"/>
  <c r="H3501" i="1"/>
  <c r="L3500" i="1"/>
  <c r="J3500" i="1"/>
  <c r="I3500" i="1"/>
  <c r="H3500" i="1"/>
  <c r="L3499" i="1"/>
  <c r="J3499" i="1"/>
  <c r="I3499" i="1"/>
  <c r="H3499" i="1"/>
  <c r="L3498" i="1"/>
  <c r="J3498" i="1"/>
  <c r="I3498" i="1"/>
  <c r="H3498" i="1"/>
  <c r="L3497" i="1"/>
  <c r="J3497" i="1"/>
  <c r="I3497" i="1"/>
  <c r="H3497" i="1"/>
  <c r="L3496" i="1"/>
  <c r="J3496" i="1"/>
  <c r="I3496" i="1"/>
  <c r="H3496" i="1"/>
  <c r="L3495" i="1"/>
  <c r="J3495" i="1"/>
  <c r="I3495" i="1"/>
  <c r="H3495" i="1"/>
  <c r="L3494" i="1"/>
  <c r="J3494" i="1"/>
  <c r="I3494" i="1"/>
  <c r="H3494" i="1"/>
  <c r="L3493" i="1"/>
  <c r="J3493" i="1"/>
  <c r="I3493" i="1"/>
  <c r="H3493" i="1"/>
  <c r="L3492" i="1"/>
  <c r="J3492" i="1"/>
  <c r="I3492" i="1"/>
  <c r="H3492" i="1"/>
  <c r="E3501" i="1"/>
  <c r="D3501" i="1"/>
  <c r="E3500" i="1"/>
  <c r="K3630" i="1" s="1"/>
  <c r="D3500" i="1"/>
  <c r="E3499" i="1"/>
  <c r="K3629" i="1" s="1"/>
  <c r="D3499" i="1"/>
  <c r="E3498" i="1"/>
  <c r="K3628" i="1" s="1"/>
  <c r="D3498" i="1"/>
  <c r="E3497" i="1"/>
  <c r="K3627" i="1" s="1"/>
  <c r="D3497" i="1"/>
  <c r="E3496" i="1"/>
  <c r="K3626" i="1" s="1"/>
  <c r="D3496" i="1"/>
  <c r="E3495" i="1"/>
  <c r="K3625" i="1" s="1"/>
  <c r="D3495" i="1"/>
  <c r="E3494" i="1"/>
  <c r="K3624" i="1" s="1"/>
  <c r="D3494" i="1"/>
  <c r="E3493" i="1"/>
  <c r="K3623" i="1" s="1"/>
  <c r="D3493" i="1"/>
  <c r="E3492" i="1"/>
  <c r="K3622" i="1" s="1"/>
  <c r="D3492" i="1"/>
  <c r="F3492" i="1" l="1"/>
  <c r="F3494" i="1"/>
  <c r="F3493" i="1"/>
  <c r="F3495" i="1"/>
  <c r="F3497" i="1"/>
  <c r="F3499" i="1"/>
  <c r="F3501" i="1"/>
  <c r="F3498" i="1"/>
  <c r="F3496" i="1"/>
  <c r="F3500" i="1"/>
  <c r="L3491" i="1"/>
  <c r="K3491" i="1"/>
  <c r="J3491" i="1"/>
  <c r="I3491" i="1"/>
  <c r="H3491" i="1"/>
  <c r="L3490" i="1"/>
  <c r="J3490" i="1"/>
  <c r="I3490" i="1"/>
  <c r="H3490" i="1"/>
  <c r="L3489" i="1"/>
  <c r="J3489" i="1"/>
  <c r="I3489" i="1"/>
  <c r="H3489" i="1"/>
  <c r="L3488" i="1"/>
  <c r="J3488" i="1"/>
  <c r="I3488" i="1"/>
  <c r="H3488" i="1"/>
  <c r="L3487" i="1"/>
  <c r="J3487" i="1"/>
  <c r="I3487" i="1"/>
  <c r="H3487" i="1"/>
  <c r="L3486" i="1"/>
  <c r="J3486" i="1"/>
  <c r="I3486" i="1"/>
  <c r="H3486" i="1"/>
  <c r="L3485" i="1"/>
  <c r="J3485" i="1"/>
  <c r="I3485" i="1"/>
  <c r="H3485" i="1"/>
  <c r="L3484" i="1"/>
  <c r="J3484" i="1"/>
  <c r="I3484" i="1"/>
  <c r="H3484" i="1"/>
  <c r="L3483" i="1"/>
  <c r="J3483" i="1"/>
  <c r="I3483" i="1"/>
  <c r="H3483" i="1"/>
  <c r="L3482" i="1"/>
  <c r="J3482" i="1"/>
  <c r="I3482" i="1"/>
  <c r="H3482" i="1"/>
  <c r="E3491" i="1"/>
  <c r="D3491" i="1"/>
  <c r="E3490" i="1"/>
  <c r="K3620" i="1" s="1"/>
  <c r="D3490" i="1"/>
  <c r="E3489" i="1"/>
  <c r="K3619" i="1" s="1"/>
  <c r="D3489" i="1"/>
  <c r="E3488" i="1"/>
  <c r="K3618" i="1" s="1"/>
  <c r="D3488" i="1"/>
  <c r="E3487" i="1"/>
  <c r="K3617" i="1" s="1"/>
  <c r="D3487" i="1"/>
  <c r="E3486" i="1"/>
  <c r="K3616" i="1" s="1"/>
  <c r="D3486" i="1"/>
  <c r="E3485" i="1"/>
  <c r="K3615" i="1" s="1"/>
  <c r="D3485" i="1"/>
  <c r="E3484" i="1"/>
  <c r="K3614" i="1" s="1"/>
  <c r="D3484" i="1"/>
  <c r="E3483" i="1"/>
  <c r="K3613" i="1" s="1"/>
  <c r="D3483" i="1"/>
  <c r="E3482" i="1"/>
  <c r="K3612" i="1" s="1"/>
  <c r="D3482" i="1"/>
  <c r="F3484" i="1" l="1"/>
  <c r="F3485" i="1"/>
  <c r="F3483" i="1"/>
  <c r="F3487" i="1"/>
  <c r="F3489" i="1"/>
  <c r="F3491" i="1"/>
  <c r="F3486" i="1"/>
  <c r="F3488" i="1"/>
  <c r="F3490" i="1"/>
  <c r="F3482" i="1"/>
  <c r="L3481" i="1"/>
  <c r="K3481" i="1"/>
  <c r="J3481" i="1"/>
  <c r="I3481" i="1"/>
  <c r="H3481" i="1"/>
  <c r="L3480" i="1"/>
  <c r="J3480" i="1"/>
  <c r="I3480" i="1"/>
  <c r="H3480" i="1"/>
  <c r="L3479" i="1"/>
  <c r="J3479" i="1"/>
  <c r="I3479" i="1"/>
  <c r="H3479" i="1"/>
  <c r="L3478" i="1"/>
  <c r="J3478" i="1"/>
  <c r="I3478" i="1"/>
  <c r="H3478" i="1"/>
  <c r="L3477" i="1"/>
  <c r="J3477" i="1"/>
  <c r="I3477" i="1"/>
  <c r="H3477" i="1"/>
  <c r="L3476" i="1"/>
  <c r="J3476" i="1"/>
  <c r="I3476" i="1"/>
  <c r="H3476" i="1"/>
  <c r="L3475" i="1"/>
  <c r="J3475" i="1"/>
  <c r="I3475" i="1"/>
  <c r="H3475" i="1"/>
  <c r="L3474" i="1"/>
  <c r="J3474" i="1"/>
  <c r="I3474" i="1"/>
  <c r="H3474" i="1"/>
  <c r="L3473" i="1"/>
  <c r="J3473" i="1"/>
  <c r="I3473" i="1"/>
  <c r="H3473" i="1"/>
  <c r="L3472" i="1"/>
  <c r="J3472" i="1"/>
  <c r="I3472" i="1"/>
  <c r="H3472" i="1"/>
  <c r="E3481" i="1"/>
  <c r="D3481" i="1"/>
  <c r="E3480" i="1"/>
  <c r="K3610" i="1" s="1"/>
  <c r="D3480" i="1"/>
  <c r="E3479" i="1"/>
  <c r="K3609" i="1" s="1"/>
  <c r="D3479" i="1"/>
  <c r="E3478" i="1"/>
  <c r="K3608" i="1" s="1"/>
  <c r="D3478" i="1"/>
  <c r="E3477" i="1"/>
  <c r="K3607" i="1" s="1"/>
  <c r="D3477" i="1"/>
  <c r="E3476" i="1"/>
  <c r="K3606" i="1" s="1"/>
  <c r="D3476" i="1"/>
  <c r="E3475" i="1"/>
  <c r="K3605" i="1" s="1"/>
  <c r="D3475" i="1"/>
  <c r="E3474" i="1"/>
  <c r="K3604" i="1" s="1"/>
  <c r="D3474" i="1"/>
  <c r="E3473" i="1"/>
  <c r="K3603" i="1" s="1"/>
  <c r="D3473" i="1"/>
  <c r="E3472" i="1"/>
  <c r="D3472" i="1"/>
  <c r="F3472" i="1" l="1"/>
  <c r="K3602" i="1"/>
  <c r="F3475" i="1"/>
  <c r="F3479" i="1"/>
  <c r="F3481" i="1"/>
  <c r="F3473" i="1"/>
  <c r="F3477" i="1"/>
  <c r="F3476" i="1"/>
  <c r="F3480" i="1"/>
  <c r="F3474" i="1"/>
  <c r="F3478" i="1"/>
  <c r="L3471" i="1"/>
  <c r="K3471" i="1"/>
  <c r="J3471" i="1"/>
  <c r="I3471" i="1"/>
  <c r="H3471" i="1"/>
  <c r="L3470" i="1"/>
  <c r="J3470" i="1"/>
  <c r="I3470" i="1"/>
  <c r="H3470" i="1"/>
  <c r="L3469" i="1"/>
  <c r="J3469" i="1"/>
  <c r="I3469" i="1"/>
  <c r="H3469" i="1"/>
  <c r="L3468" i="1"/>
  <c r="J3468" i="1"/>
  <c r="I3468" i="1"/>
  <c r="H3468" i="1"/>
  <c r="L3467" i="1"/>
  <c r="J3467" i="1"/>
  <c r="I3467" i="1"/>
  <c r="H3467" i="1"/>
  <c r="L3466" i="1"/>
  <c r="J3466" i="1"/>
  <c r="I3466" i="1"/>
  <c r="H3466" i="1"/>
  <c r="L3465" i="1"/>
  <c r="J3465" i="1"/>
  <c r="I3465" i="1"/>
  <c r="H3465" i="1"/>
  <c r="L3464" i="1"/>
  <c r="J3464" i="1"/>
  <c r="I3464" i="1"/>
  <c r="H3464" i="1"/>
  <c r="L3463" i="1"/>
  <c r="J3463" i="1"/>
  <c r="I3463" i="1"/>
  <c r="H3463" i="1"/>
  <c r="L3462" i="1"/>
  <c r="J3462" i="1"/>
  <c r="I3462" i="1"/>
  <c r="H3462" i="1"/>
  <c r="E3471" i="1"/>
  <c r="D3471" i="1"/>
  <c r="E3470" i="1"/>
  <c r="K3600" i="1" s="1"/>
  <c r="D3470" i="1"/>
  <c r="E3469" i="1"/>
  <c r="K3599" i="1" s="1"/>
  <c r="D3469" i="1"/>
  <c r="E3468" i="1"/>
  <c r="K3598" i="1" s="1"/>
  <c r="D3468" i="1"/>
  <c r="E3467" i="1"/>
  <c r="K3597" i="1" s="1"/>
  <c r="D3467" i="1"/>
  <c r="E3466" i="1"/>
  <c r="K3596" i="1" s="1"/>
  <c r="D3466" i="1"/>
  <c r="E3465" i="1"/>
  <c r="K3595" i="1" s="1"/>
  <c r="D3465" i="1"/>
  <c r="E3464" i="1"/>
  <c r="K3594" i="1" s="1"/>
  <c r="D3464" i="1"/>
  <c r="E3463" i="1"/>
  <c r="K3593" i="1" s="1"/>
  <c r="D3463" i="1"/>
  <c r="E3462" i="1"/>
  <c r="K3592" i="1" s="1"/>
  <c r="D3462" i="1"/>
  <c r="F3463" i="1" l="1"/>
  <c r="F3466" i="1"/>
  <c r="F3469" i="1"/>
  <c r="F3471" i="1"/>
  <c r="F3467" i="1"/>
  <c r="F3462" i="1"/>
  <c r="F3464" i="1"/>
  <c r="F3468" i="1"/>
  <c r="F3470" i="1"/>
  <c r="F3465" i="1"/>
  <c r="L3461" i="1"/>
  <c r="K3461" i="1"/>
  <c r="J3461" i="1"/>
  <c r="I3461" i="1"/>
  <c r="H3461" i="1"/>
  <c r="L3460" i="1"/>
  <c r="J3460" i="1"/>
  <c r="I3460" i="1"/>
  <c r="H3460" i="1"/>
  <c r="L3459" i="1"/>
  <c r="J3459" i="1"/>
  <c r="I3459" i="1"/>
  <c r="H3459" i="1"/>
  <c r="L3458" i="1"/>
  <c r="J3458" i="1"/>
  <c r="I3458" i="1"/>
  <c r="H3458" i="1"/>
  <c r="L3457" i="1"/>
  <c r="J3457" i="1"/>
  <c r="I3457" i="1"/>
  <c r="H3457" i="1"/>
  <c r="L3456" i="1"/>
  <c r="J3456" i="1"/>
  <c r="I3456" i="1"/>
  <c r="H3456" i="1"/>
  <c r="L3455" i="1"/>
  <c r="J3455" i="1"/>
  <c r="I3455" i="1"/>
  <c r="H3455" i="1"/>
  <c r="L3454" i="1"/>
  <c r="J3454" i="1"/>
  <c r="I3454" i="1"/>
  <c r="H3454" i="1"/>
  <c r="L3453" i="1"/>
  <c r="J3453" i="1"/>
  <c r="I3453" i="1"/>
  <c r="H3453" i="1"/>
  <c r="L3452" i="1"/>
  <c r="J3452" i="1"/>
  <c r="I3452" i="1"/>
  <c r="H3452" i="1"/>
  <c r="E3461" i="1"/>
  <c r="D3461" i="1"/>
  <c r="E3460" i="1"/>
  <c r="K3590" i="1" s="1"/>
  <c r="D3460" i="1"/>
  <c r="E3459" i="1"/>
  <c r="K3589" i="1" s="1"/>
  <c r="D3459" i="1"/>
  <c r="E3458" i="1"/>
  <c r="K3588" i="1" s="1"/>
  <c r="D3458" i="1"/>
  <c r="E3457" i="1"/>
  <c r="K3587" i="1" s="1"/>
  <c r="D3457" i="1"/>
  <c r="E3456" i="1"/>
  <c r="K3586" i="1" s="1"/>
  <c r="D3456" i="1"/>
  <c r="E3455" i="1"/>
  <c r="K3585" i="1" s="1"/>
  <c r="D3455" i="1"/>
  <c r="E3454" i="1"/>
  <c r="K3584" i="1" s="1"/>
  <c r="D3454" i="1"/>
  <c r="E3453" i="1"/>
  <c r="K3583" i="1" s="1"/>
  <c r="D3453" i="1"/>
  <c r="E3452" i="1"/>
  <c r="K3582" i="1" s="1"/>
  <c r="D3452" i="1"/>
  <c r="F3452" i="1" l="1"/>
  <c r="F3453" i="1"/>
  <c r="F3456" i="1"/>
  <c r="F3459" i="1"/>
  <c r="F3461" i="1"/>
  <c r="F3457" i="1"/>
  <c r="F3454" i="1"/>
  <c r="F3458" i="1"/>
  <c r="F3460" i="1"/>
  <c r="F3455" i="1"/>
  <c r="L3451" i="1"/>
  <c r="K3451" i="1"/>
  <c r="J3451" i="1"/>
  <c r="I3451" i="1"/>
  <c r="H3451" i="1"/>
  <c r="L3450" i="1"/>
  <c r="J3450" i="1"/>
  <c r="I3450" i="1"/>
  <c r="H3450" i="1"/>
  <c r="L3449" i="1"/>
  <c r="J3449" i="1"/>
  <c r="I3449" i="1"/>
  <c r="H3449" i="1"/>
  <c r="L3448" i="1"/>
  <c r="J3448" i="1"/>
  <c r="I3448" i="1"/>
  <c r="H3448" i="1"/>
  <c r="L3447" i="1"/>
  <c r="J3447" i="1"/>
  <c r="I3447" i="1"/>
  <c r="H3447" i="1"/>
  <c r="L3446" i="1"/>
  <c r="J3446" i="1"/>
  <c r="I3446" i="1"/>
  <c r="H3446" i="1"/>
  <c r="L3445" i="1"/>
  <c r="J3445" i="1"/>
  <c r="I3445" i="1"/>
  <c r="H3445" i="1"/>
  <c r="L3444" i="1"/>
  <c r="J3444" i="1"/>
  <c r="I3444" i="1"/>
  <c r="H3444" i="1"/>
  <c r="L3443" i="1"/>
  <c r="J3443" i="1"/>
  <c r="I3443" i="1"/>
  <c r="H3443" i="1"/>
  <c r="L3442" i="1"/>
  <c r="J3442" i="1"/>
  <c r="I3442" i="1"/>
  <c r="H3442" i="1"/>
  <c r="E3451" i="1"/>
  <c r="D3451" i="1"/>
  <c r="E3450" i="1"/>
  <c r="K3580" i="1" s="1"/>
  <c r="D3450" i="1"/>
  <c r="E3449" i="1"/>
  <c r="K3579" i="1" s="1"/>
  <c r="D3449" i="1"/>
  <c r="E3448" i="1"/>
  <c r="K3578" i="1" s="1"/>
  <c r="D3448" i="1"/>
  <c r="E3447" i="1"/>
  <c r="K3577" i="1" s="1"/>
  <c r="D3447" i="1"/>
  <c r="E3446" i="1"/>
  <c r="K3576" i="1" s="1"/>
  <c r="D3446" i="1"/>
  <c r="E3445" i="1"/>
  <c r="K3575" i="1" s="1"/>
  <c r="D3445" i="1"/>
  <c r="E3444" i="1"/>
  <c r="K3574" i="1" s="1"/>
  <c r="D3444" i="1"/>
  <c r="E3443" i="1"/>
  <c r="K3573" i="1" s="1"/>
  <c r="D3443" i="1"/>
  <c r="E3442" i="1"/>
  <c r="K3572" i="1" s="1"/>
  <c r="D3442" i="1"/>
  <c r="F3444" i="1" l="1"/>
  <c r="F3443" i="1"/>
  <c r="F3446" i="1"/>
  <c r="F3447" i="1"/>
  <c r="F3449" i="1"/>
  <c r="F3451" i="1"/>
  <c r="F3442" i="1"/>
  <c r="F3448" i="1"/>
  <c r="F3450" i="1"/>
  <c r="F3445" i="1"/>
  <c r="L3441" i="1"/>
  <c r="K3441" i="1"/>
  <c r="J3441" i="1"/>
  <c r="I3441" i="1"/>
  <c r="H3441" i="1"/>
  <c r="L3440" i="1"/>
  <c r="J3440" i="1"/>
  <c r="I3440" i="1"/>
  <c r="H3440" i="1"/>
  <c r="L3439" i="1"/>
  <c r="J3439" i="1"/>
  <c r="I3439" i="1"/>
  <c r="H3439" i="1"/>
  <c r="L3438" i="1"/>
  <c r="J3438" i="1"/>
  <c r="I3438" i="1"/>
  <c r="H3438" i="1"/>
  <c r="L3437" i="1"/>
  <c r="J3437" i="1"/>
  <c r="I3437" i="1"/>
  <c r="H3437" i="1"/>
  <c r="L3436" i="1"/>
  <c r="J3436" i="1"/>
  <c r="I3436" i="1"/>
  <c r="H3436" i="1"/>
  <c r="L3435" i="1"/>
  <c r="J3435" i="1"/>
  <c r="I3435" i="1"/>
  <c r="H3435" i="1"/>
  <c r="L3434" i="1"/>
  <c r="J3434" i="1"/>
  <c r="I3434" i="1"/>
  <c r="H3434" i="1"/>
  <c r="L3433" i="1"/>
  <c r="J3433" i="1"/>
  <c r="I3433" i="1"/>
  <c r="H3433" i="1"/>
  <c r="L3432" i="1"/>
  <c r="J3432" i="1"/>
  <c r="I3432" i="1"/>
  <c r="H3432" i="1"/>
  <c r="E3441" i="1"/>
  <c r="D3441" i="1"/>
  <c r="E3440" i="1"/>
  <c r="K3570" i="1" s="1"/>
  <c r="D3440" i="1"/>
  <c r="E3439" i="1"/>
  <c r="K3569" i="1" s="1"/>
  <c r="D3439" i="1"/>
  <c r="E3438" i="1"/>
  <c r="K3568" i="1" s="1"/>
  <c r="D3438" i="1"/>
  <c r="E3437" i="1"/>
  <c r="K3567" i="1" s="1"/>
  <c r="D3437" i="1"/>
  <c r="E3436" i="1"/>
  <c r="K3566" i="1" s="1"/>
  <c r="D3436" i="1"/>
  <c r="E3435" i="1"/>
  <c r="K3565" i="1" s="1"/>
  <c r="D3435" i="1"/>
  <c r="E3434" i="1"/>
  <c r="K3564" i="1" s="1"/>
  <c r="D3434" i="1"/>
  <c r="E3433" i="1"/>
  <c r="K3563" i="1" s="1"/>
  <c r="D3433" i="1"/>
  <c r="E3432" i="1"/>
  <c r="K3562" i="1" s="1"/>
  <c r="D3432" i="1"/>
  <c r="F3432" i="1" l="1"/>
  <c r="F3435" i="1"/>
  <c r="F3439" i="1"/>
  <c r="F3441" i="1"/>
  <c r="F3437" i="1"/>
  <c r="F3434" i="1"/>
  <c r="F3436" i="1"/>
  <c r="F3438" i="1"/>
  <c r="F3440" i="1"/>
  <c r="F3433" i="1"/>
  <c r="L3431" i="1"/>
  <c r="K3431" i="1"/>
  <c r="J3431" i="1"/>
  <c r="I3431" i="1"/>
  <c r="H3431" i="1"/>
  <c r="L3430" i="1"/>
  <c r="J3430" i="1"/>
  <c r="I3430" i="1"/>
  <c r="H3430" i="1"/>
  <c r="L3429" i="1"/>
  <c r="J3429" i="1"/>
  <c r="I3429" i="1"/>
  <c r="H3429" i="1"/>
  <c r="L3428" i="1"/>
  <c r="J3428" i="1"/>
  <c r="I3428" i="1"/>
  <c r="H3428" i="1"/>
  <c r="L3427" i="1"/>
  <c r="J3427" i="1"/>
  <c r="I3427" i="1"/>
  <c r="H3427" i="1"/>
  <c r="L3426" i="1"/>
  <c r="J3426" i="1"/>
  <c r="I3426" i="1"/>
  <c r="H3426" i="1"/>
  <c r="L3425" i="1"/>
  <c r="J3425" i="1"/>
  <c r="I3425" i="1"/>
  <c r="H3425" i="1"/>
  <c r="L3424" i="1"/>
  <c r="J3424" i="1"/>
  <c r="I3424" i="1"/>
  <c r="H3424" i="1"/>
  <c r="L3423" i="1"/>
  <c r="J3423" i="1"/>
  <c r="I3423" i="1"/>
  <c r="H3423" i="1"/>
  <c r="L3422" i="1"/>
  <c r="J3422" i="1"/>
  <c r="I3422" i="1"/>
  <c r="H3422" i="1"/>
  <c r="E3431" i="1"/>
  <c r="D3431" i="1"/>
  <c r="E3430" i="1"/>
  <c r="K3560" i="1" s="1"/>
  <c r="D3430" i="1"/>
  <c r="E3429" i="1"/>
  <c r="K3559" i="1" s="1"/>
  <c r="D3429" i="1"/>
  <c r="E3428" i="1"/>
  <c r="K3558" i="1" s="1"/>
  <c r="D3428" i="1"/>
  <c r="E3427" i="1"/>
  <c r="K3557" i="1" s="1"/>
  <c r="D3427" i="1"/>
  <c r="E3426" i="1"/>
  <c r="K3556" i="1" s="1"/>
  <c r="D3426" i="1"/>
  <c r="E3425" i="1"/>
  <c r="K3555" i="1" s="1"/>
  <c r="D3425" i="1"/>
  <c r="E3424" i="1"/>
  <c r="K3554" i="1" s="1"/>
  <c r="D3424" i="1"/>
  <c r="E3423" i="1"/>
  <c r="K3553" i="1" s="1"/>
  <c r="D3423" i="1"/>
  <c r="E3422" i="1"/>
  <c r="K3552" i="1" s="1"/>
  <c r="D3422" i="1"/>
  <c r="F3423" i="1" l="1"/>
  <c r="F3427" i="1"/>
  <c r="F3426" i="1"/>
  <c r="F3429" i="1"/>
  <c r="F3431" i="1"/>
  <c r="F3424" i="1"/>
  <c r="F3428" i="1"/>
  <c r="F3422" i="1"/>
  <c r="F3430" i="1"/>
  <c r="F3425" i="1"/>
  <c r="L3421" i="1" l="1"/>
  <c r="K3421" i="1"/>
  <c r="J3421" i="1"/>
  <c r="I3421" i="1"/>
  <c r="H3421" i="1"/>
  <c r="L3420" i="1"/>
  <c r="J3420" i="1"/>
  <c r="I3420" i="1"/>
  <c r="H3420" i="1"/>
  <c r="L3419" i="1"/>
  <c r="J3419" i="1"/>
  <c r="I3419" i="1"/>
  <c r="H3419" i="1"/>
  <c r="L3418" i="1"/>
  <c r="J3418" i="1"/>
  <c r="I3418" i="1"/>
  <c r="H3418" i="1"/>
  <c r="L3417" i="1"/>
  <c r="J3417" i="1"/>
  <c r="I3417" i="1"/>
  <c r="H3417" i="1"/>
  <c r="L3416" i="1"/>
  <c r="J3416" i="1"/>
  <c r="I3416" i="1"/>
  <c r="H3416" i="1"/>
  <c r="L3415" i="1"/>
  <c r="J3415" i="1"/>
  <c r="I3415" i="1"/>
  <c r="H3415" i="1"/>
  <c r="L3414" i="1"/>
  <c r="J3414" i="1"/>
  <c r="I3414" i="1"/>
  <c r="H3414" i="1"/>
  <c r="L3413" i="1"/>
  <c r="J3413" i="1"/>
  <c r="I3413" i="1"/>
  <c r="H3413" i="1"/>
  <c r="L3412" i="1"/>
  <c r="J3412" i="1"/>
  <c r="I3412" i="1"/>
  <c r="H3412" i="1"/>
  <c r="E3421" i="1"/>
  <c r="D3421" i="1"/>
  <c r="E3420" i="1"/>
  <c r="K3550" i="1" s="1"/>
  <c r="D3420" i="1"/>
  <c r="E3419" i="1"/>
  <c r="K3549" i="1" s="1"/>
  <c r="D3419" i="1"/>
  <c r="E3418" i="1"/>
  <c r="K3548" i="1" s="1"/>
  <c r="D3418" i="1"/>
  <c r="E3417" i="1"/>
  <c r="K3547" i="1" s="1"/>
  <c r="D3417" i="1"/>
  <c r="E3416" i="1"/>
  <c r="K3546" i="1" s="1"/>
  <c r="D3416" i="1"/>
  <c r="E3415" i="1"/>
  <c r="K3545" i="1" s="1"/>
  <c r="D3415" i="1"/>
  <c r="E3414" i="1"/>
  <c r="K3544" i="1" s="1"/>
  <c r="D3414" i="1"/>
  <c r="E3413" i="1"/>
  <c r="K3543" i="1" s="1"/>
  <c r="D3413" i="1"/>
  <c r="E3412" i="1"/>
  <c r="D3412" i="1"/>
  <c r="F3412" i="1" l="1"/>
  <c r="K3542" i="1"/>
  <c r="F3419" i="1"/>
  <c r="F3421" i="1"/>
  <c r="F3415" i="1"/>
  <c r="F3417" i="1"/>
  <c r="F3414" i="1"/>
  <c r="F3418" i="1"/>
  <c r="F3416" i="1"/>
  <c r="F3420" i="1"/>
  <c r="F3413" i="1"/>
  <c r="L3411" i="1"/>
  <c r="K3411" i="1"/>
  <c r="J3411" i="1"/>
  <c r="I3411" i="1"/>
  <c r="H3411" i="1"/>
  <c r="L3410" i="1"/>
  <c r="J3410" i="1"/>
  <c r="I3410" i="1"/>
  <c r="H3410" i="1"/>
  <c r="L3409" i="1"/>
  <c r="J3409" i="1"/>
  <c r="I3409" i="1"/>
  <c r="H3409" i="1"/>
  <c r="L3408" i="1"/>
  <c r="J3408" i="1"/>
  <c r="I3408" i="1"/>
  <c r="H3408" i="1"/>
  <c r="L3407" i="1"/>
  <c r="J3407" i="1"/>
  <c r="I3407" i="1"/>
  <c r="H3407" i="1"/>
  <c r="L3406" i="1"/>
  <c r="J3406" i="1"/>
  <c r="I3406" i="1"/>
  <c r="H3406" i="1"/>
  <c r="L3405" i="1"/>
  <c r="J3405" i="1"/>
  <c r="I3405" i="1"/>
  <c r="H3405" i="1"/>
  <c r="L3404" i="1"/>
  <c r="J3404" i="1"/>
  <c r="I3404" i="1"/>
  <c r="H3404" i="1"/>
  <c r="L3403" i="1"/>
  <c r="J3403" i="1"/>
  <c r="I3403" i="1"/>
  <c r="H3403" i="1"/>
  <c r="L3402" i="1"/>
  <c r="J3402" i="1"/>
  <c r="I3402" i="1"/>
  <c r="H3402" i="1"/>
  <c r="E3411" i="1"/>
  <c r="D3411" i="1"/>
  <c r="E3410" i="1"/>
  <c r="K3540" i="1" s="1"/>
  <c r="D3410" i="1"/>
  <c r="E3409" i="1"/>
  <c r="K3539" i="1" s="1"/>
  <c r="D3409" i="1"/>
  <c r="E3408" i="1"/>
  <c r="K3538" i="1" s="1"/>
  <c r="D3408" i="1"/>
  <c r="E3407" i="1"/>
  <c r="K3537" i="1" s="1"/>
  <c r="D3407" i="1"/>
  <c r="E3406" i="1"/>
  <c r="K3536" i="1" s="1"/>
  <c r="D3406" i="1"/>
  <c r="E3405" i="1"/>
  <c r="K3535" i="1" s="1"/>
  <c r="D3405" i="1"/>
  <c r="E3404" i="1"/>
  <c r="K3534" i="1" s="1"/>
  <c r="D3404" i="1"/>
  <c r="E3403" i="1"/>
  <c r="K3533" i="1" s="1"/>
  <c r="D3403" i="1"/>
  <c r="E3402" i="1"/>
  <c r="K3532" i="1" s="1"/>
  <c r="D3402" i="1"/>
  <c r="F3403" i="1" l="1"/>
  <c r="F3406" i="1"/>
  <c r="F3407" i="1"/>
  <c r="F3409" i="1"/>
  <c r="F3411" i="1"/>
  <c r="F3410" i="1"/>
  <c r="F3402" i="1"/>
  <c r="F3404" i="1"/>
  <c r="F3408" i="1"/>
  <c r="F3405" i="1"/>
  <c r="L3401" i="1"/>
  <c r="K3401" i="1"/>
  <c r="J3401" i="1"/>
  <c r="I3401" i="1"/>
  <c r="H3401" i="1"/>
  <c r="L3400" i="1"/>
  <c r="J3400" i="1"/>
  <c r="I3400" i="1"/>
  <c r="H3400" i="1"/>
  <c r="L3399" i="1"/>
  <c r="J3399" i="1"/>
  <c r="I3399" i="1"/>
  <c r="H3399" i="1"/>
  <c r="L3398" i="1"/>
  <c r="J3398" i="1"/>
  <c r="I3398" i="1"/>
  <c r="H3398" i="1"/>
  <c r="L3397" i="1"/>
  <c r="J3397" i="1"/>
  <c r="I3397" i="1"/>
  <c r="H3397" i="1"/>
  <c r="L3396" i="1"/>
  <c r="J3396" i="1"/>
  <c r="I3396" i="1"/>
  <c r="H3396" i="1"/>
  <c r="L3395" i="1"/>
  <c r="J3395" i="1"/>
  <c r="I3395" i="1"/>
  <c r="H3395" i="1"/>
  <c r="L3394" i="1"/>
  <c r="J3394" i="1"/>
  <c r="I3394" i="1"/>
  <c r="H3394" i="1"/>
  <c r="L3393" i="1"/>
  <c r="J3393" i="1"/>
  <c r="I3393" i="1"/>
  <c r="H3393" i="1"/>
  <c r="L3392" i="1"/>
  <c r="J3392" i="1"/>
  <c r="I3392" i="1"/>
  <c r="H3392" i="1"/>
  <c r="E3401" i="1"/>
  <c r="D3401" i="1"/>
  <c r="E3400" i="1"/>
  <c r="K3530" i="1" s="1"/>
  <c r="D3400" i="1"/>
  <c r="E3399" i="1"/>
  <c r="K3529" i="1" s="1"/>
  <c r="D3399" i="1"/>
  <c r="E3398" i="1"/>
  <c r="K3528" i="1" s="1"/>
  <c r="D3398" i="1"/>
  <c r="E3397" i="1"/>
  <c r="K3527" i="1" s="1"/>
  <c r="D3397" i="1"/>
  <c r="E3396" i="1"/>
  <c r="K3526" i="1" s="1"/>
  <c r="D3396" i="1"/>
  <c r="E3395" i="1"/>
  <c r="K3525" i="1" s="1"/>
  <c r="D3395" i="1"/>
  <c r="E3394" i="1"/>
  <c r="K3524" i="1" s="1"/>
  <c r="D3394" i="1"/>
  <c r="E3393" i="1"/>
  <c r="K3523" i="1" s="1"/>
  <c r="D3393" i="1"/>
  <c r="E3392" i="1"/>
  <c r="D3392" i="1"/>
  <c r="F3392" i="1" l="1"/>
  <c r="K3522" i="1"/>
  <c r="F3393" i="1"/>
  <c r="F3397" i="1"/>
  <c r="F3399" i="1"/>
  <c r="F3401" i="1"/>
  <c r="F3395" i="1"/>
  <c r="F3394" i="1"/>
  <c r="F3396" i="1"/>
  <c r="F3398" i="1"/>
  <c r="F3400" i="1"/>
  <c r="L3391" i="1"/>
  <c r="K3391" i="1"/>
  <c r="J3391" i="1"/>
  <c r="I3391" i="1"/>
  <c r="H3391" i="1"/>
  <c r="L3390" i="1"/>
  <c r="J3390" i="1"/>
  <c r="I3390" i="1"/>
  <c r="H3390" i="1"/>
  <c r="L3389" i="1"/>
  <c r="J3389" i="1"/>
  <c r="I3389" i="1"/>
  <c r="H3389" i="1"/>
  <c r="L3388" i="1"/>
  <c r="J3388" i="1"/>
  <c r="I3388" i="1"/>
  <c r="H3388" i="1"/>
  <c r="L3387" i="1"/>
  <c r="J3387" i="1"/>
  <c r="I3387" i="1"/>
  <c r="H3387" i="1"/>
  <c r="L3386" i="1"/>
  <c r="J3386" i="1"/>
  <c r="I3386" i="1"/>
  <c r="H3386" i="1"/>
  <c r="L3385" i="1"/>
  <c r="J3385" i="1"/>
  <c r="I3385" i="1"/>
  <c r="H3385" i="1"/>
  <c r="L3384" i="1"/>
  <c r="J3384" i="1"/>
  <c r="I3384" i="1"/>
  <c r="H3384" i="1"/>
  <c r="L3383" i="1"/>
  <c r="J3383" i="1"/>
  <c r="I3383" i="1"/>
  <c r="H3383" i="1"/>
  <c r="L3382" i="1"/>
  <c r="J3382" i="1"/>
  <c r="I3382" i="1"/>
  <c r="H3382" i="1"/>
  <c r="E3391" i="1"/>
  <c r="D3391" i="1"/>
  <c r="E3390" i="1"/>
  <c r="K3520" i="1" s="1"/>
  <c r="D3390" i="1"/>
  <c r="E3389" i="1"/>
  <c r="K3519" i="1" s="1"/>
  <c r="D3389" i="1"/>
  <c r="E3388" i="1"/>
  <c r="K3518" i="1" s="1"/>
  <c r="D3388" i="1"/>
  <c r="E3387" i="1"/>
  <c r="K3517" i="1" s="1"/>
  <c r="D3387" i="1"/>
  <c r="E3386" i="1"/>
  <c r="K3516" i="1" s="1"/>
  <c r="D3386" i="1"/>
  <c r="E3385" i="1"/>
  <c r="K3515" i="1" s="1"/>
  <c r="D3385" i="1"/>
  <c r="E3384" i="1"/>
  <c r="K3514" i="1" s="1"/>
  <c r="D3384" i="1"/>
  <c r="E3383" i="1"/>
  <c r="K3513" i="1" s="1"/>
  <c r="D3383" i="1"/>
  <c r="E3382" i="1"/>
  <c r="K3512" i="1" s="1"/>
  <c r="D3382" i="1"/>
  <c r="F3384" i="1" l="1"/>
  <c r="F3383" i="1"/>
  <c r="F3385" i="1"/>
  <c r="F3387" i="1"/>
  <c r="F3389" i="1"/>
  <c r="F3391" i="1"/>
  <c r="F3382" i="1"/>
  <c r="F3388" i="1"/>
  <c r="F3390" i="1"/>
  <c r="F3386" i="1"/>
  <c r="L3381" i="1"/>
  <c r="K3381" i="1"/>
  <c r="J3381" i="1"/>
  <c r="I3381" i="1"/>
  <c r="H3381" i="1"/>
  <c r="L3380" i="1"/>
  <c r="J3380" i="1"/>
  <c r="I3380" i="1"/>
  <c r="H3380" i="1"/>
  <c r="L3379" i="1"/>
  <c r="J3379" i="1"/>
  <c r="I3379" i="1"/>
  <c r="H3379" i="1"/>
  <c r="L3378" i="1"/>
  <c r="J3378" i="1"/>
  <c r="I3378" i="1"/>
  <c r="H3378" i="1"/>
  <c r="L3377" i="1"/>
  <c r="J3377" i="1"/>
  <c r="I3377" i="1"/>
  <c r="H3377" i="1"/>
  <c r="L3376" i="1"/>
  <c r="J3376" i="1"/>
  <c r="I3376" i="1"/>
  <c r="H3376" i="1"/>
  <c r="L3375" i="1"/>
  <c r="J3375" i="1"/>
  <c r="I3375" i="1"/>
  <c r="H3375" i="1"/>
  <c r="L3374" i="1"/>
  <c r="J3374" i="1"/>
  <c r="I3374" i="1"/>
  <c r="H3374" i="1"/>
  <c r="L3373" i="1"/>
  <c r="J3373" i="1"/>
  <c r="I3373" i="1"/>
  <c r="H3373" i="1"/>
  <c r="L3372" i="1"/>
  <c r="J3372" i="1"/>
  <c r="I3372" i="1"/>
  <c r="H3372" i="1"/>
  <c r="E3381" i="1"/>
  <c r="D3381" i="1"/>
  <c r="E3380" i="1"/>
  <c r="K3510" i="1" s="1"/>
  <c r="D3380" i="1"/>
  <c r="E3379" i="1"/>
  <c r="K3509" i="1" s="1"/>
  <c r="D3379" i="1"/>
  <c r="E3378" i="1"/>
  <c r="K3508" i="1" s="1"/>
  <c r="D3378" i="1"/>
  <c r="E3377" i="1"/>
  <c r="K3507" i="1" s="1"/>
  <c r="D3377" i="1"/>
  <c r="E3376" i="1"/>
  <c r="K3506" i="1" s="1"/>
  <c r="D3376" i="1"/>
  <c r="E3375" i="1"/>
  <c r="K3505" i="1" s="1"/>
  <c r="D3375" i="1"/>
  <c r="E3374" i="1"/>
  <c r="K3504" i="1" s="1"/>
  <c r="D3374" i="1"/>
  <c r="E3373" i="1"/>
  <c r="K3503" i="1" s="1"/>
  <c r="D3373" i="1"/>
  <c r="E3372" i="1"/>
  <c r="D3372" i="1"/>
  <c r="F3372" i="1" l="1"/>
  <c r="K3502" i="1"/>
  <c r="F3374" i="1"/>
  <c r="F3373" i="1"/>
  <c r="F3377" i="1"/>
  <c r="F3379" i="1"/>
  <c r="F3381" i="1"/>
  <c r="F3375" i="1"/>
  <c r="F3378" i="1"/>
  <c r="F3376" i="1"/>
  <c r="F3380" i="1"/>
  <c r="L3371" i="1" l="1"/>
  <c r="K3371" i="1"/>
  <c r="J3371" i="1"/>
  <c r="I3371" i="1"/>
  <c r="H3371" i="1"/>
  <c r="L3370" i="1"/>
  <c r="J3370" i="1"/>
  <c r="I3370" i="1"/>
  <c r="H3370" i="1"/>
  <c r="L3369" i="1"/>
  <c r="J3369" i="1"/>
  <c r="I3369" i="1"/>
  <c r="H3369" i="1"/>
  <c r="L3368" i="1"/>
  <c r="J3368" i="1"/>
  <c r="I3368" i="1"/>
  <c r="H3368" i="1"/>
  <c r="L3367" i="1"/>
  <c r="J3367" i="1"/>
  <c r="I3367" i="1"/>
  <c r="H3367" i="1"/>
  <c r="L3366" i="1"/>
  <c r="J3366" i="1"/>
  <c r="I3366" i="1"/>
  <c r="H3366" i="1"/>
  <c r="L3365" i="1"/>
  <c r="J3365" i="1"/>
  <c r="I3365" i="1"/>
  <c r="H3365" i="1"/>
  <c r="L3364" i="1"/>
  <c r="J3364" i="1"/>
  <c r="I3364" i="1"/>
  <c r="H3364" i="1"/>
  <c r="L3363" i="1"/>
  <c r="J3363" i="1"/>
  <c r="I3363" i="1"/>
  <c r="H3363" i="1"/>
  <c r="L3362" i="1"/>
  <c r="J3362" i="1"/>
  <c r="I3362" i="1"/>
  <c r="H3362" i="1"/>
  <c r="E3371" i="1"/>
  <c r="D3371" i="1"/>
  <c r="E3370" i="1"/>
  <c r="K3500" i="1" s="1"/>
  <c r="D3370" i="1"/>
  <c r="E3369" i="1"/>
  <c r="K3499" i="1" s="1"/>
  <c r="D3369" i="1"/>
  <c r="E3368" i="1"/>
  <c r="K3498" i="1" s="1"/>
  <c r="D3368" i="1"/>
  <c r="E3367" i="1"/>
  <c r="K3497" i="1" s="1"/>
  <c r="D3367" i="1"/>
  <c r="E3366" i="1"/>
  <c r="K3496" i="1" s="1"/>
  <c r="D3366" i="1"/>
  <c r="E3365" i="1"/>
  <c r="K3495" i="1" s="1"/>
  <c r="D3365" i="1"/>
  <c r="E3364" i="1"/>
  <c r="K3494" i="1" s="1"/>
  <c r="D3364" i="1"/>
  <c r="E3363" i="1"/>
  <c r="K3493" i="1" s="1"/>
  <c r="D3363" i="1"/>
  <c r="E3362" i="1"/>
  <c r="D3362" i="1"/>
  <c r="F3362" i="1" l="1"/>
  <c r="K3492" i="1"/>
  <c r="F3364" i="1"/>
  <c r="F3363" i="1"/>
  <c r="F3367" i="1"/>
  <c r="F3369" i="1"/>
  <c r="F3371" i="1"/>
  <c r="F3365" i="1"/>
  <c r="F3368" i="1"/>
  <c r="F3366" i="1"/>
  <c r="F3370" i="1"/>
  <c r="L3361" i="1"/>
  <c r="K3361" i="1"/>
  <c r="J3361" i="1"/>
  <c r="I3361" i="1"/>
  <c r="H3361" i="1"/>
  <c r="L3360" i="1"/>
  <c r="J3360" i="1"/>
  <c r="I3360" i="1"/>
  <c r="H3360" i="1"/>
  <c r="L3359" i="1"/>
  <c r="J3359" i="1"/>
  <c r="I3359" i="1"/>
  <c r="H3359" i="1"/>
  <c r="L3358" i="1"/>
  <c r="J3358" i="1"/>
  <c r="I3358" i="1"/>
  <c r="H3358" i="1"/>
  <c r="L3357" i="1"/>
  <c r="J3357" i="1"/>
  <c r="I3357" i="1"/>
  <c r="H3357" i="1"/>
  <c r="L3356" i="1"/>
  <c r="J3356" i="1"/>
  <c r="I3356" i="1"/>
  <c r="H3356" i="1"/>
  <c r="L3355" i="1"/>
  <c r="J3355" i="1"/>
  <c r="I3355" i="1"/>
  <c r="H3355" i="1"/>
  <c r="L3354" i="1"/>
  <c r="J3354" i="1"/>
  <c r="I3354" i="1"/>
  <c r="H3354" i="1"/>
  <c r="L3353" i="1"/>
  <c r="J3353" i="1"/>
  <c r="I3353" i="1"/>
  <c r="H3353" i="1"/>
  <c r="L3352" i="1"/>
  <c r="J3352" i="1"/>
  <c r="I3352" i="1"/>
  <c r="H3352" i="1"/>
  <c r="E3361" i="1"/>
  <c r="D3361" i="1"/>
  <c r="E3360" i="1"/>
  <c r="K3490" i="1" s="1"/>
  <c r="D3360" i="1"/>
  <c r="E3359" i="1"/>
  <c r="K3489" i="1" s="1"/>
  <c r="D3359" i="1"/>
  <c r="E3358" i="1"/>
  <c r="K3488" i="1" s="1"/>
  <c r="D3358" i="1"/>
  <c r="E3357" i="1"/>
  <c r="K3487" i="1" s="1"/>
  <c r="D3357" i="1"/>
  <c r="E3356" i="1"/>
  <c r="K3486" i="1" s="1"/>
  <c r="D3356" i="1"/>
  <c r="E3355" i="1"/>
  <c r="K3485" i="1" s="1"/>
  <c r="D3355" i="1"/>
  <c r="E3354" i="1"/>
  <c r="K3484" i="1" s="1"/>
  <c r="D3354" i="1"/>
  <c r="E3353" i="1"/>
  <c r="K3483" i="1" s="1"/>
  <c r="D3353" i="1"/>
  <c r="E3352" i="1"/>
  <c r="D3352" i="1"/>
  <c r="F3353" i="1" l="1"/>
  <c r="K3482" i="1"/>
  <c r="F3355" i="1"/>
  <c r="F3359" i="1"/>
  <c r="F3361" i="1"/>
  <c r="F3357" i="1"/>
  <c r="F3354" i="1"/>
  <c r="F3356" i="1"/>
  <c r="F3358" i="1"/>
  <c r="F3360" i="1"/>
  <c r="F3352" i="1"/>
  <c r="L3351" i="1"/>
  <c r="K3351" i="1"/>
  <c r="J3351" i="1"/>
  <c r="I3351" i="1"/>
  <c r="H3351" i="1"/>
  <c r="L3350" i="1"/>
  <c r="J3350" i="1"/>
  <c r="I3350" i="1"/>
  <c r="H3350" i="1"/>
  <c r="L3349" i="1"/>
  <c r="J3349" i="1"/>
  <c r="I3349" i="1"/>
  <c r="H3349" i="1"/>
  <c r="L3348" i="1"/>
  <c r="J3348" i="1"/>
  <c r="I3348" i="1"/>
  <c r="H3348" i="1"/>
  <c r="L3347" i="1"/>
  <c r="J3347" i="1"/>
  <c r="I3347" i="1"/>
  <c r="H3347" i="1"/>
  <c r="L3346" i="1"/>
  <c r="J3346" i="1"/>
  <c r="I3346" i="1"/>
  <c r="H3346" i="1"/>
  <c r="L3345" i="1"/>
  <c r="J3345" i="1"/>
  <c r="I3345" i="1"/>
  <c r="H3345" i="1"/>
  <c r="L3344" i="1"/>
  <c r="J3344" i="1"/>
  <c r="I3344" i="1"/>
  <c r="H3344" i="1"/>
  <c r="L3343" i="1"/>
  <c r="J3343" i="1"/>
  <c r="I3343" i="1"/>
  <c r="H3343" i="1"/>
  <c r="L3342" i="1"/>
  <c r="J3342" i="1"/>
  <c r="I3342" i="1"/>
  <c r="H3342" i="1"/>
  <c r="E3351" i="1"/>
  <c r="D3351" i="1"/>
  <c r="E3350" i="1"/>
  <c r="K3480" i="1" s="1"/>
  <c r="D3350" i="1"/>
  <c r="E3349" i="1"/>
  <c r="K3479" i="1" s="1"/>
  <c r="D3349" i="1"/>
  <c r="E3348" i="1"/>
  <c r="K3478" i="1" s="1"/>
  <c r="D3348" i="1"/>
  <c r="E3347" i="1"/>
  <c r="K3477" i="1" s="1"/>
  <c r="D3347" i="1"/>
  <c r="E3346" i="1"/>
  <c r="K3476" i="1" s="1"/>
  <c r="D3346" i="1"/>
  <c r="E3345" i="1"/>
  <c r="K3475" i="1" s="1"/>
  <c r="D3345" i="1"/>
  <c r="E3344" i="1"/>
  <c r="K3474" i="1" s="1"/>
  <c r="D3344" i="1"/>
  <c r="E3343" i="1"/>
  <c r="K3473" i="1" s="1"/>
  <c r="D3343" i="1"/>
  <c r="E3342" i="1"/>
  <c r="D3342" i="1"/>
  <c r="F3342" i="1" l="1"/>
  <c r="K3472" i="1"/>
  <c r="F3343" i="1"/>
  <c r="F3345" i="1"/>
  <c r="F3349" i="1"/>
  <c r="F3351" i="1"/>
  <c r="F3347" i="1"/>
  <c r="F3346" i="1"/>
  <c r="F3350" i="1"/>
  <c r="F3344" i="1"/>
  <c r="F3348" i="1"/>
  <c r="L3341" i="1"/>
  <c r="K3341" i="1"/>
  <c r="J3341" i="1"/>
  <c r="I3341" i="1"/>
  <c r="H3341" i="1"/>
  <c r="L3340" i="1"/>
  <c r="J3340" i="1"/>
  <c r="I3340" i="1"/>
  <c r="H3340" i="1"/>
  <c r="L3339" i="1"/>
  <c r="J3339" i="1"/>
  <c r="I3339" i="1"/>
  <c r="H3339" i="1"/>
  <c r="L3338" i="1"/>
  <c r="J3338" i="1"/>
  <c r="I3338" i="1"/>
  <c r="H3338" i="1"/>
  <c r="L3337" i="1"/>
  <c r="J3337" i="1"/>
  <c r="I3337" i="1"/>
  <c r="H3337" i="1"/>
  <c r="L3336" i="1"/>
  <c r="J3336" i="1"/>
  <c r="I3336" i="1"/>
  <c r="H3336" i="1"/>
  <c r="L3335" i="1"/>
  <c r="J3335" i="1"/>
  <c r="I3335" i="1"/>
  <c r="H3335" i="1"/>
  <c r="L3334" i="1"/>
  <c r="J3334" i="1"/>
  <c r="I3334" i="1"/>
  <c r="H3334" i="1"/>
  <c r="L3333" i="1"/>
  <c r="J3333" i="1"/>
  <c r="I3333" i="1"/>
  <c r="H3333" i="1"/>
  <c r="L3332" i="1"/>
  <c r="J3332" i="1"/>
  <c r="I3332" i="1"/>
  <c r="H3332" i="1"/>
  <c r="E3341" i="1"/>
  <c r="D3341" i="1"/>
  <c r="E3340" i="1"/>
  <c r="K3470" i="1" s="1"/>
  <c r="D3340" i="1"/>
  <c r="E3339" i="1"/>
  <c r="K3469" i="1" s="1"/>
  <c r="D3339" i="1"/>
  <c r="E3338" i="1"/>
  <c r="K3468" i="1" s="1"/>
  <c r="D3338" i="1"/>
  <c r="E3337" i="1"/>
  <c r="K3467" i="1" s="1"/>
  <c r="D3337" i="1"/>
  <c r="E3336" i="1"/>
  <c r="K3466" i="1" s="1"/>
  <c r="D3336" i="1"/>
  <c r="E3335" i="1"/>
  <c r="K3465" i="1" s="1"/>
  <c r="D3335" i="1"/>
  <c r="E3334" i="1"/>
  <c r="K3464" i="1" s="1"/>
  <c r="D3334" i="1"/>
  <c r="E3333" i="1"/>
  <c r="K3463" i="1" s="1"/>
  <c r="D3333" i="1"/>
  <c r="E3332" i="1"/>
  <c r="K3462" i="1" s="1"/>
  <c r="D3332" i="1"/>
  <c r="F3333" i="1" l="1"/>
  <c r="F3340" i="1"/>
  <c r="F3337" i="1"/>
  <c r="F3341" i="1"/>
  <c r="F3339" i="1"/>
  <c r="F3332" i="1"/>
  <c r="F3334" i="1"/>
  <c r="F3338" i="1"/>
  <c r="F3335" i="1"/>
  <c r="F3336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H3331" i="1" l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L3331" i="1" l="1"/>
  <c r="K3331" i="1"/>
  <c r="J3331" i="1"/>
  <c r="L3330" i="1"/>
  <c r="J3330" i="1"/>
  <c r="L3329" i="1"/>
  <c r="J3329" i="1"/>
  <c r="L3328" i="1"/>
  <c r="J3328" i="1"/>
  <c r="L3327" i="1"/>
  <c r="J3327" i="1"/>
  <c r="L3326" i="1"/>
  <c r="J3326" i="1"/>
  <c r="L3325" i="1"/>
  <c r="J3325" i="1"/>
  <c r="L3324" i="1"/>
  <c r="J3324" i="1"/>
  <c r="L3323" i="1"/>
  <c r="J3323" i="1"/>
  <c r="L3322" i="1"/>
  <c r="J3322" i="1"/>
  <c r="E3331" i="1"/>
  <c r="D3331" i="1"/>
  <c r="E3330" i="1"/>
  <c r="K3460" i="1" s="1"/>
  <c r="D3330" i="1"/>
  <c r="E3329" i="1"/>
  <c r="K3459" i="1" s="1"/>
  <c r="D3329" i="1"/>
  <c r="E3328" i="1"/>
  <c r="K3458" i="1" s="1"/>
  <c r="D3328" i="1"/>
  <c r="E3327" i="1"/>
  <c r="K3457" i="1" s="1"/>
  <c r="D3327" i="1"/>
  <c r="E3326" i="1"/>
  <c r="K3456" i="1" s="1"/>
  <c r="D3326" i="1"/>
  <c r="E3325" i="1"/>
  <c r="K3455" i="1" s="1"/>
  <c r="D3325" i="1"/>
  <c r="E3324" i="1"/>
  <c r="K3454" i="1" s="1"/>
  <c r="D3324" i="1"/>
  <c r="E3323" i="1"/>
  <c r="K3453" i="1" s="1"/>
  <c r="D3323" i="1"/>
  <c r="E3322" i="1"/>
  <c r="K3452" i="1" s="1"/>
  <c r="D3322" i="1"/>
  <c r="F3323" i="1" l="1"/>
  <c r="F3324" i="1"/>
  <c r="F3322" i="1"/>
  <c r="F3327" i="1"/>
  <c r="F3329" i="1"/>
  <c r="F3331" i="1"/>
  <c r="F3330" i="1"/>
  <c r="F3328" i="1"/>
  <c r="F3325" i="1"/>
  <c r="F3326" i="1"/>
  <c r="L3321" i="1"/>
  <c r="K3321" i="1"/>
  <c r="J3321" i="1"/>
  <c r="L3320" i="1"/>
  <c r="J3320" i="1"/>
  <c r="L3319" i="1"/>
  <c r="J3319" i="1"/>
  <c r="L3318" i="1"/>
  <c r="J3318" i="1"/>
  <c r="L3317" i="1"/>
  <c r="J3317" i="1"/>
  <c r="L3316" i="1"/>
  <c r="J3316" i="1"/>
  <c r="L3315" i="1"/>
  <c r="J3315" i="1"/>
  <c r="L3314" i="1"/>
  <c r="J3314" i="1"/>
  <c r="L3313" i="1"/>
  <c r="J3313" i="1"/>
  <c r="L3312" i="1"/>
  <c r="J3312" i="1"/>
  <c r="E3321" i="1"/>
  <c r="D3321" i="1"/>
  <c r="E3320" i="1"/>
  <c r="K3450" i="1" s="1"/>
  <c r="D3320" i="1"/>
  <c r="E3319" i="1"/>
  <c r="K3449" i="1" s="1"/>
  <c r="D3319" i="1"/>
  <c r="E3318" i="1"/>
  <c r="K3448" i="1" s="1"/>
  <c r="D3318" i="1"/>
  <c r="E3317" i="1"/>
  <c r="K3447" i="1" s="1"/>
  <c r="D3317" i="1"/>
  <c r="E3316" i="1"/>
  <c r="K3446" i="1" s="1"/>
  <c r="D3316" i="1"/>
  <c r="E3315" i="1"/>
  <c r="K3445" i="1" s="1"/>
  <c r="D3315" i="1"/>
  <c r="E3314" i="1"/>
  <c r="K3444" i="1" s="1"/>
  <c r="D3314" i="1"/>
  <c r="E3313" i="1"/>
  <c r="K3443" i="1" s="1"/>
  <c r="D3313" i="1"/>
  <c r="E3312" i="1"/>
  <c r="K3442" i="1" s="1"/>
  <c r="D3312" i="1"/>
  <c r="F3313" i="1" l="1"/>
  <c r="F3314" i="1"/>
  <c r="F3315" i="1"/>
  <c r="F3312" i="1"/>
  <c r="F3317" i="1"/>
  <c r="F3319" i="1"/>
  <c r="F3321" i="1"/>
  <c r="F3320" i="1"/>
  <c r="F3318" i="1"/>
  <c r="F3316" i="1"/>
  <c r="L3311" i="1"/>
  <c r="K3311" i="1"/>
  <c r="J3311" i="1"/>
  <c r="L3310" i="1"/>
  <c r="J3310" i="1"/>
  <c r="L3309" i="1"/>
  <c r="J3309" i="1"/>
  <c r="L3308" i="1"/>
  <c r="J3308" i="1"/>
  <c r="L3307" i="1"/>
  <c r="J3307" i="1"/>
  <c r="L3306" i="1"/>
  <c r="J3306" i="1"/>
  <c r="L3305" i="1"/>
  <c r="J3305" i="1"/>
  <c r="L3304" i="1"/>
  <c r="J3304" i="1"/>
  <c r="L3303" i="1"/>
  <c r="J3303" i="1"/>
  <c r="L3302" i="1"/>
  <c r="J3302" i="1"/>
  <c r="E3311" i="1"/>
  <c r="D3311" i="1"/>
  <c r="E3310" i="1"/>
  <c r="K3440" i="1" s="1"/>
  <c r="D3310" i="1"/>
  <c r="E3309" i="1"/>
  <c r="K3439" i="1" s="1"/>
  <c r="D3309" i="1"/>
  <c r="E3308" i="1"/>
  <c r="K3438" i="1" s="1"/>
  <c r="D3308" i="1"/>
  <c r="E3307" i="1"/>
  <c r="K3437" i="1" s="1"/>
  <c r="D3307" i="1"/>
  <c r="E3306" i="1"/>
  <c r="K3436" i="1" s="1"/>
  <c r="D3306" i="1"/>
  <c r="E3305" i="1"/>
  <c r="K3435" i="1" s="1"/>
  <c r="D3305" i="1"/>
  <c r="E3304" i="1"/>
  <c r="K3434" i="1" s="1"/>
  <c r="D3304" i="1"/>
  <c r="E3303" i="1"/>
  <c r="K3433" i="1" s="1"/>
  <c r="D3303" i="1"/>
  <c r="E3302" i="1"/>
  <c r="K3432" i="1" s="1"/>
  <c r="D3302" i="1"/>
  <c r="F3307" i="1" l="1"/>
  <c r="F3303" i="1"/>
  <c r="F3309" i="1"/>
  <c r="F3311" i="1"/>
  <c r="F3306" i="1"/>
  <c r="F3308" i="1"/>
  <c r="F3302" i="1"/>
  <c r="F3310" i="1"/>
  <c r="F3305" i="1"/>
  <c r="F3304" i="1"/>
  <c r="L3301" i="1"/>
  <c r="K3301" i="1"/>
  <c r="J3301" i="1"/>
  <c r="L3300" i="1"/>
  <c r="J3300" i="1"/>
  <c r="L3299" i="1"/>
  <c r="J3299" i="1"/>
  <c r="L3298" i="1"/>
  <c r="J3298" i="1"/>
  <c r="L3297" i="1"/>
  <c r="J3297" i="1"/>
  <c r="L3296" i="1"/>
  <c r="J3296" i="1"/>
  <c r="L3295" i="1"/>
  <c r="J3295" i="1"/>
  <c r="L3294" i="1"/>
  <c r="J3294" i="1"/>
  <c r="L3293" i="1"/>
  <c r="J3293" i="1"/>
  <c r="L3292" i="1"/>
  <c r="J3292" i="1"/>
  <c r="E3301" i="1"/>
  <c r="D3301" i="1"/>
  <c r="E3300" i="1"/>
  <c r="K3430" i="1" s="1"/>
  <c r="D3300" i="1"/>
  <c r="E3299" i="1"/>
  <c r="K3429" i="1" s="1"/>
  <c r="D3299" i="1"/>
  <c r="E3298" i="1"/>
  <c r="K3428" i="1" s="1"/>
  <c r="D3298" i="1"/>
  <c r="E3297" i="1"/>
  <c r="K3427" i="1" s="1"/>
  <c r="D3297" i="1"/>
  <c r="E3296" i="1"/>
  <c r="K3426" i="1" s="1"/>
  <c r="D3296" i="1"/>
  <c r="E3295" i="1"/>
  <c r="K3425" i="1" s="1"/>
  <c r="D3295" i="1"/>
  <c r="E3294" i="1"/>
  <c r="K3424" i="1" s="1"/>
  <c r="D3294" i="1"/>
  <c r="E3293" i="1"/>
  <c r="K3423" i="1" s="1"/>
  <c r="D3293" i="1"/>
  <c r="E3292" i="1"/>
  <c r="K3422" i="1" s="1"/>
  <c r="D3292" i="1"/>
  <c r="F3293" i="1" l="1"/>
  <c r="F3295" i="1"/>
  <c r="F3297" i="1"/>
  <c r="F3299" i="1"/>
  <c r="F3301" i="1"/>
  <c r="F3292" i="1"/>
  <c r="F3294" i="1"/>
  <c r="F3296" i="1"/>
  <c r="F3298" i="1"/>
  <c r="F3300" i="1"/>
  <c r="L3291" i="1"/>
  <c r="K3291" i="1"/>
  <c r="J3291" i="1"/>
  <c r="L3290" i="1"/>
  <c r="J3290" i="1"/>
  <c r="L3289" i="1"/>
  <c r="J3289" i="1"/>
  <c r="L3288" i="1"/>
  <c r="J3288" i="1"/>
  <c r="L3287" i="1"/>
  <c r="J3287" i="1"/>
  <c r="L3286" i="1"/>
  <c r="J3286" i="1"/>
  <c r="L3285" i="1"/>
  <c r="J3285" i="1"/>
  <c r="L3284" i="1"/>
  <c r="J3284" i="1"/>
  <c r="L3283" i="1"/>
  <c r="J3283" i="1"/>
  <c r="L3282" i="1"/>
  <c r="J3282" i="1"/>
  <c r="E3291" i="1"/>
  <c r="D3291" i="1"/>
  <c r="E3290" i="1"/>
  <c r="K3420" i="1" s="1"/>
  <c r="D3290" i="1"/>
  <c r="E3289" i="1"/>
  <c r="K3419" i="1" s="1"/>
  <c r="D3289" i="1"/>
  <c r="E3288" i="1"/>
  <c r="K3418" i="1" s="1"/>
  <c r="D3288" i="1"/>
  <c r="E3287" i="1"/>
  <c r="K3417" i="1" s="1"/>
  <c r="D3287" i="1"/>
  <c r="E3286" i="1"/>
  <c r="K3416" i="1" s="1"/>
  <c r="D3286" i="1"/>
  <c r="E3285" i="1"/>
  <c r="K3415" i="1" s="1"/>
  <c r="D3285" i="1"/>
  <c r="E3284" i="1"/>
  <c r="K3414" i="1" s="1"/>
  <c r="D3284" i="1"/>
  <c r="E3283" i="1"/>
  <c r="K3413" i="1" s="1"/>
  <c r="D3283" i="1"/>
  <c r="E3282" i="1"/>
  <c r="D3282" i="1"/>
  <c r="F3282" i="1" l="1"/>
  <c r="K3412" i="1"/>
  <c r="F3284" i="1"/>
  <c r="F3283" i="1"/>
  <c r="F3287" i="1"/>
  <c r="F3289" i="1"/>
  <c r="F3291" i="1"/>
  <c r="F3285" i="1"/>
  <c r="F3288" i="1"/>
  <c r="F3286" i="1"/>
  <c r="F3290" i="1"/>
  <c r="L3281" i="1"/>
  <c r="K3281" i="1"/>
  <c r="J3281" i="1"/>
  <c r="L3280" i="1"/>
  <c r="J3280" i="1"/>
  <c r="L3279" i="1"/>
  <c r="J3279" i="1"/>
  <c r="L3278" i="1"/>
  <c r="J3278" i="1"/>
  <c r="L3277" i="1"/>
  <c r="J3277" i="1"/>
  <c r="L3276" i="1"/>
  <c r="J3276" i="1"/>
  <c r="L3275" i="1"/>
  <c r="J3275" i="1"/>
  <c r="L3274" i="1"/>
  <c r="J3274" i="1"/>
  <c r="L3273" i="1"/>
  <c r="J3273" i="1"/>
  <c r="L3272" i="1"/>
  <c r="J3272" i="1"/>
  <c r="E3281" i="1"/>
  <c r="D3281" i="1"/>
  <c r="E3280" i="1"/>
  <c r="K3410" i="1" s="1"/>
  <c r="D3280" i="1"/>
  <c r="E3279" i="1"/>
  <c r="K3409" i="1" s="1"/>
  <c r="D3279" i="1"/>
  <c r="E3278" i="1"/>
  <c r="K3408" i="1" s="1"/>
  <c r="D3278" i="1"/>
  <c r="E3277" i="1"/>
  <c r="K3407" i="1" s="1"/>
  <c r="D3277" i="1"/>
  <c r="E3276" i="1"/>
  <c r="K3406" i="1" s="1"/>
  <c r="D3276" i="1"/>
  <c r="E3275" i="1"/>
  <c r="K3405" i="1" s="1"/>
  <c r="D3275" i="1"/>
  <c r="E3274" i="1"/>
  <c r="K3404" i="1" s="1"/>
  <c r="D3274" i="1"/>
  <c r="E3273" i="1"/>
  <c r="K3403" i="1" s="1"/>
  <c r="D3273" i="1"/>
  <c r="E3272" i="1"/>
  <c r="K3402" i="1" s="1"/>
  <c r="D3272" i="1"/>
  <c r="F3272" i="1" l="1"/>
  <c r="F3273" i="1"/>
  <c r="F3275" i="1"/>
  <c r="F3277" i="1"/>
  <c r="F3279" i="1"/>
  <c r="F3281" i="1"/>
  <c r="F3278" i="1"/>
  <c r="F3276" i="1"/>
  <c r="F3280" i="1"/>
  <c r="F3274" i="1"/>
  <c r="L3271" i="1"/>
  <c r="K3271" i="1"/>
  <c r="J3271" i="1"/>
  <c r="L3270" i="1"/>
  <c r="J3270" i="1"/>
  <c r="L3269" i="1"/>
  <c r="J3269" i="1"/>
  <c r="L3268" i="1"/>
  <c r="J3268" i="1"/>
  <c r="L3267" i="1"/>
  <c r="J3267" i="1"/>
  <c r="L3266" i="1"/>
  <c r="J3266" i="1"/>
  <c r="L3265" i="1"/>
  <c r="J3265" i="1"/>
  <c r="L3264" i="1"/>
  <c r="J3264" i="1"/>
  <c r="L3263" i="1"/>
  <c r="J3263" i="1"/>
  <c r="L3262" i="1"/>
  <c r="J3262" i="1"/>
  <c r="E3271" i="1"/>
  <c r="D3271" i="1"/>
  <c r="E3270" i="1"/>
  <c r="K3400" i="1" s="1"/>
  <c r="D3270" i="1"/>
  <c r="E3269" i="1"/>
  <c r="K3399" i="1" s="1"/>
  <c r="D3269" i="1"/>
  <c r="E3268" i="1"/>
  <c r="K3398" i="1" s="1"/>
  <c r="D3268" i="1"/>
  <c r="E3267" i="1"/>
  <c r="K3397" i="1" s="1"/>
  <c r="D3267" i="1"/>
  <c r="E3266" i="1"/>
  <c r="K3396" i="1" s="1"/>
  <c r="D3266" i="1"/>
  <c r="E3265" i="1"/>
  <c r="K3395" i="1" s="1"/>
  <c r="D3265" i="1"/>
  <c r="E3264" i="1"/>
  <c r="K3394" i="1" s="1"/>
  <c r="D3264" i="1"/>
  <c r="E3263" i="1"/>
  <c r="K3393" i="1" s="1"/>
  <c r="D3263" i="1"/>
  <c r="E3262" i="1"/>
  <c r="K3392" i="1" s="1"/>
  <c r="D3262" i="1"/>
  <c r="F3262" i="1" l="1"/>
  <c r="F3264" i="1"/>
  <c r="F3268" i="1"/>
  <c r="F3263" i="1"/>
  <c r="F3267" i="1"/>
  <c r="F3269" i="1"/>
  <c r="F3271" i="1"/>
  <c r="F3270" i="1"/>
  <c r="F3265" i="1"/>
  <c r="F3266" i="1"/>
  <c r="L3261" i="1" l="1"/>
  <c r="K3261" i="1"/>
  <c r="J3261" i="1"/>
  <c r="L3260" i="1"/>
  <c r="J3260" i="1"/>
  <c r="L3259" i="1"/>
  <c r="J3259" i="1"/>
  <c r="L3258" i="1"/>
  <c r="J3258" i="1"/>
  <c r="L3257" i="1"/>
  <c r="J3257" i="1"/>
  <c r="L3256" i="1"/>
  <c r="J3256" i="1"/>
  <c r="L3255" i="1"/>
  <c r="J3255" i="1"/>
  <c r="L3254" i="1"/>
  <c r="J3254" i="1"/>
  <c r="L3253" i="1"/>
  <c r="J3253" i="1"/>
  <c r="L3252" i="1"/>
  <c r="J3252" i="1"/>
  <c r="E3261" i="1"/>
  <c r="D3261" i="1"/>
  <c r="E3260" i="1"/>
  <c r="K3390" i="1" s="1"/>
  <c r="D3260" i="1"/>
  <c r="E3259" i="1"/>
  <c r="K3389" i="1" s="1"/>
  <c r="D3259" i="1"/>
  <c r="E3258" i="1"/>
  <c r="K3388" i="1" s="1"/>
  <c r="D3258" i="1"/>
  <c r="E3257" i="1"/>
  <c r="K3387" i="1" s="1"/>
  <c r="D3257" i="1"/>
  <c r="E3256" i="1"/>
  <c r="K3386" i="1" s="1"/>
  <c r="D3256" i="1"/>
  <c r="E3255" i="1"/>
  <c r="K3385" i="1" s="1"/>
  <c r="D3255" i="1"/>
  <c r="E3254" i="1"/>
  <c r="K3384" i="1" s="1"/>
  <c r="D3254" i="1"/>
  <c r="E3253" i="1"/>
  <c r="K3383" i="1" s="1"/>
  <c r="D3253" i="1"/>
  <c r="E3252" i="1"/>
  <c r="K3382" i="1" s="1"/>
  <c r="D3252" i="1"/>
  <c r="F3253" i="1" l="1"/>
  <c r="F3252" i="1"/>
  <c r="F3254" i="1"/>
  <c r="F3257" i="1"/>
  <c r="F3259" i="1"/>
  <c r="F3261" i="1"/>
  <c r="F3260" i="1"/>
  <c r="F3258" i="1"/>
  <c r="F3255" i="1"/>
  <c r="F3256" i="1"/>
  <c r="L3251" i="1"/>
  <c r="K3251" i="1"/>
  <c r="J3251" i="1"/>
  <c r="L3250" i="1"/>
  <c r="J3250" i="1"/>
  <c r="L3249" i="1"/>
  <c r="J3249" i="1"/>
  <c r="L3248" i="1"/>
  <c r="J3248" i="1"/>
  <c r="L3247" i="1"/>
  <c r="J3247" i="1"/>
  <c r="L3246" i="1"/>
  <c r="J3246" i="1"/>
  <c r="L3245" i="1"/>
  <c r="J3245" i="1"/>
  <c r="L3244" i="1"/>
  <c r="J3244" i="1"/>
  <c r="L3243" i="1"/>
  <c r="J3243" i="1"/>
  <c r="L3242" i="1"/>
  <c r="J3242" i="1"/>
  <c r="E3251" i="1"/>
  <c r="D3251" i="1"/>
  <c r="E3250" i="1"/>
  <c r="K3380" i="1" s="1"/>
  <c r="D3250" i="1"/>
  <c r="E3249" i="1"/>
  <c r="K3379" i="1" s="1"/>
  <c r="D3249" i="1"/>
  <c r="E3248" i="1"/>
  <c r="K3378" i="1" s="1"/>
  <c r="D3248" i="1"/>
  <c r="E3247" i="1"/>
  <c r="K3377" i="1" s="1"/>
  <c r="D3247" i="1"/>
  <c r="E3246" i="1"/>
  <c r="K3376" i="1" s="1"/>
  <c r="D3246" i="1"/>
  <c r="E3245" i="1"/>
  <c r="K3375" i="1" s="1"/>
  <c r="D3245" i="1"/>
  <c r="E3244" i="1"/>
  <c r="K3374" i="1" s="1"/>
  <c r="D3244" i="1"/>
  <c r="E3243" i="1"/>
  <c r="K3373" i="1" s="1"/>
  <c r="D3243" i="1"/>
  <c r="E3242" i="1"/>
  <c r="K3372" i="1" s="1"/>
  <c r="D3242" i="1"/>
  <c r="F3244" i="1" l="1"/>
  <c r="F3246" i="1"/>
  <c r="F3243" i="1"/>
  <c r="F3247" i="1"/>
  <c r="F3249" i="1"/>
  <c r="F3251" i="1"/>
  <c r="F3245" i="1"/>
  <c r="F3248" i="1"/>
  <c r="F3250" i="1"/>
  <c r="F3242" i="1"/>
  <c r="L3241" i="1"/>
  <c r="K3241" i="1"/>
  <c r="J3241" i="1"/>
  <c r="L3240" i="1"/>
  <c r="J3240" i="1"/>
  <c r="L3239" i="1"/>
  <c r="J3239" i="1"/>
  <c r="L3238" i="1"/>
  <c r="J3238" i="1"/>
  <c r="L3237" i="1"/>
  <c r="J3237" i="1"/>
  <c r="L3236" i="1"/>
  <c r="J3236" i="1"/>
  <c r="L3235" i="1"/>
  <c r="J3235" i="1"/>
  <c r="L3234" i="1"/>
  <c r="J3234" i="1"/>
  <c r="L3233" i="1"/>
  <c r="J3233" i="1"/>
  <c r="L3232" i="1"/>
  <c r="J3232" i="1"/>
  <c r="E3241" i="1"/>
  <c r="D3241" i="1"/>
  <c r="E3240" i="1"/>
  <c r="K3370" i="1" s="1"/>
  <c r="D3240" i="1"/>
  <c r="E3239" i="1"/>
  <c r="K3369" i="1" s="1"/>
  <c r="D3239" i="1"/>
  <c r="E3238" i="1"/>
  <c r="K3368" i="1" s="1"/>
  <c r="D3238" i="1"/>
  <c r="E3237" i="1"/>
  <c r="K3367" i="1" s="1"/>
  <c r="D3237" i="1"/>
  <c r="E3236" i="1"/>
  <c r="K3366" i="1" s="1"/>
  <c r="D3236" i="1"/>
  <c r="E3235" i="1"/>
  <c r="K3365" i="1" s="1"/>
  <c r="D3235" i="1"/>
  <c r="E3234" i="1"/>
  <c r="K3364" i="1" s="1"/>
  <c r="D3234" i="1"/>
  <c r="E3233" i="1"/>
  <c r="K3363" i="1" s="1"/>
  <c r="D3233" i="1"/>
  <c r="E3232" i="1"/>
  <c r="K3362" i="1" s="1"/>
  <c r="D3232" i="1"/>
  <c r="F3233" i="1" l="1"/>
  <c r="F3241" i="1"/>
  <c r="F3232" i="1"/>
  <c r="F3236" i="1"/>
  <c r="F3237" i="1"/>
  <c r="F3239" i="1"/>
  <c r="F3234" i="1"/>
  <c r="F3238" i="1"/>
  <c r="F3240" i="1"/>
  <c r="F3235" i="1"/>
  <c r="L3231" i="1"/>
  <c r="K3231" i="1"/>
  <c r="J3231" i="1"/>
  <c r="L3230" i="1"/>
  <c r="J3230" i="1"/>
  <c r="L3229" i="1"/>
  <c r="J3229" i="1"/>
  <c r="L3228" i="1"/>
  <c r="J3228" i="1"/>
  <c r="L3227" i="1"/>
  <c r="J3227" i="1"/>
  <c r="L3226" i="1"/>
  <c r="J3226" i="1"/>
  <c r="L3225" i="1"/>
  <c r="J3225" i="1"/>
  <c r="L3224" i="1"/>
  <c r="J3224" i="1"/>
  <c r="L3223" i="1"/>
  <c r="J3223" i="1"/>
  <c r="L3222" i="1"/>
  <c r="J3222" i="1"/>
  <c r="E3231" i="1"/>
  <c r="D3231" i="1"/>
  <c r="E3230" i="1"/>
  <c r="K3360" i="1" s="1"/>
  <c r="D3230" i="1"/>
  <c r="E3229" i="1"/>
  <c r="K3359" i="1" s="1"/>
  <c r="D3229" i="1"/>
  <c r="E3228" i="1"/>
  <c r="K3358" i="1" s="1"/>
  <c r="D3228" i="1"/>
  <c r="E3227" i="1"/>
  <c r="K3357" i="1" s="1"/>
  <c r="D3227" i="1"/>
  <c r="E3226" i="1"/>
  <c r="K3356" i="1" s="1"/>
  <c r="D3226" i="1"/>
  <c r="E3225" i="1"/>
  <c r="K3355" i="1" s="1"/>
  <c r="D3225" i="1"/>
  <c r="E3224" i="1"/>
  <c r="K3354" i="1" s="1"/>
  <c r="D3224" i="1"/>
  <c r="E3223" i="1"/>
  <c r="K3353" i="1" s="1"/>
  <c r="D3223" i="1"/>
  <c r="E3222" i="1"/>
  <c r="K3352" i="1" s="1"/>
  <c r="D3222" i="1"/>
  <c r="F3223" i="1" l="1"/>
  <c r="F3225" i="1"/>
  <c r="F3227" i="1"/>
  <c r="F3231" i="1"/>
  <c r="F3222" i="1"/>
  <c r="F3224" i="1"/>
  <c r="F3226" i="1"/>
  <c r="F3228" i="1"/>
  <c r="F3230" i="1"/>
  <c r="F3229" i="1"/>
  <c r="L3221" i="1"/>
  <c r="K3221" i="1"/>
  <c r="J3221" i="1"/>
  <c r="L3220" i="1"/>
  <c r="J3220" i="1"/>
  <c r="L3219" i="1"/>
  <c r="J3219" i="1"/>
  <c r="L3218" i="1"/>
  <c r="J3218" i="1"/>
  <c r="L3217" i="1"/>
  <c r="J3217" i="1"/>
  <c r="L3216" i="1"/>
  <c r="J3216" i="1"/>
  <c r="L3215" i="1"/>
  <c r="J3215" i="1"/>
  <c r="L3214" i="1"/>
  <c r="J3214" i="1"/>
  <c r="L3213" i="1"/>
  <c r="J3213" i="1"/>
  <c r="L3212" i="1"/>
  <c r="J3212" i="1"/>
  <c r="E3221" i="1"/>
  <c r="D3221" i="1"/>
  <c r="E3220" i="1"/>
  <c r="K3350" i="1" s="1"/>
  <c r="D3220" i="1"/>
  <c r="E3219" i="1"/>
  <c r="K3349" i="1" s="1"/>
  <c r="D3219" i="1"/>
  <c r="E3218" i="1"/>
  <c r="K3348" i="1" s="1"/>
  <c r="D3218" i="1"/>
  <c r="E3217" i="1"/>
  <c r="K3347" i="1" s="1"/>
  <c r="D3217" i="1"/>
  <c r="E3216" i="1"/>
  <c r="K3346" i="1" s="1"/>
  <c r="D3216" i="1"/>
  <c r="E3215" i="1"/>
  <c r="K3345" i="1" s="1"/>
  <c r="D3215" i="1"/>
  <c r="E3214" i="1"/>
  <c r="K3344" i="1" s="1"/>
  <c r="D3214" i="1"/>
  <c r="E3213" i="1"/>
  <c r="K3343" i="1" s="1"/>
  <c r="D3213" i="1"/>
  <c r="E3212" i="1"/>
  <c r="K3342" i="1" s="1"/>
  <c r="D3212" i="1"/>
  <c r="F3212" i="1" l="1"/>
  <c r="F3220" i="1"/>
  <c r="F3216" i="1"/>
  <c r="F3213" i="1"/>
  <c r="F3217" i="1"/>
  <c r="F3221" i="1"/>
  <c r="F3214" i="1"/>
  <c r="F3218" i="1"/>
  <c r="F3219" i="1"/>
  <c r="F3215" i="1"/>
  <c r="L3211" i="1"/>
  <c r="K3211" i="1"/>
  <c r="J3211" i="1"/>
  <c r="L3210" i="1"/>
  <c r="J3210" i="1"/>
  <c r="L3209" i="1"/>
  <c r="J3209" i="1"/>
  <c r="L3208" i="1"/>
  <c r="J3208" i="1"/>
  <c r="L3207" i="1"/>
  <c r="J3207" i="1"/>
  <c r="L3206" i="1"/>
  <c r="J3206" i="1"/>
  <c r="L3205" i="1"/>
  <c r="J3205" i="1"/>
  <c r="L3204" i="1"/>
  <c r="J3204" i="1"/>
  <c r="L3203" i="1"/>
  <c r="J3203" i="1"/>
  <c r="L3202" i="1"/>
  <c r="J3202" i="1"/>
  <c r="E3211" i="1"/>
  <c r="D3211" i="1"/>
  <c r="E3210" i="1"/>
  <c r="K3340" i="1" s="1"/>
  <c r="D3210" i="1"/>
  <c r="E3209" i="1"/>
  <c r="K3339" i="1" s="1"/>
  <c r="D3209" i="1"/>
  <c r="E3208" i="1"/>
  <c r="K3338" i="1" s="1"/>
  <c r="D3208" i="1"/>
  <c r="E3207" i="1"/>
  <c r="K3337" i="1" s="1"/>
  <c r="D3207" i="1"/>
  <c r="E3206" i="1"/>
  <c r="K3336" i="1" s="1"/>
  <c r="D3206" i="1"/>
  <c r="E3205" i="1"/>
  <c r="K3335" i="1" s="1"/>
  <c r="D3205" i="1"/>
  <c r="E3204" i="1"/>
  <c r="K3334" i="1" s="1"/>
  <c r="D3204" i="1"/>
  <c r="E3203" i="1"/>
  <c r="K3333" i="1" s="1"/>
  <c r="D3203" i="1"/>
  <c r="E3202" i="1"/>
  <c r="K3332" i="1" s="1"/>
  <c r="D3202" i="1"/>
  <c r="F3203" i="1" l="1"/>
  <c r="F3206" i="1"/>
  <c r="F3207" i="1"/>
  <c r="F3209" i="1"/>
  <c r="F3211" i="1"/>
  <c r="F3208" i="1"/>
  <c r="F3202" i="1"/>
  <c r="F3210" i="1"/>
  <c r="F3205" i="1"/>
  <c r="F3204" i="1"/>
  <c r="L3201" i="1"/>
  <c r="K3201" i="1"/>
  <c r="J3201" i="1"/>
  <c r="L3200" i="1"/>
  <c r="J3200" i="1"/>
  <c r="L3199" i="1"/>
  <c r="J3199" i="1"/>
  <c r="L3198" i="1"/>
  <c r="J3198" i="1"/>
  <c r="L3197" i="1"/>
  <c r="J3197" i="1"/>
  <c r="L3196" i="1"/>
  <c r="J3196" i="1"/>
  <c r="L3195" i="1"/>
  <c r="J3195" i="1"/>
  <c r="L3194" i="1"/>
  <c r="J3194" i="1"/>
  <c r="L3193" i="1"/>
  <c r="J3193" i="1"/>
  <c r="L3192" i="1"/>
  <c r="J3192" i="1"/>
  <c r="E3201" i="1"/>
  <c r="D3201" i="1"/>
  <c r="E3200" i="1"/>
  <c r="K3330" i="1" s="1"/>
  <c r="D3200" i="1"/>
  <c r="E3199" i="1"/>
  <c r="K3329" i="1" s="1"/>
  <c r="D3199" i="1"/>
  <c r="E3198" i="1"/>
  <c r="K3328" i="1" s="1"/>
  <c r="D3198" i="1"/>
  <c r="E3197" i="1"/>
  <c r="K3327" i="1" s="1"/>
  <c r="D3197" i="1"/>
  <c r="E3196" i="1"/>
  <c r="K3326" i="1" s="1"/>
  <c r="D3196" i="1"/>
  <c r="E3195" i="1"/>
  <c r="K3325" i="1" s="1"/>
  <c r="D3195" i="1"/>
  <c r="E3194" i="1"/>
  <c r="K3324" i="1" s="1"/>
  <c r="D3194" i="1"/>
  <c r="E3193" i="1"/>
  <c r="K3323" i="1" s="1"/>
  <c r="D3193" i="1"/>
  <c r="E3192" i="1"/>
  <c r="K3322" i="1" s="1"/>
  <c r="D3192" i="1"/>
  <c r="F3193" i="1" l="1"/>
  <c r="F3192" i="1"/>
  <c r="F3197" i="1"/>
  <c r="F3199" i="1"/>
  <c r="F3201" i="1"/>
  <c r="F3196" i="1"/>
  <c r="F3200" i="1"/>
  <c r="F3194" i="1"/>
  <c r="F3198" i="1"/>
  <c r="F3195" i="1"/>
  <c r="L3191" i="1"/>
  <c r="K3191" i="1"/>
  <c r="J3191" i="1"/>
  <c r="L3190" i="1"/>
  <c r="J3190" i="1"/>
  <c r="L3189" i="1"/>
  <c r="J3189" i="1"/>
  <c r="L3188" i="1"/>
  <c r="J3188" i="1"/>
  <c r="L3187" i="1"/>
  <c r="J3187" i="1"/>
  <c r="L3186" i="1"/>
  <c r="J3186" i="1"/>
  <c r="L3185" i="1"/>
  <c r="J3185" i="1"/>
  <c r="L3184" i="1"/>
  <c r="J3184" i="1"/>
  <c r="L3183" i="1"/>
  <c r="J3183" i="1"/>
  <c r="L3182" i="1"/>
  <c r="J3182" i="1"/>
  <c r="E3191" i="1"/>
  <c r="D3191" i="1"/>
  <c r="E3190" i="1"/>
  <c r="K3320" i="1" s="1"/>
  <c r="D3190" i="1"/>
  <c r="E3189" i="1"/>
  <c r="K3319" i="1" s="1"/>
  <c r="D3189" i="1"/>
  <c r="E3188" i="1"/>
  <c r="K3318" i="1" s="1"/>
  <c r="D3188" i="1"/>
  <c r="E3187" i="1"/>
  <c r="K3317" i="1" s="1"/>
  <c r="D3187" i="1"/>
  <c r="E3186" i="1"/>
  <c r="K3316" i="1" s="1"/>
  <c r="D3186" i="1"/>
  <c r="E3185" i="1"/>
  <c r="K3315" i="1" s="1"/>
  <c r="D3185" i="1"/>
  <c r="E3184" i="1"/>
  <c r="K3314" i="1" s="1"/>
  <c r="D3184" i="1"/>
  <c r="E3183" i="1"/>
  <c r="K3313" i="1" s="1"/>
  <c r="D3183" i="1"/>
  <c r="E3182" i="1"/>
  <c r="K3312" i="1" s="1"/>
  <c r="D3182" i="1"/>
  <c r="F3183" i="1" l="1"/>
  <c r="F3182" i="1"/>
  <c r="F3187" i="1"/>
  <c r="F3189" i="1"/>
  <c r="F3191" i="1"/>
  <c r="F3185" i="1"/>
  <c r="F3184" i="1"/>
  <c r="F3188" i="1"/>
  <c r="F3186" i="1"/>
  <c r="F3190" i="1"/>
  <c r="L3181" i="1"/>
  <c r="K3181" i="1"/>
  <c r="J3181" i="1"/>
  <c r="L3180" i="1"/>
  <c r="J3180" i="1"/>
  <c r="L3179" i="1"/>
  <c r="J3179" i="1"/>
  <c r="L3178" i="1"/>
  <c r="J3178" i="1"/>
  <c r="L3177" i="1"/>
  <c r="J3177" i="1"/>
  <c r="L3176" i="1"/>
  <c r="J3176" i="1"/>
  <c r="L3175" i="1"/>
  <c r="J3175" i="1"/>
  <c r="L3174" i="1"/>
  <c r="J3174" i="1"/>
  <c r="L3173" i="1"/>
  <c r="J3173" i="1"/>
  <c r="L3172" i="1"/>
  <c r="J3172" i="1"/>
  <c r="E3181" i="1"/>
  <c r="D3181" i="1"/>
  <c r="E3180" i="1"/>
  <c r="K3310" i="1" s="1"/>
  <c r="D3180" i="1"/>
  <c r="E3179" i="1"/>
  <c r="K3309" i="1" s="1"/>
  <c r="D3179" i="1"/>
  <c r="E3178" i="1"/>
  <c r="K3308" i="1" s="1"/>
  <c r="D3178" i="1"/>
  <c r="E3177" i="1"/>
  <c r="K3307" i="1" s="1"/>
  <c r="D3177" i="1"/>
  <c r="E3176" i="1"/>
  <c r="K3306" i="1" s="1"/>
  <c r="D3176" i="1"/>
  <c r="E3175" i="1"/>
  <c r="K3305" i="1" s="1"/>
  <c r="D3175" i="1"/>
  <c r="E3174" i="1"/>
  <c r="K3304" i="1" s="1"/>
  <c r="D3174" i="1"/>
  <c r="E3173" i="1"/>
  <c r="K3303" i="1" s="1"/>
  <c r="D3173" i="1"/>
  <c r="E3172" i="1"/>
  <c r="K3302" i="1" s="1"/>
  <c r="D3172" i="1"/>
  <c r="F3172" i="1" l="1"/>
  <c r="F3173" i="1"/>
  <c r="F3180" i="1"/>
  <c r="F3177" i="1"/>
  <c r="F3179" i="1"/>
  <c r="F3181" i="1"/>
  <c r="F3174" i="1"/>
  <c r="F3178" i="1"/>
  <c r="F3175" i="1"/>
  <c r="F3176" i="1"/>
  <c r="L3171" i="1"/>
  <c r="K3171" i="1"/>
  <c r="J3171" i="1"/>
  <c r="L3170" i="1"/>
  <c r="J3170" i="1"/>
  <c r="L3169" i="1"/>
  <c r="J3169" i="1"/>
  <c r="L3168" i="1"/>
  <c r="J3168" i="1"/>
  <c r="L3167" i="1"/>
  <c r="J3167" i="1"/>
  <c r="L3166" i="1"/>
  <c r="J3166" i="1"/>
  <c r="L3165" i="1"/>
  <c r="J3165" i="1"/>
  <c r="L3164" i="1"/>
  <c r="J3164" i="1"/>
  <c r="L3163" i="1"/>
  <c r="J3163" i="1"/>
  <c r="L3162" i="1"/>
  <c r="J3162" i="1"/>
  <c r="E3171" i="1"/>
  <c r="D3171" i="1"/>
  <c r="E3170" i="1"/>
  <c r="K3300" i="1" s="1"/>
  <c r="D3170" i="1"/>
  <c r="E3169" i="1"/>
  <c r="K3299" i="1" s="1"/>
  <c r="D3169" i="1"/>
  <c r="E3168" i="1"/>
  <c r="K3298" i="1" s="1"/>
  <c r="D3168" i="1"/>
  <c r="E3167" i="1"/>
  <c r="K3297" i="1" s="1"/>
  <c r="D3167" i="1"/>
  <c r="E3166" i="1"/>
  <c r="K3296" i="1" s="1"/>
  <c r="D3166" i="1"/>
  <c r="E3165" i="1"/>
  <c r="K3295" i="1" s="1"/>
  <c r="D3165" i="1"/>
  <c r="E3164" i="1"/>
  <c r="K3294" i="1" s="1"/>
  <c r="D3164" i="1"/>
  <c r="E3163" i="1"/>
  <c r="K3293" i="1" s="1"/>
  <c r="D3163" i="1"/>
  <c r="E3162" i="1"/>
  <c r="K3292" i="1" s="1"/>
  <c r="D3162" i="1"/>
  <c r="F3164" i="1" l="1"/>
  <c r="F3163" i="1"/>
  <c r="F3162" i="1"/>
  <c r="F3167" i="1"/>
  <c r="F3169" i="1"/>
  <c r="F3171" i="1"/>
  <c r="F3165" i="1"/>
  <c r="F3168" i="1"/>
  <c r="F3166" i="1"/>
  <c r="F3170" i="1"/>
  <c r="L3161" i="1"/>
  <c r="K3161" i="1"/>
  <c r="J3161" i="1"/>
  <c r="L3160" i="1"/>
  <c r="J3160" i="1"/>
  <c r="L3159" i="1"/>
  <c r="J3159" i="1"/>
  <c r="L3158" i="1"/>
  <c r="J3158" i="1"/>
  <c r="L3157" i="1"/>
  <c r="J3157" i="1"/>
  <c r="L3156" i="1"/>
  <c r="J3156" i="1"/>
  <c r="L3155" i="1"/>
  <c r="J3155" i="1"/>
  <c r="L3154" i="1"/>
  <c r="J3154" i="1"/>
  <c r="L3153" i="1"/>
  <c r="J3153" i="1"/>
  <c r="L3152" i="1"/>
  <c r="J3152" i="1"/>
  <c r="E3161" i="1"/>
  <c r="D3161" i="1"/>
  <c r="E3160" i="1"/>
  <c r="K3290" i="1" s="1"/>
  <c r="D3160" i="1"/>
  <c r="E3159" i="1"/>
  <c r="K3289" i="1" s="1"/>
  <c r="D3159" i="1"/>
  <c r="E3158" i="1"/>
  <c r="K3288" i="1" s="1"/>
  <c r="D3158" i="1"/>
  <c r="E3157" i="1"/>
  <c r="K3287" i="1" s="1"/>
  <c r="D3157" i="1"/>
  <c r="E3156" i="1"/>
  <c r="K3286" i="1" s="1"/>
  <c r="D3156" i="1"/>
  <c r="E3155" i="1"/>
  <c r="K3285" i="1" s="1"/>
  <c r="D3155" i="1"/>
  <c r="E3154" i="1"/>
  <c r="K3284" i="1" s="1"/>
  <c r="D3154" i="1"/>
  <c r="E3153" i="1"/>
  <c r="K3283" i="1" s="1"/>
  <c r="D3153" i="1"/>
  <c r="E3152" i="1"/>
  <c r="K3282" i="1" s="1"/>
  <c r="D3152" i="1"/>
  <c r="F3152" i="1" l="1"/>
  <c r="F3154" i="1"/>
  <c r="F3153" i="1"/>
  <c r="F3157" i="1"/>
  <c r="F3159" i="1"/>
  <c r="F3161" i="1"/>
  <c r="F3155" i="1"/>
  <c r="F3158" i="1"/>
  <c r="F3156" i="1"/>
  <c r="F3160" i="1"/>
  <c r="L3151" i="1"/>
  <c r="K3151" i="1"/>
  <c r="J3151" i="1"/>
  <c r="L3150" i="1"/>
  <c r="J3150" i="1"/>
  <c r="L3149" i="1"/>
  <c r="J3149" i="1"/>
  <c r="L3148" i="1"/>
  <c r="J3148" i="1"/>
  <c r="L3147" i="1"/>
  <c r="J3147" i="1"/>
  <c r="L3146" i="1"/>
  <c r="J3146" i="1"/>
  <c r="L3145" i="1"/>
  <c r="J3145" i="1"/>
  <c r="L3144" i="1"/>
  <c r="J3144" i="1"/>
  <c r="L3143" i="1"/>
  <c r="J3143" i="1"/>
  <c r="L3142" i="1"/>
  <c r="J3142" i="1"/>
  <c r="E3151" i="1"/>
  <c r="D3151" i="1"/>
  <c r="E3150" i="1"/>
  <c r="K3280" i="1" s="1"/>
  <c r="D3150" i="1"/>
  <c r="E3149" i="1"/>
  <c r="K3279" i="1" s="1"/>
  <c r="D3149" i="1"/>
  <c r="E3148" i="1"/>
  <c r="K3278" i="1" s="1"/>
  <c r="D3148" i="1"/>
  <c r="E3147" i="1"/>
  <c r="K3277" i="1" s="1"/>
  <c r="D3147" i="1"/>
  <c r="E3146" i="1"/>
  <c r="K3276" i="1" s="1"/>
  <c r="D3146" i="1"/>
  <c r="E3145" i="1"/>
  <c r="K3275" i="1" s="1"/>
  <c r="D3145" i="1"/>
  <c r="E3144" i="1"/>
  <c r="K3274" i="1" s="1"/>
  <c r="D3144" i="1"/>
  <c r="E3143" i="1"/>
  <c r="K3273" i="1" s="1"/>
  <c r="D3143" i="1"/>
  <c r="E3142" i="1"/>
  <c r="K3272" i="1" s="1"/>
  <c r="D3142" i="1"/>
  <c r="F3142" i="1" l="1"/>
  <c r="F3145" i="1"/>
  <c r="F3143" i="1"/>
  <c r="F3147" i="1"/>
  <c r="F3149" i="1"/>
  <c r="F3151" i="1"/>
  <c r="F3150" i="1"/>
  <c r="F3146" i="1"/>
  <c r="F3144" i="1"/>
  <c r="F3148" i="1"/>
  <c r="L3141" i="1"/>
  <c r="K3141" i="1"/>
  <c r="J3141" i="1"/>
  <c r="L3140" i="1"/>
  <c r="J3140" i="1"/>
  <c r="L3139" i="1"/>
  <c r="J3139" i="1"/>
  <c r="L3138" i="1"/>
  <c r="J3138" i="1"/>
  <c r="L3137" i="1"/>
  <c r="J3137" i="1"/>
  <c r="L3136" i="1"/>
  <c r="J3136" i="1"/>
  <c r="L3135" i="1"/>
  <c r="J3135" i="1"/>
  <c r="L3134" i="1"/>
  <c r="J3134" i="1"/>
  <c r="L3133" i="1"/>
  <c r="J3133" i="1"/>
  <c r="L3132" i="1"/>
  <c r="J3132" i="1"/>
  <c r="E3141" i="1"/>
  <c r="D3141" i="1"/>
  <c r="E3140" i="1"/>
  <c r="K3270" i="1" s="1"/>
  <c r="D3140" i="1"/>
  <c r="E3139" i="1"/>
  <c r="K3269" i="1" s="1"/>
  <c r="D3139" i="1"/>
  <c r="E3138" i="1"/>
  <c r="K3268" i="1" s="1"/>
  <c r="D3138" i="1"/>
  <c r="E3137" i="1"/>
  <c r="K3267" i="1" s="1"/>
  <c r="D3137" i="1"/>
  <c r="E3136" i="1"/>
  <c r="K3266" i="1" s="1"/>
  <c r="D3136" i="1"/>
  <c r="E3135" i="1"/>
  <c r="K3265" i="1" s="1"/>
  <c r="D3135" i="1"/>
  <c r="E3134" i="1"/>
  <c r="K3264" i="1" s="1"/>
  <c r="D3134" i="1"/>
  <c r="E3133" i="1"/>
  <c r="K3263" i="1" s="1"/>
  <c r="D3133" i="1"/>
  <c r="E3132" i="1"/>
  <c r="K3262" i="1" s="1"/>
  <c r="D3132" i="1"/>
  <c r="F3140" i="1" l="1"/>
  <c r="F3136" i="1"/>
  <c r="F3137" i="1"/>
  <c r="F3139" i="1"/>
  <c r="F3133" i="1"/>
  <c r="F3138" i="1"/>
  <c r="F3141" i="1"/>
  <c r="F3132" i="1"/>
  <c r="F3135" i="1"/>
  <c r="F3134" i="1"/>
  <c r="L3131" i="1"/>
  <c r="K3131" i="1"/>
  <c r="J3131" i="1"/>
  <c r="L3130" i="1"/>
  <c r="J3130" i="1"/>
  <c r="L3129" i="1"/>
  <c r="J3129" i="1"/>
  <c r="L3128" i="1"/>
  <c r="J3128" i="1"/>
  <c r="L3127" i="1"/>
  <c r="J3127" i="1"/>
  <c r="L3126" i="1"/>
  <c r="J3126" i="1"/>
  <c r="L3125" i="1"/>
  <c r="J3125" i="1"/>
  <c r="L3124" i="1"/>
  <c r="J3124" i="1"/>
  <c r="L3123" i="1"/>
  <c r="J3123" i="1"/>
  <c r="L3122" i="1"/>
  <c r="J3122" i="1"/>
  <c r="E3131" i="1"/>
  <c r="D3131" i="1"/>
  <c r="E3130" i="1"/>
  <c r="K3260" i="1" s="1"/>
  <c r="D3130" i="1"/>
  <c r="E3129" i="1"/>
  <c r="K3259" i="1" s="1"/>
  <c r="D3129" i="1"/>
  <c r="E3128" i="1"/>
  <c r="K3258" i="1" s="1"/>
  <c r="D3128" i="1"/>
  <c r="E3127" i="1"/>
  <c r="K3257" i="1" s="1"/>
  <c r="D3127" i="1"/>
  <c r="E3126" i="1"/>
  <c r="K3256" i="1" s="1"/>
  <c r="D3126" i="1"/>
  <c r="E3125" i="1"/>
  <c r="K3255" i="1" s="1"/>
  <c r="D3125" i="1"/>
  <c r="E3124" i="1"/>
  <c r="K3254" i="1" s="1"/>
  <c r="D3124" i="1"/>
  <c r="E3123" i="1"/>
  <c r="K3253" i="1" s="1"/>
  <c r="D3123" i="1"/>
  <c r="E3122" i="1"/>
  <c r="K3252" i="1" s="1"/>
  <c r="D3122" i="1"/>
  <c r="F3122" i="1" l="1"/>
  <c r="F3124" i="1"/>
  <c r="F3126" i="1"/>
  <c r="F3128" i="1"/>
  <c r="F3123" i="1"/>
  <c r="F3127" i="1"/>
  <c r="F3129" i="1"/>
  <c r="F3131" i="1"/>
  <c r="F3130" i="1"/>
  <c r="F3125" i="1"/>
  <c r="L3121" i="1"/>
  <c r="K3121" i="1"/>
  <c r="J3121" i="1"/>
  <c r="L3120" i="1"/>
  <c r="J3120" i="1"/>
  <c r="L3119" i="1"/>
  <c r="J3119" i="1"/>
  <c r="L3118" i="1"/>
  <c r="J3118" i="1"/>
  <c r="L3117" i="1"/>
  <c r="J3117" i="1"/>
  <c r="L3116" i="1"/>
  <c r="J3116" i="1"/>
  <c r="L3115" i="1"/>
  <c r="J3115" i="1"/>
  <c r="L3114" i="1"/>
  <c r="J3114" i="1"/>
  <c r="L3113" i="1"/>
  <c r="J3113" i="1"/>
  <c r="L3112" i="1"/>
  <c r="J3112" i="1"/>
  <c r="E3121" i="1"/>
  <c r="D3121" i="1"/>
  <c r="E3120" i="1"/>
  <c r="K3250" i="1" s="1"/>
  <c r="D3120" i="1"/>
  <c r="E3119" i="1"/>
  <c r="K3249" i="1" s="1"/>
  <c r="D3119" i="1"/>
  <c r="E3118" i="1"/>
  <c r="K3248" i="1" s="1"/>
  <c r="D3118" i="1"/>
  <c r="E3117" i="1"/>
  <c r="K3247" i="1" s="1"/>
  <c r="D3117" i="1"/>
  <c r="E3116" i="1"/>
  <c r="K3246" i="1" s="1"/>
  <c r="D3116" i="1"/>
  <c r="E3115" i="1"/>
  <c r="K3245" i="1" s="1"/>
  <c r="D3115" i="1"/>
  <c r="E3114" i="1"/>
  <c r="K3244" i="1" s="1"/>
  <c r="D3114" i="1"/>
  <c r="E3113" i="1"/>
  <c r="K3243" i="1" s="1"/>
  <c r="D3113" i="1"/>
  <c r="E3112" i="1"/>
  <c r="K3242" i="1" s="1"/>
  <c r="D3112" i="1"/>
  <c r="F3113" i="1" l="1"/>
  <c r="F3116" i="1"/>
  <c r="F3117" i="1"/>
  <c r="F3119" i="1"/>
  <c r="F3121" i="1"/>
  <c r="F3118" i="1"/>
  <c r="F3112" i="1"/>
  <c r="F3120" i="1"/>
  <c r="F3115" i="1"/>
  <c r="F3114" i="1"/>
  <c r="L3111" i="1"/>
  <c r="K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L3103" i="1"/>
  <c r="J3103" i="1"/>
  <c r="L3102" i="1"/>
  <c r="J3102" i="1"/>
  <c r="E3111" i="1"/>
  <c r="D3111" i="1"/>
  <c r="E3110" i="1"/>
  <c r="K3240" i="1" s="1"/>
  <c r="D3110" i="1"/>
  <c r="E3109" i="1"/>
  <c r="K3239" i="1" s="1"/>
  <c r="D3109" i="1"/>
  <c r="E3108" i="1"/>
  <c r="K3238" i="1" s="1"/>
  <c r="D3108" i="1"/>
  <c r="E3107" i="1"/>
  <c r="K3237" i="1" s="1"/>
  <c r="D3107" i="1"/>
  <c r="E3106" i="1"/>
  <c r="K3236" i="1" s="1"/>
  <c r="D3106" i="1"/>
  <c r="E3105" i="1"/>
  <c r="K3235" i="1" s="1"/>
  <c r="D3105" i="1"/>
  <c r="E3104" i="1"/>
  <c r="K3234" i="1" s="1"/>
  <c r="D3104" i="1"/>
  <c r="E3103" i="1"/>
  <c r="K3233" i="1" s="1"/>
  <c r="D3103" i="1"/>
  <c r="E3102" i="1"/>
  <c r="K3232" i="1" s="1"/>
  <c r="D3102" i="1"/>
  <c r="F3105" i="1" l="1"/>
  <c r="F3103" i="1"/>
  <c r="F3109" i="1"/>
  <c r="F3107" i="1"/>
  <c r="F3111" i="1"/>
  <c r="F3104" i="1"/>
  <c r="F3106" i="1"/>
  <c r="F3108" i="1"/>
  <c r="F3110" i="1"/>
  <c r="F3102" i="1"/>
  <c r="L3101" i="1"/>
  <c r="K3101" i="1"/>
  <c r="J3101" i="1"/>
  <c r="L3100" i="1"/>
  <c r="J3100" i="1"/>
  <c r="L3099" i="1"/>
  <c r="J3099" i="1"/>
  <c r="L3098" i="1"/>
  <c r="J3098" i="1"/>
  <c r="L3097" i="1"/>
  <c r="J3097" i="1"/>
  <c r="L3096" i="1"/>
  <c r="J3096" i="1"/>
  <c r="L3095" i="1"/>
  <c r="J3095" i="1"/>
  <c r="L3094" i="1"/>
  <c r="J3094" i="1"/>
  <c r="L3093" i="1"/>
  <c r="J3093" i="1"/>
  <c r="L3092" i="1"/>
  <c r="J3092" i="1"/>
  <c r="E3101" i="1"/>
  <c r="D3101" i="1"/>
  <c r="E3100" i="1"/>
  <c r="K3230" i="1" s="1"/>
  <c r="D3100" i="1"/>
  <c r="E3099" i="1"/>
  <c r="K3229" i="1" s="1"/>
  <c r="D3099" i="1"/>
  <c r="E3098" i="1"/>
  <c r="K3228" i="1" s="1"/>
  <c r="D3098" i="1"/>
  <c r="E3097" i="1"/>
  <c r="K3227" i="1" s="1"/>
  <c r="D3097" i="1"/>
  <c r="E3096" i="1"/>
  <c r="K3226" i="1" s="1"/>
  <c r="D3096" i="1"/>
  <c r="E3095" i="1"/>
  <c r="K3225" i="1" s="1"/>
  <c r="D3095" i="1"/>
  <c r="E3094" i="1"/>
  <c r="K3224" i="1" s="1"/>
  <c r="D3094" i="1"/>
  <c r="E3093" i="1"/>
  <c r="K3223" i="1" s="1"/>
  <c r="D3093" i="1"/>
  <c r="E3092" i="1"/>
  <c r="K3222" i="1" s="1"/>
  <c r="D3092" i="1"/>
  <c r="F3093" i="1" l="1"/>
  <c r="F3095" i="1"/>
  <c r="F3097" i="1"/>
  <c r="F3094" i="1"/>
  <c r="F3096" i="1"/>
  <c r="F3101" i="1"/>
  <c r="F3099" i="1"/>
  <c r="F3098" i="1"/>
  <c r="F3100" i="1"/>
  <c r="F3092" i="1"/>
  <c r="L3091" i="1"/>
  <c r="K3091" i="1"/>
  <c r="J3091" i="1"/>
  <c r="L3090" i="1"/>
  <c r="J3090" i="1"/>
  <c r="L3089" i="1"/>
  <c r="J3089" i="1"/>
  <c r="L3088" i="1"/>
  <c r="J3088" i="1"/>
  <c r="L3087" i="1"/>
  <c r="J3087" i="1"/>
  <c r="L3086" i="1"/>
  <c r="J3086" i="1"/>
  <c r="L3085" i="1"/>
  <c r="J3085" i="1"/>
  <c r="L3084" i="1"/>
  <c r="J3084" i="1"/>
  <c r="L3083" i="1"/>
  <c r="J3083" i="1"/>
  <c r="L3082" i="1"/>
  <c r="J3082" i="1"/>
  <c r="E3091" i="1"/>
  <c r="D3091" i="1"/>
  <c r="E3090" i="1"/>
  <c r="K3220" i="1" s="1"/>
  <c r="D3090" i="1"/>
  <c r="E3089" i="1"/>
  <c r="K3219" i="1" s="1"/>
  <c r="D3089" i="1"/>
  <c r="E3088" i="1"/>
  <c r="K3218" i="1" s="1"/>
  <c r="D3088" i="1"/>
  <c r="E3087" i="1"/>
  <c r="K3217" i="1" s="1"/>
  <c r="D3087" i="1"/>
  <c r="E3086" i="1"/>
  <c r="K3216" i="1" s="1"/>
  <c r="D3086" i="1"/>
  <c r="E3085" i="1"/>
  <c r="K3215" i="1" s="1"/>
  <c r="D3085" i="1"/>
  <c r="E3084" i="1"/>
  <c r="K3214" i="1" s="1"/>
  <c r="D3084" i="1"/>
  <c r="E3083" i="1"/>
  <c r="K3213" i="1" s="1"/>
  <c r="D3083" i="1"/>
  <c r="E3082" i="1"/>
  <c r="K3212" i="1" s="1"/>
  <c r="D3082" i="1"/>
  <c r="F3082" i="1" l="1"/>
  <c r="F3083" i="1"/>
  <c r="F3084" i="1"/>
  <c r="F3087" i="1"/>
  <c r="F3089" i="1"/>
  <c r="F3091" i="1"/>
  <c r="F3090" i="1"/>
  <c r="F3088" i="1"/>
  <c r="F3085" i="1"/>
  <c r="F3086" i="1"/>
  <c r="L3081" i="1"/>
  <c r="K3081" i="1"/>
  <c r="J3081" i="1"/>
  <c r="L3080" i="1"/>
  <c r="J3080" i="1"/>
  <c r="L3079" i="1"/>
  <c r="J3079" i="1"/>
  <c r="L3078" i="1"/>
  <c r="J3078" i="1"/>
  <c r="L3077" i="1"/>
  <c r="J3077" i="1"/>
  <c r="L3076" i="1"/>
  <c r="J3076" i="1"/>
  <c r="L3075" i="1"/>
  <c r="J3075" i="1"/>
  <c r="L3074" i="1"/>
  <c r="J3074" i="1"/>
  <c r="L3073" i="1"/>
  <c r="J3073" i="1"/>
  <c r="L3072" i="1"/>
  <c r="J3072" i="1"/>
  <c r="E3081" i="1"/>
  <c r="D3081" i="1"/>
  <c r="E3080" i="1"/>
  <c r="K3210" i="1" s="1"/>
  <c r="D3080" i="1"/>
  <c r="E3079" i="1"/>
  <c r="K3209" i="1" s="1"/>
  <c r="D3079" i="1"/>
  <c r="E3078" i="1"/>
  <c r="K3208" i="1" s="1"/>
  <c r="D3078" i="1"/>
  <c r="E3077" i="1"/>
  <c r="K3207" i="1" s="1"/>
  <c r="D3077" i="1"/>
  <c r="E3076" i="1"/>
  <c r="K3206" i="1" s="1"/>
  <c r="D3076" i="1"/>
  <c r="E3075" i="1"/>
  <c r="K3205" i="1" s="1"/>
  <c r="D3075" i="1"/>
  <c r="E3074" i="1"/>
  <c r="K3204" i="1" s="1"/>
  <c r="D3074" i="1"/>
  <c r="E3073" i="1"/>
  <c r="K3203" i="1" s="1"/>
  <c r="D3073" i="1"/>
  <c r="E3072" i="1"/>
  <c r="K3202" i="1" s="1"/>
  <c r="D3072" i="1"/>
  <c r="F3072" i="1" l="1"/>
  <c r="F3076" i="1"/>
  <c r="F3077" i="1"/>
  <c r="F3079" i="1"/>
  <c r="F3081" i="1"/>
  <c r="F3073" i="1"/>
  <c r="F3074" i="1"/>
  <c r="F3078" i="1"/>
  <c r="F3080" i="1"/>
  <c r="F3075" i="1"/>
  <c r="L3071" i="1"/>
  <c r="K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E3071" i="1"/>
  <c r="D3071" i="1"/>
  <c r="E3070" i="1"/>
  <c r="K3200" i="1" s="1"/>
  <c r="D3070" i="1"/>
  <c r="E3069" i="1"/>
  <c r="K3199" i="1" s="1"/>
  <c r="D3069" i="1"/>
  <c r="E3068" i="1"/>
  <c r="K3198" i="1" s="1"/>
  <c r="D3068" i="1"/>
  <c r="E3067" i="1"/>
  <c r="K3197" i="1" s="1"/>
  <c r="D3067" i="1"/>
  <c r="E3066" i="1"/>
  <c r="K3196" i="1" s="1"/>
  <c r="D3066" i="1"/>
  <c r="E3065" i="1"/>
  <c r="K3195" i="1" s="1"/>
  <c r="D3065" i="1"/>
  <c r="E3064" i="1"/>
  <c r="K3194" i="1" s="1"/>
  <c r="D3064" i="1"/>
  <c r="E3063" i="1"/>
  <c r="K3193" i="1" s="1"/>
  <c r="D3063" i="1"/>
  <c r="E3062" i="1"/>
  <c r="K3192" i="1" s="1"/>
  <c r="D3062" i="1"/>
  <c r="F3062" i="1" l="1"/>
  <c r="F3068" i="1"/>
  <c r="F3063" i="1"/>
  <c r="F3067" i="1"/>
  <c r="F3069" i="1"/>
  <c r="F3071" i="1"/>
  <c r="F3070" i="1"/>
  <c r="F3064" i="1"/>
  <c r="F3065" i="1"/>
  <c r="F3066" i="1"/>
  <c r="L3061" i="1"/>
  <c r="K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K3051" i="1"/>
  <c r="J3051" i="1"/>
  <c r="E3061" i="1"/>
  <c r="D3061" i="1"/>
  <c r="E3060" i="1"/>
  <c r="K3190" i="1" s="1"/>
  <c r="D3060" i="1"/>
  <c r="E3059" i="1"/>
  <c r="K3189" i="1" s="1"/>
  <c r="D3059" i="1"/>
  <c r="E3058" i="1"/>
  <c r="K3188" i="1" s="1"/>
  <c r="D3058" i="1"/>
  <c r="E3057" i="1"/>
  <c r="K3187" i="1" s="1"/>
  <c r="D3057" i="1"/>
  <c r="E3056" i="1"/>
  <c r="K3186" i="1" s="1"/>
  <c r="D3056" i="1"/>
  <c r="E3055" i="1"/>
  <c r="K3185" i="1" s="1"/>
  <c r="D3055" i="1"/>
  <c r="E3054" i="1"/>
  <c r="K3184" i="1" s="1"/>
  <c r="D3054" i="1"/>
  <c r="E3053" i="1"/>
  <c r="K3183" i="1" s="1"/>
  <c r="D3053" i="1"/>
  <c r="E3052" i="1"/>
  <c r="K3182" i="1" s="1"/>
  <c r="D3052" i="1"/>
  <c r="F3052" i="1" l="1"/>
  <c r="F3060" i="1"/>
  <c r="F3055" i="1"/>
  <c r="F3057" i="1"/>
  <c r="F3059" i="1"/>
  <c r="F3061" i="1"/>
  <c r="F3053" i="1"/>
  <c r="F3058" i="1"/>
  <c r="F3056" i="1"/>
  <c r="F3054" i="1"/>
  <c r="I3051" i="1"/>
  <c r="H3051" i="1"/>
  <c r="L3050" i="1"/>
  <c r="J3050" i="1"/>
  <c r="I3050" i="1"/>
  <c r="H3050" i="1"/>
  <c r="L3049" i="1"/>
  <c r="J3049" i="1"/>
  <c r="I3049" i="1"/>
  <c r="H3049" i="1"/>
  <c r="L3048" i="1"/>
  <c r="J3048" i="1"/>
  <c r="I3048" i="1"/>
  <c r="H3048" i="1"/>
  <c r="L3047" i="1"/>
  <c r="J3047" i="1"/>
  <c r="I3047" i="1"/>
  <c r="H3047" i="1"/>
  <c r="L3046" i="1"/>
  <c r="J3046" i="1"/>
  <c r="I3046" i="1"/>
  <c r="H3046" i="1"/>
  <c r="L3045" i="1"/>
  <c r="J3045" i="1"/>
  <c r="I3045" i="1"/>
  <c r="H3045" i="1"/>
  <c r="L3044" i="1"/>
  <c r="J3044" i="1"/>
  <c r="I3044" i="1"/>
  <c r="H3044" i="1"/>
  <c r="L3043" i="1"/>
  <c r="J3043" i="1"/>
  <c r="I3043" i="1"/>
  <c r="H3043" i="1"/>
  <c r="L3042" i="1"/>
  <c r="J3042" i="1"/>
  <c r="I3042" i="1"/>
  <c r="H3042" i="1"/>
  <c r="E3051" i="1"/>
  <c r="D3051" i="1"/>
  <c r="E3050" i="1"/>
  <c r="K3180" i="1" s="1"/>
  <c r="D3050" i="1"/>
  <c r="E3049" i="1"/>
  <c r="K3179" i="1" s="1"/>
  <c r="D3049" i="1"/>
  <c r="E3048" i="1"/>
  <c r="K3178" i="1" s="1"/>
  <c r="D3048" i="1"/>
  <c r="E3047" i="1"/>
  <c r="K3177" i="1" s="1"/>
  <c r="D3047" i="1"/>
  <c r="E3046" i="1"/>
  <c r="K3176" i="1" s="1"/>
  <c r="D3046" i="1"/>
  <c r="E3045" i="1"/>
  <c r="K3175" i="1" s="1"/>
  <c r="D3045" i="1"/>
  <c r="E3044" i="1"/>
  <c r="K3174" i="1" s="1"/>
  <c r="D3044" i="1"/>
  <c r="E3043" i="1"/>
  <c r="K3173" i="1" s="1"/>
  <c r="D3043" i="1"/>
  <c r="E3042" i="1"/>
  <c r="K3172" i="1" s="1"/>
  <c r="D3042" i="1"/>
  <c r="F3042" i="1" l="1"/>
  <c r="F3043" i="1"/>
  <c r="F3047" i="1"/>
  <c r="F3049" i="1"/>
  <c r="F3051" i="1"/>
  <c r="F3045" i="1"/>
  <c r="F3044" i="1"/>
  <c r="F3048" i="1"/>
  <c r="F3046" i="1"/>
  <c r="F3050" i="1"/>
  <c r="L3041" i="1"/>
  <c r="K3041" i="1"/>
  <c r="J3041" i="1"/>
  <c r="I3041" i="1"/>
  <c r="H3041" i="1"/>
  <c r="L3040" i="1"/>
  <c r="J3040" i="1"/>
  <c r="I3040" i="1"/>
  <c r="H3040" i="1"/>
  <c r="L3039" i="1"/>
  <c r="J3039" i="1"/>
  <c r="I3039" i="1"/>
  <c r="H3039" i="1"/>
  <c r="L3038" i="1"/>
  <c r="J3038" i="1"/>
  <c r="I3038" i="1"/>
  <c r="H3038" i="1"/>
  <c r="L3037" i="1"/>
  <c r="J3037" i="1"/>
  <c r="I3037" i="1"/>
  <c r="H3037" i="1"/>
  <c r="L3036" i="1"/>
  <c r="J3036" i="1"/>
  <c r="I3036" i="1"/>
  <c r="H3036" i="1"/>
  <c r="L3035" i="1"/>
  <c r="J3035" i="1"/>
  <c r="I3035" i="1"/>
  <c r="H3035" i="1"/>
  <c r="L3034" i="1"/>
  <c r="J3034" i="1"/>
  <c r="I3034" i="1"/>
  <c r="H3034" i="1"/>
  <c r="L3033" i="1"/>
  <c r="J3033" i="1"/>
  <c r="I3033" i="1"/>
  <c r="H3033" i="1"/>
  <c r="L3032" i="1"/>
  <c r="J3032" i="1"/>
  <c r="I3032" i="1"/>
  <c r="H3032" i="1"/>
  <c r="E3041" i="1"/>
  <c r="D3041" i="1"/>
  <c r="E3040" i="1"/>
  <c r="K3170" i="1" s="1"/>
  <c r="D3040" i="1"/>
  <c r="E3039" i="1"/>
  <c r="K3169" i="1" s="1"/>
  <c r="D3039" i="1"/>
  <c r="E3038" i="1"/>
  <c r="K3168" i="1" s="1"/>
  <c r="D3038" i="1"/>
  <c r="E3037" i="1"/>
  <c r="K3167" i="1" s="1"/>
  <c r="D3037" i="1"/>
  <c r="E3036" i="1"/>
  <c r="K3166" i="1" s="1"/>
  <c r="D3036" i="1"/>
  <c r="E3035" i="1"/>
  <c r="K3165" i="1" s="1"/>
  <c r="D3035" i="1"/>
  <c r="E3034" i="1"/>
  <c r="K3164" i="1" s="1"/>
  <c r="D3034" i="1"/>
  <c r="E3033" i="1"/>
  <c r="K3163" i="1" s="1"/>
  <c r="D3033" i="1"/>
  <c r="E3032" i="1"/>
  <c r="K3162" i="1" s="1"/>
  <c r="D3032" i="1"/>
  <c r="F3034" i="1" l="1"/>
  <c r="F3033" i="1"/>
  <c r="F3037" i="1"/>
  <c r="F3039" i="1"/>
  <c r="F3041" i="1"/>
  <c r="F3035" i="1"/>
  <c r="F3036" i="1"/>
  <c r="F3038" i="1"/>
  <c r="F3040" i="1"/>
  <c r="F3032" i="1"/>
  <c r="L3031" i="1" l="1"/>
  <c r="K3031" i="1"/>
  <c r="J3031" i="1"/>
  <c r="I3031" i="1"/>
  <c r="H3031" i="1"/>
  <c r="L3030" i="1"/>
  <c r="J3030" i="1"/>
  <c r="I3030" i="1"/>
  <c r="H3030" i="1"/>
  <c r="L3029" i="1"/>
  <c r="J3029" i="1"/>
  <c r="I3029" i="1"/>
  <c r="H3029" i="1"/>
  <c r="L3028" i="1"/>
  <c r="J3028" i="1"/>
  <c r="I3028" i="1"/>
  <c r="H3028" i="1"/>
  <c r="L3027" i="1"/>
  <c r="J3027" i="1"/>
  <c r="I3027" i="1"/>
  <c r="H3027" i="1"/>
  <c r="L3026" i="1"/>
  <c r="J3026" i="1"/>
  <c r="I3026" i="1"/>
  <c r="H3026" i="1"/>
  <c r="L3025" i="1"/>
  <c r="J3025" i="1"/>
  <c r="I3025" i="1"/>
  <c r="H3025" i="1"/>
  <c r="L3024" i="1"/>
  <c r="J3024" i="1"/>
  <c r="I3024" i="1"/>
  <c r="H3024" i="1"/>
  <c r="L3023" i="1"/>
  <c r="J3023" i="1"/>
  <c r="I3023" i="1"/>
  <c r="H3023" i="1"/>
  <c r="L3022" i="1"/>
  <c r="J3022" i="1"/>
  <c r="I3022" i="1"/>
  <c r="H3022" i="1"/>
  <c r="E3031" i="1"/>
  <c r="D3031" i="1"/>
  <c r="E3030" i="1"/>
  <c r="K3160" i="1" s="1"/>
  <c r="D3030" i="1"/>
  <c r="E3029" i="1"/>
  <c r="K3159" i="1" s="1"/>
  <c r="D3029" i="1"/>
  <c r="E3028" i="1"/>
  <c r="K3158" i="1" s="1"/>
  <c r="D3028" i="1"/>
  <c r="E3027" i="1"/>
  <c r="K3157" i="1" s="1"/>
  <c r="D3027" i="1"/>
  <c r="E3026" i="1"/>
  <c r="K3156" i="1" s="1"/>
  <c r="D3026" i="1"/>
  <c r="E3025" i="1"/>
  <c r="K3155" i="1" s="1"/>
  <c r="D3025" i="1"/>
  <c r="E3024" i="1"/>
  <c r="K3154" i="1" s="1"/>
  <c r="D3024" i="1"/>
  <c r="E3023" i="1"/>
  <c r="K3153" i="1" s="1"/>
  <c r="D3023" i="1"/>
  <c r="E3022" i="1"/>
  <c r="K3152" i="1" s="1"/>
  <c r="D3022" i="1"/>
  <c r="F3028" i="1" l="1"/>
  <c r="F3030" i="1"/>
  <c r="F3023" i="1"/>
  <c r="F3026" i="1"/>
  <c r="F3027" i="1"/>
  <c r="F3029" i="1"/>
  <c r="F3031" i="1"/>
  <c r="F3022" i="1"/>
  <c r="F3025" i="1"/>
  <c r="F3024" i="1"/>
  <c r="E2881" i="1"/>
  <c r="E2880" i="1"/>
  <c r="E2879" i="1"/>
  <c r="E2878" i="1"/>
  <c r="E2877" i="1"/>
  <c r="E2876" i="1"/>
  <c r="E2875" i="1"/>
  <c r="E2874" i="1"/>
  <c r="E2873" i="1"/>
  <c r="E2872" i="1"/>
  <c r="E2882" i="1"/>
  <c r="K3011" i="1" l="1"/>
  <c r="E3021" i="1"/>
  <c r="D3021" i="1"/>
  <c r="E3020" i="1"/>
  <c r="K3150" i="1" s="1"/>
  <c r="D3020" i="1"/>
  <c r="E3019" i="1"/>
  <c r="K3149" i="1" s="1"/>
  <c r="D3019" i="1"/>
  <c r="E3018" i="1"/>
  <c r="K3148" i="1" s="1"/>
  <c r="D3018" i="1"/>
  <c r="E3017" i="1"/>
  <c r="K3147" i="1" s="1"/>
  <c r="D3017" i="1"/>
  <c r="E3016" i="1"/>
  <c r="K3146" i="1" s="1"/>
  <c r="D3016" i="1"/>
  <c r="E3015" i="1"/>
  <c r="K3145" i="1" s="1"/>
  <c r="D3015" i="1"/>
  <c r="E3014" i="1"/>
  <c r="K3144" i="1" s="1"/>
  <c r="D3014" i="1"/>
  <c r="E3013" i="1"/>
  <c r="K3143" i="1" s="1"/>
  <c r="D3013" i="1"/>
  <c r="E3012" i="1"/>
  <c r="K3142" i="1" s="1"/>
  <c r="D3012" i="1"/>
  <c r="L3021" i="1"/>
  <c r="K3021" i="1"/>
  <c r="J3021" i="1"/>
  <c r="I3021" i="1"/>
  <c r="H3021" i="1"/>
  <c r="L3020" i="1"/>
  <c r="J3020" i="1"/>
  <c r="I3020" i="1"/>
  <c r="H3020" i="1"/>
  <c r="L3019" i="1"/>
  <c r="J3019" i="1"/>
  <c r="I3019" i="1"/>
  <c r="H3019" i="1"/>
  <c r="L3018" i="1"/>
  <c r="J3018" i="1"/>
  <c r="I3018" i="1"/>
  <c r="H3018" i="1"/>
  <c r="L3017" i="1"/>
  <c r="J3017" i="1"/>
  <c r="I3017" i="1"/>
  <c r="H3017" i="1"/>
  <c r="L3016" i="1"/>
  <c r="J3016" i="1"/>
  <c r="I3016" i="1"/>
  <c r="H3016" i="1"/>
  <c r="L3015" i="1"/>
  <c r="J3015" i="1"/>
  <c r="I3015" i="1"/>
  <c r="H3015" i="1"/>
  <c r="L3014" i="1"/>
  <c r="J3014" i="1"/>
  <c r="I3014" i="1"/>
  <c r="H3014" i="1"/>
  <c r="L3013" i="1"/>
  <c r="J3013" i="1"/>
  <c r="I3013" i="1"/>
  <c r="H3013" i="1"/>
  <c r="L3012" i="1"/>
  <c r="J3012" i="1"/>
  <c r="I3012" i="1"/>
  <c r="H3012" i="1"/>
  <c r="L3011" i="1"/>
  <c r="J3011" i="1"/>
  <c r="I3011" i="1"/>
  <c r="H3011" i="1"/>
  <c r="L3010" i="1"/>
  <c r="J3010" i="1"/>
  <c r="I3010" i="1"/>
  <c r="H3010" i="1"/>
  <c r="L3009" i="1"/>
  <c r="J3009" i="1"/>
  <c r="I3009" i="1"/>
  <c r="H3009" i="1"/>
  <c r="L3008" i="1"/>
  <c r="J3008" i="1"/>
  <c r="I3008" i="1"/>
  <c r="H3008" i="1"/>
  <c r="L3007" i="1"/>
  <c r="J3007" i="1"/>
  <c r="I3007" i="1"/>
  <c r="H3007" i="1"/>
  <c r="L3006" i="1"/>
  <c r="J3006" i="1"/>
  <c r="I3006" i="1"/>
  <c r="H3006" i="1"/>
  <c r="L3005" i="1"/>
  <c r="J3005" i="1"/>
  <c r="I3005" i="1"/>
  <c r="H3005" i="1"/>
  <c r="L3004" i="1"/>
  <c r="J3004" i="1"/>
  <c r="I3004" i="1"/>
  <c r="H3004" i="1"/>
  <c r="L3003" i="1"/>
  <c r="J3003" i="1"/>
  <c r="I3003" i="1"/>
  <c r="H3003" i="1"/>
  <c r="L3002" i="1"/>
  <c r="J3002" i="1"/>
  <c r="I3002" i="1"/>
  <c r="H3002" i="1"/>
  <c r="F3012" i="1" l="1"/>
  <c r="F3014" i="1"/>
  <c r="F3013" i="1"/>
  <c r="F3017" i="1"/>
  <c r="F3019" i="1"/>
  <c r="F3021" i="1"/>
  <c r="F3015" i="1"/>
  <c r="F3018" i="1"/>
  <c r="F3016" i="1"/>
  <c r="F3020" i="1"/>
  <c r="E3011" i="1"/>
  <c r="D3011" i="1"/>
  <c r="E3010" i="1"/>
  <c r="K3140" i="1" s="1"/>
  <c r="D3010" i="1"/>
  <c r="E3009" i="1"/>
  <c r="K3139" i="1" s="1"/>
  <c r="D3009" i="1"/>
  <c r="E3008" i="1"/>
  <c r="K3138" i="1" s="1"/>
  <c r="D3008" i="1"/>
  <c r="E3007" i="1"/>
  <c r="K3137" i="1" s="1"/>
  <c r="D3007" i="1"/>
  <c r="E3006" i="1"/>
  <c r="K3136" i="1" s="1"/>
  <c r="D3006" i="1"/>
  <c r="E3005" i="1"/>
  <c r="K3135" i="1" s="1"/>
  <c r="D3005" i="1"/>
  <c r="E3004" i="1"/>
  <c r="K3134" i="1" s="1"/>
  <c r="D3004" i="1"/>
  <c r="E3003" i="1"/>
  <c r="K3133" i="1" s="1"/>
  <c r="D3003" i="1"/>
  <c r="E3002" i="1"/>
  <c r="K3132" i="1" s="1"/>
  <c r="D3002" i="1"/>
  <c r="F3003" i="1" l="1"/>
  <c r="F3006" i="1"/>
  <c r="F3007" i="1"/>
  <c r="F3009" i="1"/>
  <c r="F3011" i="1"/>
  <c r="F3008" i="1"/>
  <c r="F3002" i="1"/>
  <c r="F3010" i="1"/>
  <c r="F3005" i="1"/>
  <c r="F3004" i="1"/>
  <c r="L3001" i="1"/>
  <c r="K3001" i="1"/>
  <c r="J3001" i="1"/>
  <c r="I3001" i="1"/>
  <c r="H3001" i="1"/>
  <c r="L3000" i="1"/>
  <c r="J3000" i="1"/>
  <c r="I3000" i="1"/>
  <c r="H3000" i="1"/>
  <c r="L2999" i="1"/>
  <c r="J2999" i="1"/>
  <c r="I2999" i="1"/>
  <c r="H2999" i="1"/>
  <c r="L2998" i="1"/>
  <c r="J2998" i="1"/>
  <c r="I2998" i="1"/>
  <c r="H2998" i="1"/>
  <c r="L2997" i="1"/>
  <c r="J2997" i="1"/>
  <c r="I2997" i="1"/>
  <c r="H2997" i="1"/>
  <c r="L2996" i="1"/>
  <c r="J2996" i="1"/>
  <c r="I2996" i="1"/>
  <c r="H2996" i="1"/>
  <c r="L2995" i="1"/>
  <c r="J2995" i="1"/>
  <c r="I2995" i="1"/>
  <c r="H2995" i="1"/>
  <c r="L2994" i="1"/>
  <c r="J2994" i="1"/>
  <c r="I2994" i="1"/>
  <c r="H2994" i="1"/>
  <c r="L2993" i="1"/>
  <c r="J2993" i="1"/>
  <c r="I2993" i="1"/>
  <c r="H2993" i="1"/>
  <c r="L2992" i="1"/>
  <c r="J2992" i="1"/>
  <c r="I2992" i="1"/>
  <c r="H2992" i="1"/>
  <c r="E3001" i="1"/>
  <c r="D3001" i="1"/>
  <c r="E3000" i="1"/>
  <c r="K3130" i="1" s="1"/>
  <c r="D3000" i="1"/>
  <c r="E2999" i="1"/>
  <c r="K3129" i="1" s="1"/>
  <c r="D2999" i="1"/>
  <c r="E2998" i="1"/>
  <c r="K3128" i="1" s="1"/>
  <c r="D2998" i="1"/>
  <c r="E2997" i="1"/>
  <c r="K3127" i="1" s="1"/>
  <c r="D2997" i="1"/>
  <c r="E2996" i="1"/>
  <c r="K3126" i="1" s="1"/>
  <c r="D2996" i="1"/>
  <c r="E2995" i="1"/>
  <c r="K3125" i="1" s="1"/>
  <c r="D2995" i="1"/>
  <c r="E2994" i="1"/>
  <c r="K3124" i="1" s="1"/>
  <c r="D2994" i="1"/>
  <c r="E2993" i="1"/>
  <c r="K3123" i="1" s="1"/>
  <c r="D2993" i="1"/>
  <c r="E2992" i="1"/>
  <c r="K3122" i="1" s="1"/>
  <c r="D2992" i="1"/>
  <c r="F2992" i="1" l="1"/>
  <c r="F2994" i="1"/>
  <c r="F2993" i="1"/>
  <c r="F2997" i="1"/>
  <c r="F2999" i="1"/>
  <c r="F3001" i="1"/>
  <c r="F2995" i="1"/>
  <c r="F3000" i="1"/>
  <c r="F2998" i="1"/>
  <c r="F2996" i="1"/>
  <c r="L2991" i="1"/>
  <c r="K2991" i="1"/>
  <c r="J2991" i="1"/>
  <c r="I2991" i="1"/>
  <c r="H2991" i="1"/>
  <c r="L2990" i="1"/>
  <c r="J2990" i="1"/>
  <c r="I2990" i="1"/>
  <c r="H2990" i="1"/>
  <c r="L2989" i="1"/>
  <c r="J2989" i="1"/>
  <c r="I2989" i="1"/>
  <c r="H2989" i="1"/>
  <c r="L2988" i="1"/>
  <c r="J2988" i="1"/>
  <c r="I2988" i="1"/>
  <c r="H2988" i="1"/>
  <c r="L2987" i="1"/>
  <c r="J2987" i="1"/>
  <c r="I2987" i="1"/>
  <c r="H2987" i="1"/>
  <c r="L2986" i="1"/>
  <c r="J2986" i="1"/>
  <c r="I2986" i="1"/>
  <c r="H2986" i="1"/>
  <c r="L2985" i="1"/>
  <c r="J2985" i="1"/>
  <c r="I2985" i="1"/>
  <c r="H2985" i="1"/>
  <c r="L2984" i="1"/>
  <c r="J2984" i="1"/>
  <c r="I2984" i="1"/>
  <c r="H2984" i="1"/>
  <c r="L2983" i="1"/>
  <c r="J2983" i="1"/>
  <c r="I2983" i="1"/>
  <c r="H2983" i="1"/>
  <c r="L2982" i="1"/>
  <c r="J2982" i="1"/>
  <c r="I2982" i="1"/>
  <c r="H2982" i="1"/>
  <c r="E2991" i="1"/>
  <c r="D2991" i="1"/>
  <c r="E2990" i="1"/>
  <c r="K3120" i="1" s="1"/>
  <c r="D2990" i="1"/>
  <c r="E2989" i="1"/>
  <c r="K3119" i="1" s="1"/>
  <c r="D2989" i="1"/>
  <c r="E2988" i="1"/>
  <c r="K3118" i="1" s="1"/>
  <c r="D2988" i="1"/>
  <c r="E2987" i="1"/>
  <c r="K3117" i="1" s="1"/>
  <c r="D2987" i="1"/>
  <c r="E2986" i="1"/>
  <c r="K3116" i="1" s="1"/>
  <c r="D2986" i="1"/>
  <c r="E2985" i="1"/>
  <c r="K3115" i="1" s="1"/>
  <c r="D2985" i="1"/>
  <c r="E2984" i="1"/>
  <c r="K3114" i="1" s="1"/>
  <c r="D2984" i="1"/>
  <c r="E2983" i="1"/>
  <c r="K3113" i="1" s="1"/>
  <c r="D2983" i="1"/>
  <c r="E2982" i="1"/>
  <c r="K3112" i="1" s="1"/>
  <c r="D2982" i="1"/>
  <c r="F2987" i="1" l="1"/>
  <c r="F2989" i="1"/>
  <c r="F2991" i="1"/>
  <c r="F2985" i="1"/>
  <c r="F2984" i="1"/>
  <c r="F2986" i="1"/>
  <c r="F2988" i="1"/>
  <c r="F2990" i="1"/>
  <c r="F2983" i="1"/>
  <c r="F2982" i="1"/>
  <c r="L2981" i="1"/>
  <c r="K2981" i="1"/>
  <c r="J2981" i="1"/>
  <c r="I2981" i="1"/>
  <c r="H2981" i="1"/>
  <c r="L2980" i="1"/>
  <c r="J2980" i="1"/>
  <c r="I2980" i="1"/>
  <c r="H2980" i="1"/>
  <c r="L2979" i="1"/>
  <c r="J2979" i="1"/>
  <c r="I2979" i="1"/>
  <c r="H2979" i="1"/>
  <c r="L2978" i="1"/>
  <c r="J2978" i="1"/>
  <c r="I2978" i="1"/>
  <c r="H2978" i="1"/>
  <c r="L2977" i="1"/>
  <c r="J2977" i="1"/>
  <c r="I2977" i="1"/>
  <c r="H2977" i="1"/>
  <c r="L2976" i="1"/>
  <c r="J2976" i="1"/>
  <c r="I2976" i="1"/>
  <c r="H2976" i="1"/>
  <c r="L2975" i="1"/>
  <c r="J2975" i="1"/>
  <c r="I2975" i="1"/>
  <c r="H2975" i="1"/>
  <c r="L2974" i="1"/>
  <c r="J2974" i="1"/>
  <c r="I2974" i="1"/>
  <c r="H2974" i="1"/>
  <c r="L2973" i="1"/>
  <c r="J2973" i="1"/>
  <c r="I2973" i="1"/>
  <c r="H2973" i="1"/>
  <c r="L2972" i="1"/>
  <c r="J2972" i="1"/>
  <c r="I2972" i="1"/>
  <c r="H2972" i="1"/>
  <c r="E2981" i="1"/>
  <c r="D2981" i="1"/>
  <c r="E2980" i="1"/>
  <c r="K3110" i="1" s="1"/>
  <c r="D2980" i="1"/>
  <c r="E2979" i="1"/>
  <c r="K3109" i="1" s="1"/>
  <c r="D2979" i="1"/>
  <c r="E2978" i="1"/>
  <c r="K3108" i="1" s="1"/>
  <c r="D2978" i="1"/>
  <c r="E2977" i="1"/>
  <c r="K3107" i="1" s="1"/>
  <c r="D2977" i="1"/>
  <c r="E2976" i="1"/>
  <c r="K3106" i="1" s="1"/>
  <c r="D2976" i="1"/>
  <c r="E2975" i="1"/>
  <c r="K3105" i="1" s="1"/>
  <c r="D2975" i="1"/>
  <c r="E2974" i="1"/>
  <c r="K3104" i="1" s="1"/>
  <c r="D2974" i="1"/>
  <c r="E2973" i="1"/>
  <c r="K3103" i="1" s="1"/>
  <c r="D2973" i="1"/>
  <c r="E2972" i="1"/>
  <c r="K3102" i="1" s="1"/>
  <c r="D2972" i="1"/>
  <c r="F2978" i="1" l="1"/>
  <c r="F2973" i="1"/>
  <c r="F2975" i="1"/>
  <c r="F2979" i="1"/>
  <c r="F2981" i="1"/>
  <c r="F2977" i="1"/>
  <c r="F2976" i="1"/>
  <c r="F2980" i="1"/>
  <c r="F2974" i="1"/>
  <c r="F2972" i="1"/>
  <c r="L2971" i="1"/>
  <c r="K2971" i="1"/>
  <c r="J2971" i="1"/>
  <c r="I2971" i="1"/>
  <c r="H2971" i="1"/>
  <c r="L2970" i="1"/>
  <c r="J2970" i="1"/>
  <c r="I2970" i="1"/>
  <c r="H2970" i="1"/>
  <c r="L2969" i="1"/>
  <c r="J2969" i="1"/>
  <c r="I2969" i="1"/>
  <c r="H2969" i="1"/>
  <c r="L2968" i="1"/>
  <c r="J2968" i="1"/>
  <c r="I2968" i="1"/>
  <c r="H2968" i="1"/>
  <c r="L2967" i="1"/>
  <c r="J2967" i="1"/>
  <c r="I2967" i="1"/>
  <c r="H2967" i="1"/>
  <c r="L2966" i="1"/>
  <c r="J2966" i="1"/>
  <c r="I2966" i="1"/>
  <c r="H2966" i="1"/>
  <c r="L2965" i="1"/>
  <c r="J2965" i="1"/>
  <c r="I2965" i="1"/>
  <c r="H2965" i="1"/>
  <c r="L2964" i="1"/>
  <c r="J2964" i="1"/>
  <c r="I2964" i="1"/>
  <c r="H2964" i="1"/>
  <c r="L2963" i="1"/>
  <c r="J2963" i="1"/>
  <c r="I2963" i="1"/>
  <c r="H2963" i="1"/>
  <c r="L2962" i="1"/>
  <c r="J2962" i="1"/>
  <c r="I2962" i="1"/>
  <c r="H2962" i="1"/>
  <c r="E2971" i="1"/>
  <c r="D2971" i="1"/>
  <c r="E2970" i="1"/>
  <c r="K3100" i="1" s="1"/>
  <c r="D2970" i="1"/>
  <c r="E2969" i="1"/>
  <c r="K3099" i="1" s="1"/>
  <c r="D2969" i="1"/>
  <c r="E2968" i="1"/>
  <c r="K3098" i="1" s="1"/>
  <c r="D2968" i="1"/>
  <c r="E2967" i="1"/>
  <c r="K3097" i="1" s="1"/>
  <c r="D2967" i="1"/>
  <c r="E2966" i="1"/>
  <c r="K3096" i="1" s="1"/>
  <c r="D2966" i="1"/>
  <c r="E2965" i="1"/>
  <c r="K3095" i="1" s="1"/>
  <c r="D2965" i="1"/>
  <c r="E2964" i="1"/>
  <c r="K3094" i="1" s="1"/>
  <c r="D2964" i="1"/>
  <c r="E2963" i="1"/>
  <c r="K3093" i="1" s="1"/>
  <c r="D2963" i="1"/>
  <c r="E2962" i="1"/>
  <c r="K3092" i="1" s="1"/>
  <c r="D2962" i="1"/>
  <c r="F2963" i="1" l="1"/>
  <c r="F2965" i="1"/>
  <c r="F2967" i="1"/>
  <c r="F2969" i="1"/>
  <c r="F2971" i="1"/>
  <c r="F2968" i="1"/>
  <c r="F2962" i="1"/>
  <c r="F2966" i="1"/>
  <c r="F2970" i="1"/>
  <c r="F2964" i="1"/>
  <c r="L2961" i="1"/>
  <c r="K2961" i="1"/>
  <c r="J2961" i="1"/>
  <c r="I2961" i="1"/>
  <c r="H2961" i="1"/>
  <c r="L2960" i="1"/>
  <c r="J2960" i="1"/>
  <c r="I2960" i="1"/>
  <c r="H2960" i="1"/>
  <c r="L2959" i="1"/>
  <c r="J2959" i="1"/>
  <c r="I2959" i="1"/>
  <c r="H2959" i="1"/>
  <c r="L2958" i="1"/>
  <c r="J2958" i="1"/>
  <c r="I2958" i="1"/>
  <c r="H2958" i="1"/>
  <c r="L2957" i="1"/>
  <c r="J2957" i="1"/>
  <c r="I2957" i="1"/>
  <c r="H2957" i="1"/>
  <c r="L2956" i="1"/>
  <c r="J2956" i="1"/>
  <c r="I2956" i="1"/>
  <c r="H2956" i="1"/>
  <c r="L2955" i="1"/>
  <c r="J2955" i="1"/>
  <c r="I2955" i="1"/>
  <c r="H2955" i="1"/>
  <c r="L2954" i="1"/>
  <c r="J2954" i="1"/>
  <c r="I2954" i="1"/>
  <c r="H2954" i="1"/>
  <c r="L2953" i="1"/>
  <c r="J2953" i="1"/>
  <c r="I2953" i="1"/>
  <c r="H2953" i="1"/>
  <c r="L2952" i="1"/>
  <c r="J2952" i="1"/>
  <c r="I2952" i="1"/>
  <c r="H2952" i="1"/>
  <c r="E2961" i="1"/>
  <c r="D2961" i="1"/>
  <c r="E2960" i="1"/>
  <c r="K3090" i="1" s="1"/>
  <c r="D2960" i="1"/>
  <c r="E2959" i="1"/>
  <c r="K3089" i="1" s="1"/>
  <c r="D2959" i="1"/>
  <c r="E2958" i="1"/>
  <c r="K3088" i="1" s="1"/>
  <c r="D2958" i="1"/>
  <c r="E2957" i="1"/>
  <c r="K3087" i="1" s="1"/>
  <c r="D2957" i="1"/>
  <c r="E2956" i="1"/>
  <c r="K3086" i="1" s="1"/>
  <c r="D2956" i="1"/>
  <c r="E2955" i="1"/>
  <c r="K3085" i="1" s="1"/>
  <c r="D2955" i="1"/>
  <c r="E2954" i="1"/>
  <c r="K3084" i="1" s="1"/>
  <c r="D2954" i="1"/>
  <c r="E2953" i="1"/>
  <c r="K3083" i="1" s="1"/>
  <c r="D2953" i="1"/>
  <c r="E2952" i="1"/>
  <c r="K3082" i="1" s="1"/>
  <c r="D2952" i="1"/>
  <c r="F2952" i="1" l="1"/>
  <c r="F2955" i="1"/>
  <c r="F2959" i="1"/>
  <c r="F2961" i="1"/>
  <c r="F2953" i="1"/>
  <c r="F2957" i="1"/>
  <c r="F2954" i="1"/>
  <c r="F2956" i="1"/>
  <c r="F2958" i="1"/>
  <c r="F2960" i="1"/>
  <c r="L2951" i="1"/>
  <c r="K2951" i="1"/>
  <c r="J2951" i="1"/>
  <c r="I2951" i="1"/>
  <c r="H2951" i="1"/>
  <c r="L2950" i="1"/>
  <c r="J2950" i="1"/>
  <c r="I2950" i="1"/>
  <c r="H2950" i="1"/>
  <c r="L2949" i="1"/>
  <c r="J2949" i="1"/>
  <c r="I2949" i="1"/>
  <c r="H2949" i="1"/>
  <c r="L2948" i="1"/>
  <c r="J2948" i="1"/>
  <c r="I2948" i="1"/>
  <c r="H2948" i="1"/>
  <c r="L2947" i="1"/>
  <c r="J2947" i="1"/>
  <c r="I2947" i="1"/>
  <c r="H2947" i="1"/>
  <c r="L2946" i="1"/>
  <c r="J2946" i="1"/>
  <c r="I2946" i="1"/>
  <c r="H2946" i="1"/>
  <c r="L2945" i="1"/>
  <c r="J2945" i="1"/>
  <c r="I2945" i="1"/>
  <c r="H2945" i="1"/>
  <c r="L2944" i="1"/>
  <c r="J2944" i="1"/>
  <c r="I2944" i="1"/>
  <c r="H2944" i="1"/>
  <c r="L2943" i="1"/>
  <c r="J2943" i="1"/>
  <c r="I2943" i="1"/>
  <c r="H2943" i="1"/>
  <c r="L2942" i="1"/>
  <c r="J2942" i="1"/>
  <c r="I2942" i="1"/>
  <c r="H2942" i="1"/>
  <c r="E2951" i="1"/>
  <c r="D2951" i="1"/>
  <c r="E2950" i="1"/>
  <c r="K3080" i="1" s="1"/>
  <c r="D2950" i="1"/>
  <c r="E2949" i="1"/>
  <c r="K3079" i="1" s="1"/>
  <c r="D2949" i="1"/>
  <c r="E2948" i="1"/>
  <c r="K3078" i="1" s="1"/>
  <c r="D2948" i="1"/>
  <c r="E2947" i="1"/>
  <c r="K3077" i="1" s="1"/>
  <c r="D2947" i="1"/>
  <c r="E2946" i="1"/>
  <c r="K3076" i="1" s="1"/>
  <c r="D2946" i="1"/>
  <c r="E2945" i="1"/>
  <c r="K3075" i="1" s="1"/>
  <c r="D2945" i="1"/>
  <c r="E2944" i="1"/>
  <c r="K3074" i="1" s="1"/>
  <c r="D2944" i="1"/>
  <c r="E2943" i="1"/>
  <c r="K3073" i="1" s="1"/>
  <c r="D2943" i="1"/>
  <c r="E2942" i="1"/>
  <c r="K3072" i="1" s="1"/>
  <c r="D2942" i="1"/>
  <c r="F2948" i="1" l="1"/>
  <c r="F2943" i="1"/>
  <c r="F2947" i="1"/>
  <c r="F2949" i="1"/>
  <c r="F2951" i="1"/>
  <c r="F2945" i="1"/>
  <c r="F2942" i="1"/>
  <c r="F2950" i="1"/>
  <c r="F2946" i="1"/>
  <c r="F2944" i="1"/>
  <c r="L2941" i="1"/>
  <c r="K2941" i="1"/>
  <c r="J2941" i="1"/>
  <c r="I2941" i="1"/>
  <c r="H2941" i="1"/>
  <c r="L2940" i="1"/>
  <c r="J2940" i="1"/>
  <c r="I2940" i="1"/>
  <c r="H2940" i="1"/>
  <c r="L2939" i="1"/>
  <c r="J2939" i="1"/>
  <c r="I2939" i="1"/>
  <c r="H2939" i="1"/>
  <c r="L2938" i="1"/>
  <c r="J2938" i="1"/>
  <c r="I2938" i="1"/>
  <c r="H2938" i="1"/>
  <c r="L2937" i="1"/>
  <c r="J2937" i="1"/>
  <c r="I2937" i="1"/>
  <c r="H2937" i="1"/>
  <c r="L2936" i="1"/>
  <c r="J2936" i="1"/>
  <c r="I2936" i="1"/>
  <c r="H2936" i="1"/>
  <c r="L2935" i="1"/>
  <c r="J2935" i="1"/>
  <c r="I2935" i="1"/>
  <c r="H2935" i="1"/>
  <c r="L2934" i="1"/>
  <c r="J2934" i="1"/>
  <c r="I2934" i="1"/>
  <c r="H2934" i="1"/>
  <c r="L2933" i="1"/>
  <c r="J2933" i="1"/>
  <c r="I2933" i="1"/>
  <c r="H2933" i="1"/>
  <c r="L2932" i="1"/>
  <c r="J2932" i="1"/>
  <c r="I2932" i="1"/>
  <c r="H2932" i="1"/>
  <c r="E2941" i="1"/>
  <c r="D2941" i="1"/>
  <c r="E2940" i="1"/>
  <c r="K3070" i="1" s="1"/>
  <c r="D2940" i="1"/>
  <c r="E2939" i="1"/>
  <c r="K3069" i="1" s="1"/>
  <c r="D2939" i="1"/>
  <c r="E2938" i="1"/>
  <c r="K3068" i="1" s="1"/>
  <c r="D2938" i="1"/>
  <c r="E2937" i="1"/>
  <c r="K3067" i="1" s="1"/>
  <c r="D2937" i="1"/>
  <c r="E2936" i="1"/>
  <c r="K3066" i="1" s="1"/>
  <c r="D2936" i="1"/>
  <c r="E2935" i="1"/>
  <c r="K3065" i="1" s="1"/>
  <c r="D2935" i="1"/>
  <c r="E2934" i="1"/>
  <c r="K3064" i="1" s="1"/>
  <c r="D2934" i="1"/>
  <c r="E2933" i="1"/>
  <c r="K3063" i="1" s="1"/>
  <c r="D2933" i="1"/>
  <c r="E2932" i="1"/>
  <c r="K3062" i="1" s="1"/>
  <c r="D2932" i="1"/>
  <c r="F2934" i="1" l="1"/>
  <c r="F2933" i="1"/>
  <c r="F2937" i="1"/>
  <c r="F2935" i="1"/>
  <c r="F2939" i="1"/>
  <c r="F2941" i="1"/>
  <c r="F2938" i="1"/>
  <c r="F2936" i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K3060" i="1" s="1"/>
  <c r="E2929" i="1"/>
  <c r="K3059" i="1" s="1"/>
  <c r="E2928" i="1"/>
  <c r="K3058" i="1" s="1"/>
  <c r="E2927" i="1"/>
  <c r="K3057" i="1" s="1"/>
  <c r="E2926" i="1"/>
  <c r="K3056" i="1" s="1"/>
  <c r="E2925" i="1"/>
  <c r="K3055" i="1" s="1"/>
  <c r="E2924" i="1"/>
  <c r="K3054" i="1" s="1"/>
  <c r="E2923" i="1"/>
  <c r="K3053" i="1" s="1"/>
  <c r="E2922" i="1"/>
  <c r="K2931" i="1" l="1"/>
  <c r="K3052" i="1"/>
  <c r="L2921" i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K3050" i="1" s="1"/>
  <c r="D2920" i="1"/>
  <c r="E2919" i="1"/>
  <c r="K3049" i="1" s="1"/>
  <c r="D2919" i="1"/>
  <c r="E2918" i="1"/>
  <c r="K3048" i="1" s="1"/>
  <c r="D2918" i="1"/>
  <c r="E2917" i="1"/>
  <c r="K3047" i="1" s="1"/>
  <c r="D2917" i="1"/>
  <c r="E2916" i="1"/>
  <c r="K3046" i="1" s="1"/>
  <c r="D2916" i="1"/>
  <c r="E2915" i="1"/>
  <c r="K3045" i="1" s="1"/>
  <c r="D2915" i="1"/>
  <c r="E2914" i="1"/>
  <c r="K3044" i="1" s="1"/>
  <c r="D2914" i="1"/>
  <c r="E2913" i="1"/>
  <c r="K3043" i="1" s="1"/>
  <c r="D2913" i="1"/>
  <c r="E2912" i="1"/>
  <c r="D2912" i="1"/>
  <c r="F2922" i="1" l="1"/>
  <c r="K3042" i="1"/>
  <c r="F2926" i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K3040" i="1" s="1"/>
  <c r="D2910" i="1"/>
  <c r="E2909" i="1"/>
  <c r="K3039" i="1" s="1"/>
  <c r="D2909" i="1"/>
  <c r="E2908" i="1"/>
  <c r="K3038" i="1" s="1"/>
  <c r="D2908" i="1"/>
  <c r="E2907" i="1"/>
  <c r="K3037" i="1" s="1"/>
  <c r="D2907" i="1"/>
  <c r="E2906" i="1"/>
  <c r="K3036" i="1" s="1"/>
  <c r="D2906" i="1"/>
  <c r="E2905" i="1"/>
  <c r="K3035" i="1" s="1"/>
  <c r="D2905" i="1"/>
  <c r="E2904" i="1"/>
  <c r="K3034" i="1" s="1"/>
  <c r="D2904" i="1"/>
  <c r="E2903" i="1"/>
  <c r="K3033" i="1" s="1"/>
  <c r="D2903" i="1"/>
  <c r="E2902" i="1"/>
  <c r="K3032" i="1" s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K3030" i="1" s="1"/>
  <c r="D2900" i="1"/>
  <c r="E2899" i="1"/>
  <c r="K3029" i="1" s="1"/>
  <c r="D2899" i="1"/>
  <c r="E2898" i="1"/>
  <c r="K3028" i="1" s="1"/>
  <c r="D2898" i="1"/>
  <c r="E2897" i="1"/>
  <c r="K3027" i="1" s="1"/>
  <c r="D2897" i="1"/>
  <c r="E2896" i="1"/>
  <c r="K3026" i="1" s="1"/>
  <c r="D2896" i="1"/>
  <c r="E2895" i="1"/>
  <c r="K3025" i="1" s="1"/>
  <c r="D2895" i="1"/>
  <c r="E2894" i="1"/>
  <c r="K3024" i="1" s="1"/>
  <c r="D2894" i="1"/>
  <c r="E2893" i="1"/>
  <c r="K3023" i="1" s="1"/>
  <c r="D2893" i="1"/>
  <c r="E2892" i="1"/>
  <c r="K3022" i="1" s="1"/>
  <c r="D2892" i="1"/>
  <c r="E2891" i="1"/>
  <c r="D2891" i="1"/>
  <c r="E2890" i="1"/>
  <c r="D2890" i="1"/>
  <c r="E2889" i="1"/>
  <c r="K3019" i="1" s="1"/>
  <c r="D2889" i="1"/>
  <c r="E2888" i="1"/>
  <c r="K3018" i="1" s="1"/>
  <c r="D2888" i="1"/>
  <c r="E2887" i="1"/>
  <c r="K3017" i="1" s="1"/>
  <c r="D2887" i="1"/>
  <c r="E2886" i="1"/>
  <c r="K3016" i="1" s="1"/>
  <c r="D2886" i="1"/>
  <c r="E2885" i="1"/>
  <c r="K3015" i="1" s="1"/>
  <c r="D2885" i="1"/>
  <c r="E2884" i="1"/>
  <c r="K3014" i="1" s="1"/>
  <c r="D2884" i="1"/>
  <c r="E2883" i="1"/>
  <c r="K3013" i="1" s="1"/>
  <c r="D2883" i="1"/>
  <c r="D2882" i="1"/>
  <c r="K3020" i="1" l="1"/>
  <c r="K3012" i="1"/>
  <c r="F2882" i="1"/>
  <c r="F2892" i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D2881" i="1"/>
  <c r="K3010" i="1"/>
  <c r="D2880" i="1"/>
  <c r="K3009" i="1"/>
  <c r="D2879" i="1"/>
  <c r="K3008" i="1"/>
  <c r="D2878" i="1"/>
  <c r="K3007" i="1"/>
  <c r="D2877" i="1"/>
  <c r="K3006" i="1"/>
  <c r="D2876" i="1"/>
  <c r="K3005" i="1"/>
  <c r="D2875" i="1"/>
  <c r="K3004" i="1"/>
  <c r="D2874" i="1"/>
  <c r="K3003" i="1"/>
  <c r="D2873" i="1"/>
  <c r="K300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K3000" i="1" s="1"/>
  <c r="D2870" i="1"/>
  <c r="E2869" i="1"/>
  <c r="K2999" i="1" s="1"/>
  <c r="D2869" i="1"/>
  <c r="E2868" i="1"/>
  <c r="K2998" i="1" s="1"/>
  <c r="D2868" i="1"/>
  <c r="E2867" i="1"/>
  <c r="K2997" i="1" s="1"/>
  <c r="D2867" i="1"/>
  <c r="E2866" i="1"/>
  <c r="K2996" i="1" s="1"/>
  <c r="D2866" i="1"/>
  <c r="E2865" i="1"/>
  <c r="K2995" i="1" s="1"/>
  <c r="D2865" i="1"/>
  <c r="E2864" i="1"/>
  <c r="K2994" i="1" s="1"/>
  <c r="D2864" i="1"/>
  <c r="E2863" i="1"/>
  <c r="K2993" i="1" s="1"/>
  <c r="D2863" i="1"/>
  <c r="E2862" i="1"/>
  <c r="K2992" i="1" s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K2990" i="1" s="1"/>
  <c r="D2860" i="1"/>
  <c r="E2859" i="1"/>
  <c r="K2989" i="1" s="1"/>
  <c r="D2859" i="1"/>
  <c r="E2858" i="1"/>
  <c r="K2988" i="1" s="1"/>
  <c r="D2858" i="1"/>
  <c r="E2857" i="1"/>
  <c r="K2987" i="1" s="1"/>
  <c r="D2857" i="1"/>
  <c r="E2856" i="1"/>
  <c r="K2986" i="1" s="1"/>
  <c r="D2856" i="1"/>
  <c r="E2855" i="1"/>
  <c r="K2985" i="1" s="1"/>
  <c r="D2855" i="1"/>
  <c r="E2854" i="1"/>
  <c r="K2984" i="1" s="1"/>
  <c r="D2854" i="1"/>
  <c r="E2853" i="1"/>
  <c r="K2983" i="1" s="1"/>
  <c r="D2853" i="1"/>
  <c r="E2852" i="1"/>
  <c r="K2982" i="1" s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K2980" i="1" s="1"/>
  <c r="D2850" i="1"/>
  <c r="E2849" i="1"/>
  <c r="K2979" i="1" s="1"/>
  <c r="D2849" i="1"/>
  <c r="E2848" i="1"/>
  <c r="K2978" i="1" s="1"/>
  <c r="D2848" i="1"/>
  <c r="E2847" i="1"/>
  <c r="K2977" i="1" s="1"/>
  <c r="D2847" i="1"/>
  <c r="E2846" i="1"/>
  <c r="K2976" i="1" s="1"/>
  <c r="D2846" i="1"/>
  <c r="E2845" i="1"/>
  <c r="K2975" i="1" s="1"/>
  <c r="D2845" i="1"/>
  <c r="E2844" i="1"/>
  <c r="K2974" i="1" s="1"/>
  <c r="D2844" i="1"/>
  <c r="E2843" i="1"/>
  <c r="K2973" i="1" s="1"/>
  <c r="D2843" i="1"/>
  <c r="E2842" i="1"/>
  <c r="K2972" i="1" s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K2970" i="1" s="1"/>
  <c r="D2840" i="1"/>
  <c r="E2839" i="1"/>
  <c r="K2969" i="1" s="1"/>
  <c r="D2839" i="1"/>
  <c r="E2838" i="1"/>
  <c r="K2968" i="1" s="1"/>
  <c r="D2838" i="1"/>
  <c r="E2837" i="1"/>
  <c r="K2967" i="1" s="1"/>
  <c r="D2837" i="1"/>
  <c r="E2836" i="1"/>
  <c r="K2966" i="1" s="1"/>
  <c r="D2836" i="1"/>
  <c r="E2835" i="1"/>
  <c r="K2965" i="1" s="1"/>
  <c r="D2835" i="1"/>
  <c r="E2834" i="1"/>
  <c r="K2964" i="1" s="1"/>
  <c r="D2834" i="1"/>
  <c r="E2833" i="1"/>
  <c r="K2963" i="1" s="1"/>
  <c r="D2833" i="1"/>
  <c r="E2832" i="1"/>
  <c r="K2962" i="1" s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K2960" i="1" s="1"/>
  <c r="D2830" i="1"/>
  <c r="E2829" i="1"/>
  <c r="K2959" i="1" s="1"/>
  <c r="D2829" i="1"/>
  <c r="E2828" i="1"/>
  <c r="K2958" i="1" s="1"/>
  <c r="D2828" i="1"/>
  <c r="E2827" i="1"/>
  <c r="K2957" i="1" s="1"/>
  <c r="D2827" i="1"/>
  <c r="E2826" i="1"/>
  <c r="K2956" i="1" s="1"/>
  <c r="D2826" i="1"/>
  <c r="E2825" i="1"/>
  <c r="K2955" i="1" s="1"/>
  <c r="D2825" i="1"/>
  <c r="E2824" i="1"/>
  <c r="K2954" i="1" s="1"/>
  <c r="D2824" i="1"/>
  <c r="E2823" i="1"/>
  <c r="K2953" i="1" s="1"/>
  <c r="D2823" i="1"/>
  <c r="E2822" i="1"/>
  <c r="K295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K2950" i="1" s="1"/>
  <c r="D2820" i="1"/>
  <c r="E2819" i="1"/>
  <c r="D2819" i="1"/>
  <c r="E2818" i="1"/>
  <c r="K2948" i="1" s="1"/>
  <c r="D2818" i="1"/>
  <c r="E2817" i="1"/>
  <c r="D2817" i="1"/>
  <c r="E2816" i="1"/>
  <c r="K2946" i="1" s="1"/>
  <c r="D2816" i="1"/>
  <c r="E2815" i="1"/>
  <c r="D2815" i="1"/>
  <c r="E2814" i="1"/>
  <c r="K2944" i="1" s="1"/>
  <c r="D2814" i="1"/>
  <c r="E2813" i="1"/>
  <c r="D2813" i="1"/>
  <c r="E2812" i="1"/>
  <c r="K2942" i="1" s="1"/>
  <c r="D2812" i="1"/>
  <c r="K2943" i="1" l="1"/>
  <c r="K2945" i="1"/>
  <c r="K2947" i="1"/>
  <c r="K2949" i="1"/>
  <c r="F2822" i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K2940" i="1" s="1"/>
  <c r="D2810" i="1"/>
  <c r="E2809" i="1"/>
  <c r="K2939" i="1" s="1"/>
  <c r="D2809" i="1"/>
  <c r="E2808" i="1"/>
  <c r="K2938" i="1" s="1"/>
  <c r="D2808" i="1"/>
  <c r="E2807" i="1"/>
  <c r="K2937" i="1" s="1"/>
  <c r="D2807" i="1"/>
  <c r="E2806" i="1"/>
  <c r="K2936" i="1" s="1"/>
  <c r="D2806" i="1"/>
  <c r="E2805" i="1"/>
  <c r="K2935" i="1" s="1"/>
  <c r="D2805" i="1"/>
  <c r="E2804" i="1"/>
  <c r="K2934" i="1" s="1"/>
  <c r="D2804" i="1"/>
  <c r="E2803" i="1"/>
  <c r="K2933" i="1" s="1"/>
  <c r="D2803" i="1"/>
  <c r="E2802" i="1"/>
  <c r="K2932" i="1" s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<sst xmlns="http://schemas.openxmlformats.org/spreadsheetml/2006/main" count="4049" uniqueCount="36">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</sst>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1"/>
      <queryTableField id="2" name="AGE_RANGE" tableColumnId="2"/>
      <queryTableField id="3" name="AR_CASECOUNT" tableColumnId="3"/>
      <queryTableField id="4" name="AR_TOTALDEATH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1" uniqueName="1" name="DATE" queryTableFieldId="1" dataDxfId="3"/>
    <tableColumn id="2" uniqueName="2" name="AGE_RANGE" queryTableFieldId="2" dataDxfId="2"/>
    <tableColumn id="3" uniqueName="3" name="AR_CASECOUNT" queryTableFieldId="3" dataDxfId="1"/>
    <tableColumn id="4" uniqueName="4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1"/>
  <sheetViews>
    <sheetView tabSelected="1" zoomScaleNormal="100" workbookViewId="0">
      <pane ySplit="1" topLeftCell="A3989" activePane="bottomLeft" state="frozen"/>
      <selection pane="bottomLeft" activeCell="A4012" sqref="A401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9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59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85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91" si="164">C1928-SUMIFS(C:C,A:A,A1928-1,B:B,B1928)</f>
        <v>209</v>
      </c>
      <c r="F1928" s="6">
        <f t="shared" ref="F1928:F199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si="163"/>
        <v>4.9118497926633128E-2</v>
      </c>
      <c r="E1942" s="7">
        <f t="shared" si="164"/>
        <v>46</v>
      </c>
      <c r="F1942" s="6">
        <f t="shared" si="165"/>
        <v>5.2332195676905571E-2</v>
      </c>
      <c r="G1942" s="36">
        <v>5</v>
      </c>
      <c r="H1942" s="7">
        <f t="shared" si="162"/>
        <v>0</v>
      </c>
      <c r="I1942" s="6">
        <f t="shared" si="161"/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3"/>
        <v>0.13323501754782618</v>
      </c>
      <c r="E1943" s="7">
        <f t="shared" si="164"/>
        <v>118</v>
      </c>
      <c r="F1943" s="6">
        <f t="shared" si="165"/>
        <v>0.13424345847554039</v>
      </c>
      <c r="G1943" s="36">
        <v>1</v>
      </c>
      <c r="H1943" s="7">
        <f t="shared" si="162"/>
        <v>0</v>
      </c>
      <c r="I1943" s="6">
        <f t="shared" si="161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3"/>
        <v>0.20914028497875248</v>
      </c>
      <c r="E1944" s="7">
        <f t="shared" si="164"/>
        <v>167</v>
      </c>
      <c r="F1944" s="6">
        <f t="shared" si="165"/>
        <v>0.1899886234357224</v>
      </c>
      <c r="G1944" s="36">
        <v>21</v>
      </c>
      <c r="H1944" s="7">
        <f t="shared" si="162"/>
        <v>1</v>
      </c>
      <c r="I1944" s="6">
        <f t="shared" si="161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3"/>
        <v>0.16665039489031966</v>
      </c>
      <c r="E1945" s="7">
        <f t="shared" si="164"/>
        <v>102</v>
      </c>
      <c r="F1945" s="6">
        <f t="shared" si="165"/>
        <v>0.11604095563139932</v>
      </c>
      <c r="G1945" s="36">
        <v>38</v>
      </c>
      <c r="H1945" s="7">
        <f t="shared" si="162"/>
        <v>-1</v>
      </c>
      <c r="I1945" s="6">
        <f t="shared" si="161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3"/>
        <v>0.14915395327088396</v>
      </c>
      <c r="E1946" s="7">
        <f t="shared" si="164"/>
        <v>131</v>
      </c>
      <c r="F1946" s="6">
        <f t="shared" si="165"/>
        <v>0.14903299203640499</v>
      </c>
      <c r="G1946" s="36">
        <v>107</v>
      </c>
      <c r="H1946" s="7">
        <f t="shared" si="162"/>
        <v>3</v>
      </c>
      <c r="I1946" s="6">
        <f t="shared" si="161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3"/>
        <v>0.12848194603593835</v>
      </c>
      <c r="E1947" s="7">
        <f t="shared" si="164"/>
        <v>127</v>
      </c>
      <c r="F1947" s="6">
        <f t="shared" si="165"/>
        <v>0.14448236632536973</v>
      </c>
      <c r="G1947" s="36">
        <v>246</v>
      </c>
      <c r="H1947" s="7">
        <f t="shared" si="162"/>
        <v>2</v>
      </c>
      <c r="I1947" s="6">
        <f t="shared" si="161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3"/>
        <v>8.6207871086423693E-2</v>
      </c>
      <c r="E1948" s="7">
        <f t="shared" si="164"/>
        <v>89</v>
      </c>
      <c r="F1948" s="6">
        <f t="shared" si="165"/>
        <v>0.1012514220705347</v>
      </c>
      <c r="G1948" s="36">
        <v>484</v>
      </c>
      <c r="H1948" s="7">
        <f t="shared" si="162"/>
        <v>10</v>
      </c>
      <c r="I1948" s="6">
        <f t="shared" si="161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3"/>
        <v>4.9416528356567714E-2</v>
      </c>
      <c r="E1949" s="7">
        <f t="shared" si="164"/>
        <v>75</v>
      </c>
      <c r="F1949" s="6">
        <f t="shared" si="165"/>
        <v>8.5324232081911269E-2</v>
      </c>
      <c r="G1949" s="36">
        <v>713</v>
      </c>
      <c r="H1949" s="7">
        <f t="shared" si="162"/>
        <v>9</v>
      </c>
      <c r="I1949" s="6">
        <f t="shared" si="161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3"/>
        <v>2.6935784719260475E-2</v>
      </c>
      <c r="E1950" s="7">
        <f t="shared" si="164"/>
        <v>24</v>
      </c>
      <c r="F1950" s="6">
        <f t="shared" si="165"/>
        <v>2.7303754266211604E-2</v>
      </c>
      <c r="G1950" s="36">
        <v>805</v>
      </c>
      <c r="H1950" s="7">
        <f t="shared" si="162"/>
        <v>7</v>
      </c>
      <c r="I1950" s="6">
        <f t="shared" ref="I1950:I2013" si="166">G1950/SUMIF(A:A,A1950,G:G)</f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3"/>
        <v>1.6597211873943406E-3</v>
      </c>
      <c r="E1951" s="7">
        <f t="shared" si="164"/>
        <v>0</v>
      </c>
      <c r="F1951" s="6">
        <f t="shared" si="165"/>
        <v>0</v>
      </c>
      <c r="G1951" s="36">
        <v>0</v>
      </c>
      <c r="H1951" s="7">
        <f t="shared" si="162"/>
        <v>0</v>
      </c>
      <c r="I1951" s="6">
        <f t="shared" si="166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si="163"/>
        <v>4.9174310055623817E-2</v>
      </c>
      <c r="E1952" s="7">
        <f t="shared" si="164"/>
        <v>86</v>
      </c>
      <c r="F1952" s="6">
        <f t="shared" si="165"/>
        <v>5.6282722513089002E-2</v>
      </c>
      <c r="G1952" s="36">
        <v>5</v>
      </c>
      <c r="H1952" s="7">
        <f t="shared" si="162"/>
        <v>0</v>
      </c>
      <c r="I1952" s="6">
        <f t="shared" si="166"/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63"/>
        <v>0.13337989894921459</v>
      </c>
      <c r="E1953" s="7">
        <f t="shared" si="164"/>
        <v>232</v>
      </c>
      <c r="F1953" s="6">
        <f t="shared" si="165"/>
        <v>0.15183246073298429</v>
      </c>
      <c r="G1953" s="36">
        <v>1</v>
      </c>
      <c r="H1953" s="7">
        <f t="shared" si="162"/>
        <v>0</v>
      </c>
      <c r="I1953" s="6">
        <f t="shared" si="166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63"/>
        <v>0.20876521242588164</v>
      </c>
      <c r="E1954" s="7">
        <f t="shared" si="164"/>
        <v>246</v>
      </c>
      <c r="F1954" s="6">
        <f t="shared" si="165"/>
        <v>0.16099476439790575</v>
      </c>
      <c r="G1954" s="36">
        <v>20</v>
      </c>
      <c r="H1954" s="7">
        <f t="shared" si="162"/>
        <v>-1</v>
      </c>
      <c r="I1954" s="6">
        <f t="shared" si="166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63"/>
        <v>0.16642279199955134</v>
      </c>
      <c r="E1955" s="7">
        <f t="shared" si="164"/>
        <v>210</v>
      </c>
      <c r="F1955" s="6">
        <f t="shared" si="165"/>
        <v>0.13743455497382198</v>
      </c>
      <c r="G1955" s="36">
        <v>37</v>
      </c>
      <c r="H1955" s="7">
        <f t="shared" si="162"/>
        <v>-1</v>
      </c>
      <c r="I1955" s="6">
        <f t="shared" si="166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63"/>
        <v>0.14913913092245806</v>
      </c>
      <c r="E1956" s="7">
        <f t="shared" si="164"/>
        <v>225</v>
      </c>
      <c r="F1956" s="6">
        <f t="shared" si="165"/>
        <v>0.14725130890052357</v>
      </c>
      <c r="G1956" s="36">
        <v>109</v>
      </c>
      <c r="H1956" s="7">
        <f t="shared" si="162"/>
        <v>2</v>
      </c>
      <c r="I1956" s="6">
        <f t="shared" si="166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63"/>
        <v>0.12858228093341967</v>
      </c>
      <c r="E1957" s="7">
        <f t="shared" si="164"/>
        <v>216</v>
      </c>
      <c r="F1957" s="6">
        <f t="shared" si="165"/>
        <v>0.14136125654450263</v>
      </c>
      <c r="G1957" s="36">
        <v>248</v>
      </c>
      <c r="H1957" s="7">
        <f t="shared" si="162"/>
        <v>2</v>
      </c>
      <c r="I1957" s="6">
        <f t="shared" si="166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63"/>
        <v>8.6321435308633163E-2</v>
      </c>
      <c r="E1958" s="7">
        <f t="shared" si="164"/>
        <v>154</v>
      </c>
      <c r="F1958" s="6">
        <f t="shared" si="165"/>
        <v>0.10078534031413612</v>
      </c>
      <c r="G1958" s="36">
        <v>490</v>
      </c>
      <c r="H1958" s="7">
        <f t="shared" si="162"/>
        <v>6</v>
      </c>
      <c r="I1958" s="6">
        <f t="shared" si="166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63"/>
        <v>4.9521002962184979E-2</v>
      </c>
      <c r="E1959" s="7">
        <f t="shared" si="164"/>
        <v>96</v>
      </c>
      <c r="F1959" s="6">
        <f t="shared" si="165"/>
        <v>6.2827225130890049E-2</v>
      </c>
      <c r="G1959" s="36">
        <v>730</v>
      </c>
      <c r="H1959" s="7">
        <f t="shared" si="162"/>
        <v>17</v>
      </c>
      <c r="I1959" s="6">
        <f t="shared" si="166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63"/>
        <v>2.7042046711770733E-2</v>
      </c>
      <c r="E1960" s="7">
        <f t="shared" si="164"/>
        <v>62</v>
      </c>
      <c r="F1960" s="6">
        <f t="shared" si="165"/>
        <v>4.0575916230366493E-2</v>
      </c>
      <c r="G1960" s="36">
        <v>814</v>
      </c>
      <c r="H1960" s="7">
        <f t="shared" ref="H1960:H2023" si="167">G1960-SUMIFS(G:G,A:A,A1960-1,B:B,B1960)</f>
        <v>9</v>
      </c>
      <c r="I1960" s="6">
        <f t="shared" si="166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63"/>
        <v>1.6518897312620131E-3</v>
      </c>
      <c r="E1961" s="7">
        <f t="shared" si="164"/>
        <v>1</v>
      </c>
      <c r="F1961" s="6">
        <f t="shared" si="165"/>
        <v>6.5445026178010475E-4</v>
      </c>
      <c r="G1961" s="36">
        <v>0</v>
      </c>
      <c r="H1961" s="7">
        <f t="shared" si="167"/>
        <v>0</v>
      </c>
      <c r="I1961" s="6">
        <f t="shared" si="166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si="163"/>
        <v>4.9252400826613717E-2</v>
      </c>
      <c r="E1962" s="7">
        <f t="shared" si="164"/>
        <v>79</v>
      </c>
      <c r="F1962" s="6">
        <f t="shared" si="165"/>
        <v>6.1098221191028618E-2</v>
      </c>
      <c r="G1962" s="36">
        <v>5</v>
      </c>
      <c r="H1962" s="7">
        <f t="shared" si="167"/>
        <v>0</v>
      </c>
      <c r="I1962" s="6">
        <f t="shared" si="166"/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63"/>
        <v>0.1334636735686211</v>
      </c>
      <c r="E1963" s="7">
        <f t="shared" si="164"/>
        <v>189</v>
      </c>
      <c r="F1963" s="6">
        <f t="shared" si="165"/>
        <v>0.14617169373549885</v>
      </c>
      <c r="G1963" s="36">
        <v>2</v>
      </c>
      <c r="H1963" s="7">
        <f t="shared" si="167"/>
        <v>1</v>
      </c>
      <c r="I1963" s="6">
        <f t="shared" si="166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63"/>
        <v>0.2083806069938004</v>
      </c>
      <c r="E1964" s="7">
        <f t="shared" si="164"/>
        <v>194</v>
      </c>
      <c r="F1964" s="6">
        <f t="shared" si="165"/>
        <v>0.15003866976024749</v>
      </c>
      <c r="G1964" s="36">
        <v>20</v>
      </c>
      <c r="H1964" s="7">
        <f t="shared" si="167"/>
        <v>0</v>
      </c>
      <c r="I1964" s="6">
        <f t="shared" si="166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63"/>
        <v>0.16617366992179586</v>
      </c>
      <c r="E1965" s="7">
        <f t="shared" si="164"/>
        <v>166</v>
      </c>
      <c r="F1965" s="6">
        <f t="shared" si="165"/>
        <v>0.12838360402165508</v>
      </c>
      <c r="G1965" s="36">
        <v>37</v>
      </c>
      <c r="H1965" s="7">
        <f t="shared" si="167"/>
        <v>0</v>
      </c>
      <c r="I1965" s="6">
        <f t="shared" si="166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63"/>
        <v>0.14905891648770209</v>
      </c>
      <c r="E1966" s="7">
        <f t="shared" si="164"/>
        <v>177</v>
      </c>
      <c r="F1966" s="6">
        <f t="shared" si="165"/>
        <v>0.1368909512761021</v>
      </c>
      <c r="G1966" s="36">
        <v>109</v>
      </c>
      <c r="H1966" s="7">
        <f t="shared" si="167"/>
        <v>0</v>
      </c>
      <c r="I1966" s="6">
        <f t="shared" si="166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63"/>
        <v>0.12875319097208152</v>
      </c>
      <c r="E1967" s="7">
        <f t="shared" si="164"/>
        <v>200</v>
      </c>
      <c r="F1967" s="6">
        <f t="shared" si="165"/>
        <v>0.15467904098994587</v>
      </c>
      <c r="G1967" s="36">
        <v>251</v>
      </c>
      <c r="H1967" s="7">
        <f t="shared" si="167"/>
        <v>3</v>
      </c>
      <c r="I1967" s="6">
        <f t="shared" si="166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63"/>
        <v>8.6465213339276314E-2</v>
      </c>
      <c r="E1968" s="7">
        <f t="shared" si="164"/>
        <v>140</v>
      </c>
      <c r="F1968" s="6">
        <f t="shared" si="165"/>
        <v>0.10827532869296211</v>
      </c>
      <c r="G1968" s="36">
        <v>496</v>
      </c>
      <c r="H1968" s="7">
        <f t="shared" si="167"/>
        <v>6</v>
      </c>
      <c r="I1968" s="6">
        <f t="shared" si="166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63"/>
        <v>4.9667733700717212E-2</v>
      </c>
      <c r="E1969" s="7">
        <f t="shared" si="164"/>
        <v>93</v>
      </c>
      <c r="F1969" s="6">
        <f t="shared" si="165"/>
        <v>7.1925754060324823E-2</v>
      </c>
      <c r="G1969" s="36">
        <v>746</v>
      </c>
      <c r="H1969" s="7">
        <f t="shared" si="167"/>
        <v>16</v>
      </c>
      <c r="I1969" s="6">
        <f t="shared" si="166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63"/>
        <v>2.713339276307792E-2</v>
      </c>
      <c r="E1970" s="7">
        <f t="shared" si="164"/>
        <v>53</v>
      </c>
      <c r="F1970" s="6">
        <f t="shared" si="165"/>
        <v>4.0989945862335654E-2</v>
      </c>
      <c r="G1970" s="36">
        <v>835</v>
      </c>
      <c r="H1970" s="7">
        <f t="shared" si="167"/>
        <v>21</v>
      </c>
      <c r="I1970" s="6">
        <f t="shared" si="166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63"/>
        <v>1.65120142631387E-3</v>
      </c>
      <c r="E1971" s="7">
        <f t="shared" si="164"/>
        <v>2</v>
      </c>
      <c r="F1971" s="6">
        <f t="shared" si="165"/>
        <v>1.5467904098994587E-3</v>
      </c>
      <c r="G1971" s="36">
        <v>0</v>
      </c>
      <c r="H1971" s="7">
        <f t="shared" si="167"/>
        <v>0</v>
      </c>
      <c r="I1971" s="6">
        <f t="shared" si="166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si="163"/>
        <v>4.9429696123546522E-2</v>
      </c>
      <c r="E1972" s="7">
        <f t="shared" si="164"/>
        <v>83</v>
      </c>
      <c r="F1972" s="6">
        <f t="shared" si="165"/>
        <v>8.5478887744593196E-2</v>
      </c>
      <c r="G1972" s="37">
        <v>5</v>
      </c>
      <c r="H1972" s="7">
        <f t="shared" si="167"/>
        <v>0</v>
      </c>
      <c r="I1972" s="6">
        <f t="shared" si="166"/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63"/>
        <v>0.1335514079928227</v>
      </c>
      <c r="E1973" s="7">
        <f t="shared" si="164"/>
        <v>147</v>
      </c>
      <c r="F1973" s="6">
        <f t="shared" si="165"/>
        <v>0.15139031925849639</v>
      </c>
      <c r="G1973" s="37">
        <v>2</v>
      </c>
      <c r="H1973" s="7">
        <f t="shared" si="167"/>
        <v>0</v>
      </c>
      <c r="I1973" s="6">
        <f t="shared" si="166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63"/>
        <v>0.20804624930066581</v>
      </c>
      <c r="E1974" s="7">
        <f t="shared" si="164"/>
        <v>136</v>
      </c>
      <c r="F1974" s="6">
        <f t="shared" si="165"/>
        <v>0.1400617919670443</v>
      </c>
      <c r="G1974" s="37">
        <v>19</v>
      </c>
      <c r="H1974" s="7">
        <f t="shared" si="167"/>
        <v>-1</v>
      </c>
      <c r="I1974" s="6">
        <f t="shared" si="166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63"/>
        <v>0.16611643977157603</v>
      </c>
      <c r="E1975" s="7">
        <f t="shared" si="164"/>
        <v>150</v>
      </c>
      <c r="F1975" s="6">
        <f t="shared" si="165"/>
        <v>0.15447991761071062</v>
      </c>
      <c r="G1975" s="37">
        <v>37</v>
      </c>
      <c r="H1975" s="7">
        <f t="shared" si="167"/>
        <v>0</v>
      </c>
      <c r="I1975" s="6">
        <f t="shared" si="166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63"/>
        <v>0.14890903867381036</v>
      </c>
      <c r="E1976" s="7">
        <f t="shared" si="164"/>
        <v>115</v>
      </c>
      <c r="F1976" s="6">
        <f t="shared" si="165"/>
        <v>0.11843460350154481</v>
      </c>
      <c r="G1976" s="37">
        <v>107</v>
      </c>
      <c r="H1976" s="7">
        <f t="shared" si="167"/>
        <v>-2</v>
      </c>
      <c r="I1976" s="6">
        <f t="shared" si="166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63"/>
        <v>0.1288488581321855</v>
      </c>
      <c r="E1977" s="7">
        <f t="shared" si="164"/>
        <v>144</v>
      </c>
      <c r="F1977" s="6">
        <f t="shared" si="165"/>
        <v>0.14830072090628219</v>
      </c>
      <c r="G1977" s="37">
        <v>253</v>
      </c>
      <c r="H1977" s="7">
        <f t="shared" si="167"/>
        <v>2</v>
      </c>
      <c r="I1977" s="6">
        <f t="shared" si="166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63"/>
        <v>8.6631754560162907E-2</v>
      </c>
      <c r="E1978" s="7">
        <f t="shared" si="164"/>
        <v>117</v>
      </c>
      <c r="F1978" s="6">
        <f t="shared" si="165"/>
        <v>0.12049433573635428</v>
      </c>
      <c r="G1978" s="37">
        <v>500</v>
      </c>
      <c r="H1978" s="7">
        <f t="shared" si="167"/>
        <v>4</v>
      </c>
      <c r="I1978" s="6">
        <f t="shared" si="166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63"/>
        <v>4.9742191398315552E-2</v>
      </c>
      <c r="E1979" s="7">
        <f t="shared" si="164"/>
        <v>63</v>
      </c>
      <c r="F1979" s="6">
        <f t="shared" si="165"/>
        <v>6.4881565396498461E-2</v>
      </c>
      <c r="G1979" s="37">
        <v>750</v>
      </c>
      <c r="H1979" s="7">
        <f t="shared" si="167"/>
        <v>4</v>
      </c>
      <c r="I1979" s="6">
        <f t="shared" si="166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63"/>
        <v>2.7207249890374641E-2</v>
      </c>
      <c r="E1980" s="7">
        <f t="shared" si="164"/>
        <v>41</v>
      </c>
      <c r="F1980" s="6">
        <f t="shared" si="165"/>
        <v>4.2224510813594233E-2</v>
      </c>
      <c r="G1980" s="37">
        <v>842</v>
      </c>
      <c r="H1980" s="7">
        <f t="shared" si="167"/>
        <v>7</v>
      </c>
      <c r="I1980" s="6">
        <f t="shared" si="166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63"/>
        <v>1.5171141565399717E-3</v>
      </c>
      <c r="E1981" s="7">
        <f t="shared" si="164"/>
        <v>-25</v>
      </c>
      <c r="F1981" s="6">
        <f t="shared" si="165"/>
        <v>-2.5746652935118436E-2</v>
      </c>
      <c r="G1981" s="37">
        <v>0</v>
      </c>
      <c r="H1981" s="7">
        <f t="shared" si="167"/>
        <v>0</v>
      </c>
      <c r="I1981" s="6">
        <f t="shared" si="166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si="163"/>
        <v>4.9495227836368644E-2</v>
      </c>
      <c r="E1982" s="7">
        <f t="shared" si="164"/>
        <v>72</v>
      </c>
      <c r="F1982" s="6">
        <f t="shared" si="165"/>
        <v>6.0402684563758392E-2</v>
      </c>
      <c r="G1982" s="37">
        <v>5</v>
      </c>
      <c r="H1982" s="7">
        <f t="shared" si="167"/>
        <v>0</v>
      </c>
      <c r="I1982" s="6">
        <f t="shared" si="166"/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63"/>
        <v>0.13354041934918209</v>
      </c>
      <c r="E1983" s="7">
        <f t="shared" si="164"/>
        <v>157</v>
      </c>
      <c r="F1983" s="6">
        <f t="shared" si="165"/>
        <v>0.13171140939597314</v>
      </c>
      <c r="G1983" s="37">
        <v>1</v>
      </c>
      <c r="H1983" s="7">
        <f t="shared" si="167"/>
        <v>-1</v>
      </c>
      <c r="I1983" s="6">
        <f t="shared" si="166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63"/>
        <v>0.20783085748640998</v>
      </c>
      <c r="E1984" s="7">
        <f t="shared" si="164"/>
        <v>205</v>
      </c>
      <c r="F1984" s="6">
        <f t="shared" si="165"/>
        <v>0.17197986577181207</v>
      </c>
      <c r="G1984" s="37">
        <v>19</v>
      </c>
      <c r="H1984" s="7">
        <f t="shared" si="167"/>
        <v>0</v>
      </c>
      <c r="I1984" s="6">
        <f t="shared" si="166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63"/>
        <v>0.16590094942258071</v>
      </c>
      <c r="E1985" s="7">
        <f t="shared" si="164"/>
        <v>155</v>
      </c>
      <c r="F1985" s="6">
        <f t="shared" si="165"/>
        <v>0.13003355704697986</v>
      </c>
      <c r="G1985" s="37">
        <v>38</v>
      </c>
      <c r="H1985" s="7">
        <f t="shared" si="167"/>
        <v>1</v>
      </c>
      <c r="I1985" s="6">
        <f t="shared" si="166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ref="D1986:D2049" si="168">C1986/SUMIF(A:A,A1986,C:C)</f>
        <v>0.14886144442496055</v>
      </c>
      <c r="E1986" s="7">
        <f t="shared" si="164"/>
        <v>168</v>
      </c>
      <c r="F1986" s="6">
        <f t="shared" si="165"/>
        <v>0.14093959731543623</v>
      </c>
      <c r="G1986" s="37">
        <v>107</v>
      </c>
      <c r="H1986" s="7">
        <f t="shared" si="167"/>
        <v>0</v>
      </c>
      <c r="I1986" s="6">
        <f t="shared" si="166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68"/>
        <v>0.12884090282822716</v>
      </c>
      <c r="E1987" s="7">
        <f t="shared" si="164"/>
        <v>152</v>
      </c>
      <c r="F1987" s="6">
        <f t="shared" si="165"/>
        <v>0.12751677852348994</v>
      </c>
      <c r="G1987" s="37">
        <v>258</v>
      </c>
      <c r="H1987" s="7">
        <f t="shared" si="167"/>
        <v>5</v>
      </c>
      <c r="I1987" s="6">
        <f t="shared" si="166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68"/>
        <v>8.6705578797064059E-2</v>
      </c>
      <c r="E1988" s="7">
        <f t="shared" si="164"/>
        <v>118</v>
      </c>
      <c r="F1988" s="6">
        <f t="shared" si="165"/>
        <v>9.8993288590604023E-2</v>
      </c>
      <c r="G1988" s="37">
        <v>510</v>
      </c>
      <c r="H1988" s="7">
        <f t="shared" si="167"/>
        <v>10</v>
      </c>
      <c r="I1988" s="6">
        <f t="shared" si="166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68"/>
        <v>4.9825897442320702E-2</v>
      </c>
      <c r="E1989" s="7">
        <f t="shared" si="164"/>
        <v>76</v>
      </c>
      <c r="F1989" s="6">
        <f t="shared" si="165"/>
        <v>6.3758389261744972E-2</v>
      </c>
      <c r="G1989" s="37">
        <v>758</v>
      </c>
      <c r="H1989" s="7">
        <f t="shared" si="167"/>
        <v>8</v>
      </c>
      <c r="I1989" s="6">
        <f t="shared" si="166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68"/>
        <v>2.7235151181141812E-2</v>
      </c>
      <c r="E1990" s="7">
        <f t="shared" si="164"/>
        <v>38</v>
      </c>
      <c r="F1990" s="6">
        <f t="shared" si="165"/>
        <v>3.1879194630872486E-2</v>
      </c>
      <c r="G1990" s="37">
        <v>864</v>
      </c>
      <c r="H1990" s="7">
        <f t="shared" si="167"/>
        <v>22</v>
      </c>
      <c r="I1990" s="6">
        <f t="shared" si="166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68"/>
        <v>1.7635712317442822E-3</v>
      </c>
      <c r="E1991" s="7">
        <f t="shared" si="164"/>
        <v>51</v>
      </c>
      <c r="F1991" s="6">
        <f t="shared" si="165"/>
        <v>4.278523489932886E-2</v>
      </c>
      <c r="G1991" s="37">
        <v>0</v>
      </c>
      <c r="H1991" s="7">
        <f t="shared" si="167"/>
        <v>0</v>
      </c>
      <c r="I1991" s="6">
        <f t="shared" si="166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si="168"/>
        <v>4.9550221161970082E-2</v>
      </c>
      <c r="E1992" s="7">
        <f t="shared" ref="E1992:E2055" si="169">C1992-SUMIFS(C:C,A:A,A1992-1,B:B,B1992)</f>
        <v>91</v>
      </c>
      <c r="F1992" s="6">
        <f t="shared" ref="F1992:F2055" si="170">E1992/SUMIF(A:A,A1992,E:E)</f>
        <v>5.6346749226006194E-2</v>
      </c>
      <c r="G1992" s="37">
        <v>5</v>
      </c>
      <c r="H1992" s="7">
        <f t="shared" si="167"/>
        <v>0</v>
      </c>
      <c r="I1992" s="6">
        <f t="shared" si="166"/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68"/>
        <v>0.13361661945231351</v>
      </c>
      <c r="E1993" s="7">
        <f t="shared" si="169"/>
        <v>231</v>
      </c>
      <c r="F1993" s="6">
        <f t="shared" si="170"/>
        <v>0.14303405572755418</v>
      </c>
      <c r="G1993" s="37">
        <v>1</v>
      </c>
      <c r="H1993" s="7">
        <f t="shared" si="167"/>
        <v>0</v>
      </c>
      <c r="I1993" s="6">
        <f t="shared" si="166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68"/>
        <v>0.20741513841260376</v>
      </c>
      <c r="E1994" s="7">
        <f t="shared" si="169"/>
        <v>252</v>
      </c>
      <c r="F1994" s="6">
        <f t="shared" si="170"/>
        <v>0.15603715170278637</v>
      </c>
      <c r="G1994" s="37">
        <v>19</v>
      </c>
      <c r="H1994" s="7">
        <f t="shared" si="167"/>
        <v>0</v>
      </c>
      <c r="I1994" s="6">
        <f t="shared" si="166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68"/>
        <v>0.16567765021619205</v>
      </c>
      <c r="E1995" s="7">
        <f t="shared" si="169"/>
        <v>223</v>
      </c>
      <c r="F1995" s="6">
        <f t="shared" si="170"/>
        <v>0.13808049535603714</v>
      </c>
      <c r="G1995" s="37">
        <v>38</v>
      </c>
      <c r="H1995" s="7">
        <f t="shared" si="167"/>
        <v>0</v>
      </c>
      <c r="I1995" s="6">
        <f t="shared" si="166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68"/>
        <v>0.14883455096665177</v>
      </c>
      <c r="E1996" s="7">
        <f t="shared" si="169"/>
        <v>235</v>
      </c>
      <c r="F1996" s="6">
        <f t="shared" si="170"/>
        <v>0.14551083591331268</v>
      </c>
      <c r="G1996" s="37">
        <v>108</v>
      </c>
      <c r="H1996" s="7">
        <f t="shared" si="167"/>
        <v>1</v>
      </c>
      <c r="I1996" s="6">
        <f t="shared" si="166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68"/>
        <v>0.12900452263803985</v>
      </c>
      <c r="E1997" s="7">
        <f t="shared" si="169"/>
        <v>241</v>
      </c>
      <c r="F1997" s="6">
        <f t="shared" si="170"/>
        <v>0.14922600619195048</v>
      </c>
      <c r="G1997" s="37">
        <v>260</v>
      </c>
      <c r="H1997" s="7">
        <f t="shared" si="167"/>
        <v>2</v>
      </c>
      <c r="I1997" s="6">
        <f t="shared" si="166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68"/>
        <v>8.6953928731176383E-2</v>
      </c>
      <c r="E1998" s="7">
        <f t="shared" si="169"/>
        <v>190</v>
      </c>
      <c r="F1998" s="6">
        <f t="shared" si="170"/>
        <v>0.11764705882352941</v>
      </c>
      <c r="G1998" s="37">
        <v>513</v>
      </c>
      <c r="H1998" s="7">
        <f t="shared" si="167"/>
        <v>3</v>
      </c>
      <c r="I1998" s="6">
        <f t="shared" si="166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68"/>
        <v>4.9972665374484367E-2</v>
      </c>
      <c r="E1999" s="7">
        <f t="shared" si="169"/>
        <v>110</v>
      </c>
      <c r="F1999" s="6">
        <f t="shared" si="170"/>
        <v>6.8111455108359129E-2</v>
      </c>
      <c r="G1999" s="37">
        <v>763</v>
      </c>
      <c r="H1999" s="7">
        <f t="shared" si="167"/>
        <v>5</v>
      </c>
      <c r="I1999" s="6">
        <f t="shared" si="166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68"/>
        <v>2.7319715719894638E-2</v>
      </c>
      <c r="E2000" s="7">
        <f t="shared" si="169"/>
        <v>61</v>
      </c>
      <c r="F2000" s="6">
        <f t="shared" si="170"/>
        <v>3.7770897832817341E-2</v>
      </c>
      <c r="G2000" s="37">
        <v>870</v>
      </c>
      <c r="H2000" s="7">
        <f t="shared" si="167"/>
        <v>6</v>
      </c>
      <c r="I2000" s="6">
        <f t="shared" si="166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68"/>
        <v>1.6549873266736245E-3</v>
      </c>
      <c r="E2001" s="7">
        <f t="shared" si="169"/>
        <v>-19</v>
      </c>
      <c r="F2001" s="6">
        <f t="shared" si="170"/>
        <v>-1.1764705882352941E-2</v>
      </c>
      <c r="G2001" s="37">
        <v>0</v>
      </c>
      <c r="H2001" s="7">
        <f t="shared" si="167"/>
        <v>0</v>
      </c>
      <c r="I2001" s="6">
        <f t="shared" si="166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si="168"/>
        <v>4.9641873548716492E-2</v>
      </c>
      <c r="E2002" s="7">
        <f t="shared" si="169"/>
        <v>142</v>
      </c>
      <c r="F2002" s="6">
        <f t="shared" si="170"/>
        <v>5.7051024507834475E-2</v>
      </c>
      <c r="G2002" s="37">
        <v>5</v>
      </c>
      <c r="H2002" s="7">
        <f t="shared" si="167"/>
        <v>0</v>
      </c>
      <c r="I2002" s="6">
        <f t="shared" si="166"/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68"/>
        <v>0.13373163343953579</v>
      </c>
      <c r="E2003" s="7">
        <f t="shared" si="169"/>
        <v>356</v>
      </c>
      <c r="F2003" s="6">
        <f t="shared" si="170"/>
        <v>0.14302932904781038</v>
      </c>
      <c r="G2003" s="37">
        <v>1</v>
      </c>
      <c r="H2003" s="7">
        <f t="shared" si="167"/>
        <v>0</v>
      </c>
      <c r="I2003" s="6">
        <f t="shared" si="166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68"/>
        <v>0.20698187030864168</v>
      </c>
      <c r="E2004" s="7">
        <f t="shared" si="169"/>
        <v>428</v>
      </c>
      <c r="F2004" s="6">
        <f t="shared" si="170"/>
        <v>0.17195660907995178</v>
      </c>
      <c r="G2004" s="37">
        <v>19</v>
      </c>
      <c r="H2004" s="7">
        <f t="shared" si="167"/>
        <v>0</v>
      </c>
      <c r="I2004" s="6">
        <f t="shared" si="166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68"/>
        <v>0.16516035915738417</v>
      </c>
      <c r="E2005" s="7">
        <f t="shared" si="169"/>
        <v>307</v>
      </c>
      <c r="F2005" s="6">
        <f t="shared" si="170"/>
        <v>0.12334270791482523</v>
      </c>
      <c r="G2005" s="37">
        <v>38</v>
      </c>
      <c r="H2005" s="7">
        <f t="shared" si="167"/>
        <v>0</v>
      </c>
      <c r="I2005" s="6">
        <f t="shared" si="166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68"/>
        <v>0.14864579600292588</v>
      </c>
      <c r="E2006" s="7">
        <f t="shared" si="169"/>
        <v>332</v>
      </c>
      <c r="F2006" s="6">
        <f t="shared" si="170"/>
        <v>0.13338690237042988</v>
      </c>
      <c r="G2006" s="37">
        <v>108</v>
      </c>
      <c r="H2006" s="7">
        <f t="shared" si="167"/>
        <v>0</v>
      </c>
      <c r="I2006" s="6">
        <f t="shared" si="166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68"/>
        <v>0.1291808010839523</v>
      </c>
      <c r="E2007" s="7">
        <f t="shared" si="169"/>
        <v>357</v>
      </c>
      <c r="F2007" s="6">
        <f t="shared" si="170"/>
        <v>0.14343109682603455</v>
      </c>
      <c r="G2007" s="37">
        <v>261</v>
      </c>
      <c r="H2007" s="7">
        <f t="shared" si="167"/>
        <v>1</v>
      </c>
      <c r="I2007" s="6">
        <f t="shared" si="166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68"/>
        <v>8.7246378234551961E-2</v>
      </c>
      <c r="E2008" s="7">
        <f t="shared" si="169"/>
        <v>276</v>
      </c>
      <c r="F2008" s="6">
        <f t="shared" si="170"/>
        <v>0.11088790678987545</v>
      </c>
      <c r="G2008" s="37">
        <v>518</v>
      </c>
      <c r="H2008" s="7">
        <f t="shared" si="167"/>
        <v>5</v>
      </c>
      <c r="I2008" s="6">
        <f t="shared" si="166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68"/>
        <v>5.0280070103436936E-2</v>
      </c>
      <c r="E2009" s="7">
        <f t="shared" si="169"/>
        <v>187</v>
      </c>
      <c r="F2009" s="6">
        <f t="shared" si="170"/>
        <v>7.5130574527922864E-2</v>
      </c>
      <c r="G2009" s="37">
        <v>770</v>
      </c>
      <c r="H2009" s="7">
        <f t="shared" si="167"/>
        <v>7</v>
      </c>
      <c r="I2009" s="6">
        <f t="shared" si="166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68"/>
        <v>2.7466997874314551E-2</v>
      </c>
      <c r="E2010" s="7">
        <f t="shared" si="169"/>
        <v>98</v>
      </c>
      <c r="F2010" s="6">
        <f t="shared" si="170"/>
        <v>3.9373242265970269E-2</v>
      </c>
      <c r="G2010" s="37">
        <v>877</v>
      </c>
      <c r="H2010" s="7">
        <f t="shared" si="167"/>
        <v>7</v>
      </c>
      <c r="I2010" s="6">
        <f t="shared" si="166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68"/>
        <v>1.6642202465402382E-3</v>
      </c>
      <c r="E2011" s="7">
        <f t="shared" si="169"/>
        <v>6</v>
      </c>
      <c r="F2011" s="6">
        <f t="shared" si="170"/>
        <v>2.4106066693451184E-3</v>
      </c>
      <c r="G2011" s="37">
        <v>0</v>
      </c>
      <c r="H2011" s="7">
        <f t="shared" si="167"/>
        <v>0</v>
      </c>
      <c r="I2011" s="6">
        <f t="shared" si="166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si="168"/>
        <v>4.957273280584297E-2</v>
      </c>
      <c r="E2012" s="7">
        <f t="shared" si="169"/>
        <v>69</v>
      </c>
      <c r="F2012" s="6">
        <f t="shared" si="170"/>
        <v>4.1169451073985681E-2</v>
      </c>
      <c r="G2012" s="37">
        <v>6</v>
      </c>
      <c r="H2012" s="7">
        <f t="shared" si="167"/>
        <v>1</v>
      </c>
      <c r="I2012" s="6">
        <f t="shared" si="166"/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168"/>
        <v>0.13358977480219111</v>
      </c>
      <c r="E2013" s="7">
        <f t="shared" si="169"/>
        <v>195</v>
      </c>
      <c r="F2013" s="6">
        <f t="shared" si="170"/>
        <v>0.11634844868735084</v>
      </c>
      <c r="G2013" s="37">
        <v>1</v>
      </c>
      <c r="H2013" s="7">
        <f t="shared" si="167"/>
        <v>0</v>
      </c>
      <c r="I2013" s="6">
        <f t="shared" si="166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168"/>
        <v>0.20675836883749238</v>
      </c>
      <c r="E2014" s="7">
        <f t="shared" si="169"/>
        <v>301</v>
      </c>
      <c r="F2014" s="6">
        <f t="shared" si="170"/>
        <v>0.17959427207637232</v>
      </c>
      <c r="G2014" s="37">
        <v>19</v>
      </c>
      <c r="H2014" s="7">
        <f t="shared" si="167"/>
        <v>0</v>
      </c>
      <c r="I2014" s="6">
        <f t="shared" ref="I2014:I2077" si="171">G2014/SUMIF(A:A,A2014,G:G)</f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168"/>
        <v>0.16505903834449179</v>
      </c>
      <c r="E2015" s="7">
        <f t="shared" si="169"/>
        <v>256</v>
      </c>
      <c r="F2015" s="6">
        <f t="shared" si="170"/>
        <v>0.15274463007159905</v>
      </c>
      <c r="G2015" s="37">
        <v>38</v>
      </c>
      <c r="H2015" s="7">
        <f t="shared" si="167"/>
        <v>0</v>
      </c>
      <c r="I2015" s="6">
        <f t="shared" si="171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168"/>
        <v>0.14860620815581255</v>
      </c>
      <c r="E2016" s="7">
        <f t="shared" si="169"/>
        <v>241</v>
      </c>
      <c r="F2016" s="6">
        <f t="shared" si="170"/>
        <v>0.14379474940334128</v>
      </c>
      <c r="G2016" s="37">
        <v>108</v>
      </c>
      <c r="H2016" s="7">
        <f t="shared" si="167"/>
        <v>0</v>
      </c>
      <c r="I2016" s="6">
        <f t="shared" si="171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168"/>
        <v>0.1293097991479002</v>
      </c>
      <c r="E2017" s="7">
        <f t="shared" si="169"/>
        <v>243</v>
      </c>
      <c r="F2017" s="6">
        <f t="shared" si="170"/>
        <v>0.14498806682577567</v>
      </c>
      <c r="G2017" s="37">
        <v>264</v>
      </c>
      <c r="H2017" s="7">
        <f t="shared" si="167"/>
        <v>3</v>
      </c>
      <c r="I2017" s="6">
        <f t="shared" si="171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168"/>
        <v>8.7410833840535607E-2</v>
      </c>
      <c r="E2018" s="7">
        <f t="shared" si="169"/>
        <v>180</v>
      </c>
      <c r="F2018" s="6">
        <f t="shared" si="170"/>
        <v>0.10739856801909307</v>
      </c>
      <c r="G2018" s="37">
        <v>520</v>
      </c>
      <c r="H2018" s="7">
        <f t="shared" si="167"/>
        <v>2</v>
      </c>
      <c r="I2018" s="6">
        <f t="shared" si="171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168"/>
        <v>5.049300060864273E-2</v>
      </c>
      <c r="E2019" s="7">
        <f t="shared" si="169"/>
        <v>128</v>
      </c>
      <c r="F2019" s="6">
        <f t="shared" si="170"/>
        <v>7.6372315035799526E-2</v>
      </c>
      <c r="G2019" s="37">
        <v>778</v>
      </c>
      <c r="H2019" s="7">
        <f t="shared" si="167"/>
        <v>8</v>
      </c>
      <c r="I2019" s="6">
        <f t="shared" si="171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168"/>
        <v>2.7612903225806451E-2</v>
      </c>
      <c r="E2020" s="7">
        <f t="shared" si="169"/>
        <v>76</v>
      </c>
      <c r="F2020" s="6">
        <f t="shared" si="170"/>
        <v>4.5346062052505964E-2</v>
      </c>
      <c r="G2020" s="37">
        <v>887</v>
      </c>
      <c r="H2020" s="7">
        <f t="shared" si="167"/>
        <v>10</v>
      </c>
      <c r="I2020" s="6">
        <f t="shared" si="171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168"/>
        <v>1.5873402312842361E-3</v>
      </c>
      <c r="E2021" s="7">
        <f t="shared" si="169"/>
        <v>-13</v>
      </c>
      <c r="F2021" s="6">
        <f t="shared" si="170"/>
        <v>-7.7565632458233887E-3</v>
      </c>
      <c r="G2021" s="37">
        <v>0</v>
      </c>
      <c r="H2021" s="7">
        <f t="shared" si="167"/>
        <v>0</v>
      </c>
      <c r="I2021" s="6">
        <f t="shared" si="171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si="168"/>
        <v>4.959629799233569E-2</v>
      </c>
      <c r="E2022" s="7">
        <f t="shared" si="169"/>
        <v>108</v>
      </c>
      <c r="F2022" s="6">
        <f t="shared" si="170"/>
        <v>5.1923076923076926E-2</v>
      </c>
      <c r="G2022" s="37">
        <v>5</v>
      </c>
      <c r="H2022" s="7">
        <f t="shared" si="167"/>
        <v>-1</v>
      </c>
      <c r="I2022" s="6">
        <f t="shared" si="171"/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168"/>
        <v>0.13351329203923742</v>
      </c>
      <c r="E2023" s="7">
        <f t="shared" si="169"/>
        <v>262</v>
      </c>
      <c r="F2023" s="6">
        <f t="shared" si="170"/>
        <v>0.12596153846153846</v>
      </c>
      <c r="G2023" s="37">
        <v>1</v>
      </c>
      <c r="H2023" s="7">
        <f t="shared" si="167"/>
        <v>0</v>
      </c>
      <c r="I2023" s="6">
        <f t="shared" si="171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168"/>
        <v>0.20617001277385458</v>
      </c>
      <c r="E2024" s="7">
        <f t="shared" si="169"/>
        <v>308</v>
      </c>
      <c r="F2024" s="6">
        <f t="shared" si="170"/>
        <v>0.14807692307692308</v>
      </c>
      <c r="G2024" s="37">
        <v>19</v>
      </c>
      <c r="H2024" s="7">
        <f t="shared" ref="H2024:H2087" si="172">G2024-SUMIFS(G:G,A:A,A2024-1,B:B,B2024)</f>
        <v>0</v>
      </c>
      <c r="I2024" s="6">
        <f t="shared" si="171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168"/>
        <v>0.16463811428984598</v>
      </c>
      <c r="E2025" s="7">
        <f t="shared" si="169"/>
        <v>256</v>
      </c>
      <c r="F2025" s="6">
        <f t="shared" si="170"/>
        <v>0.12307692307692308</v>
      </c>
      <c r="G2025" s="37">
        <v>38</v>
      </c>
      <c r="H2025" s="7">
        <f t="shared" si="172"/>
        <v>0</v>
      </c>
      <c r="I2025" s="6">
        <f t="shared" si="171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168"/>
        <v>0.14864910462509942</v>
      </c>
      <c r="E2026" s="7">
        <f t="shared" si="169"/>
        <v>318</v>
      </c>
      <c r="F2026" s="6">
        <f t="shared" si="170"/>
        <v>0.1528846153846154</v>
      </c>
      <c r="G2026" s="37">
        <v>109</v>
      </c>
      <c r="H2026" s="7">
        <f t="shared" si="172"/>
        <v>1</v>
      </c>
      <c r="I2026" s="6">
        <f t="shared" si="171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168"/>
        <v>0.12978236244004723</v>
      </c>
      <c r="E2027" s="7">
        <f t="shared" si="169"/>
        <v>367</v>
      </c>
      <c r="F2027" s="6">
        <f t="shared" si="170"/>
        <v>0.1764423076923077</v>
      </c>
      <c r="G2027" s="37">
        <v>266</v>
      </c>
      <c r="H2027" s="7">
        <f t="shared" si="172"/>
        <v>2</v>
      </c>
      <c r="I2027" s="6">
        <f t="shared" si="171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168"/>
        <v>8.7667204936010212E-2</v>
      </c>
      <c r="E2028" s="7">
        <f t="shared" si="169"/>
        <v>235</v>
      </c>
      <c r="F2028" s="6">
        <f t="shared" si="170"/>
        <v>0.11298076923076923</v>
      </c>
      <c r="G2028" s="37">
        <v>525</v>
      </c>
      <c r="H2028" s="7">
        <f t="shared" si="172"/>
        <v>5</v>
      </c>
      <c r="I2028" s="6">
        <f t="shared" si="171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168"/>
        <v>5.0748355064953843E-2</v>
      </c>
      <c r="E2029" s="7">
        <f t="shared" si="169"/>
        <v>158</v>
      </c>
      <c r="F2029" s="6">
        <f t="shared" si="170"/>
        <v>7.5961538461538455E-2</v>
      </c>
      <c r="G2029" s="37">
        <v>783</v>
      </c>
      <c r="H2029" s="7">
        <f t="shared" si="172"/>
        <v>5</v>
      </c>
      <c r="I2029" s="6">
        <f t="shared" si="171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168"/>
        <v>2.767829167771324E-2</v>
      </c>
      <c r="E2030" s="7">
        <f t="shared" si="169"/>
        <v>71</v>
      </c>
      <c r="F2030" s="6">
        <f t="shared" si="170"/>
        <v>3.4134615384615381E-2</v>
      </c>
      <c r="G2030" s="37">
        <v>896</v>
      </c>
      <c r="H2030" s="7">
        <f t="shared" si="172"/>
        <v>9</v>
      </c>
      <c r="I2030" s="6">
        <f t="shared" si="171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168"/>
        <v>1.5569641609023644E-3</v>
      </c>
      <c r="E2031" s="7">
        <f t="shared" si="169"/>
        <v>-3</v>
      </c>
      <c r="F2031" s="6">
        <f t="shared" si="170"/>
        <v>-1.4423076923076924E-3</v>
      </c>
      <c r="G2031" s="37">
        <v>0</v>
      </c>
      <c r="H2031" s="7">
        <f t="shared" si="172"/>
        <v>0</v>
      </c>
      <c r="I2031" s="6">
        <f t="shared" si="171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si="168"/>
        <v>4.9549528042893906E-2</v>
      </c>
      <c r="E2032" s="7">
        <f t="shared" si="169"/>
        <v>89</v>
      </c>
      <c r="F2032" s="6">
        <f t="shared" si="170"/>
        <v>4.4678714859437751E-2</v>
      </c>
      <c r="G2032" s="37">
        <v>4</v>
      </c>
      <c r="H2032" s="7">
        <f t="shared" si="172"/>
        <v>-1</v>
      </c>
      <c r="I2032" s="6">
        <f t="shared" si="171"/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168"/>
        <v>0.13346574551079748</v>
      </c>
      <c r="E2033" s="7">
        <f t="shared" si="169"/>
        <v>256</v>
      </c>
      <c r="F2033" s="6">
        <f t="shared" si="170"/>
        <v>0.12851405622489959</v>
      </c>
      <c r="G2033" s="37">
        <v>1</v>
      </c>
      <c r="H2033" s="7">
        <f t="shared" si="172"/>
        <v>0</v>
      </c>
      <c r="I2033" s="6">
        <f t="shared" si="171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168"/>
        <v>0.2057417867049898</v>
      </c>
      <c r="E2034" s="7">
        <f t="shared" si="169"/>
        <v>321</v>
      </c>
      <c r="F2034" s="6">
        <f t="shared" si="170"/>
        <v>0.16114457831325302</v>
      </c>
      <c r="G2034" s="37">
        <v>19</v>
      </c>
      <c r="H2034" s="7">
        <f t="shared" si="172"/>
        <v>0</v>
      </c>
      <c r="I2034" s="6">
        <f t="shared" si="171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168"/>
        <v>0.16432319393450373</v>
      </c>
      <c r="E2035" s="7">
        <f t="shared" si="169"/>
        <v>262</v>
      </c>
      <c r="F2035" s="6">
        <f t="shared" si="170"/>
        <v>0.13152610441767068</v>
      </c>
      <c r="G2035" s="37">
        <v>38</v>
      </c>
      <c r="H2035" s="7">
        <f t="shared" si="172"/>
        <v>0</v>
      </c>
      <c r="I2035" s="6">
        <f t="shared" si="171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168"/>
        <v>0.14862948621847055</v>
      </c>
      <c r="E2036" s="7">
        <f t="shared" si="169"/>
        <v>292</v>
      </c>
      <c r="F2036" s="6">
        <f t="shared" si="170"/>
        <v>0.1465863453815261</v>
      </c>
      <c r="G2036" s="37">
        <v>111</v>
      </c>
      <c r="H2036" s="7">
        <f t="shared" si="172"/>
        <v>2</v>
      </c>
      <c r="I2036" s="6">
        <f t="shared" si="171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168"/>
        <v>0.12989443630130773</v>
      </c>
      <c r="E2037" s="7">
        <f t="shared" si="169"/>
        <v>282</v>
      </c>
      <c r="F2037" s="6">
        <f t="shared" si="170"/>
        <v>0.14156626506024098</v>
      </c>
      <c r="G2037" s="37">
        <v>270</v>
      </c>
      <c r="H2037" s="7">
        <f t="shared" si="172"/>
        <v>4</v>
      </c>
      <c r="I2037" s="6">
        <f t="shared" si="171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168"/>
        <v>8.8065238461281378E-2</v>
      </c>
      <c r="E2038" s="7">
        <f t="shared" si="169"/>
        <v>258</v>
      </c>
      <c r="F2038" s="6">
        <f t="shared" si="170"/>
        <v>0.12951807228915663</v>
      </c>
      <c r="G2038" s="37">
        <v>539</v>
      </c>
      <c r="H2038" s="7">
        <f t="shared" si="172"/>
        <v>14</v>
      </c>
      <c r="I2038" s="6">
        <f t="shared" si="171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168"/>
        <v>5.1000969218943218E-2</v>
      </c>
      <c r="E2039" s="7">
        <f t="shared" si="169"/>
        <v>154</v>
      </c>
      <c r="F2039" s="6">
        <f t="shared" si="170"/>
        <v>7.7309236947791168E-2</v>
      </c>
      <c r="G2039" s="37">
        <v>802</v>
      </c>
      <c r="H2039" s="7">
        <f t="shared" si="172"/>
        <v>19</v>
      </c>
      <c r="I2039" s="6">
        <f t="shared" si="171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168"/>
        <v>2.7787459357259833E-2</v>
      </c>
      <c r="E2040" s="7">
        <f t="shared" si="169"/>
        <v>78</v>
      </c>
      <c r="F2040" s="6">
        <f t="shared" si="170"/>
        <v>3.9156626506024098E-2</v>
      </c>
      <c r="G2040" s="37">
        <v>921</v>
      </c>
      <c r="H2040" s="7">
        <f t="shared" si="172"/>
        <v>25</v>
      </c>
      <c r="I2040" s="6">
        <f t="shared" si="171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168"/>
        <v>1.5421562495523927E-3</v>
      </c>
      <c r="E2041" s="7">
        <f t="shared" si="169"/>
        <v>0</v>
      </c>
      <c r="F2041" s="6">
        <f t="shared" si="170"/>
        <v>0</v>
      </c>
      <c r="G2041" s="37">
        <v>0</v>
      </c>
      <c r="H2041" s="7">
        <f t="shared" si="172"/>
        <v>0</v>
      </c>
      <c r="I2041" s="6">
        <f t="shared" si="171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si="168"/>
        <v>4.9492187314872302E-2</v>
      </c>
      <c r="E2042" s="7">
        <f t="shared" si="169"/>
        <v>65</v>
      </c>
      <c r="F2042" s="6">
        <f t="shared" si="170"/>
        <v>4.1773778920308487E-2</v>
      </c>
      <c r="G2042" s="37">
        <v>4</v>
      </c>
      <c r="H2042" s="7">
        <f t="shared" si="172"/>
        <v>0</v>
      </c>
      <c r="I2042" s="6">
        <f t="shared" si="171"/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168"/>
        <v>0.13344833959706734</v>
      </c>
      <c r="E2043" s="7">
        <f t="shared" si="169"/>
        <v>204</v>
      </c>
      <c r="F2043" s="6">
        <f t="shared" si="170"/>
        <v>0.13110539845758354</v>
      </c>
      <c r="G2043" s="37">
        <v>1</v>
      </c>
      <c r="H2043" s="7">
        <f t="shared" si="172"/>
        <v>0</v>
      </c>
      <c r="I2043" s="6">
        <f t="shared" si="171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168"/>
        <v>0.2056368866793363</v>
      </c>
      <c r="E2044" s="7">
        <f t="shared" si="169"/>
        <v>298</v>
      </c>
      <c r="F2044" s="6">
        <f t="shared" si="170"/>
        <v>0.19151670951156813</v>
      </c>
      <c r="G2044" s="37">
        <v>19</v>
      </c>
      <c r="H2044" s="7">
        <f t="shared" si="172"/>
        <v>0</v>
      </c>
      <c r="I2044" s="6">
        <f t="shared" si="171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168"/>
        <v>0.16408297512357645</v>
      </c>
      <c r="E2045" s="7">
        <f t="shared" si="169"/>
        <v>205</v>
      </c>
      <c r="F2045" s="6">
        <f t="shared" si="170"/>
        <v>0.13174807197943444</v>
      </c>
      <c r="G2045" s="37">
        <v>38</v>
      </c>
      <c r="H2045" s="7">
        <f t="shared" si="172"/>
        <v>0</v>
      </c>
      <c r="I2045" s="6">
        <f t="shared" si="171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168"/>
        <v>0.14853343317393591</v>
      </c>
      <c r="E2046" s="7">
        <f t="shared" si="169"/>
        <v>211</v>
      </c>
      <c r="F2046" s="6">
        <f t="shared" si="170"/>
        <v>0.13560411311053985</v>
      </c>
      <c r="G2046" s="37">
        <v>112</v>
      </c>
      <c r="H2046" s="7">
        <f t="shared" si="172"/>
        <v>1</v>
      </c>
      <c r="I2046" s="6">
        <f t="shared" si="171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168"/>
        <v>0.1299886731468273</v>
      </c>
      <c r="E2047" s="7">
        <f t="shared" si="169"/>
        <v>222</v>
      </c>
      <c r="F2047" s="6">
        <f t="shared" si="170"/>
        <v>0.14267352185089974</v>
      </c>
      <c r="G2047" s="37">
        <v>272</v>
      </c>
      <c r="H2047" s="7">
        <f t="shared" si="172"/>
        <v>2</v>
      </c>
      <c r="I2047" s="6">
        <f t="shared" si="171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168"/>
        <v>8.8197798135571534E-2</v>
      </c>
      <c r="E2048" s="7">
        <f t="shared" si="169"/>
        <v>165</v>
      </c>
      <c r="F2048" s="6">
        <f t="shared" si="170"/>
        <v>0.10604113110539845</v>
      </c>
      <c r="G2048" s="37">
        <v>543</v>
      </c>
      <c r="H2048" s="7">
        <f t="shared" si="172"/>
        <v>4</v>
      </c>
      <c r="I2048" s="6">
        <f t="shared" si="171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168"/>
        <v>5.1160410041563388E-2</v>
      </c>
      <c r="E2049" s="7">
        <f t="shared" si="169"/>
        <v>113</v>
      </c>
      <c r="F2049" s="6">
        <f t="shared" si="170"/>
        <v>7.2622107969151667E-2</v>
      </c>
      <c r="G2049" s="37">
        <v>813</v>
      </c>
      <c r="H2049" s="7">
        <f t="shared" si="172"/>
        <v>11</v>
      </c>
      <c r="I2049" s="6">
        <f t="shared" si="171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ref="D2050:D2113" si="173">C2050/SUMIF(A:A,A2050,C:C)</f>
        <v>2.7923773595636081E-2</v>
      </c>
      <c r="E2050" s="7">
        <f t="shared" si="169"/>
        <v>72</v>
      </c>
      <c r="F2050" s="6">
        <f t="shared" si="170"/>
        <v>4.6272493573264781E-2</v>
      </c>
      <c r="G2050" s="37">
        <v>930</v>
      </c>
      <c r="H2050" s="7">
        <f t="shared" si="172"/>
        <v>9</v>
      </c>
      <c r="I2050" s="6">
        <f t="shared" si="171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173"/>
        <v>1.5355231916133894E-3</v>
      </c>
      <c r="E2051" s="7">
        <f t="shared" si="169"/>
        <v>1</v>
      </c>
      <c r="F2051" s="6">
        <f t="shared" si="170"/>
        <v>6.426735218508997E-4</v>
      </c>
      <c r="G2051" s="37">
        <v>0</v>
      </c>
      <c r="H2051" s="7">
        <f t="shared" si="172"/>
        <v>0</v>
      </c>
      <c r="I2051" s="6">
        <f t="shared" si="171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si="173"/>
        <v>4.9494707240570139E-2</v>
      </c>
      <c r="E2052" s="7">
        <f t="shared" si="169"/>
        <v>82</v>
      </c>
      <c r="F2052" s="6">
        <f t="shared" si="170"/>
        <v>4.9817739975698661E-2</v>
      </c>
      <c r="G2052" s="39">
        <v>4</v>
      </c>
      <c r="H2052" s="7">
        <f t="shared" si="172"/>
        <v>0</v>
      </c>
      <c r="I2052" s="6">
        <f t="shared" si="171"/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173"/>
        <v>0.13334650057136407</v>
      </c>
      <c r="E2053" s="7">
        <f t="shared" si="169"/>
        <v>198</v>
      </c>
      <c r="F2053" s="6">
        <f t="shared" si="170"/>
        <v>0.12029161603888214</v>
      </c>
      <c r="G2053" s="39">
        <v>1</v>
      </c>
      <c r="H2053" s="7">
        <f t="shared" si="172"/>
        <v>0</v>
      </c>
      <c r="I2053" s="6">
        <f t="shared" si="171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173"/>
        <v>0.20538069776956394</v>
      </c>
      <c r="E2054" s="7">
        <f t="shared" si="169"/>
        <v>284</v>
      </c>
      <c r="F2054" s="6">
        <f t="shared" si="170"/>
        <v>0.17253948967193194</v>
      </c>
      <c r="G2054" s="39">
        <v>19</v>
      </c>
      <c r="H2054" s="7">
        <f t="shared" si="172"/>
        <v>0</v>
      </c>
      <c r="I2054" s="6">
        <f t="shared" si="171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173"/>
        <v>0.16400265225794619</v>
      </c>
      <c r="E2055" s="7">
        <f t="shared" si="169"/>
        <v>253</v>
      </c>
      <c r="F2055" s="6">
        <f t="shared" si="170"/>
        <v>0.15370595382746052</v>
      </c>
      <c r="G2055" s="39">
        <v>39</v>
      </c>
      <c r="H2055" s="7">
        <f t="shared" si="172"/>
        <v>1</v>
      </c>
      <c r="I2055" s="6">
        <f t="shared" si="171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173"/>
        <v>0.14863930702707279</v>
      </c>
      <c r="E2056" s="7">
        <f t="shared" ref="E2056:E2119" si="174">C2056-SUMIFS(C:C,A:A,A2056-1,B:B,B2056)</f>
        <v>267</v>
      </c>
      <c r="F2056" s="6">
        <f t="shared" ref="F2056:F2119" si="175">E2056/SUMIF(A:A,A2056,E:E)</f>
        <v>0.16221142162818955</v>
      </c>
      <c r="G2056" s="39">
        <v>112</v>
      </c>
      <c r="H2056" s="7">
        <f t="shared" si="172"/>
        <v>0</v>
      </c>
      <c r="I2056" s="6">
        <f t="shared" si="171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173"/>
        <v>0.12999355745853497</v>
      </c>
      <c r="E2057" s="7">
        <f t="shared" si="174"/>
        <v>215</v>
      </c>
      <c r="F2057" s="6">
        <f t="shared" si="175"/>
        <v>0.13061968408262453</v>
      </c>
      <c r="G2057" s="39">
        <v>276</v>
      </c>
      <c r="H2057" s="7">
        <f t="shared" si="172"/>
        <v>4</v>
      </c>
      <c r="I2057" s="6">
        <f t="shared" si="171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173"/>
        <v>8.8234602561027803E-2</v>
      </c>
      <c r="E2058" s="7">
        <f t="shared" si="174"/>
        <v>153</v>
      </c>
      <c r="F2058" s="6">
        <f t="shared" si="175"/>
        <v>9.2952612393681647E-2</v>
      </c>
      <c r="G2058" s="39">
        <v>546</v>
      </c>
      <c r="H2058" s="7">
        <f t="shared" si="172"/>
        <v>3</v>
      </c>
      <c r="I2058" s="6">
        <f t="shared" si="171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173"/>
        <v>5.1276986959731763E-2</v>
      </c>
      <c r="E2059" s="7">
        <f t="shared" si="174"/>
        <v>109</v>
      </c>
      <c r="F2059" s="6">
        <f t="shared" si="175"/>
        <v>6.6221142162818949E-2</v>
      </c>
      <c r="G2059" s="39">
        <v>820</v>
      </c>
      <c r="H2059" s="7">
        <f t="shared" si="172"/>
        <v>7</v>
      </c>
      <c r="I2059" s="6">
        <f t="shared" si="171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173"/>
        <v>2.808383768557576E-2</v>
      </c>
      <c r="E2060" s="7">
        <f t="shared" si="174"/>
        <v>80</v>
      </c>
      <c r="F2060" s="6">
        <f t="shared" si="175"/>
        <v>4.8602673147023087E-2</v>
      </c>
      <c r="G2060" s="39">
        <v>941</v>
      </c>
      <c r="H2060" s="7">
        <f t="shared" si="172"/>
        <v>11</v>
      </c>
      <c r="I2060" s="6">
        <f t="shared" si="171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173"/>
        <v>1.5471504686125964E-3</v>
      </c>
      <c r="E2061" s="7">
        <f t="shared" si="174"/>
        <v>5</v>
      </c>
      <c r="F2061" s="6">
        <f t="shared" si="175"/>
        <v>3.0376670716889429E-3</v>
      </c>
      <c r="G2061" s="39">
        <v>0</v>
      </c>
      <c r="H2061" s="7">
        <f t="shared" si="172"/>
        <v>0</v>
      </c>
      <c r="I2061" s="6">
        <f t="shared" si="171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si="173"/>
        <v>4.9493053647359085E-2</v>
      </c>
      <c r="E2062" s="7">
        <f t="shared" si="174"/>
        <v>102</v>
      </c>
      <c r="F2062" s="6">
        <f t="shared" si="175"/>
        <v>4.9323017408123788E-2</v>
      </c>
      <c r="G2062" s="41">
        <v>4</v>
      </c>
      <c r="H2062" s="7">
        <f t="shared" si="172"/>
        <v>0</v>
      </c>
      <c r="I2062" s="6">
        <f t="shared" si="171"/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173"/>
        <v>0.13318926773380776</v>
      </c>
      <c r="E2063" s="7">
        <f t="shared" si="174"/>
        <v>242</v>
      </c>
      <c r="F2063" s="6">
        <f t="shared" si="175"/>
        <v>0.11702127659574468</v>
      </c>
      <c r="G2063" s="41">
        <v>1</v>
      </c>
      <c r="H2063" s="7">
        <f t="shared" si="172"/>
        <v>0</v>
      </c>
      <c r="I2063" s="6">
        <f t="shared" si="171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173"/>
        <v>0.20504664279027743</v>
      </c>
      <c r="E2064" s="7">
        <f t="shared" si="174"/>
        <v>353</v>
      </c>
      <c r="F2064" s="6">
        <f t="shared" si="175"/>
        <v>0.17069632495164411</v>
      </c>
      <c r="G2064" s="41">
        <v>19</v>
      </c>
      <c r="H2064" s="7">
        <f t="shared" si="172"/>
        <v>0</v>
      </c>
      <c r="I2064" s="6">
        <f t="shared" si="171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173"/>
        <v>0.16385288542593274</v>
      </c>
      <c r="E2065" s="7">
        <f t="shared" si="174"/>
        <v>307</v>
      </c>
      <c r="F2065" s="6">
        <f t="shared" si="175"/>
        <v>0.14845261121856868</v>
      </c>
      <c r="G2065" s="41">
        <v>40</v>
      </c>
      <c r="H2065" s="7">
        <f t="shared" si="172"/>
        <v>1</v>
      </c>
      <c r="I2065" s="6">
        <f t="shared" si="171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173"/>
        <v>0.14853039116604647</v>
      </c>
      <c r="E2066" s="7">
        <f t="shared" si="174"/>
        <v>284</v>
      </c>
      <c r="F2066" s="6">
        <f t="shared" si="175"/>
        <v>0.13733075435203096</v>
      </c>
      <c r="G2066" s="41">
        <v>112</v>
      </c>
      <c r="H2066" s="7">
        <f t="shared" si="172"/>
        <v>0</v>
      </c>
      <c r="I2066" s="6">
        <f t="shared" si="171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173"/>
        <v>0.13008285324403751</v>
      </c>
      <c r="E2067" s="7">
        <f t="shared" si="174"/>
        <v>288</v>
      </c>
      <c r="F2067" s="6">
        <f t="shared" si="175"/>
        <v>0.13926499032882012</v>
      </c>
      <c r="G2067" s="41">
        <v>276</v>
      </c>
      <c r="H2067" s="7">
        <f t="shared" si="172"/>
        <v>0</v>
      </c>
      <c r="I2067" s="6">
        <f t="shared" si="171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173"/>
        <v>8.849322596720334E-2</v>
      </c>
      <c r="E2068" s="7">
        <f t="shared" si="174"/>
        <v>238</v>
      </c>
      <c r="F2068" s="6">
        <f t="shared" si="175"/>
        <v>0.11508704061895551</v>
      </c>
      <c r="G2068" s="41">
        <v>548</v>
      </c>
      <c r="H2068" s="7">
        <f t="shared" si="172"/>
        <v>2</v>
      </c>
      <c r="I2068" s="6">
        <f t="shared" si="171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173"/>
        <v>5.1542262606128063E-2</v>
      </c>
      <c r="E2069" s="7">
        <f t="shared" si="174"/>
        <v>163</v>
      </c>
      <c r="F2069" s="6">
        <f t="shared" si="175"/>
        <v>7.8820116054158604E-2</v>
      </c>
      <c r="G2069" s="41">
        <v>821</v>
      </c>
      <c r="H2069" s="7">
        <f t="shared" si="172"/>
        <v>1</v>
      </c>
      <c r="I2069" s="6">
        <f t="shared" si="171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173"/>
        <v>2.8227853407042758E-2</v>
      </c>
      <c r="E2070" s="7">
        <f t="shared" si="174"/>
        <v>89</v>
      </c>
      <c r="F2070" s="6">
        <f t="shared" si="175"/>
        <v>4.3036750483558997E-2</v>
      </c>
      <c r="G2070" s="41">
        <v>946</v>
      </c>
      <c r="H2070" s="7">
        <f t="shared" si="172"/>
        <v>5</v>
      </c>
      <c r="I2070" s="6">
        <f t="shared" si="171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173"/>
        <v>1.5415640121648495E-3</v>
      </c>
      <c r="E2071" s="7">
        <f t="shared" si="174"/>
        <v>2</v>
      </c>
      <c r="F2071" s="6">
        <f t="shared" si="175"/>
        <v>9.6711798839458415E-4</v>
      </c>
      <c r="G2071" s="41">
        <v>0</v>
      </c>
      <c r="H2071" s="7">
        <f t="shared" si="172"/>
        <v>0</v>
      </c>
      <c r="I2071" s="6">
        <f t="shared" si="171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si="173"/>
        <v>4.930586819305225E-2</v>
      </c>
      <c r="E2072" s="7">
        <f t="shared" si="174"/>
        <v>106</v>
      </c>
      <c r="F2072" s="6">
        <f t="shared" si="175"/>
        <v>3.5750421585160203E-2</v>
      </c>
      <c r="G2072" s="43">
        <v>4</v>
      </c>
      <c r="H2072" s="7">
        <f t="shared" si="172"/>
        <v>0</v>
      </c>
      <c r="I2072" s="6">
        <f t="shared" si="171"/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173"/>
        <v>0.13310241545006019</v>
      </c>
      <c r="E2073" s="7">
        <f t="shared" si="174"/>
        <v>376</v>
      </c>
      <c r="F2073" s="6">
        <f t="shared" si="175"/>
        <v>0.12681281618887016</v>
      </c>
      <c r="G2073" s="43">
        <v>1</v>
      </c>
      <c r="H2073" s="7">
        <f t="shared" si="172"/>
        <v>0</v>
      </c>
      <c r="I2073" s="6">
        <f t="shared" si="171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173"/>
        <v>0.20467470897915307</v>
      </c>
      <c r="E2074" s="7">
        <f t="shared" si="174"/>
        <v>527</v>
      </c>
      <c r="F2074" s="6">
        <f t="shared" si="175"/>
        <v>0.17774030354131534</v>
      </c>
      <c r="G2074" s="43">
        <v>19</v>
      </c>
      <c r="H2074" s="7">
        <f t="shared" si="172"/>
        <v>0</v>
      </c>
      <c r="I2074" s="6">
        <f t="shared" si="171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173"/>
        <v>0.16357346955650903</v>
      </c>
      <c r="E2075" s="7">
        <f t="shared" si="174"/>
        <v>425</v>
      </c>
      <c r="F2075" s="6">
        <f t="shared" si="175"/>
        <v>0.14333895446880271</v>
      </c>
      <c r="G2075" s="43">
        <v>40</v>
      </c>
      <c r="H2075" s="7">
        <f t="shared" si="172"/>
        <v>0</v>
      </c>
      <c r="I2075" s="6">
        <f t="shared" si="171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173"/>
        <v>0.14849643057303774</v>
      </c>
      <c r="E2076" s="7">
        <f t="shared" si="174"/>
        <v>433</v>
      </c>
      <c r="F2076" s="6">
        <f t="shared" si="175"/>
        <v>0.14603709949409779</v>
      </c>
      <c r="G2076" s="43">
        <v>113</v>
      </c>
      <c r="H2076" s="7">
        <f t="shared" si="172"/>
        <v>1</v>
      </c>
      <c r="I2076" s="6">
        <f t="shared" si="171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173"/>
        <v>0.13034150733638977</v>
      </c>
      <c r="E2077" s="7">
        <f t="shared" si="174"/>
        <v>442</v>
      </c>
      <c r="F2077" s="6">
        <f t="shared" si="175"/>
        <v>0.14907251264755481</v>
      </c>
      <c r="G2077" s="43">
        <v>276</v>
      </c>
      <c r="H2077" s="7">
        <f t="shared" si="172"/>
        <v>0</v>
      </c>
      <c r="I2077" s="6">
        <f t="shared" si="171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173"/>
        <v>8.8817633061070739E-2</v>
      </c>
      <c r="E2078" s="7">
        <f t="shared" si="174"/>
        <v>333</v>
      </c>
      <c r="F2078" s="6">
        <f t="shared" si="175"/>
        <v>0.11231028667790893</v>
      </c>
      <c r="G2078" s="43">
        <v>549</v>
      </c>
      <c r="H2078" s="7">
        <f t="shared" si="172"/>
        <v>1</v>
      </c>
      <c r="I2078" s="6">
        <f t="shared" ref="I2078:I2141" si="176">G2078/SUMIF(A:A,A2078,G:G)</f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173"/>
        <v>5.1873834308762322E-2</v>
      </c>
      <c r="E2079" s="7">
        <f t="shared" si="174"/>
        <v>225</v>
      </c>
      <c r="F2079" s="6">
        <f t="shared" si="175"/>
        <v>7.5885328836424959E-2</v>
      </c>
      <c r="G2079" s="43">
        <v>825</v>
      </c>
      <c r="H2079" s="7">
        <f t="shared" si="172"/>
        <v>4</v>
      </c>
      <c r="I2079" s="6">
        <f t="shared" si="176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173"/>
        <v>2.8307347415036613E-2</v>
      </c>
      <c r="E2080" s="7">
        <f t="shared" si="174"/>
        <v>101</v>
      </c>
      <c r="F2080" s="6">
        <f t="shared" si="175"/>
        <v>3.4064080944350761E-2</v>
      </c>
      <c r="G2080" s="43">
        <v>947</v>
      </c>
      <c r="H2080" s="7">
        <f t="shared" si="172"/>
        <v>1</v>
      </c>
      <c r="I2080" s="6">
        <f t="shared" si="176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173"/>
        <v>1.5067851269282716E-3</v>
      </c>
      <c r="E2081" s="7">
        <f t="shared" si="174"/>
        <v>-3</v>
      </c>
      <c r="F2081" s="6">
        <f t="shared" si="175"/>
        <v>-1.011804384485666E-3</v>
      </c>
      <c r="G2081" s="43">
        <v>0</v>
      </c>
      <c r="H2081" s="7">
        <f t="shared" si="172"/>
        <v>0</v>
      </c>
      <c r="I2081" s="6">
        <f t="shared" si="176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si="173"/>
        <v>4.9234790635610454E-2</v>
      </c>
      <c r="E2082" s="7">
        <f t="shared" si="174"/>
        <v>41</v>
      </c>
      <c r="F2082" s="6">
        <f t="shared" si="175"/>
        <v>3.5745422842197033E-2</v>
      </c>
      <c r="G2082" s="43">
        <v>4</v>
      </c>
      <c r="H2082" s="7">
        <f t="shared" si="172"/>
        <v>0</v>
      </c>
      <c r="I2082" s="6">
        <f t="shared" si="176"/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173"/>
        <v>0.13297597667585193</v>
      </c>
      <c r="E2083" s="7">
        <f t="shared" si="174"/>
        <v>125</v>
      </c>
      <c r="F2083" s="6">
        <f t="shared" si="175"/>
        <v>0.10897994768962511</v>
      </c>
      <c r="G2083" s="43">
        <v>1</v>
      </c>
      <c r="H2083" s="7">
        <f t="shared" si="172"/>
        <v>0</v>
      </c>
      <c r="I2083" s="6">
        <f t="shared" si="176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173"/>
        <v>0.20456612240607963</v>
      </c>
      <c r="E2084" s="7">
        <f t="shared" si="174"/>
        <v>211</v>
      </c>
      <c r="F2084" s="6">
        <f t="shared" si="175"/>
        <v>0.1839581517000872</v>
      </c>
      <c r="G2084" s="43">
        <v>19</v>
      </c>
      <c r="H2084" s="7">
        <f t="shared" si="172"/>
        <v>0</v>
      </c>
      <c r="I2084" s="6">
        <f t="shared" si="176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173"/>
        <v>0.16355236280383312</v>
      </c>
      <c r="E2085" s="7">
        <f t="shared" si="174"/>
        <v>183</v>
      </c>
      <c r="F2085" s="6">
        <f t="shared" si="175"/>
        <v>0.15954664341761116</v>
      </c>
      <c r="G2085" s="43">
        <v>40</v>
      </c>
      <c r="H2085" s="7">
        <f t="shared" si="172"/>
        <v>0</v>
      </c>
      <c r="I2085" s="6">
        <f t="shared" si="176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173"/>
        <v>0.14852236220976195</v>
      </c>
      <c r="E2086" s="7">
        <f t="shared" si="174"/>
        <v>176</v>
      </c>
      <c r="F2086" s="6">
        <f t="shared" si="175"/>
        <v>0.15344376634699217</v>
      </c>
      <c r="G2086" s="43">
        <v>114</v>
      </c>
      <c r="H2086" s="7">
        <f t="shared" si="172"/>
        <v>1</v>
      </c>
      <c r="I2086" s="6">
        <f t="shared" si="176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173"/>
        <v>0.13039862175488623</v>
      </c>
      <c r="E2087" s="7">
        <f t="shared" si="174"/>
        <v>162</v>
      </c>
      <c r="F2087" s="6">
        <f t="shared" si="175"/>
        <v>0.14123801220575413</v>
      </c>
      <c r="G2087" s="43">
        <v>279</v>
      </c>
      <c r="H2087" s="7">
        <f t="shared" si="172"/>
        <v>3</v>
      </c>
      <c r="I2087" s="6">
        <f t="shared" si="176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173"/>
        <v>8.8918744773316155E-2</v>
      </c>
      <c r="E2088" s="7">
        <f t="shared" si="174"/>
        <v>124</v>
      </c>
      <c r="F2088" s="6">
        <f t="shared" si="175"/>
        <v>0.10810810810810811</v>
      </c>
      <c r="G2088" s="43">
        <v>554</v>
      </c>
      <c r="H2088" s="7">
        <f t="shared" ref="H2088:H2151" si="177">G2088-SUMIFS(G:G,A:A,A2088-1,B:B,B2088)</f>
        <v>5</v>
      </c>
      <c r="I2088" s="6">
        <f t="shared" si="176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173"/>
        <v>5.2081762472067229E-2</v>
      </c>
      <c r="E2089" s="7">
        <f t="shared" si="174"/>
        <v>105</v>
      </c>
      <c r="F2089" s="6">
        <f t="shared" si="175"/>
        <v>9.1543156059285091E-2</v>
      </c>
      <c r="G2089" s="43">
        <v>833</v>
      </c>
      <c r="H2089" s="7">
        <f t="shared" si="177"/>
        <v>8</v>
      </c>
      <c r="I2089" s="6">
        <f t="shared" si="176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173"/>
        <v>2.8268648122506616E-2</v>
      </c>
      <c r="E2090" s="7">
        <f t="shared" si="174"/>
        <v>24</v>
      </c>
      <c r="F2090" s="6">
        <f t="shared" si="175"/>
        <v>2.0924149956408022E-2</v>
      </c>
      <c r="G2090" s="43">
        <v>953</v>
      </c>
      <c r="H2090" s="7">
        <f t="shared" si="177"/>
        <v>6</v>
      </c>
      <c r="I2090" s="6">
        <f t="shared" si="176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173"/>
        <v>1.4806081460866703E-3</v>
      </c>
      <c r="E2091" s="7">
        <f t="shared" si="174"/>
        <v>-4</v>
      </c>
      <c r="F2091" s="6">
        <f t="shared" si="175"/>
        <v>-3.4873583260680036E-3</v>
      </c>
      <c r="G2091" s="43">
        <v>0</v>
      </c>
      <c r="H2091" s="7">
        <f t="shared" si="177"/>
        <v>0</v>
      </c>
      <c r="I2091" s="6">
        <f t="shared" si="176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si="173"/>
        <v>4.9188801929826151E-2</v>
      </c>
      <c r="E2092" s="7">
        <f t="shared" si="174"/>
        <v>74</v>
      </c>
      <c r="F2092" s="6">
        <f t="shared" si="175"/>
        <v>4.3300175541252192E-2</v>
      </c>
      <c r="G2092" s="43">
        <v>4</v>
      </c>
      <c r="H2092" s="7">
        <f t="shared" si="177"/>
        <v>0</v>
      </c>
      <c r="I2092" s="6">
        <f t="shared" si="176"/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173"/>
        <v>0.13280704459095485</v>
      </c>
      <c r="E2093" s="7">
        <f t="shared" si="174"/>
        <v>190</v>
      </c>
      <c r="F2093" s="6">
        <f t="shared" si="175"/>
        <v>0.11117612638970158</v>
      </c>
      <c r="G2093" s="43">
        <v>1</v>
      </c>
      <c r="H2093" s="7">
        <f t="shared" si="177"/>
        <v>0</v>
      </c>
      <c r="I2093" s="6">
        <f t="shared" si="176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173"/>
        <v>0.20410541493982898</v>
      </c>
      <c r="E2094" s="7">
        <f t="shared" si="174"/>
        <v>248</v>
      </c>
      <c r="F2094" s="6">
        <f t="shared" si="175"/>
        <v>0.14511410181392628</v>
      </c>
      <c r="G2094" s="43">
        <v>19</v>
      </c>
      <c r="H2094" s="7">
        <f t="shared" si="177"/>
        <v>0</v>
      </c>
      <c r="I2094" s="6">
        <f t="shared" si="176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173"/>
        <v>0.16342761791618679</v>
      </c>
      <c r="E2095" s="7">
        <f t="shared" si="174"/>
        <v>252</v>
      </c>
      <c r="F2095" s="6">
        <f t="shared" si="175"/>
        <v>0.14745465184318315</v>
      </c>
      <c r="G2095" s="43">
        <v>41</v>
      </c>
      <c r="H2095" s="7">
        <f t="shared" si="177"/>
        <v>1</v>
      </c>
      <c r="I2095" s="6">
        <f t="shared" si="176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173"/>
        <v>0.14853222573887492</v>
      </c>
      <c r="E2096" s="7">
        <f t="shared" si="174"/>
        <v>256</v>
      </c>
      <c r="F2096" s="6">
        <f t="shared" si="175"/>
        <v>0.14979520187244003</v>
      </c>
      <c r="G2096" s="43">
        <v>115</v>
      </c>
      <c r="H2096" s="7">
        <f t="shared" si="177"/>
        <v>1</v>
      </c>
      <c r="I2096" s="6">
        <f t="shared" si="176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173"/>
        <v>0.13053079287923169</v>
      </c>
      <c r="E2097" s="7">
        <f t="shared" si="174"/>
        <v>252</v>
      </c>
      <c r="F2097" s="6">
        <f t="shared" si="175"/>
        <v>0.14745465184318315</v>
      </c>
      <c r="G2097" s="43">
        <v>285</v>
      </c>
      <c r="H2097" s="7">
        <f t="shared" si="177"/>
        <v>6</v>
      </c>
      <c r="I2097" s="6">
        <f t="shared" si="176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173"/>
        <v>8.9181909693567554E-2</v>
      </c>
      <c r="E2098" s="7">
        <f t="shared" si="174"/>
        <v>210</v>
      </c>
      <c r="F2098" s="6">
        <f t="shared" si="175"/>
        <v>0.12287887653598596</v>
      </c>
      <c r="G2098" s="43">
        <v>557</v>
      </c>
      <c r="H2098" s="7">
        <f t="shared" si="177"/>
        <v>3</v>
      </c>
      <c r="I2098" s="6">
        <f t="shared" si="176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173"/>
        <v>5.2276705148319114E-2</v>
      </c>
      <c r="E2099" s="7">
        <f t="shared" si="174"/>
        <v>132</v>
      </c>
      <c r="F2099" s="6">
        <f t="shared" si="175"/>
        <v>7.7238150965476884E-2</v>
      </c>
      <c r="G2099" s="43">
        <v>841</v>
      </c>
      <c r="H2099" s="7">
        <f t="shared" si="177"/>
        <v>8</v>
      </c>
      <c r="I2099" s="6">
        <f t="shared" si="176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173"/>
        <v>2.8471283860377804E-2</v>
      </c>
      <c r="E2100" s="7">
        <f t="shared" si="174"/>
        <v>93</v>
      </c>
      <c r="F2100" s="6">
        <f t="shared" si="175"/>
        <v>5.4417788180222353E-2</v>
      </c>
      <c r="G2100" s="43">
        <v>965</v>
      </c>
      <c r="H2100" s="7">
        <f t="shared" si="177"/>
        <v>12</v>
      </c>
      <c r="I2100" s="6">
        <f t="shared" si="176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173"/>
        <v>1.4782033028321649E-3</v>
      </c>
      <c r="E2101" s="7">
        <f t="shared" si="174"/>
        <v>2</v>
      </c>
      <c r="F2101" s="6">
        <f t="shared" si="175"/>
        <v>1.1702750146284377E-3</v>
      </c>
      <c r="G2101" s="43">
        <v>0</v>
      </c>
      <c r="H2101" s="7">
        <f t="shared" si="177"/>
        <v>0</v>
      </c>
      <c r="I2101" s="6">
        <f t="shared" si="176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si="173"/>
        <v>4.9114335336382035E-2</v>
      </c>
      <c r="E2102" s="7">
        <f t="shared" si="174"/>
        <v>96</v>
      </c>
      <c r="F2102" s="6">
        <f t="shared" si="175"/>
        <v>4.1939711664482307E-2</v>
      </c>
      <c r="G2102" s="45">
        <v>4</v>
      </c>
      <c r="H2102" s="7">
        <f t="shared" si="177"/>
        <v>0</v>
      </c>
      <c r="I2102" s="6">
        <f t="shared" si="176"/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173"/>
        <v>0.13271282205477791</v>
      </c>
      <c r="E2103" s="7">
        <f t="shared" si="174"/>
        <v>283</v>
      </c>
      <c r="F2103" s="6">
        <f t="shared" si="175"/>
        <v>0.12363477501092179</v>
      </c>
      <c r="G2103" s="45">
        <v>1</v>
      </c>
      <c r="H2103" s="7">
        <f t="shared" si="177"/>
        <v>0</v>
      </c>
      <c r="I2103" s="6">
        <f t="shared" si="176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173"/>
        <v>0.20363331194155107</v>
      </c>
      <c r="E2104" s="7">
        <f t="shared" si="174"/>
        <v>362</v>
      </c>
      <c r="F2104" s="6">
        <f t="shared" si="175"/>
        <v>0.1581476627348187</v>
      </c>
      <c r="G2104" s="45">
        <v>19</v>
      </c>
      <c r="H2104" s="7">
        <f t="shared" si="177"/>
        <v>0</v>
      </c>
      <c r="I2104" s="6">
        <f t="shared" si="176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173"/>
        <v>0.16319835567503041</v>
      </c>
      <c r="E2105" s="7">
        <f t="shared" si="174"/>
        <v>323</v>
      </c>
      <c r="F2105" s="6">
        <f t="shared" si="175"/>
        <v>0.14110965487112276</v>
      </c>
      <c r="G2105" s="45">
        <v>43</v>
      </c>
      <c r="H2105" s="7">
        <f t="shared" si="177"/>
        <v>2</v>
      </c>
      <c r="I2105" s="6">
        <f t="shared" si="176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173"/>
        <v>0.14855022057470593</v>
      </c>
      <c r="E2106" s="7">
        <f t="shared" si="174"/>
        <v>344</v>
      </c>
      <c r="F2106" s="6">
        <f t="shared" si="175"/>
        <v>0.15028396679772826</v>
      </c>
      <c r="G2106" s="45">
        <v>115</v>
      </c>
      <c r="H2106" s="7">
        <f t="shared" si="177"/>
        <v>0</v>
      </c>
      <c r="I2106" s="6">
        <f t="shared" si="176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173"/>
        <v>0.13080102501043411</v>
      </c>
      <c r="E2107" s="7">
        <f t="shared" si="174"/>
        <v>359</v>
      </c>
      <c r="F2107" s="6">
        <f t="shared" si="175"/>
        <v>0.15683704674530363</v>
      </c>
      <c r="G2107" s="45">
        <v>287</v>
      </c>
      <c r="H2107" s="7">
        <f t="shared" si="177"/>
        <v>2</v>
      </c>
      <c r="I2107" s="6">
        <f t="shared" si="176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173"/>
        <v>8.9499925951522924E-2</v>
      </c>
      <c r="E2108" s="7">
        <f t="shared" si="174"/>
        <v>275</v>
      </c>
      <c r="F2108" s="6">
        <f t="shared" si="175"/>
        <v>0.12013979903888161</v>
      </c>
      <c r="G2108" s="45">
        <v>566</v>
      </c>
      <c r="H2108" s="7">
        <f t="shared" si="177"/>
        <v>9</v>
      </c>
      <c r="I2108" s="6">
        <f t="shared" si="176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173"/>
        <v>5.2498126349140813E-2</v>
      </c>
      <c r="E2109" s="7">
        <f t="shared" si="174"/>
        <v>169</v>
      </c>
      <c r="F2109" s="6">
        <f t="shared" si="175"/>
        <v>7.3831367409349064E-2</v>
      </c>
      <c r="G2109" s="45">
        <v>852</v>
      </c>
      <c r="H2109" s="7">
        <f t="shared" si="177"/>
        <v>11</v>
      </c>
      <c r="I2109" s="6">
        <f t="shared" si="176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173"/>
        <v>2.8542322070485175E-2</v>
      </c>
      <c r="E2110" s="7">
        <f t="shared" si="174"/>
        <v>81</v>
      </c>
      <c r="F2110" s="6">
        <f t="shared" si="175"/>
        <v>3.5386631716906945E-2</v>
      </c>
      <c r="G2110" s="45">
        <v>977</v>
      </c>
      <c r="H2110" s="7">
        <f t="shared" si="177"/>
        <v>12</v>
      </c>
      <c r="I2110" s="6">
        <f t="shared" si="176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173"/>
        <v>1.4495550359696087E-3</v>
      </c>
      <c r="E2111" s="7">
        <f t="shared" si="174"/>
        <v>-3</v>
      </c>
      <c r="F2111" s="6">
        <f t="shared" si="175"/>
        <v>-1.3106159895150721E-3</v>
      </c>
      <c r="G2111" s="45">
        <v>0</v>
      </c>
      <c r="H2111" s="7">
        <f t="shared" si="177"/>
        <v>0</v>
      </c>
      <c r="I2111" s="6">
        <f t="shared" si="176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si="173"/>
        <v>4.912010667000756E-2</v>
      </c>
      <c r="E2112" s="7">
        <f t="shared" si="174"/>
        <v>34</v>
      </c>
      <c r="F2112" s="6">
        <f t="shared" si="175"/>
        <v>5.1051051051051052E-2</v>
      </c>
      <c r="G2112" s="45">
        <v>4</v>
      </c>
      <c r="H2112" s="7">
        <f t="shared" si="177"/>
        <v>0</v>
      </c>
      <c r="I2112" s="6">
        <f t="shared" si="176"/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173"/>
        <v>0.13275583575324507</v>
      </c>
      <c r="E2113" s="7">
        <f t="shared" si="174"/>
        <v>98</v>
      </c>
      <c r="F2113" s="6">
        <f t="shared" si="175"/>
        <v>0.14714714714714713</v>
      </c>
      <c r="G2113" s="45">
        <v>1</v>
      </c>
      <c r="H2113" s="7">
        <f t="shared" si="177"/>
        <v>0</v>
      </c>
      <c r="I2113" s="6">
        <f t="shared" si="176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ref="D2114:D2177" si="178">C2114/SUMIF(A:A,A2114,C:C)</f>
        <v>0.20344261341518527</v>
      </c>
      <c r="E2114" s="7">
        <f t="shared" si="174"/>
        <v>93</v>
      </c>
      <c r="F2114" s="6">
        <f t="shared" si="175"/>
        <v>0.13963963963963963</v>
      </c>
      <c r="G2114" s="45">
        <v>19</v>
      </c>
      <c r="H2114" s="7">
        <f t="shared" si="177"/>
        <v>0</v>
      </c>
      <c r="I2114" s="6">
        <f t="shared" si="176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178"/>
        <v>0.16315947255618743</v>
      </c>
      <c r="E2115" s="7">
        <f t="shared" si="174"/>
        <v>100</v>
      </c>
      <c r="F2115" s="6">
        <f t="shared" si="175"/>
        <v>0.15015015015015015</v>
      </c>
      <c r="G2115" s="45">
        <v>43</v>
      </c>
      <c r="H2115" s="7">
        <f t="shared" si="177"/>
        <v>0</v>
      </c>
      <c r="I2115" s="6">
        <f t="shared" si="176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178"/>
        <v>0.14861315566930508</v>
      </c>
      <c r="E2116" s="7">
        <f t="shared" si="174"/>
        <v>113</v>
      </c>
      <c r="F2116" s="6">
        <f t="shared" si="175"/>
        <v>0.16966966966966968</v>
      </c>
      <c r="G2116" s="45">
        <v>115</v>
      </c>
      <c r="H2116" s="7">
        <f t="shared" si="177"/>
        <v>0</v>
      </c>
      <c r="I2116" s="6">
        <f t="shared" si="176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178"/>
        <v>0.1307826195898753</v>
      </c>
      <c r="E2117" s="7">
        <f t="shared" si="174"/>
        <v>83</v>
      </c>
      <c r="F2117" s="6">
        <f t="shared" si="175"/>
        <v>0.12462462462462462</v>
      </c>
      <c r="G2117" s="45">
        <v>286</v>
      </c>
      <c r="H2117" s="7">
        <f t="shared" si="177"/>
        <v>-1</v>
      </c>
      <c r="I2117" s="6">
        <f t="shared" si="176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178"/>
        <v>8.9573275225622279E-2</v>
      </c>
      <c r="E2118" s="7">
        <f t="shared" si="174"/>
        <v>76</v>
      </c>
      <c r="F2118" s="6">
        <f t="shared" si="175"/>
        <v>0.11411411411411411</v>
      </c>
      <c r="G2118" s="45">
        <v>568</v>
      </c>
      <c r="H2118" s="7">
        <f t="shared" si="177"/>
        <v>2</v>
      </c>
      <c r="I2118" s="6">
        <f t="shared" si="176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178"/>
        <v>5.2538558254620948E-2</v>
      </c>
      <c r="E2119" s="7">
        <f t="shared" si="174"/>
        <v>44</v>
      </c>
      <c r="F2119" s="6">
        <f t="shared" si="175"/>
        <v>6.6066066066066062E-2</v>
      </c>
      <c r="G2119" s="45">
        <v>856</v>
      </c>
      <c r="H2119" s="7">
        <f t="shared" si="177"/>
        <v>4</v>
      </c>
      <c r="I2119" s="6">
        <f t="shared" si="176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178"/>
        <v>2.8564653031638576E-2</v>
      </c>
      <c r="E2120" s="7">
        <f t="shared" ref="E2120:E2183" si="179">C2120-SUMIFS(C:C,A:A,A2120-1,B:B,B2120)</f>
        <v>24</v>
      </c>
      <c r="F2120" s="6">
        <f t="shared" ref="F2120:F2183" si="180">E2120/SUMIF(A:A,A2120,E:E)</f>
        <v>3.6036036036036036E-2</v>
      </c>
      <c r="G2120" s="45">
        <v>979</v>
      </c>
      <c r="H2120" s="7">
        <f t="shared" si="177"/>
        <v>2</v>
      </c>
      <c r="I2120" s="6">
        <f t="shared" si="176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178"/>
        <v>1.4497098343124841E-3</v>
      </c>
      <c r="E2121" s="7">
        <f t="shared" si="179"/>
        <v>1</v>
      </c>
      <c r="F2121" s="6">
        <f t="shared" si="180"/>
        <v>1.5015015015015015E-3</v>
      </c>
      <c r="G2121" s="45">
        <v>0</v>
      </c>
      <c r="H2121" s="7">
        <f t="shared" si="177"/>
        <v>0</v>
      </c>
      <c r="I2121" s="6">
        <f t="shared" si="176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si="178"/>
        <v>4.9093699008132166E-2</v>
      </c>
      <c r="E2122" s="7">
        <f t="shared" si="179"/>
        <v>124</v>
      </c>
      <c r="F2122" s="6">
        <f t="shared" si="180"/>
        <v>4.6863189720332578E-2</v>
      </c>
      <c r="G2122" s="47">
        <v>4</v>
      </c>
      <c r="H2122" s="7">
        <f t="shared" si="177"/>
        <v>0</v>
      </c>
      <c r="I2122" s="6">
        <f t="shared" si="176"/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178"/>
        <v>0.13270156850432699</v>
      </c>
      <c r="E2123" s="7">
        <f t="shared" si="179"/>
        <v>339</v>
      </c>
      <c r="F2123" s="6">
        <f t="shared" si="180"/>
        <v>0.12811791383219956</v>
      </c>
      <c r="G2123" s="47">
        <v>1</v>
      </c>
      <c r="H2123" s="7">
        <f t="shared" si="177"/>
        <v>0</v>
      </c>
      <c r="I2123" s="6">
        <f t="shared" si="176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178"/>
        <v>0.20321129924515452</v>
      </c>
      <c r="E2124" s="7">
        <f t="shared" si="179"/>
        <v>486</v>
      </c>
      <c r="F2124" s="6">
        <f t="shared" si="180"/>
        <v>0.18367346938775511</v>
      </c>
      <c r="G2124" s="47">
        <v>19</v>
      </c>
      <c r="H2124" s="7">
        <f t="shared" si="177"/>
        <v>0</v>
      </c>
      <c r="I2124" s="6">
        <f t="shared" si="176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178"/>
        <v>0.16291307558625448</v>
      </c>
      <c r="E2125" s="7">
        <f t="shared" si="179"/>
        <v>376</v>
      </c>
      <c r="F2125" s="6">
        <f t="shared" si="180"/>
        <v>0.1421012849584278</v>
      </c>
      <c r="G2125" s="47">
        <v>43</v>
      </c>
      <c r="H2125" s="7">
        <f t="shared" si="177"/>
        <v>0</v>
      </c>
      <c r="I2125" s="6">
        <f t="shared" si="176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178"/>
        <v>0.14845294265916095</v>
      </c>
      <c r="E2126" s="7">
        <f t="shared" si="179"/>
        <v>357</v>
      </c>
      <c r="F2126" s="6">
        <f t="shared" si="180"/>
        <v>0.13492063492063491</v>
      </c>
      <c r="G2126" s="47">
        <v>115</v>
      </c>
      <c r="H2126" s="7">
        <f t="shared" si="177"/>
        <v>0</v>
      </c>
      <c r="I2126" s="6">
        <f t="shared" si="176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178"/>
        <v>0.13094601108167986</v>
      </c>
      <c r="E2127" s="7">
        <f t="shared" si="179"/>
        <v>383</v>
      </c>
      <c r="F2127" s="6">
        <f t="shared" si="180"/>
        <v>0.14474678760393045</v>
      </c>
      <c r="G2127" s="47">
        <v>291</v>
      </c>
      <c r="H2127" s="7">
        <f t="shared" si="177"/>
        <v>5</v>
      </c>
      <c r="I2127" s="6">
        <f t="shared" si="176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178"/>
        <v>8.9785485917953115E-2</v>
      </c>
      <c r="E2128" s="7">
        <f t="shared" si="179"/>
        <v>285</v>
      </c>
      <c r="F2128" s="6">
        <f t="shared" si="180"/>
        <v>0.10770975056689343</v>
      </c>
      <c r="G2128" s="47">
        <v>575</v>
      </c>
      <c r="H2128" s="7">
        <f t="shared" si="177"/>
        <v>7</v>
      </c>
      <c r="I2128" s="6">
        <f t="shared" si="176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178"/>
        <v>5.2781696213390877E-2</v>
      </c>
      <c r="E2129" s="7">
        <f t="shared" si="179"/>
        <v>194</v>
      </c>
      <c r="F2129" s="6">
        <f t="shared" si="180"/>
        <v>7.3318216175359038E-2</v>
      </c>
      <c r="G2129" s="47">
        <v>866</v>
      </c>
      <c r="H2129" s="7">
        <f t="shared" si="177"/>
        <v>10</v>
      </c>
      <c r="I2129" s="6">
        <f t="shared" si="176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178"/>
        <v>2.8659364373239467E-2</v>
      </c>
      <c r="E2130" s="7">
        <f t="shared" si="179"/>
        <v>97</v>
      </c>
      <c r="F2130" s="6">
        <f t="shared" si="180"/>
        <v>3.6659108087679519E-2</v>
      </c>
      <c r="G2130" s="47">
        <v>989</v>
      </c>
      <c r="H2130" s="7">
        <f t="shared" si="177"/>
        <v>10</v>
      </c>
      <c r="I2130" s="6">
        <f t="shared" si="176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178"/>
        <v>1.4548574107075736E-3</v>
      </c>
      <c r="E2131" s="7">
        <f t="shared" si="179"/>
        <v>5</v>
      </c>
      <c r="F2131" s="6">
        <f t="shared" si="180"/>
        <v>1.889644746787604E-3</v>
      </c>
      <c r="G2131" s="47">
        <v>0</v>
      </c>
      <c r="H2131" s="7">
        <f t="shared" si="177"/>
        <v>0</v>
      </c>
      <c r="I2131" s="6">
        <f t="shared" si="176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si="178"/>
        <v>4.9063581995593325E-2</v>
      </c>
      <c r="E2132" s="7">
        <f t="shared" si="179"/>
        <v>121</v>
      </c>
      <c r="F2132" s="6">
        <f t="shared" si="180"/>
        <v>4.6449136276391557E-2</v>
      </c>
      <c r="G2132" s="49">
        <v>4</v>
      </c>
      <c r="H2132" s="7">
        <f t="shared" si="177"/>
        <v>0</v>
      </c>
      <c r="I2132" s="6">
        <f t="shared" si="176"/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178"/>
        <v>0.13271167768334907</v>
      </c>
      <c r="E2133" s="7">
        <f t="shared" si="179"/>
        <v>348</v>
      </c>
      <c r="F2133" s="6">
        <f t="shared" si="180"/>
        <v>0.13358925143953934</v>
      </c>
      <c r="G2133" s="49">
        <v>1</v>
      </c>
      <c r="H2133" s="7">
        <f t="shared" si="177"/>
        <v>0</v>
      </c>
      <c r="I2133" s="6">
        <f t="shared" si="176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178"/>
        <v>0.20274192984296857</v>
      </c>
      <c r="E2134" s="7">
        <f t="shared" si="179"/>
        <v>422</v>
      </c>
      <c r="F2134" s="6">
        <f t="shared" si="180"/>
        <v>0.1619961612284069</v>
      </c>
      <c r="G2134" s="49">
        <v>19</v>
      </c>
      <c r="H2134" s="7">
        <f t="shared" si="177"/>
        <v>0</v>
      </c>
      <c r="I2134" s="6">
        <f t="shared" si="176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178"/>
        <v>0.16268842024271674</v>
      </c>
      <c r="E2135" s="7">
        <f t="shared" si="179"/>
        <v>373</v>
      </c>
      <c r="F2135" s="6">
        <f t="shared" si="180"/>
        <v>0.14318618042226489</v>
      </c>
      <c r="G2135" s="49">
        <v>43</v>
      </c>
      <c r="H2135" s="7">
        <f t="shared" si="177"/>
        <v>0</v>
      </c>
      <c r="I2135" s="6">
        <f t="shared" si="176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178"/>
        <v>0.14826618403105654</v>
      </c>
      <c r="E2136" s="7">
        <f t="shared" si="179"/>
        <v>344</v>
      </c>
      <c r="F2136" s="6">
        <f t="shared" si="180"/>
        <v>0.13205374280230325</v>
      </c>
      <c r="G2136" s="49">
        <v>115</v>
      </c>
      <c r="H2136" s="7">
        <f t="shared" si="177"/>
        <v>0</v>
      </c>
      <c r="I2136" s="6">
        <f t="shared" si="176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178"/>
        <v>0.13112475081313607</v>
      </c>
      <c r="E2137" s="7">
        <f t="shared" si="179"/>
        <v>382</v>
      </c>
      <c r="F2137" s="6">
        <f t="shared" si="180"/>
        <v>0.14664107485604608</v>
      </c>
      <c r="G2137" s="49">
        <v>291</v>
      </c>
      <c r="H2137" s="7">
        <f t="shared" si="177"/>
        <v>0</v>
      </c>
      <c r="I2137" s="6">
        <f t="shared" si="176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178"/>
        <v>9.0026405064176543E-2</v>
      </c>
      <c r="E2138" s="7">
        <f t="shared" si="179"/>
        <v>289</v>
      </c>
      <c r="F2138" s="6">
        <f t="shared" si="180"/>
        <v>0.1109404990403071</v>
      </c>
      <c r="G2138" s="49">
        <v>579</v>
      </c>
      <c r="H2138" s="7">
        <f t="shared" si="177"/>
        <v>4</v>
      </c>
      <c r="I2138" s="6">
        <f t="shared" si="176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178"/>
        <v>5.3098660511313955E-2</v>
      </c>
      <c r="E2139" s="7">
        <f t="shared" si="179"/>
        <v>210</v>
      </c>
      <c r="F2139" s="6">
        <f t="shared" si="180"/>
        <v>8.0614203454894437E-2</v>
      </c>
      <c r="G2139" s="49">
        <v>868</v>
      </c>
      <c r="H2139" s="7">
        <f t="shared" si="177"/>
        <v>2</v>
      </c>
      <c r="I2139" s="6">
        <f t="shared" si="176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178"/>
        <v>2.8818242227118526E-2</v>
      </c>
      <c r="E2140" s="7">
        <f t="shared" si="179"/>
        <v>111</v>
      </c>
      <c r="F2140" s="6">
        <f t="shared" si="180"/>
        <v>4.2610364683301344E-2</v>
      </c>
      <c r="G2140" s="49">
        <v>989</v>
      </c>
      <c r="H2140" s="7">
        <f t="shared" si="177"/>
        <v>0</v>
      </c>
      <c r="I2140" s="6">
        <f t="shared" si="176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178"/>
        <v>1.4601475885706293E-3</v>
      </c>
      <c r="E2141" s="7">
        <f t="shared" si="179"/>
        <v>5</v>
      </c>
      <c r="F2141" s="6">
        <f t="shared" si="180"/>
        <v>1.9193857965451055E-3</v>
      </c>
      <c r="G2141" s="49">
        <v>0</v>
      </c>
      <c r="H2141" s="7">
        <f t="shared" si="177"/>
        <v>0</v>
      </c>
      <c r="I2141" s="6">
        <f t="shared" si="176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si="178"/>
        <v>4.8982810554121549E-2</v>
      </c>
      <c r="E2142" s="7">
        <f t="shared" si="179"/>
        <v>144</v>
      </c>
      <c r="F2142" s="6">
        <f t="shared" si="180"/>
        <v>4.3412722339463368E-2</v>
      </c>
      <c r="G2142" s="51">
        <v>4</v>
      </c>
      <c r="H2142" s="7">
        <f t="shared" si="177"/>
        <v>0</v>
      </c>
      <c r="I2142" s="6">
        <f t="shared" ref="I2142:I2205" si="181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178"/>
        <v>0.13263323005589048</v>
      </c>
      <c r="E2143" s="7">
        <f t="shared" si="179"/>
        <v>422</v>
      </c>
      <c r="F2143" s="6">
        <f t="shared" si="180"/>
        <v>0.12722339463370516</v>
      </c>
      <c r="G2143" s="51">
        <v>1</v>
      </c>
      <c r="H2143" s="7">
        <f t="shared" si="177"/>
        <v>0</v>
      </c>
      <c r="I2143" s="6">
        <f t="shared" si="181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178"/>
        <v>0.20251571785004804</v>
      </c>
      <c r="E2144" s="7">
        <f t="shared" si="179"/>
        <v>620</v>
      </c>
      <c r="F2144" s="6">
        <f t="shared" si="180"/>
        <v>0.18691588785046728</v>
      </c>
      <c r="G2144" s="51">
        <v>19</v>
      </c>
      <c r="H2144" s="7">
        <f t="shared" si="177"/>
        <v>0</v>
      </c>
      <c r="I2144" s="6">
        <f t="shared" si="181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178"/>
        <v>0.16243573887900165</v>
      </c>
      <c r="E2145" s="7">
        <f t="shared" si="179"/>
        <v>481</v>
      </c>
      <c r="F2145" s="6">
        <f t="shared" si="180"/>
        <v>0.1450105517033464</v>
      </c>
      <c r="G2145" s="51">
        <v>43</v>
      </c>
      <c r="H2145" s="7">
        <f t="shared" si="177"/>
        <v>0</v>
      </c>
      <c r="I2145" s="6">
        <f t="shared" si="181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178"/>
        <v>0.14821103072037092</v>
      </c>
      <c r="E2146" s="7">
        <f t="shared" si="179"/>
        <v>479</v>
      </c>
      <c r="F2146" s="6">
        <f t="shared" si="180"/>
        <v>0.14440759722640942</v>
      </c>
      <c r="G2146" s="51">
        <v>115</v>
      </c>
      <c r="H2146" s="7">
        <f t="shared" si="177"/>
        <v>0</v>
      </c>
      <c r="I2146" s="6">
        <f t="shared" si="181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178"/>
        <v>0.1313404665152697</v>
      </c>
      <c r="E2147" s="7">
        <f t="shared" si="179"/>
        <v>485</v>
      </c>
      <c r="F2147" s="6">
        <f t="shared" si="180"/>
        <v>0.14621646065722038</v>
      </c>
      <c r="G2147" s="51">
        <v>293</v>
      </c>
      <c r="H2147" s="7">
        <f t="shared" si="177"/>
        <v>2</v>
      </c>
      <c r="I2147" s="6">
        <f t="shared" si="181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178"/>
        <v>9.0174566170101833E-2</v>
      </c>
      <c r="E2148" s="7">
        <f t="shared" si="179"/>
        <v>333</v>
      </c>
      <c r="F2148" s="6">
        <f t="shared" si="180"/>
        <v>0.10039192041000905</v>
      </c>
      <c r="G2148" s="51">
        <v>581</v>
      </c>
      <c r="H2148" s="7">
        <f t="shared" si="177"/>
        <v>2</v>
      </c>
      <c r="I2148" s="6">
        <f t="shared" si="181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178"/>
        <v>5.333080526240945E-2</v>
      </c>
      <c r="E2149" s="7">
        <f t="shared" si="179"/>
        <v>230</v>
      </c>
      <c r="F2149" s="6">
        <f t="shared" si="180"/>
        <v>6.933976484775399E-2</v>
      </c>
      <c r="G2149" s="51">
        <v>871</v>
      </c>
      <c r="H2149" s="7">
        <f t="shared" si="177"/>
        <v>3</v>
      </c>
      <c r="I2149" s="6">
        <f t="shared" si="181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178"/>
        <v>2.8910501980082822E-2</v>
      </c>
      <c r="E2150" s="7">
        <f t="shared" si="179"/>
        <v>117</v>
      </c>
      <c r="F2150" s="6">
        <f t="shared" si="180"/>
        <v>3.5272836900813988E-2</v>
      </c>
      <c r="G2150" s="51">
        <v>995</v>
      </c>
      <c r="H2150" s="7">
        <f t="shared" si="177"/>
        <v>6</v>
      </c>
      <c r="I2150" s="6">
        <f t="shared" si="181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178"/>
        <v>1.4651320127035564E-3</v>
      </c>
      <c r="E2151" s="7">
        <f t="shared" si="179"/>
        <v>6</v>
      </c>
      <c r="F2151" s="6">
        <f t="shared" si="180"/>
        <v>1.8088634308109737E-3</v>
      </c>
      <c r="G2151" s="51">
        <v>0</v>
      </c>
      <c r="H2151" s="7">
        <f t="shared" si="177"/>
        <v>0</v>
      </c>
      <c r="I2151" s="6">
        <f t="shared" si="181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si="178"/>
        <v>4.8961976974684143E-2</v>
      </c>
      <c r="E2152" s="7">
        <f t="shared" si="179"/>
        <v>69</v>
      </c>
      <c r="F2152" s="6">
        <f t="shared" si="180"/>
        <v>4.5755968169761276E-2</v>
      </c>
      <c r="G2152" s="51">
        <v>4</v>
      </c>
      <c r="H2152" s="7">
        <f t="shared" ref="H2152:H2215" si="182">G2152-SUMIFS(G:G,A:A,A2152-1,B:B,B2152)</f>
        <v>0</v>
      </c>
      <c r="I2152" s="6">
        <f t="shared" si="181"/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178"/>
        <v>0.1326117763915588</v>
      </c>
      <c r="E2153" s="7">
        <f t="shared" si="179"/>
        <v>195</v>
      </c>
      <c r="F2153" s="6">
        <f t="shared" si="180"/>
        <v>0.12931034482758622</v>
      </c>
      <c r="G2153" s="51">
        <v>1</v>
      </c>
      <c r="H2153" s="7">
        <f t="shared" si="182"/>
        <v>0</v>
      </c>
      <c r="I2153" s="6">
        <f t="shared" si="181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178"/>
        <v>0.2023427766527236</v>
      </c>
      <c r="E2154" s="7">
        <f t="shared" si="179"/>
        <v>265</v>
      </c>
      <c r="F2154" s="6">
        <f t="shared" si="180"/>
        <v>0.17572944297082227</v>
      </c>
      <c r="G2154" s="51">
        <v>19</v>
      </c>
      <c r="H2154" s="7">
        <f t="shared" si="182"/>
        <v>0</v>
      </c>
      <c r="I2154" s="6">
        <f t="shared" si="181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178"/>
        <v>0.16243165831082035</v>
      </c>
      <c r="E2155" s="7">
        <f t="shared" si="179"/>
        <v>244</v>
      </c>
      <c r="F2155" s="6">
        <f t="shared" si="180"/>
        <v>0.16180371352785147</v>
      </c>
      <c r="G2155" s="51">
        <v>44</v>
      </c>
      <c r="H2155" s="7">
        <f t="shared" si="182"/>
        <v>1</v>
      </c>
      <c r="I2155" s="6">
        <f t="shared" si="181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178"/>
        <v>0.14811468987750942</v>
      </c>
      <c r="E2156" s="7">
        <f t="shared" si="179"/>
        <v>201</v>
      </c>
      <c r="F2156" s="6">
        <f t="shared" si="180"/>
        <v>0.13328912466843501</v>
      </c>
      <c r="G2156" s="51">
        <v>115</v>
      </c>
      <c r="H2156" s="7">
        <f t="shared" si="182"/>
        <v>0</v>
      </c>
      <c r="I2156" s="6">
        <f t="shared" si="181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178"/>
        <v>0.13137445465793834</v>
      </c>
      <c r="E2157" s="7">
        <f t="shared" si="179"/>
        <v>206</v>
      </c>
      <c r="F2157" s="6">
        <f t="shared" si="180"/>
        <v>0.13660477453580902</v>
      </c>
      <c r="G2157" s="51">
        <v>294</v>
      </c>
      <c r="H2157" s="7">
        <f t="shared" si="182"/>
        <v>1</v>
      </c>
      <c r="I2157" s="6">
        <f t="shared" si="181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178"/>
        <v>9.0290235433640592E-2</v>
      </c>
      <c r="E2158" s="7">
        <f t="shared" si="179"/>
        <v>163</v>
      </c>
      <c r="F2158" s="6">
        <f t="shared" si="180"/>
        <v>0.10809018567639257</v>
      </c>
      <c r="G2158" s="51">
        <v>588</v>
      </c>
      <c r="H2158" s="7">
        <f t="shared" si="182"/>
        <v>7</v>
      </c>
      <c r="I2158" s="6">
        <f t="shared" si="181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178"/>
        <v>5.3453155170420735E-2</v>
      </c>
      <c r="E2159" s="7">
        <f t="shared" si="179"/>
        <v>109</v>
      </c>
      <c r="F2159" s="6">
        <f t="shared" si="180"/>
        <v>7.2281167108753319E-2</v>
      </c>
      <c r="G2159" s="51">
        <v>880</v>
      </c>
      <c r="H2159" s="7">
        <f t="shared" si="182"/>
        <v>9</v>
      </c>
      <c r="I2159" s="6">
        <f t="shared" si="181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178"/>
        <v>2.8972166683078664E-2</v>
      </c>
      <c r="E2160" s="7">
        <f t="shared" si="179"/>
        <v>58</v>
      </c>
      <c r="F2160" s="6">
        <f t="shared" si="180"/>
        <v>3.8461538461538464E-2</v>
      </c>
      <c r="G2160" s="51">
        <v>1007</v>
      </c>
      <c r="H2160" s="7">
        <f t="shared" si="182"/>
        <v>12</v>
      </c>
      <c r="I2160" s="6">
        <f t="shared" si="181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178"/>
        <v>1.4471098476253269E-3</v>
      </c>
      <c r="E2161" s="7">
        <f t="shared" si="179"/>
        <v>-2</v>
      </c>
      <c r="F2161" s="6">
        <f t="shared" si="180"/>
        <v>-1.3262599469496021E-3</v>
      </c>
      <c r="G2161" s="51">
        <v>0</v>
      </c>
      <c r="H2161" s="7">
        <f t="shared" si="182"/>
        <v>0</v>
      </c>
      <c r="I2161" s="6">
        <f t="shared" si="181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si="178"/>
        <v>4.8888964262849728E-2</v>
      </c>
      <c r="E2162" s="7">
        <f t="shared" si="179"/>
        <v>95</v>
      </c>
      <c r="F2162" s="6">
        <f t="shared" si="180"/>
        <v>4.1448516579406632E-2</v>
      </c>
      <c r="G2162" s="51">
        <v>4</v>
      </c>
      <c r="H2162" s="7">
        <f t="shared" si="182"/>
        <v>0</v>
      </c>
      <c r="I2162" s="6">
        <f t="shared" si="181"/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178"/>
        <v>0.13240849483382161</v>
      </c>
      <c r="E2163" s="7">
        <f t="shared" si="179"/>
        <v>256</v>
      </c>
      <c r="F2163" s="6">
        <f t="shared" si="180"/>
        <v>0.11169284467713787</v>
      </c>
      <c r="G2163" s="51">
        <v>1</v>
      </c>
      <c r="H2163" s="7">
        <f t="shared" si="182"/>
        <v>0</v>
      </c>
      <c r="I2163" s="6">
        <f t="shared" si="181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178"/>
        <v>0.20206392748271226</v>
      </c>
      <c r="E2164" s="7">
        <f t="shared" si="179"/>
        <v>398</v>
      </c>
      <c r="F2164" s="6">
        <f t="shared" si="180"/>
        <v>0.17364746945898779</v>
      </c>
      <c r="G2164" s="51">
        <v>20</v>
      </c>
      <c r="H2164" s="7">
        <f t="shared" si="182"/>
        <v>1</v>
      </c>
      <c r="I2164" s="6">
        <f t="shared" si="181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178"/>
        <v>0.16221842525894489</v>
      </c>
      <c r="E2165" s="7">
        <f t="shared" si="179"/>
        <v>322</v>
      </c>
      <c r="F2165" s="6">
        <f t="shared" si="180"/>
        <v>0.14048865619546247</v>
      </c>
      <c r="G2165" s="51">
        <v>44</v>
      </c>
      <c r="H2165" s="7">
        <f t="shared" si="182"/>
        <v>0</v>
      </c>
      <c r="I2165" s="6">
        <f t="shared" si="181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178"/>
        <v>0.14834160798097185</v>
      </c>
      <c r="E2166" s="7">
        <f t="shared" si="179"/>
        <v>393</v>
      </c>
      <c r="F2166" s="6">
        <f t="shared" si="180"/>
        <v>0.17146596858638743</v>
      </c>
      <c r="G2166" s="51">
        <v>115</v>
      </c>
      <c r="H2166" s="7">
        <f t="shared" si="182"/>
        <v>0</v>
      </c>
      <c r="I2166" s="6">
        <f t="shared" si="181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178"/>
        <v>0.13164533348031257</v>
      </c>
      <c r="E2167" s="7">
        <f t="shared" si="179"/>
        <v>365</v>
      </c>
      <c r="F2167" s="6">
        <f t="shared" si="180"/>
        <v>0.15924956369982549</v>
      </c>
      <c r="G2167" s="51">
        <v>293</v>
      </c>
      <c r="H2167" s="7">
        <f t="shared" si="182"/>
        <v>-1</v>
      </c>
      <c r="I2167" s="6">
        <f t="shared" si="181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178"/>
        <v>9.0413421464337049E-2</v>
      </c>
      <c r="E2168" s="7">
        <f t="shared" si="179"/>
        <v>236</v>
      </c>
      <c r="F2168" s="6">
        <f t="shared" si="180"/>
        <v>0.10296684118673648</v>
      </c>
      <c r="G2168" s="51">
        <v>591</v>
      </c>
      <c r="H2168" s="7">
        <f t="shared" si="182"/>
        <v>3</v>
      </c>
      <c r="I2168" s="6">
        <f t="shared" si="181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178"/>
        <v>5.3472172169201353E-2</v>
      </c>
      <c r="E2169" s="7">
        <f t="shared" si="179"/>
        <v>127</v>
      </c>
      <c r="F2169" s="6">
        <f t="shared" si="180"/>
        <v>5.5410122164048864E-2</v>
      </c>
      <c r="G2169" s="51">
        <v>891</v>
      </c>
      <c r="H2169" s="7">
        <f t="shared" si="182"/>
        <v>11</v>
      </c>
      <c r="I2169" s="6">
        <f t="shared" si="181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178"/>
        <v>2.910612606577603E-2</v>
      </c>
      <c r="E2170" s="7">
        <f t="shared" si="179"/>
        <v>98</v>
      </c>
      <c r="F2170" s="6">
        <f t="shared" si="180"/>
        <v>4.2757417102966842E-2</v>
      </c>
      <c r="G2170" s="51">
        <v>1011</v>
      </c>
      <c r="H2170" s="7">
        <f t="shared" si="182"/>
        <v>4</v>
      </c>
      <c r="I2170" s="6">
        <f t="shared" si="181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178"/>
        <v>1.4415270010726658E-3</v>
      </c>
      <c r="E2171" s="7">
        <f t="shared" si="179"/>
        <v>2</v>
      </c>
      <c r="F2171" s="6">
        <f t="shared" si="180"/>
        <v>8.7260034904013963E-4</v>
      </c>
      <c r="G2171" s="51">
        <v>0</v>
      </c>
      <c r="H2171" s="7">
        <f t="shared" si="182"/>
        <v>0</v>
      </c>
      <c r="I2171" s="6">
        <f t="shared" si="181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si="178"/>
        <v>4.8880444879721908E-2</v>
      </c>
      <c r="E2172" s="7">
        <f t="shared" si="179"/>
        <v>98</v>
      </c>
      <c r="F2172" s="6">
        <f t="shared" si="180"/>
        <v>4.7898338220918865E-2</v>
      </c>
      <c r="G2172" s="53">
        <v>4</v>
      </c>
      <c r="H2172" s="7">
        <f t="shared" si="182"/>
        <v>0</v>
      </c>
      <c r="I2172" s="6">
        <f t="shared" si="181"/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178"/>
        <v>0.13237945920044386</v>
      </c>
      <c r="E2173" s="7">
        <f t="shared" si="179"/>
        <v>264</v>
      </c>
      <c r="F2173" s="6">
        <f t="shared" si="180"/>
        <v>0.12903225806451613</v>
      </c>
      <c r="G2173" s="53">
        <v>1</v>
      </c>
      <c r="H2173" s="7">
        <f t="shared" si="182"/>
        <v>0</v>
      </c>
      <c r="I2173" s="6">
        <f t="shared" si="181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178"/>
        <v>0.20183937420924983</v>
      </c>
      <c r="E2174" s="7">
        <f t="shared" si="179"/>
        <v>360</v>
      </c>
      <c r="F2174" s="6">
        <f t="shared" si="180"/>
        <v>0.17595307917888564</v>
      </c>
      <c r="G2174" s="53">
        <v>20</v>
      </c>
      <c r="H2174" s="7">
        <f t="shared" si="182"/>
        <v>0</v>
      </c>
      <c r="I2174" s="6">
        <f t="shared" si="181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178"/>
        <v>0.16202970068135869</v>
      </c>
      <c r="E2175" s="7">
        <f t="shared" si="179"/>
        <v>287</v>
      </c>
      <c r="F2175" s="6">
        <f t="shared" si="180"/>
        <v>0.14027370478983381</v>
      </c>
      <c r="G2175" s="53">
        <v>44</v>
      </c>
      <c r="H2175" s="7">
        <f t="shared" si="182"/>
        <v>0</v>
      </c>
      <c r="I2175" s="6">
        <f t="shared" si="181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178"/>
        <v>0.14837730709899247</v>
      </c>
      <c r="E2176" s="7">
        <f t="shared" si="179"/>
        <v>312</v>
      </c>
      <c r="F2176" s="6">
        <f t="shared" si="180"/>
        <v>0.15249266862170088</v>
      </c>
      <c r="G2176" s="53">
        <v>116</v>
      </c>
      <c r="H2176" s="7">
        <f t="shared" si="182"/>
        <v>1</v>
      </c>
      <c r="I2176" s="6">
        <f t="shared" si="181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178"/>
        <v>0.1319044836848012</v>
      </c>
      <c r="E2177" s="7">
        <f t="shared" si="179"/>
        <v>331</v>
      </c>
      <c r="F2177" s="6">
        <f t="shared" si="180"/>
        <v>0.16177908113391984</v>
      </c>
      <c r="G2177" s="53">
        <v>297</v>
      </c>
      <c r="H2177" s="7">
        <f t="shared" si="182"/>
        <v>4</v>
      </c>
      <c r="I2177" s="6">
        <f t="shared" si="181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ref="D2178:D2241" si="183">C2178/SUMIF(A:A,A2178,C:C)</f>
        <v>9.0577410500741889E-2</v>
      </c>
      <c r="E2178" s="7">
        <f t="shared" si="179"/>
        <v>224</v>
      </c>
      <c r="F2178" s="6">
        <f t="shared" si="180"/>
        <v>0.10948191593352884</v>
      </c>
      <c r="G2178" s="53">
        <v>600</v>
      </c>
      <c r="H2178" s="7">
        <f t="shared" si="182"/>
        <v>9</v>
      </c>
      <c r="I2178" s="6">
        <f t="shared" si="181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183"/>
        <v>5.3491490372288328E-2</v>
      </c>
      <c r="E2179" s="7">
        <f t="shared" si="179"/>
        <v>114</v>
      </c>
      <c r="F2179" s="6">
        <f t="shared" si="180"/>
        <v>5.5718475073313782E-2</v>
      </c>
      <c r="G2179" s="53">
        <v>901</v>
      </c>
      <c r="H2179" s="7">
        <f t="shared" si="182"/>
        <v>10</v>
      </c>
      <c r="I2179" s="6">
        <f t="shared" si="181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183"/>
        <v>2.909119950232654E-2</v>
      </c>
      <c r="E2180" s="7">
        <f t="shared" si="179"/>
        <v>56</v>
      </c>
      <c r="F2180" s="6">
        <f t="shared" si="180"/>
        <v>2.7370478983382209E-2</v>
      </c>
      <c r="G2180" s="53">
        <v>1028</v>
      </c>
      <c r="H2180" s="7">
        <f t="shared" si="182"/>
        <v>17</v>
      </c>
      <c r="I2180" s="6">
        <f t="shared" si="181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183"/>
        <v>1.4291298700752815E-3</v>
      </c>
      <c r="E2181" s="7">
        <f t="shared" si="179"/>
        <v>0</v>
      </c>
      <c r="F2181" s="6">
        <f t="shared" si="180"/>
        <v>0</v>
      </c>
      <c r="G2181" s="53">
        <v>0</v>
      </c>
      <c r="H2181" s="7">
        <f t="shared" si="182"/>
        <v>0</v>
      </c>
      <c r="I2181" s="6">
        <f t="shared" si="181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si="183"/>
        <v>4.8846231879857399E-2</v>
      </c>
      <c r="E2182" s="7">
        <f t="shared" si="179"/>
        <v>168</v>
      </c>
      <c r="F2182" s="6">
        <f t="shared" si="180"/>
        <v>4.6589018302828619E-2</v>
      </c>
      <c r="G2182" s="53">
        <v>4</v>
      </c>
      <c r="H2182" s="7">
        <f t="shared" si="182"/>
        <v>0</v>
      </c>
      <c r="I2182" s="6">
        <f t="shared" si="181"/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183"/>
        <v>0.13227859369888992</v>
      </c>
      <c r="E2183" s="7">
        <f t="shared" si="179"/>
        <v>453</v>
      </c>
      <c r="F2183" s="6">
        <f t="shared" si="180"/>
        <v>0.12562396006655574</v>
      </c>
      <c r="G2183" s="53">
        <v>1</v>
      </c>
      <c r="H2183" s="7">
        <f t="shared" si="182"/>
        <v>0</v>
      </c>
      <c r="I2183" s="6">
        <f t="shared" si="181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183"/>
        <v>0.20145085357724016</v>
      </c>
      <c r="E2184" s="7">
        <f t="shared" ref="E2184:E2247" si="184">C2184-SUMIFS(C:C,A:A,A2184-1,B:B,B2184)</f>
        <v>634</v>
      </c>
      <c r="F2184" s="6">
        <f t="shared" ref="F2184:F2247" si="185">E2184/SUMIF(A:A,A2184,E:E)</f>
        <v>0.17581808097615087</v>
      </c>
      <c r="G2184" s="53">
        <v>20</v>
      </c>
      <c r="H2184" s="7">
        <f t="shared" si="182"/>
        <v>0</v>
      </c>
      <c r="I2184" s="6">
        <f t="shared" si="181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183"/>
        <v>0.1615979264056179</v>
      </c>
      <c r="E2185" s="7">
        <f t="shared" si="184"/>
        <v>480</v>
      </c>
      <c r="F2185" s="6">
        <f t="shared" si="185"/>
        <v>0.13311148086522462</v>
      </c>
      <c r="G2185" s="53">
        <v>45</v>
      </c>
      <c r="H2185" s="7">
        <f t="shared" si="182"/>
        <v>1</v>
      </c>
      <c r="I2185" s="6">
        <f t="shared" si="181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183"/>
        <v>0.14838538712201826</v>
      </c>
      <c r="E2186" s="7">
        <f t="shared" si="184"/>
        <v>537</v>
      </c>
      <c r="F2186" s="6">
        <f t="shared" si="185"/>
        <v>0.14891846921797006</v>
      </c>
      <c r="G2186" s="53">
        <v>118</v>
      </c>
      <c r="H2186" s="7">
        <f t="shared" si="182"/>
        <v>2</v>
      </c>
      <c r="I2186" s="6">
        <f t="shared" si="181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183"/>
        <v>0.13217093903847826</v>
      </c>
      <c r="E2187" s="7">
        <f t="shared" si="184"/>
        <v>540</v>
      </c>
      <c r="F2187" s="6">
        <f t="shared" si="185"/>
        <v>0.14975041597337771</v>
      </c>
      <c r="G2187" s="53">
        <v>300</v>
      </c>
      <c r="H2187" s="7">
        <f t="shared" si="182"/>
        <v>3</v>
      </c>
      <c r="I2187" s="6">
        <f t="shared" si="181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183"/>
        <v>9.0852252259712732E-2</v>
      </c>
      <c r="E2188" s="7">
        <f t="shared" si="184"/>
        <v>393</v>
      </c>
      <c r="F2188" s="6">
        <f t="shared" si="185"/>
        <v>0.10898502495840266</v>
      </c>
      <c r="G2188" s="53">
        <v>608</v>
      </c>
      <c r="H2188" s="7">
        <f t="shared" si="182"/>
        <v>8</v>
      </c>
      <c r="I2188" s="6">
        <f t="shared" si="181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183"/>
        <v>5.3744518928587698E-2</v>
      </c>
      <c r="E2189" s="7">
        <f t="shared" si="184"/>
        <v>254</v>
      </c>
      <c r="F2189" s="6">
        <f t="shared" si="185"/>
        <v>7.0438158624514705E-2</v>
      </c>
      <c r="G2189" s="53">
        <v>919</v>
      </c>
      <c r="H2189" s="7">
        <f t="shared" si="182"/>
        <v>18</v>
      </c>
      <c r="I2189" s="6">
        <f t="shared" si="181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183"/>
        <v>2.9236521429488269E-2</v>
      </c>
      <c r="E2190" s="7">
        <f t="shared" si="184"/>
        <v>140</v>
      </c>
      <c r="F2190" s="6">
        <f t="shared" si="185"/>
        <v>3.8824181919023849E-2</v>
      </c>
      <c r="G2190" s="53">
        <v>1061</v>
      </c>
      <c r="H2190" s="7">
        <f t="shared" si="182"/>
        <v>33</v>
      </c>
      <c r="I2190" s="6">
        <f t="shared" si="181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183"/>
        <v>1.4367756601093937E-3</v>
      </c>
      <c r="E2191" s="7">
        <f t="shared" si="184"/>
        <v>7</v>
      </c>
      <c r="F2191" s="6">
        <f t="shared" si="185"/>
        <v>1.9412090959511925E-3</v>
      </c>
      <c r="G2191" s="53">
        <v>0</v>
      </c>
      <c r="H2191" s="7">
        <f t="shared" si="182"/>
        <v>0</v>
      </c>
      <c r="I2191" s="6">
        <f t="shared" si="181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si="183"/>
        <v>4.8806368221167046E-2</v>
      </c>
      <c r="E2192" s="7">
        <f t="shared" si="184"/>
        <v>116</v>
      </c>
      <c r="F2192" s="6">
        <f t="shared" si="185"/>
        <v>4.5066045066045064E-2</v>
      </c>
      <c r="G2192" s="55">
        <v>4</v>
      </c>
      <c r="H2192" s="7">
        <f t="shared" si="182"/>
        <v>0</v>
      </c>
      <c r="I2192" s="6">
        <f t="shared" si="181"/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183"/>
        <v>0.13241180398792235</v>
      </c>
      <c r="E2193" s="7">
        <f t="shared" si="184"/>
        <v>373</v>
      </c>
      <c r="F2193" s="6">
        <f t="shared" si="185"/>
        <v>0.1449106449106449</v>
      </c>
      <c r="G2193" s="55">
        <v>1</v>
      </c>
      <c r="H2193" s="7">
        <f t="shared" si="182"/>
        <v>0</v>
      </c>
      <c r="I2193" s="6">
        <f t="shared" si="181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183"/>
        <v>0.2010512645081467</v>
      </c>
      <c r="E2194" s="7">
        <f t="shared" si="184"/>
        <v>421</v>
      </c>
      <c r="F2194" s="6">
        <f t="shared" si="185"/>
        <v>0.16355866355866355</v>
      </c>
      <c r="G2194" s="55">
        <v>20</v>
      </c>
      <c r="H2194" s="7">
        <f t="shared" si="182"/>
        <v>0</v>
      </c>
      <c r="I2194" s="6">
        <f t="shared" si="181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183"/>
        <v>0.16149979310655627</v>
      </c>
      <c r="E2195" s="7">
        <f t="shared" si="184"/>
        <v>392</v>
      </c>
      <c r="F2195" s="6">
        <f t="shared" si="185"/>
        <v>0.15229215229215229</v>
      </c>
      <c r="G2195" s="55">
        <v>46</v>
      </c>
      <c r="H2195" s="7">
        <f t="shared" si="182"/>
        <v>1</v>
      </c>
      <c r="I2195" s="6">
        <f t="shared" si="181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183"/>
        <v>0.14828319410701921</v>
      </c>
      <c r="E2196" s="7">
        <f t="shared" si="184"/>
        <v>357</v>
      </c>
      <c r="F2196" s="6">
        <f t="shared" si="185"/>
        <v>0.13869463869463869</v>
      </c>
      <c r="G2196" s="55">
        <v>119</v>
      </c>
      <c r="H2196" s="7">
        <f t="shared" si="182"/>
        <v>1</v>
      </c>
      <c r="I2196" s="6">
        <f t="shared" si="181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183"/>
        <v>0.13224792799288779</v>
      </c>
      <c r="E2197" s="7">
        <f t="shared" si="184"/>
        <v>359</v>
      </c>
      <c r="F2197" s="6">
        <f t="shared" si="185"/>
        <v>0.13947163947163946</v>
      </c>
      <c r="G2197" s="55">
        <v>301</v>
      </c>
      <c r="H2197" s="7">
        <f t="shared" si="182"/>
        <v>1</v>
      </c>
      <c r="I2197" s="6">
        <f t="shared" si="181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183"/>
        <v>9.0963467943806928E-2</v>
      </c>
      <c r="E2198" s="7">
        <f t="shared" si="184"/>
        <v>261</v>
      </c>
      <c r="F2198" s="6">
        <f t="shared" si="185"/>
        <v>0.10139860139860139</v>
      </c>
      <c r="G2198" s="55">
        <v>613</v>
      </c>
      <c r="H2198" s="7">
        <f t="shared" si="182"/>
        <v>5</v>
      </c>
      <c r="I2198" s="6">
        <f t="shared" si="181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183"/>
        <v>5.3870136467734864E-2</v>
      </c>
      <c r="E2199" s="7">
        <f t="shared" si="184"/>
        <v>169</v>
      </c>
      <c r="F2199" s="6">
        <f t="shared" si="185"/>
        <v>6.5656565656565663E-2</v>
      </c>
      <c r="G2199" s="55">
        <v>924</v>
      </c>
      <c r="H2199" s="7">
        <f t="shared" si="182"/>
        <v>5</v>
      </c>
      <c r="I2199" s="6">
        <f t="shared" si="181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183"/>
        <v>2.9403450409075452E-2</v>
      </c>
      <c r="E2200" s="7">
        <f t="shared" si="184"/>
        <v>116</v>
      </c>
      <c r="F2200" s="6">
        <f t="shared" si="185"/>
        <v>4.5066045066045064E-2</v>
      </c>
      <c r="G2200" s="55">
        <v>1072</v>
      </c>
      <c r="H2200" s="7">
        <f t="shared" si="182"/>
        <v>11</v>
      </c>
      <c r="I2200" s="6">
        <f t="shared" si="181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183"/>
        <v>1.4625932556834244E-3</v>
      </c>
      <c r="E2201" s="7">
        <f t="shared" si="184"/>
        <v>10</v>
      </c>
      <c r="F2201" s="6">
        <f t="shared" si="185"/>
        <v>3.885003885003885E-3</v>
      </c>
      <c r="G2201" s="55">
        <v>0</v>
      </c>
      <c r="H2201" s="7">
        <f t="shared" si="182"/>
        <v>0</v>
      </c>
      <c r="I2201" s="6">
        <f t="shared" si="181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si="183"/>
        <v>4.876265716697565E-2</v>
      </c>
      <c r="E2202" s="7">
        <f t="shared" si="184"/>
        <v>160</v>
      </c>
      <c r="F2202" s="6">
        <f t="shared" si="185"/>
        <v>4.5714285714285714E-2</v>
      </c>
      <c r="G2202" s="55">
        <v>4</v>
      </c>
      <c r="H2202" s="7">
        <f t="shared" si="182"/>
        <v>0</v>
      </c>
      <c r="I2202" s="6">
        <f t="shared" si="181"/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183"/>
        <v>0.13249080121331089</v>
      </c>
      <c r="E2203" s="7">
        <f t="shared" si="184"/>
        <v>483</v>
      </c>
      <c r="F2203" s="6">
        <f t="shared" si="185"/>
        <v>0.13800000000000001</v>
      </c>
      <c r="G2203" s="55">
        <v>1</v>
      </c>
      <c r="H2203" s="7">
        <f t="shared" si="182"/>
        <v>0</v>
      </c>
      <c r="I2203" s="6">
        <f t="shared" si="181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183"/>
        <v>0.20055172525213361</v>
      </c>
      <c r="E2204" s="7">
        <f t="shared" si="184"/>
        <v>580</v>
      </c>
      <c r="F2204" s="6">
        <f t="shared" si="185"/>
        <v>0.1657142857142857</v>
      </c>
      <c r="G2204" s="55">
        <v>20</v>
      </c>
      <c r="H2204" s="7">
        <f t="shared" si="182"/>
        <v>0</v>
      </c>
      <c r="I2204" s="6">
        <f t="shared" si="181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183"/>
        <v>0.1611918234802312</v>
      </c>
      <c r="E2205" s="7">
        <f t="shared" si="184"/>
        <v>489</v>
      </c>
      <c r="F2205" s="6">
        <f t="shared" si="185"/>
        <v>0.13971428571428571</v>
      </c>
      <c r="G2205" s="55">
        <v>46</v>
      </c>
      <c r="H2205" s="7">
        <f t="shared" si="182"/>
        <v>0</v>
      </c>
      <c r="I2205" s="6">
        <f t="shared" si="181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183"/>
        <v>0.14813378731516599</v>
      </c>
      <c r="E2206" s="7">
        <f t="shared" si="184"/>
        <v>482</v>
      </c>
      <c r="F2206" s="6">
        <f t="shared" si="185"/>
        <v>0.13771428571428571</v>
      </c>
      <c r="G2206" s="55">
        <v>120</v>
      </c>
      <c r="H2206" s="7">
        <f t="shared" si="182"/>
        <v>1</v>
      </c>
      <c r="I2206" s="6">
        <f t="shared" ref="I2206:I2269" si="186">G2206/SUMIF(A:A,A2206,G:G)</f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183"/>
        <v>0.13239790457495748</v>
      </c>
      <c r="E2207" s="7">
        <f t="shared" si="184"/>
        <v>500</v>
      </c>
      <c r="F2207" s="6">
        <f t="shared" si="185"/>
        <v>0.14285714285714285</v>
      </c>
      <c r="G2207" s="55">
        <v>302</v>
      </c>
      <c r="H2207" s="7">
        <f t="shared" si="182"/>
        <v>1</v>
      </c>
      <c r="I2207" s="6">
        <f t="shared" si="186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183"/>
        <v>9.1256810737235794E-2</v>
      </c>
      <c r="E2208" s="7">
        <f t="shared" si="184"/>
        <v>391</v>
      </c>
      <c r="F2208" s="6">
        <f t="shared" si="185"/>
        <v>0.11171428571428571</v>
      </c>
      <c r="G2208" s="55">
        <v>616</v>
      </c>
      <c r="H2208" s="7">
        <f t="shared" si="182"/>
        <v>3</v>
      </c>
      <c r="I2208" s="6">
        <f t="shared" si="186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183"/>
        <v>5.4162779144300788E-2</v>
      </c>
      <c r="E2209" s="7">
        <f t="shared" si="184"/>
        <v>261</v>
      </c>
      <c r="F2209" s="6">
        <f t="shared" si="185"/>
        <v>7.4571428571428566E-2</v>
      </c>
      <c r="G2209" s="55">
        <v>935</v>
      </c>
      <c r="H2209" s="7">
        <f t="shared" si="182"/>
        <v>11</v>
      </c>
      <c r="I2209" s="6">
        <f t="shared" si="186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183"/>
        <v>2.9601715760520543E-2</v>
      </c>
      <c r="E2210" s="7">
        <f t="shared" si="184"/>
        <v>152</v>
      </c>
      <c r="F2210" s="6">
        <f t="shared" si="185"/>
        <v>4.3428571428571427E-2</v>
      </c>
      <c r="G2210" s="55">
        <v>1087</v>
      </c>
      <c r="H2210" s="7">
        <f t="shared" si="182"/>
        <v>15</v>
      </c>
      <c r="I2210" s="6">
        <f t="shared" si="186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183"/>
        <v>1.4499953551680824E-3</v>
      </c>
      <c r="E2211" s="7">
        <f t="shared" si="184"/>
        <v>2</v>
      </c>
      <c r="F2211" s="6">
        <f t="shared" si="185"/>
        <v>5.7142857142857147E-4</v>
      </c>
      <c r="G2211" s="55">
        <v>0</v>
      </c>
      <c r="H2211" s="7">
        <f t="shared" si="182"/>
        <v>0</v>
      </c>
      <c r="I2211" s="6">
        <f t="shared" si="186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si="183"/>
        <v>4.8806160101814572E-2</v>
      </c>
      <c r="E2212" s="7">
        <f t="shared" si="184"/>
        <v>122</v>
      </c>
      <c r="F2212" s="6">
        <f t="shared" si="185"/>
        <v>5.3532250987275119E-2</v>
      </c>
      <c r="G2212" s="55">
        <v>4</v>
      </c>
      <c r="H2212" s="7">
        <f t="shared" si="182"/>
        <v>0</v>
      </c>
      <c r="I2212" s="6">
        <f t="shared" si="186"/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183"/>
        <v>0.1325110259098877</v>
      </c>
      <c r="E2213" s="7">
        <f t="shared" si="184"/>
        <v>307</v>
      </c>
      <c r="F2213" s="6">
        <f t="shared" si="185"/>
        <v>0.13470820535322509</v>
      </c>
      <c r="G2213" s="55">
        <v>1</v>
      </c>
      <c r="H2213" s="7">
        <f t="shared" si="182"/>
        <v>0</v>
      </c>
      <c r="I2213" s="6">
        <f t="shared" si="186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183"/>
        <v>0.20046344840834687</v>
      </c>
      <c r="E2214" s="7">
        <f t="shared" si="184"/>
        <v>435</v>
      </c>
      <c r="F2214" s="6">
        <f t="shared" si="185"/>
        <v>0.19087318999561212</v>
      </c>
      <c r="G2214" s="55">
        <v>20</v>
      </c>
      <c r="H2214" s="7">
        <f t="shared" si="182"/>
        <v>0</v>
      </c>
      <c r="I2214" s="6">
        <f t="shared" si="186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183"/>
        <v>0.16117438947275739</v>
      </c>
      <c r="E2215" s="7">
        <f t="shared" si="184"/>
        <v>363</v>
      </c>
      <c r="F2215" s="6">
        <f t="shared" si="185"/>
        <v>0.15928038613426942</v>
      </c>
      <c r="G2215" s="55">
        <v>46</v>
      </c>
      <c r="H2215" s="7">
        <f t="shared" si="182"/>
        <v>0</v>
      </c>
      <c r="I2215" s="6">
        <f t="shared" si="186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183"/>
        <v>0.14815941344560685</v>
      </c>
      <c r="E2216" s="7">
        <f t="shared" si="184"/>
        <v>344</v>
      </c>
      <c r="F2216" s="6">
        <f t="shared" si="185"/>
        <v>0.15094339622641509</v>
      </c>
      <c r="G2216" s="55">
        <v>120</v>
      </c>
      <c r="H2216" s="7">
        <f t="shared" ref="H2216:H2279" si="187">G2216-SUMIFS(G:G,A:A,A2216-1,B:B,B2216)</f>
        <v>0</v>
      </c>
      <c r="I2216" s="6">
        <f t="shared" si="186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183"/>
        <v>0.13236294653934508</v>
      </c>
      <c r="E2217" s="7">
        <f t="shared" si="184"/>
        <v>293</v>
      </c>
      <c r="F2217" s="6">
        <f t="shared" si="185"/>
        <v>0.12856516015796401</v>
      </c>
      <c r="G2217" s="55">
        <v>307</v>
      </c>
      <c r="H2217" s="7">
        <f t="shared" si="187"/>
        <v>5</v>
      </c>
      <c r="I2217" s="6">
        <f t="shared" si="186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183"/>
        <v>9.1352965189341481E-2</v>
      </c>
      <c r="E2218" s="7">
        <f t="shared" si="184"/>
        <v>232</v>
      </c>
      <c r="F2218" s="6">
        <f t="shared" si="185"/>
        <v>0.10179903466432647</v>
      </c>
      <c r="G2218" s="55">
        <v>625</v>
      </c>
      <c r="H2218" s="7">
        <f t="shared" si="187"/>
        <v>9</v>
      </c>
      <c r="I2218" s="6">
        <f t="shared" si="186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183"/>
        <v>5.4165032457397164E-2</v>
      </c>
      <c r="E2219" s="7">
        <f t="shared" si="184"/>
        <v>124</v>
      </c>
      <c r="F2219" s="6">
        <f t="shared" si="185"/>
        <v>5.4409828872312417E-2</v>
      </c>
      <c r="G2219" s="55">
        <v>944</v>
      </c>
      <c r="H2219" s="7">
        <f t="shared" si="187"/>
        <v>9</v>
      </c>
      <c r="I2219" s="6">
        <f t="shared" si="186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183"/>
        <v>2.9587859092473565E-2</v>
      </c>
      <c r="E2220" s="7">
        <f t="shared" si="184"/>
        <v>64</v>
      </c>
      <c r="F2220" s="6">
        <f t="shared" si="185"/>
        <v>2.8082492321193506E-2</v>
      </c>
      <c r="G2220" s="55">
        <v>1096</v>
      </c>
      <c r="H2220" s="7">
        <f t="shared" si="187"/>
        <v>9</v>
      </c>
      <c r="I2220" s="6">
        <f t="shared" si="186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 t="shared" si="183"/>
        <v>1.4167593830293037E-3</v>
      </c>
      <c r="E2221" s="7">
        <f t="shared" si="184"/>
        <v>-5</v>
      </c>
      <c r="F2221" s="6">
        <f t="shared" si="185"/>
        <v>-2.1939447125932428E-3</v>
      </c>
      <c r="G2221" s="55">
        <v>0</v>
      </c>
      <c r="H2221" s="7">
        <f t="shared" si="187"/>
        <v>0</v>
      </c>
      <c r="I2221" s="6">
        <f t="shared" si="186"/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si="183"/>
        <v>4.8686520450880552E-2</v>
      </c>
      <c r="E2222" s="7">
        <f t="shared" si="184"/>
        <v>63</v>
      </c>
      <c r="F2222" s="6">
        <f t="shared" si="185"/>
        <v>3.3018867924528301E-2</v>
      </c>
      <c r="G2222" s="55">
        <v>4</v>
      </c>
      <c r="H2222" s="7">
        <f t="shared" si="187"/>
        <v>0</v>
      </c>
      <c r="I2222" s="6">
        <f t="shared" si="186"/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183"/>
        <v>0.1323845988863028</v>
      </c>
      <c r="E2223" s="7">
        <f t="shared" si="184"/>
        <v>221</v>
      </c>
      <c r="F2223" s="6">
        <f t="shared" si="185"/>
        <v>0.11582809224318659</v>
      </c>
      <c r="G2223" s="55">
        <v>1</v>
      </c>
      <c r="H2223" s="7">
        <f t="shared" si="187"/>
        <v>0</v>
      </c>
      <c r="I2223" s="6">
        <f t="shared" si="186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183"/>
        <v>0.20036620143461994</v>
      </c>
      <c r="E2224" s="7">
        <f t="shared" si="184"/>
        <v>358</v>
      </c>
      <c r="F2224" s="6">
        <f t="shared" si="185"/>
        <v>0.18763102725366876</v>
      </c>
      <c r="G2224" s="55">
        <v>21</v>
      </c>
      <c r="H2224" s="7">
        <f t="shared" si="187"/>
        <v>1</v>
      </c>
      <c r="I2224" s="6">
        <f t="shared" si="186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183"/>
        <v>0.16123984208059608</v>
      </c>
      <c r="E2225" s="7">
        <f t="shared" si="184"/>
        <v>324</v>
      </c>
      <c r="F2225" s="6">
        <f t="shared" si="185"/>
        <v>0.16981132075471697</v>
      </c>
      <c r="G2225" s="55">
        <v>46</v>
      </c>
      <c r="H2225" s="7">
        <f t="shared" si="187"/>
        <v>0</v>
      </c>
      <c r="I2225" s="6">
        <f t="shared" si="186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183"/>
        <v>0.1481963983572569</v>
      </c>
      <c r="E2226" s="7">
        <f t="shared" si="184"/>
        <v>292</v>
      </c>
      <c r="F2226" s="6">
        <f t="shared" si="185"/>
        <v>0.15303983228511531</v>
      </c>
      <c r="G2226" s="55">
        <v>122</v>
      </c>
      <c r="H2226" s="7">
        <f t="shared" si="187"/>
        <v>2</v>
      </c>
      <c r="I2226" s="6">
        <f t="shared" si="186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183"/>
        <v>0.1324322606782273</v>
      </c>
      <c r="E2227" s="7">
        <f t="shared" si="184"/>
        <v>270</v>
      </c>
      <c r="F2227" s="6">
        <f t="shared" si="185"/>
        <v>0.14150943396226415</v>
      </c>
      <c r="G2227" s="55">
        <v>311</v>
      </c>
      <c r="H2227" s="7">
        <f t="shared" si="187"/>
        <v>4</v>
      </c>
      <c r="I2227" s="6">
        <f t="shared" si="186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183"/>
        <v>9.1383542383248473E-2</v>
      </c>
      <c r="E2228" s="7">
        <f t="shared" si="184"/>
        <v>182</v>
      </c>
      <c r="F2228" s="6">
        <f t="shared" si="185"/>
        <v>9.5387840670859536E-2</v>
      </c>
      <c r="G2228" s="55">
        <v>637</v>
      </c>
      <c r="H2228" s="7">
        <f t="shared" si="187"/>
        <v>12</v>
      </c>
      <c r="I2228" s="6">
        <f t="shared" si="186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183"/>
        <v>5.4290752818003447E-2</v>
      </c>
      <c r="E2229" s="7">
        <f t="shared" si="184"/>
        <v>135</v>
      </c>
      <c r="F2229" s="6">
        <f t="shared" si="185"/>
        <v>7.0754716981132074E-2</v>
      </c>
      <c r="G2229" s="55">
        <v>955</v>
      </c>
      <c r="H2229" s="7">
        <f t="shared" si="187"/>
        <v>11</v>
      </c>
      <c r="I2229" s="6">
        <f t="shared" si="186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183"/>
        <v>2.9601944601110521E-2</v>
      </c>
      <c r="E2230" s="7">
        <f t="shared" si="184"/>
        <v>60</v>
      </c>
      <c r="F2230" s="6">
        <f t="shared" si="185"/>
        <v>3.1446540880503145E-2</v>
      </c>
      <c r="G2230" s="55">
        <v>1110</v>
      </c>
      <c r="H2230" s="7">
        <f t="shared" si="187"/>
        <v>14</v>
      </c>
      <c r="I2230" s="6">
        <f t="shared" si="186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183"/>
        <v>1.4179383097539858E-3</v>
      </c>
      <c r="E2231" s="7">
        <f t="shared" si="184"/>
        <v>3</v>
      </c>
      <c r="F2231" s="6">
        <f t="shared" si="185"/>
        <v>1.5723270440251573E-3</v>
      </c>
      <c r="G2231" s="55">
        <v>0</v>
      </c>
      <c r="H2231" s="7">
        <f t="shared" si="187"/>
        <v>0</v>
      </c>
      <c r="I2231" s="6">
        <f t="shared" si="186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si="183"/>
        <v>4.8749114939815909E-2</v>
      </c>
      <c r="E2232" s="7">
        <f t="shared" si="184"/>
        <v>135</v>
      </c>
      <c r="F2232" s="6">
        <f t="shared" si="185"/>
        <v>5.5192150449713817E-2</v>
      </c>
      <c r="G2232" s="57">
        <v>4</v>
      </c>
      <c r="H2232" s="7">
        <f t="shared" si="187"/>
        <v>0</v>
      </c>
      <c r="I2232" s="6">
        <f t="shared" si="186"/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183"/>
        <v>0.13226732751160411</v>
      </c>
      <c r="E2233" s="7">
        <f t="shared" si="184"/>
        <v>294</v>
      </c>
      <c r="F2233" s="6">
        <f t="shared" si="185"/>
        <v>0.12019623875715454</v>
      </c>
      <c r="G2233" s="57">
        <v>1</v>
      </c>
      <c r="H2233" s="7">
        <f t="shared" si="187"/>
        <v>0</v>
      </c>
      <c r="I2233" s="6">
        <f t="shared" si="186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183"/>
        <v>0.2000747384155456</v>
      </c>
      <c r="E2234" s="7">
        <f t="shared" si="184"/>
        <v>416</v>
      </c>
      <c r="F2234" s="6">
        <f t="shared" si="185"/>
        <v>0.17007358953393295</v>
      </c>
      <c r="G2234" s="57">
        <v>21</v>
      </c>
      <c r="H2234" s="7">
        <f t="shared" si="187"/>
        <v>0</v>
      </c>
      <c r="I2234" s="6">
        <f t="shared" si="186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183"/>
        <v>0.16105341829911102</v>
      </c>
      <c r="E2235" s="7">
        <f t="shared" si="184"/>
        <v>347</v>
      </c>
      <c r="F2235" s="6">
        <f t="shared" si="185"/>
        <v>0.1418642681929681</v>
      </c>
      <c r="G2235" s="57">
        <v>46</v>
      </c>
      <c r="H2235" s="7">
        <f t="shared" si="187"/>
        <v>0</v>
      </c>
      <c r="I2235" s="6">
        <f t="shared" si="186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183"/>
        <v>0.14808433640154198</v>
      </c>
      <c r="E2236" s="7">
        <f t="shared" si="184"/>
        <v>334</v>
      </c>
      <c r="F2236" s="6">
        <f t="shared" si="185"/>
        <v>0.13654946852003272</v>
      </c>
      <c r="G2236" s="57">
        <v>124</v>
      </c>
      <c r="H2236" s="7">
        <f t="shared" si="187"/>
        <v>2</v>
      </c>
      <c r="I2236" s="6">
        <f t="shared" si="186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183"/>
        <v>0.13272755880733222</v>
      </c>
      <c r="E2237" s="7">
        <f t="shared" si="184"/>
        <v>399</v>
      </c>
      <c r="F2237" s="6">
        <f t="shared" si="185"/>
        <v>0.16312346688470972</v>
      </c>
      <c r="G2237" s="57">
        <v>315</v>
      </c>
      <c r="H2237" s="7">
        <f t="shared" si="187"/>
        <v>4</v>
      </c>
      <c r="I2237" s="6">
        <f t="shared" si="186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183"/>
        <v>9.1570293446621043E-2</v>
      </c>
      <c r="E2238" s="7">
        <f t="shared" si="184"/>
        <v>271</v>
      </c>
      <c r="F2238" s="6">
        <f t="shared" si="185"/>
        <v>0.11079313164349959</v>
      </c>
      <c r="G2238" s="57">
        <v>643</v>
      </c>
      <c r="H2238" s="7">
        <f t="shared" si="187"/>
        <v>6</v>
      </c>
      <c r="I2238" s="6">
        <f t="shared" si="186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183"/>
        <v>5.4409566517189832E-2</v>
      </c>
      <c r="E2239" s="7">
        <f t="shared" si="184"/>
        <v>163</v>
      </c>
      <c r="F2239" s="6">
        <f t="shared" si="185"/>
        <v>6.6639411283728536E-2</v>
      </c>
      <c r="G2239" s="57">
        <v>963</v>
      </c>
      <c r="H2239" s="7">
        <f t="shared" si="187"/>
        <v>8</v>
      </c>
      <c r="I2239" s="6">
        <f t="shared" si="186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183"/>
        <v>2.9647549366690267E-2</v>
      </c>
      <c r="E2240" s="7">
        <f t="shared" si="184"/>
        <v>84</v>
      </c>
      <c r="F2240" s="6">
        <f t="shared" si="185"/>
        <v>3.4341782502044151E-2</v>
      </c>
      <c r="G2240" s="57">
        <v>1124</v>
      </c>
      <c r="H2240" s="7">
        <f t="shared" si="187"/>
        <v>14</v>
      </c>
      <c r="I2240" s="6">
        <f t="shared" si="186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 t="shared" si="183"/>
        <v>1.4160962945480293E-3</v>
      </c>
      <c r="E2241" s="7">
        <f t="shared" si="184"/>
        <v>3</v>
      </c>
      <c r="F2241" s="6">
        <f t="shared" si="185"/>
        <v>1.2264922322158627E-3</v>
      </c>
      <c r="G2241" s="57">
        <v>0</v>
      </c>
      <c r="H2241" s="7">
        <f t="shared" si="187"/>
        <v>0</v>
      </c>
      <c r="I2241" s="6">
        <f t="shared" si="186"/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305" si="188">C2242/SUMIF(A:A,A2242,C:C)</f>
        <v>4.8797103706010592E-2</v>
      </c>
      <c r="E2242" s="7">
        <f t="shared" si="184"/>
        <v>142</v>
      </c>
      <c r="F2242" s="6">
        <f t="shared" si="185"/>
        <v>5.338345864661654E-2</v>
      </c>
      <c r="G2242" s="57">
        <v>4</v>
      </c>
      <c r="H2242" s="7">
        <f t="shared" si="187"/>
        <v>0</v>
      </c>
      <c r="I2242" s="6">
        <f t="shared" si="186"/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188"/>
        <v>0.13233027094363126</v>
      </c>
      <c r="E2243" s="7">
        <f t="shared" si="184"/>
        <v>368</v>
      </c>
      <c r="F2243" s="6">
        <f t="shared" si="185"/>
        <v>0.13834586466165413</v>
      </c>
      <c r="G2243" s="57">
        <v>1</v>
      </c>
      <c r="H2243" s="7">
        <f t="shared" si="187"/>
        <v>0</v>
      </c>
      <c r="I2243" s="6">
        <f t="shared" si="186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188"/>
        <v>0.19968467767050763</v>
      </c>
      <c r="E2244" s="7">
        <f t="shared" si="184"/>
        <v>432</v>
      </c>
      <c r="F2244" s="6">
        <f t="shared" si="185"/>
        <v>0.162406015037594</v>
      </c>
      <c r="G2244" s="57">
        <v>21</v>
      </c>
      <c r="H2244" s="7">
        <f t="shared" si="187"/>
        <v>0</v>
      </c>
      <c r="I2244" s="6">
        <f t="shared" si="186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188"/>
        <v>0.16081828090937403</v>
      </c>
      <c r="E2245" s="7">
        <f t="shared" si="184"/>
        <v>368</v>
      </c>
      <c r="F2245" s="6">
        <f t="shared" si="185"/>
        <v>0.13834586466165413</v>
      </c>
      <c r="G2245" s="57">
        <v>46</v>
      </c>
      <c r="H2245" s="7">
        <f t="shared" si="187"/>
        <v>0</v>
      </c>
      <c r="I2245" s="6">
        <f t="shared" si="186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188"/>
        <v>0.14819370912488322</v>
      </c>
      <c r="E2246" s="7">
        <f t="shared" si="184"/>
        <v>422</v>
      </c>
      <c r="F2246" s="6">
        <f t="shared" si="185"/>
        <v>0.1586466165413534</v>
      </c>
      <c r="G2246" s="57">
        <v>126</v>
      </c>
      <c r="H2246" s="7">
        <f t="shared" si="187"/>
        <v>2</v>
      </c>
      <c r="I2246" s="6">
        <f t="shared" si="186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188"/>
        <v>0.13286359389598257</v>
      </c>
      <c r="E2247" s="7">
        <f t="shared" si="184"/>
        <v>388</v>
      </c>
      <c r="F2247" s="6">
        <f t="shared" si="185"/>
        <v>0.14586466165413534</v>
      </c>
      <c r="G2247" s="57">
        <v>317</v>
      </c>
      <c r="H2247" s="7">
        <f t="shared" si="187"/>
        <v>2</v>
      </c>
      <c r="I2247" s="6">
        <f t="shared" si="186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188"/>
        <v>9.1723762067891623E-2</v>
      </c>
      <c r="E2248" s="7">
        <f t="shared" ref="E2248:E2311" si="189">C2248-SUMIFS(C:C,A:A,A2248-1,B:B,B2248)</f>
        <v>283</v>
      </c>
      <c r="F2248" s="6">
        <f t="shared" ref="F2248:F2311" si="190">E2248/SUMIF(A:A,A2248,E:E)</f>
        <v>0.10639097744360902</v>
      </c>
      <c r="G2248" s="57">
        <v>648</v>
      </c>
      <c r="H2248" s="7">
        <f t="shared" si="187"/>
        <v>5</v>
      </c>
      <c r="I2248" s="6">
        <f t="shared" si="186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188"/>
        <v>5.4554655870445341E-2</v>
      </c>
      <c r="E2249" s="7">
        <f t="shared" si="189"/>
        <v>182</v>
      </c>
      <c r="F2249" s="6">
        <f t="shared" si="190"/>
        <v>6.8421052631578952E-2</v>
      </c>
      <c r="G2249" s="57">
        <v>970</v>
      </c>
      <c r="H2249" s="7">
        <f t="shared" si="187"/>
        <v>7</v>
      </c>
      <c r="I2249" s="6">
        <f t="shared" si="186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188"/>
        <v>2.9648084708813454E-2</v>
      </c>
      <c r="E2250" s="7">
        <f t="shared" si="189"/>
        <v>79</v>
      </c>
      <c r="F2250" s="6">
        <f t="shared" si="190"/>
        <v>2.9699248120300753E-2</v>
      </c>
      <c r="G2250" s="57">
        <v>1130</v>
      </c>
      <c r="H2250" s="7">
        <f t="shared" si="187"/>
        <v>6</v>
      </c>
      <c r="I2250" s="6">
        <f t="shared" si="186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188"/>
        <v>1.3858611024602928E-3</v>
      </c>
      <c r="E2251" s="7">
        <f t="shared" si="189"/>
        <v>-4</v>
      </c>
      <c r="F2251" s="6">
        <f t="shared" si="190"/>
        <v>-1.5037593984962407E-3</v>
      </c>
      <c r="G2251" s="57">
        <v>0</v>
      </c>
      <c r="H2251" s="7">
        <f t="shared" si="187"/>
        <v>0</v>
      </c>
      <c r="I2251" s="6">
        <f t="shared" si="186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si="188"/>
        <v>4.8842335676408929E-2</v>
      </c>
      <c r="E2252" s="7">
        <f t="shared" si="189"/>
        <v>139</v>
      </c>
      <c r="F2252" s="6">
        <f t="shared" si="190"/>
        <v>5.3297546012269936E-2</v>
      </c>
      <c r="G2252" s="59">
        <v>5</v>
      </c>
      <c r="H2252" s="7">
        <f t="shared" si="187"/>
        <v>1</v>
      </c>
      <c r="I2252" s="6">
        <f t="shared" si="186"/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188"/>
        <v>0.1323722098902454</v>
      </c>
      <c r="E2253" s="7">
        <f t="shared" si="189"/>
        <v>356</v>
      </c>
      <c r="F2253" s="6">
        <f t="shared" si="190"/>
        <v>0.13650306748466257</v>
      </c>
      <c r="G2253" s="59">
        <v>1</v>
      </c>
      <c r="H2253" s="7">
        <f t="shared" si="187"/>
        <v>0</v>
      </c>
      <c r="I2253" s="6">
        <f t="shared" si="186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188"/>
        <v>0.19934255148600322</v>
      </c>
      <c r="E2254" s="7">
        <f t="shared" si="189"/>
        <v>432</v>
      </c>
      <c r="F2254" s="6">
        <f t="shared" si="190"/>
        <v>0.16564417177914109</v>
      </c>
      <c r="G2254" s="59">
        <v>21</v>
      </c>
      <c r="H2254" s="7">
        <f t="shared" si="187"/>
        <v>0</v>
      </c>
      <c r="I2254" s="6">
        <f t="shared" si="186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188"/>
        <v>0.16071648785300283</v>
      </c>
      <c r="E2255" s="7">
        <f t="shared" si="189"/>
        <v>393</v>
      </c>
      <c r="F2255" s="6">
        <f t="shared" si="190"/>
        <v>0.15069018404907975</v>
      </c>
      <c r="G2255" s="59">
        <v>46</v>
      </c>
      <c r="H2255" s="7">
        <f t="shared" si="187"/>
        <v>0</v>
      </c>
      <c r="I2255" s="6">
        <f t="shared" si="186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188"/>
        <v>0.14824963004069552</v>
      </c>
      <c r="E2256" s="7">
        <f t="shared" si="189"/>
        <v>401</v>
      </c>
      <c r="F2256" s="6">
        <f t="shared" si="190"/>
        <v>0.15375766871165644</v>
      </c>
      <c r="G2256" s="59">
        <v>127</v>
      </c>
      <c r="H2256" s="7">
        <f t="shared" si="187"/>
        <v>1</v>
      </c>
      <c r="I2256" s="6">
        <f t="shared" si="186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188"/>
        <v>0.13288475767665556</v>
      </c>
      <c r="E2257" s="7">
        <f t="shared" si="189"/>
        <v>352</v>
      </c>
      <c r="F2257" s="6">
        <f t="shared" si="190"/>
        <v>0.13496932515337423</v>
      </c>
      <c r="G2257" s="59">
        <v>324</v>
      </c>
      <c r="H2257" s="7">
        <f t="shared" si="187"/>
        <v>7</v>
      </c>
      <c r="I2257" s="6">
        <f t="shared" si="186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188"/>
        <v>9.1950302133431985E-2</v>
      </c>
      <c r="E2258" s="7">
        <f t="shared" si="189"/>
        <v>298</v>
      </c>
      <c r="F2258" s="6">
        <f t="shared" si="190"/>
        <v>0.1142638036809816</v>
      </c>
      <c r="G2258" s="59">
        <v>657</v>
      </c>
      <c r="H2258" s="7">
        <f t="shared" si="187"/>
        <v>9</v>
      </c>
      <c r="I2258" s="6">
        <f t="shared" si="186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188"/>
        <v>5.4649926008139102E-2</v>
      </c>
      <c r="E2259" s="7">
        <f t="shared" si="189"/>
        <v>167</v>
      </c>
      <c r="F2259" s="6">
        <f t="shared" si="190"/>
        <v>6.4033742331288349E-2</v>
      </c>
      <c r="G2259" s="59">
        <v>999</v>
      </c>
      <c r="H2259" s="7">
        <f t="shared" si="187"/>
        <v>29</v>
      </c>
      <c r="I2259" s="6">
        <f t="shared" si="186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188"/>
        <v>2.9627574300160317E-2</v>
      </c>
      <c r="E2260" s="7">
        <f t="shared" si="189"/>
        <v>72</v>
      </c>
      <c r="F2260" s="6">
        <f t="shared" si="190"/>
        <v>2.7607361963190184E-2</v>
      </c>
      <c r="G2260" s="59">
        <v>1161</v>
      </c>
      <c r="H2260" s="7">
        <f t="shared" si="187"/>
        <v>31</v>
      </c>
      <c r="I2260" s="6">
        <f t="shared" si="186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188"/>
        <v>1.3642249352571218E-3</v>
      </c>
      <c r="E2261" s="7">
        <f t="shared" si="189"/>
        <v>-2</v>
      </c>
      <c r="F2261" s="6">
        <f t="shared" si="190"/>
        <v>-7.668711656441718E-4</v>
      </c>
      <c r="G2261" s="59">
        <v>0</v>
      </c>
      <c r="H2261" s="7">
        <f t="shared" si="187"/>
        <v>0</v>
      </c>
      <c r="I2261" s="6">
        <f t="shared" si="186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si="188"/>
        <v>4.8846826663393079E-2</v>
      </c>
      <c r="E2262" s="7">
        <f t="shared" si="189"/>
        <v>59</v>
      </c>
      <c r="F2262" s="6">
        <f t="shared" si="190"/>
        <v>4.9831081081081079E-2</v>
      </c>
      <c r="G2262" s="61">
        <v>4</v>
      </c>
      <c r="H2262" s="7">
        <f t="shared" si="187"/>
        <v>-1</v>
      </c>
      <c r="I2262" s="6">
        <f t="shared" si="186"/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188"/>
        <v>0.13226199975448072</v>
      </c>
      <c r="E2263" s="7">
        <f t="shared" si="189"/>
        <v>128</v>
      </c>
      <c r="F2263" s="6">
        <f t="shared" si="190"/>
        <v>0.10810810810810811</v>
      </c>
      <c r="G2263" s="61">
        <v>1</v>
      </c>
      <c r="H2263" s="7">
        <f t="shared" si="187"/>
        <v>0</v>
      </c>
      <c r="I2263" s="6">
        <f t="shared" si="186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188"/>
        <v>0.19932712374171371</v>
      </c>
      <c r="E2264" s="7">
        <f t="shared" si="189"/>
        <v>232</v>
      </c>
      <c r="F2264" s="6">
        <f t="shared" si="190"/>
        <v>0.19594594594594594</v>
      </c>
      <c r="G2264" s="61">
        <v>21</v>
      </c>
      <c r="H2264" s="7">
        <f t="shared" si="187"/>
        <v>0</v>
      </c>
      <c r="I2264" s="6">
        <f t="shared" si="186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188"/>
        <v>0.16060796710041739</v>
      </c>
      <c r="E2265" s="7">
        <f t="shared" si="189"/>
        <v>162</v>
      </c>
      <c r="F2265" s="6">
        <f t="shared" si="190"/>
        <v>0.13682432432432431</v>
      </c>
      <c r="G2265" s="61">
        <v>46</v>
      </c>
      <c r="H2265" s="7">
        <f t="shared" si="187"/>
        <v>0</v>
      </c>
      <c r="I2265" s="6">
        <f t="shared" si="186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188"/>
        <v>0.14822842499386202</v>
      </c>
      <c r="E2266" s="7">
        <f t="shared" si="189"/>
        <v>170</v>
      </c>
      <c r="F2266" s="6">
        <f t="shared" si="190"/>
        <v>0.14358108108108109</v>
      </c>
      <c r="G2266" s="61">
        <v>126</v>
      </c>
      <c r="H2266" s="7">
        <f t="shared" si="187"/>
        <v>-1</v>
      </c>
      <c r="I2266" s="6">
        <f t="shared" si="186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188"/>
        <v>0.13290265160815123</v>
      </c>
      <c r="E2267" s="7">
        <f t="shared" si="189"/>
        <v>162</v>
      </c>
      <c r="F2267" s="6">
        <f t="shared" si="190"/>
        <v>0.13682432432432431</v>
      </c>
      <c r="G2267" s="61">
        <v>325</v>
      </c>
      <c r="H2267" s="7">
        <f t="shared" si="187"/>
        <v>1</v>
      </c>
      <c r="I2267" s="6">
        <f t="shared" si="186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188"/>
        <v>9.2085072428185616E-2</v>
      </c>
      <c r="E2268" s="7">
        <f t="shared" si="189"/>
        <v>144</v>
      </c>
      <c r="F2268" s="6">
        <f t="shared" si="190"/>
        <v>0.12162162162162163</v>
      </c>
      <c r="G2268" s="61">
        <v>657</v>
      </c>
      <c r="H2268" s="7">
        <f t="shared" si="187"/>
        <v>0</v>
      </c>
      <c r="I2268" s="6">
        <f t="shared" si="186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188"/>
        <v>5.4720108028480235E-2</v>
      </c>
      <c r="E2269" s="7">
        <f t="shared" si="189"/>
        <v>83</v>
      </c>
      <c r="F2269" s="6">
        <f t="shared" si="190"/>
        <v>7.0101351351351357E-2</v>
      </c>
      <c r="G2269" s="61">
        <v>1003</v>
      </c>
      <c r="H2269" s="7">
        <f t="shared" si="187"/>
        <v>4</v>
      </c>
      <c r="I2269" s="6">
        <f t="shared" si="186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188"/>
        <v>2.9680978394303954E-2</v>
      </c>
      <c r="E2270" s="7">
        <f t="shared" si="189"/>
        <v>49</v>
      </c>
      <c r="F2270" s="6">
        <f t="shared" si="190"/>
        <v>4.1385135135135136E-2</v>
      </c>
      <c r="G2270" s="61">
        <v>1170</v>
      </c>
      <c r="H2270" s="7">
        <f t="shared" si="187"/>
        <v>9</v>
      </c>
      <c r="I2270" s="6">
        <f t="shared" ref="I2270:I2333" si="191">G2270/SUMIF(A:A,A2270,G:G)</f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188"/>
        <v>1.3388472870120305E-3</v>
      </c>
      <c r="E2271" s="7">
        <f t="shared" si="189"/>
        <v>-5</v>
      </c>
      <c r="F2271" s="6">
        <f t="shared" si="190"/>
        <v>-4.2229729729729732E-3</v>
      </c>
      <c r="G2271" s="61">
        <v>0</v>
      </c>
      <c r="H2271" s="7">
        <f t="shared" si="187"/>
        <v>0</v>
      </c>
      <c r="I2271" s="6">
        <f t="shared" si="191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si="188"/>
        <v>4.8805398085882815E-2</v>
      </c>
      <c r="E2272" s="7">
        <f t="shared" si="189"/>
        <v>26</v>
      </c>
      <c r="F2272" s="6">
        <f t="shared" si="190"/>
        <v>3.4482758620689655E-2</v>
      </c>
      <c r="G2272" s="63">
        <v>4</v>
      </c>
      <c r="H2272" s="7">
        <f t="shared" si="187"/>
        <v>0</v>
      </c>
      <c r="I2272" s="6">
        <f t="shared" si="191"/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188"/>
        <v>0.13225539923343507</v>
      </c>
      <c r="E2273" s="7">
        <f t="shared" si="189"/>
        <v>98</v>
      </c>
      <c r="F2273" s="6">
        <f t="shared" si="190"/>
        <v>0.129973474801061</v>
      </c>
      <c r="G2273" s="63">
        <v>1</v>
      </c>
      <c r="H2273" s="7">
        <f t="shared" si="187"/>
        <v>0</v>
      </c>
      <c r="I2273" s="6">
        <f t="shared" si="191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188"/>
        <v>0.19932600429949585</v>
      </c>
      <c r="E2274" s="7">
        <f t="shared" si="189"/>
        <v>150</v>
      </c>
      <c r="F2274" s="6">
        <f t="shared" si="190"/>
        <v>0.19893899204244031</v>
      </c>
      <c r="G2274" s="63">
        <v>21</v>
      </c>
      <c r="H2274" s="7">
        <f t="shared" si="187"/>
        <v>0</v>
      </c>
      <c r="I2274" s="6">
        <f t="shared" si="191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188"/>
        <v>0.1605425627137316</v>
      </c>
      <c r="E2275" s="7">
        <f t="shared" si="189"/>
        <v>104</v>
      </c>
      <c r="F2275" s="6">
        <f t="shared" si="190"/>
        <v>0.13793103448275862</v>
      </c>
      <c r="G2275" s="63">
        <v>46</v>
      </c>
      <c r="H2275" s="7">
        <f t="shared" si="187"/>
        <v>0</v>
      </c>
      <c r="I2275" s="6">
        <f t="shared" si="191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188"/>
        <v>0.14826757858820469</v>
      </c>
      <c r="E2276" s="7">
        <f t="shared" si="189"/>
        <v>122</v>
      </c>
      <c r="F2276" s="6">
        <f t="shared" si="190"/>
        <v>0.16180371352785147</v>
      </c>
      <c r="G2276" s="63">
        <v>126</v>
      </c>
      <c r="H2276" s="7">
        <f t="shared" si="187"/>
        <v>0</v>
      </c>
      <c r="I2276" s="6">
        <f t="shared" si="191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188"/>
        <v>0.13294010542180196</v>
      </c>
      <c r="E2277" s="7">
        <f t="shared" si="189"/>
        <v>110</v>
      </c>
      <c r="F2277" s="6">
        <f t="shared" si="190"/>
        <v>0.14588859416445624</v>
      </c>
      <c r="G2277" s="63">
        <v>325</v>
      </c>
      <c r="H2277" s="7">
        <f t="shared" si="187"/>
        <v>0</v>
      </c>
      <c r="I2277" s="6">
        <f t="shared" si="191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188"/>
        <v>9.2041342483150101E-2</v>
      </c>
      <c r="E2278" s="7">
        <f t="shared" si="189"/>
        <v>58</v>
      </c>
      <c r="F2278" s="6">
        <f t="shared" si="190"/>
        <v>7.6923076923076927E-2</v>
      </c>
      <c r="G2278" s="63">
        <v>657</v>
      </c>
      <c r="H2278" s="7">
        <f t="shared" si="187"/>
        <v>0</v>
      </c>
      <c r="I2278" s="6">
        <f t="shared" si="191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188"/>
        <v>5.4749718849693603E-2</v>
      </c>
      <c r="E2279" s="7">
        <f t="shared" si="189"/>
        <v>49</v>
      </c>
      <c r="F2279" s="6">
        <f t="shared" si="190"/>
        <v>6.49867374005305E-2</v>
      </c>
      <c r="G2279" s="63">
        <v>1003</v>
      </c>
      <c r="H2279" s="7">
        <f t="shared" si="187"/>
        <v>0</v>
      </c>
      <c r="I2279" s="6">
        <f t="shared" si="191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188"/>
        <v>2.9694827599397153E-2</v>
      </c>
      <c r="E2280" s="7">
        <f t="shared" si="189"/>
        <v>26</v>
      </c>
      <c r="F2280" s="6">
        <f t="shared" si="190"/>
        <v>3.4482758620689655E-2</v>
      </c>
      <c r="G2280" s="63">
        <v>1170</v>
      </c>
      <c r="H2280" s="7">
        <f t="shared" ref="H2280:H2343" si="192">G2280-SUMIFS(G:G,A:A,A2280-1,B:B,B2280)</f>
        <v>0</v>
      </c>
      <c r="I2280" s="6">
        <f t="shared" si="191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188"/>
        <v>1.3770627252071331E-3</v>
      </c>
      <c r="E2281" s="7">
        <f t="shared" si="189"/>
        <v>11</v>
      </c>
      <c r="F2281" s="6">
        <f t="shared" si="190"/>
        <v>1.4588859416445624E-2</v>
      </c>
      <c r="G2281" s="63">
        <v>0</v>
      </c>
      <c r="H2281" s="7">
        <f t="shared" si="192"/>
        <v>0</v>
      </c>
      <c r="I2281" s="6">
        <f t="shared" si="191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si="188"/>
        <v>4.8743891423236971E-2</v>
      </c>
      <c r="E2282" s="7">
        <f t="shared" si="189"/>
        <v>138</v>
      </c>
      <c r="F2282" s="6">
        <f t="shared" si="190"/>
        <v>4.365707054729516E-2</v>
      </c>
      <c r="G2282" s="65">
        <v>4</v>
      </c>
      <c r="H2282" s="7">
        <f t="shared" si="192"/>
        <v>0</v>
      </c>
      <c r="I2282" s="6">
        <f t="shared" si="191"/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188"/>
        <v>0.13223249819530061</v>
      </c>
      <c r="E2283" s="7">
        <f t="shared" si="189"/>
        <v>412</v>
      </c>
      <c r="F2283" s="6">
        <f t="shared" si="190"/>
        <v>0.13033850047453338</v>
      </c>
      <c r="G2283" s="65">
        <v>1</v>
      </c>
      <c r="H2283" s="7">
        <f t="shared" si="192"/>
        <v>0</v>
      </c>
      <c r="I2283" s="6">
        <f t="shared" si="191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188"/>
        <v>0.19903094256331566</v>
      </c>
      <c r="E2284" s="7">
        <f t="shared" si="189"/>
        <v>552</v>
      </c>
      <c r="F2284" s="6">
        <f t="shared" si="190"/>
        <v>0.17462828218918064</v>
      </c>
      <c r="G2284" s="65">
        <v>22</v>
      </c>
      <c r="H2284" s="7">
        <f t="shared" si="192"/>
        <v>1</v>
      </c>
      <c r="I2284" s="6">
        <f t="shared" si="191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188"/>
        <v>0.16028754247185237</v>
      </c>
      <c r="E2285" s="7">
        <f t="shared" si="189"/>
        <v>440</v>
      </c>
      <c r="F2285" s="6">
        <f t="shared" si="190"/>
        <v>0.13919645681746282</v>
      </c>
      <c r="G2285" s="65">
        <v>47</v>
      </c>
      <c r="H2285" s="7">
        <f t="shared" si="192"/>
        <v>1</v>
      </c>
      <c r="I2285" s="6">
        <f t="shared" si="191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188"/>
        <v>0.14820078083957261</v>
      </c>
      <c r="E2286" s="7">
        <f t="shared" si="189"/>
        <v>451</v>
      </c>
      <c r="F2286" s="6">
        <f t="shared" si="190"/>
        <v>0.14267636823789939</v>
      </c>
      <c r="G2286" s="65">
        <v>127</v>
      </c>
      <c r="H2286" s="7">
        <f t="shared" si="192"/>
        <v>1</v>
      </c>
      <c r="I2286" s="6">
        <f t="shared" si="191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188"/>
        <v>0.13306776221053945</v>
      </c>
      <c r="E2287" s="7">
        <f t="shared" si="189"/>
        <v>454</v>
      </c>
      <c r="F2287" s="6">
        <f t="shared" si="190"/>
        <v>0.14362543498892755</v>
      </c>
      <c r="G2287" s="65">
        <v>329</v>
      </c>
      <c r="H2287" s="7">
        <f t="shared" si="192"/>
        <v>4</v>
      </c>
      <c r="I2287" s="6">
        <f t="shared" si="191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188"/>
        <v>9.2196517591567231E-2</v>
      </c>
      <c r="E2288" s="7">
        <f t="shared" si="189"/>
        <v>332</v>
      </c>
      <c r="F2288" s="6">
        <f t="shared" si="190"/>
        <v>0.10503005378044923</v>
      </c>
      <c r="G2288" s="65">
        <v>657</v>
      </c>
      <c r="H2288" s="7">
        <f t="shared" si="192"/>
        <v>0</v>
      </c>
      <c r="I2288" s="6">
        <f t="shared" si="191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188"/>
        <v>5.5051835502122178E-2</v>
      </c>
      <c r="E2289" s="7">
        <f t="shared" si="189"/>
        <v>253</v>
      </c>
      <c r="F2289" s="6">
        <f t="shared" si="190"/>
        <v>8.0037962670041124E-2</v>
      </c>
      <c r="G2289" s="65">
        <v>1018</v>
      </c>
      <c r="H2289" s="7">
        <f t="shared" si="192"/>
        <v>15</v>
      </c>
      <c r="I2289" s="6">
        <f t="shared" si="191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188"/>
        <v>2.9827618136945504E-2</v>
      </c>
      <c r="E2290" s="7">
        <f t="shared" si="189"/>
        <v>129</v>
      </c>
      <c r="F2290" s="6">
        <f t="shared" si="190"/>
        <v>4.0809870294210696E-2</v>
      </c>
      <c r="G2290" s="65">
        <v>1174</v>
      </c>
      <c r="H2290" s="7">
        <f t="shared" si="192"/>
        <v>4</v>
      </c>
      <c r="I2290" s="6">
        <f t="shared" si="191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188"/>
        <v>1.360611065547438E-3</v>
      </c>
      <c r="E2291" s="7">
        <f t="shared" si="189"/>
        <v>0</v>
      </c>
      <c r="F2291" s="6">
        <f t="shared" si="190"/>
        <v>0</v>
      </c>
      <c r="G2291" s="65">
        <v>0</v>
      </c>
      <c r="H2291" s="7">
        <f t="shared" si="192"/>
        <v>0</v>
      </c>
      <c r="I2291" s="6">
        <f t="shared" si="191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si="188"/>
        <v>4.8701554680372586E-2</v>
      </c>
      <c r="E2292" s="7">
        <f t="shared" si="189"/>
        <v>75</v>
      </c>
      <c r="F2292" s="6">
        <f t="shared" si="190"/>
        <v>4.2372881355932202E-2</v>
      </c>
      <c r="G2292" s="66">
        <v>4</v>
      </c>
      <c r="H2292" s="7">
        <f t="shared" si="192"/>
        <v>0</v>
      </c>
      <c r="I2292" s="6">
        <f t="shared" si="191"/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188"/>
        <v>0.13227735708091021</v>
      </c>
      <c r="E2293" s="7">
        <f t="shared" si="189"/>
        <v>246</v>
      </c>
      <c r="F2293" s="6">
        <f t="shared" si="190"/>
        <v>0.13898305084745763</v>
      </c>
      <c r="G2293" s="66">
        <v>1</v>
      </c>
      <c r="H2293" s="7">
        <f t="shared" si="192"/>
        <v>0</v>
      </c>
      <c r="I2293" s="6">
        <f t="shared" si="191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188"/>
        <v>0.19899232984303022</v>
      </c>
      <c r="E2294" s="7">
        <f t="shared" si="189"/>
        <v>342</v>
      </c>
      <c r="F2294" s="6">
        <f t="shared" si="190"/>
        <v>0.19322033898305085</v>
      </c>
      <c r="G2294" s="66">
        <v>22</v>
      </c>
      <c r="H2294" s="7">
        <f t="shared" si="192"/>
        <v>0</v>
      </c>
      <c r="I2294" s="6">
        <f t="shared" si="191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188"/>
        <v>0.16016849566559166</v>
      </c>
      <c r="E2295" s="7">
        <f t="shared" si="189"/>
        <v>252</v>
      </c>
      <c r="F2295" s="6">
        <f t="shared" si="190"/>
        <v>0.14237288135593221</v>
      </c>
      <c r="G2295" s="66">
        <v>48</v>
      </c>
      <c r="H2295" s="7">
        <f t="shared" si="192"/>
        <v>1</v>
      </c>
      <c r="I2295" s="6">
        <f t="shared" si="191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188"/>
        <v>0.14820710550126334</v>
      </c>
      <c r="E2296" s="7">
        <f t="shared" si="189"/>
        <v>264</v>
      </c>
      <c r="F2296" s="6">
        <f t="shared" si="190"/>
        <v>0.14915254237288136</v>
      </c>
      <c r="G2296" s="66">
        <v>128</v>
      </c>
      <c r="H2296" s="7">
        <f t="shared" si="192"/>
        <v>1</v>
      </c>
      <c r="I2296" s="6">
        <f t="shared" si="191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188"/>
        <v>0.13308829878696637</v>
      </c>
      <c r="E2297" s="7">
        <f t="shared" si="189"/>
        <v>241</v>
      </c>
      <c r="F2297" s="6">
        <f t="shared" si="190"/>
        <v>0.13615819209039548</v>
      </c>
      <c r="G2297" s="66">
        <v>333</v>
      </c>
      <c r="H2297" s="7">
        <f t="shared" si="192"/>
        <v>4</v>
      </c>
      <c r="I2297" s="6">
        <f t="shared" si="191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188"/>
        <v>9.2259636502888986E-2</v>
      </c>
      <c r="E2298" s="7">
        <f t="shared" si="189"/>
        <v>180</v>
      </c>
      <c r="F2298" s="6">
        <f t="shared" si="190"/>
        <v>0.10169491525423729</v>
      </c>
      <c r="G2298" s="66">
        <v>673</v>
      </c>
      <c r="H2298" s="7">
        <f t="shared" si="192"/>
        <v>16</v>
      </c>
      <c r="I2298" s="6">
        <f t="shared" si="191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188"/>
        <v>5.5125264213067425E-2</v>
      </c>
      <c r="E2299" s="7">
        <f t="shared" si="189"/>
        <v>117</v>
      </c>
      <c r="F2299" s="6">
        <f t="shared" si="190"/>
        <v>6.6101694915254236E-2</v>
      </c>
      <c r="G2299" s="66">
        <v>1046</v>
      </c>
      <c r="H2299" s="7">
        <f t="shared" si="192"/>
        <v>28</v>
      </c>
      <c r="I2299" s="6">
        <f t="shared" si="191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188"/>
        <v>2.9847160014566915E-2</v>
      </c>
      <c r="E2300" s="7">
        <f t="shared" si="189"/>
        <v>58</v>
      </c>
      <c r="F2300" s="6">
        <f t="shared" si="190"/>
        <v>3.2768361581920903E-2</v>
      </c>
      <c r="G2300" s="66">
        <v>1199</v>
      </c>
      <c r="H2300" s="7">
        <f t="shared" si="192"/>
        <v>25</v>
      </c>
      <c r="I2300" s="6">
        <f t="shared" si="191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188"/>
        <v>1.3327977113422962E-3</v>
      </c>
      <c r="E2301" s="7">
        <f t="shared" si="189"/>
        <v>-5</v>
      </c>
      <c r="F2301" s="6">
        <f t="shared" si="190"/>
        <v>-2.8248587570621469E-3</v>
      </c>
      <c r="G2301" s="66">
        <v>0</v>
      </c>
      <c r="H2301" s="7">
        <f t="shared" si="192"/>
        <v>0</v>
      </c>
      <c r="I2301" s="6">
        <f t="shared" si="191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si="188"/>
        <v>4.87690973380479E-2</v>
      </c>
      <c r="E2302" s="7">
        <f t="shared" si="189"/>
        <v>186</v>
      </c>
      <c r="F2302" s="6">
        <f t="shared" si="190"/>
        <v>5.3991291727140782E-2</v>
      </c>
      <c r="G2302" s="66">
        <v>4</v>
      </c>
      <c r="H2302" s="7">
        <f t="shared" si="192"/>
        <v>0</v>
      </c>
      <c r="I2302" s="6">
        <f t="shared" si="191"/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188"/>
        <v>0.13233037560877978</v>
      </c>
      <c r="E2303" s="7">
        <f t="shared" si="189"/>
        <v>470</v>
      </c>
      <c r="F2303" s="6">
        <f t="shared" si="190"/>
        <v>0.13642960812772134</v>
      </c>
      <c r="G2303" s="66">
        <v>1</v>
      </c>
      <c r="H2303" s="7">
        <f t="shared" si="192"/>
        <v>0</v>
      </c>
      <c r="I2303" s="6">
        <f t="shared" si="191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188"/>
        <v>0.19858637074595445</v>
      </c>
      <c r="E2304" s="7">
        <f t="shared" si="189"/>
        <v>576</v>
      </c>
      <c r="F2304" s="6">
        <f t="shared" si="190"/>
        <v>0.16719883889695211</v>
      </c>
      <c r="G2304" s="66">
        <v>22</v>
      </c>
      <c r="H2304" s="7">
        <f t="shared" si="192"/>
        <v>0</v>
      </c>
      <c r="I2304" s="6">
        <f t="shared" si="191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188"/>
        <v>0.16009518091044544</v>
      </c>
      <c r="E2305" s="7">
        <f t="shared" si="189"/>
        <v>532</v>
      </c>
      <c r="F2305" s="6">
        <f t="shared" si="190"/>
        <v>0.15442670537010159</v>
      </c>
      <c r="G2305" s="66">
        <v>48</v>
      </c>
      <c r="H2305" s="7">
        <f t="shared" si="192"/>
        <v>0</v>
      </c>
      <c r="I2305" s="6">
        <f t="shared" si="191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ref="D2306:D2369" si="193">C2306/SUMIF(A:A,A2306,C:C)</f>
        <v>0.14822351205698994</v>
      </c>
      <c r="E2306" s="7">
        <f t="shared" si="189"/>
        <v>515</v>
      </c>
      <c r="F2306" s="6">
        <f t="shared" si="190"/>
        <v>0.14949201741654572</v>
      </c>
      <c r="G2306" s="66">
        <v>128</v>
      </c>
      <c r="H2306" s="7">
        <f t="shared" si="192"/>
        <v>0</v>
      </c>
      <c r="I2306" s="6">
        <f t="shared" si="191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193"/>
        <v>0.13316432050170124</v>
      </c>
      <c r="E2307" s="7">
        <f t="shared" si="189"/>
        <v>479</v>
      </c>
      <c r="F2307" s="6">
        <f t="shared" si="190"/>
        <v>0.1390420899854862</v>
      </c>
      <c r="G2307" s="66">
        <v>335</v>
      </c>
      <c r="H2307" s="7">
        <f t="shared" si="192"/>
        <v>2</v>
      </c>
      <c r="I2307" s="6">
        <f t="shared" si="191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193"/>
        <v>9.2423332666177416E-2</v>
      </c>
      <c r="E2308" s="7">
        <f t="shared" si="189"/>
        <v>362</v>
      </c>
      <c r="F2308" s="6">
        <f t="shared" si="190"/>
        <v>0.10507982583454281</v>
      </c>
      <c r="G2308" s="66">
        <v>678</v>
      </c>
      <c r="H2308" s="7">
        <f t="shared" si="192"/>
        <v>5</v>
      </c>
      <c r="I2308" s="6">
        <f t="shared" si="191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193"/>
        <v>5.5347995937761768E-2</v>
      </c>
      <c r="E2309" s="7">
        <f t="shared" si="189"/>
        <v>250</v>
      </c>
      <c r="F2309" s="6">
        <f t="shared" si="190"/>
        <v>7.2568940493468792E-2</v>
      </c>
      <c r="G2309" s="66">
        <v>1058</v>
      </c>
      <c r="H2309" s="7">
        <f t="shared" si="192"/>
        <v>12</v>
      </c>
      <c r="I2309" s="6">
        <f t="shared" si="191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193"/>
        <v>2.971438314022876E-2</v>
      </c>
      <c r="E2310" s="7">
        <f t="shared" si="189"/>
        <v>67</v>
      </c>
      <c r="F2310" s="6">
        <f t="shared" si="190"/>
        <v>1.9448476052249638E-2</v>
      </c>
      <c r="G2310" s="66">
        <v>1204</v>
      </c>
      <c r="H2310" s="7">
        <f t="shared" si="192"/>
        <v>5</v>
      </c>
      <c r="I2310" s="6">
        <f t="shared" si="191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193"/>
        <v>1.3454310939133142E-3</v>
      </c>
      <c r="E2311" s="7">
        <f t="shared" si="189"/>
        <v>8</v>
      </c>
      <c r="F2311" s="6">
        <f t="shared" si="190"/>
        <v>2.3222060957910013E-3</v>
      </c>
      <c r="G2311" s="66">
        <v>0</v>
      </c>
      <c r="H2311" s="7">
        <f t="shared" si="192"/>
        <v>0</v>
      </c>
      <c r="I2311" s="6">
        <f t="shared" si="191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si="193"/>
        <v>4.8809475624698735E-2</v>
      </c>
      <c r="E2312" s="7">
        <f t="shared" ref="E2312:E2375" si="194">C2312-SUMIFS(C:C,A:A,A2312-1,B:B,B2312)</f>
        <v>107</v>
      </c>
      <c r="F2312" s="6">
        <f t="shared" ref="F2312:F2375" si="195">E2312/SUMIF(A:A,A2312,E:E)</f>
        <v>5.4342305738953781E-2</v>
      </c>
      <c r="G2312" s="66">
        <v>4</v>
      </c>
      <c r="H2312" s="7">
        <f t="shared" si="192"/>
        <v>0</v>
      </c>
      <c r="I2312" s="6">
        <f t="shared" si="191"/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193"/>
        <v>0.13226576787074412</v>
      </c>
      <c r="E2313" s="7">
        <f t="shared" si="194"/>
        <v>243</v>
      </c>
      <c r="F2313" s="6">
        <f t="shared" si="195"/>
        <v>0.1234128999492128</v>
      </c>
      <c r="G2313" s="66">
        <v>2</v>
      </c>
      <c r="H2313" s="7">
        <f t="shared" si="192"/>
        <v>1</v>
      </c>
      <c r="I2313" s="6">
        <f t="shared" si="191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193"/>
        <v>0.19839865180611618</v>
      </c>
      <c r="E2314" s="7">
        <f t="shared" si="194"/>
        <v>340</v>
      </c>
      <c r="F2314" s="6">
        <f t="shared" si="195"/>
        <v>0.17267648552564754</v>
      </c>
      <c r="G2314" s="66">
        <v>22</v>
      </c>
      <c r="H2314" s="7">
        <f t="shared" si="192"/>
        <v>0</v>
      </c>
      <c r="I2314" s="6">
        <f t="shared" si="191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193"/>
        <v>0.16001339362919517</v>
      </c>
      <c r="E2315" s="7">
        <f t="shared" si="194"/>
        <v>293</v>
      </c>
      <c r="F2315" s="6">
        <f t="shared" si="195"/>
        <v>0.14880650076180801</v>
      </c>
      <c r="G2315" s="66">
        <v>49</v>
      </c>
      <c r="H2315" s="7">
        <f t="shared" si="192"/>
        <v>1</v>
      </c>
      <c r="I2315" s="6">
        <f t="shared" si="191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193"/>
        <v>0.14817254232423621</v>
      </c>
      <c r="E2316" s="7">
        <f t="shared" si="194"/>
        <v>278</v>
      </c>
      <c r="F2316" s="6">
        <f t="shared" si="195"/>
        <v>0.14118842051802946</v>
      </c>
      <c r="G2316" s="66">
        <v>128</v>
      </c>
      <c r="H2316" s="7">
        <f t="shared" si="192"/>
        <v>0</v>
      </c>
      <c r="I2316" s="6">
        <f t="shared" si="191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193"/>
        <v>0.13332548358728488</v>
      </c>
      <c r="E2317" s="7">
        <f t="shared" si="194"/>
        <v>306</v>
      </c>
      <c r="F2317" s="6">
        <f t="shared" si="195"/>
        <v>0.15540883697308278</v>
      </c>
      <c r="G2317" s="66">
        <v>340</v>
      </c>
      <c r="H2317" s="7">
        <f t="shared" si="192"/>
        <v>5</v>
      </c>
      <c r="I2317" s="6">
        <f t="shared" si="191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193"/>
        <v>9.2566903753527788E-2</v>
      </c>
      <c r="E2318" s="7">
        <f t="shared" si="194"/>
        <v>221</v>
      </c>
      <c r="F2318" s="6">
        <f t="shared" si="195"/>
        <v>0.1122397155916709</v>
      </c>
      <c r="G2318" s="66">
        <v>681</v>
      </c>
      <c r="H2318" s="7">
        <f t="shared" si="192"/>
        <v>3</v>
      </c>
      <c r="I2318" s="6">
        <f t="shared" si="191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193"/>
        <v>5.5403262305396821E-2</v>
      </c>
      <c r="E2319" s="7">
        <f t="shared" si="194"/>
        <v>124</v>
      </c>
      <c r="F2319" s="6">
        <f t="shared" si="195"/>
        <v>6.2976130015236165E-2</v>
      </c>
      <c r="G2319" s="66">
        <v>1068</v>
      </c>
      <c r="H2319" s="7">
        <f t="shared" si="192"/>
        <v>10</v>
      </c>
      <c r="I2319" s="6">
        <f t="shared" si="191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193"/>
        <v>2.9697797042362872E-2</v>
      </c>
      <c r="E2320" s="7">
        <f t="shared" si="194"/>
        <v>54</v>
      </c>
      <c r="F2320" s="6">
        <f t="shared" si="195"/>
        <v>2.7425088877602845E-2</v>
      </c>
      <c r="G2320" s="66">
        <v>1215</v>
      </c>
      <c r="H2320" s="7">
        <f t="shared" si="192"/>
        <v>11</v>
      </c>
      <c r="I2320" s="6">
        <f t="shared" si="191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193"/>
        <v>1.3467220564372211E-3</v>
      </c>
      <c r="E2321" s="7">
        <f t="shared" si="194"/>
        <v>3</v>
      </c>
      <c r="F2321" s="6">
        <f t="shared" si="195"/>
        <v>1.5236160487557136E-3</v>
      </c>
      <c r="G2321" s="66">
        <v>0</v>
      </c>
      <c r="H2321" s="7">
        <f t="shared" si="192"/>
        <v>0</v>
      </c>
      <c r="I2321" s="6">
        <f t="shared" si="191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si="193"/>
        <v>4.884236886038134E-2</v>
      </c>
      <c r="E2322" s="7">
        <f t="shared" si="194"/>
        <v>76</v>
      </c>
      <c r="F2322" s="6">
        <f t="shared" si="195"/>
        <v>5.5353241077931534E-2</v>
      </c>
      <c r="G2322" s="66">
        <v>4</v>
      </c>
      <c r="H2322" s="7">
        <f t="shared" si="192"/>
        <v>0</v>
      </c>
      <c r="I2322" s="6">
        <f t="shared" si="191"/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193"/>
        <v>0.13225624578976658</v>
      </c>
      <c r="E2323" s="7">
        <f t="shared" si="194"/>
        <v>179</v>
      </c>
      <c r="F2323" s="6">
        <f t="shared" si="195"/>
        <v>0.13037144938091769</v>
      </c>
      <c r="G2323" s="66">
        <v>2</v>
      </c>
      <c r="H2323" s="7">
        <f t="shared" si="192"/>
        <v>0</v>
      </c>
      <c r="I2323" s="6">
        <f t="shared" si="191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193"/>
        <v>0.19832029991506311</v>
      </c>
      <c r="E2324" s="7">
        <f t="shared" si="194"/>
        <v>251</v>
      </c>
      <c r="F2324" s="6">
        <f t="shared" si="195"/>
        <v>0.18281136198106337</v>
      </c>
      <c r="G2324" s="66">
        <v>22</v>
      </c>
      <c r="H2324" s="7">
        <f t="shared" si="192"/>
        <v>0</v>
      </c>
      <c r="I2324" s="6">
        <f t="shared" si="191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193"/>
        <v>0.1600035146296459</v>
      </c>
      <c r="E2325" s="7">
        <f t="shared" si="194"/>
        <v>217</v>
      </c>
      <c r="F2325" s="6">
        <f t="shared" si="195"/>
        <v>0.15804806991988346</v>
      </c>
      <c r="G2325" s="66">
        <v>49</v>
      </c>
      <c r="H2325" s="7">
        <f t="shared" si="192"/>
        <v>0</v>
      </c>
      <c r="I2325" s="6">
        <f t="shared" si="191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193"/>
        <v>0.14817458922766014</v>
      </c>
      <c r="E2326" s="7">
        <f t="shared" si="194"/>
        <v>204</v>
      </c>
      <c r="F2326" s="6">
        <f t="shared" si="195"/>
        <v>0.14857975236707938</v>
      </c>
      <c r="G2326" s="66">
        <v>128</v>
      </c>
      <c r="H2326" s="7">
        <f t="shared" si="192"/>
        <v>0</v>
      </c>
      <c r="I2326" s="6">
        <f t="shared" si="191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193"/>
        <v>0.13330697361098909</v>
      </c>
      <c r="E2327" s="7">
        <f t="shared" si="194"/>
        <v>178</v>
      </c>
      <c r="F2327" s="6">
        <f t="shared" si="195"/>
        <v>0.12964311726147124</v>
      </c>
      <c r="G2327" s="66">
        <v>346</v>
      </c>
      <c r="H2327" s="7">
        <f t="shared" si="192"/>
        <v>6</v>
      </c>
      <c r="I2327" s="6">
        <f t="shared" si="191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193"/>
        <v>9.2570219371467061E-2</v>
      </c>
      <c r="E2328" s="7">
        <f t="shared" si="194"/>
        <v>128</v>
      </c>
      <c r="F2328" s="6">
        <f t="shared" si="195"/>
        <v>9.3226511289147856E-2</v>
      </c>
      <c r="G2328" s="66">
        <v>684</v>
      </c>
      <c r="H2328" s="7">
        <f t="shared" si="192"/>
        <v>3</v>
      </c>
      <c r="I2328" s="6">
        <f t="shared" si="191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193"/>
        <v>5.5432299446445829E-2</v>
      </c>
      <c r="E2329" s="7">
        <f t="shared" si="194"/>
        <v>84</v>
      </c>
      <c r="F2329" s="6">
        <f t="shared" si="195"/>
        <v>6.117989803350328E-2</v>
      </c>
      <c r="G2329" s="66">
        <v>1083</v>
      </c>
      <c r="H2329" s="7">
        <f t="shared" si="192"/>
        <v>15</v>
      </c>
      <c r="I2329" s="6">
        <f t="shared" si="191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193"/>
        <v>2.9771841958820256E-2</v>
      </c>
      <c r="E2330" s="7">
        <f t="shared" si="194"/>
        <v>61</v>
      </c>
      <c r="F2330" s="6">
        <f t="shared" si="195"/>
        <v>4.442825928623452E-2</v>
      </c>
      <c r="G2330" s="66">
        <v>1223</v>
      </c>
      <c r="H2330" s="7">
        <f t="shared" si="192"/>
        <v>8</v>
      </c>
      <c r="I2330" s="6">
        <f t="shared" si="191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193"/>
        <v>1.3216471897607124E-3</v>
      </c>
      <c r="E2331" s="7">
        <f t="shared" si="194"/>
        <v>-5</v>
      </c>
      <c r="F2331" s="6">
        <f t="shared" si="195"/>
        <v>-3.6416605972323379E-3</v>
      </c>
      <c r="G2331" s="66">
        <v>0</v>
      </c>
      <c r="H2331" s="7">
        <f t="shared" si="192"/>
        <v>0</v>
      </c>
      <c r="I2331" s="6">
        <f t="shared" si="191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si="193"/>
        <v>4.890102977912765E-2</v>
      </c>
      <c r="E2332" s="7">
        <f t="shared" si="194"/>
        <v>264</v>
      </c>
      <c r="F2332" s="6">
        <f t="shared" si="195"/>
        <v>5.2060737527114966E-2</v>
      </c>
      <c r="G2332" s="66">
        <v>4</v>
      </c>
      <c r="H2332" s="7">
        <f t="shared" si="192"/>
        <v>0</v>
      </c>
      <c r="I2332" s="6">
        <f t="shared" si="191"/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193"/>
        <v>0.13229337023524973</v>
      </c>
      <c r="E2333" s="7">
        <f t="shared" si="194"/>
        <v>681</v>
      </c>
      <c r="F2333" s="6">
        <f t="shared" si="195"/>
        <v>0.13429303884835339</v>
      </c>
      <c r="G2333" s="66">
        <v>2</v>
      </c>
      <c r="H2333" s="7">
        <f t="shared" si="192"/>
        <v>0</v>
      </c>
      <c r="I2333" s="6">
        <f t="shared" si="191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193"/>
        <v>0.19784339449706162</v>
      </c>
      <c r="E2334" s="7">
        <f t="shared" si="194"/>
        <v>873</v>
      </c>
      <c r="F2334" s="6">
        <f t="shared" si="195"/>
        <v>0.1721553934135279</v>
      </c>
      <c r="G2334" s="66">
        <v>22</v>
      </c>
      <c r="H2334" s="7">
        <f t="shared" si="192"/>
        <v>0</v>
      </c>
      <c r="I2334" s="6">
        <f t="shared" ref="I2334:I2397" si="196">G2334/SUMIF(A:A,A2334,G:G)</f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193"/>
        <v>0.15992308107039518</v>
      </c>
      <c r="E2335" s="7">
        <f t="shared" si="194"/>
        <v>789</v>
      </c>
      <c r="F2335" s="6">
        <f t="shared" si="195"/>
        <v>0.15559061329126406</v>
      </c>
      <c r="G2335" s="66">
        <v>50</v>
      </c>
      <c r="H2335" s="7">
        <f t="shared" si="192"/>
        <v>1</v>
      </c>
      <c r="I2335" s="6">
        <f t="shared" si="196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193"/>
        <v>0.14827022266951817</v>
      </c>
      <c r="E2336" s="7">
        <f t="shared" si="194"/>
        <v>778</v>
      </c>
      <c r="F2336" s="6">
        <f t="shared" si="195"/>
        <v>0.15342141589430092</v>
      </c>
      <c r="G2336" s="66">
        <v>130</v>
      </c>
      <c r="H2336" s="7">
        <f t="shared" si="192"/>
        <v>2</v>
      </c>
      <c r="I2336" s="6">
        <f t="shared" si="196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193"/>
        <v>0.13346153154934134</v>
      </c>
      <c r="E2337" s="7">
        <f t="shared" si="194"/>
        <v>719</v>
      </c>
      <c r="F2337" s="6">
        <f t="shared" si="195"/>
        <v>0.14178662985604418</v>
      </c>
      <c r="G2337" s="66">
        <v>348</v>
      </c>
      <c r="H2337" s="7">
        <f t="shared" si="192"/>
        <v>2</v>
      </c>
      <c r="I2337" s="6">
        <f t="shared" si="196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193"/>
        <v>9.2698093201301152E-2</v>
      </c>
      <c r="E2338" s="7">
        <f t="shared" si="194"/>
        <v>505</v>
      </c>
      <c r="F2338" s="6">
        <f t="shared" si="195"/>
        <v>9.9585880496943405E-2</v>
      </c>
      <c r="G2338" s="66">
        <v>692</v>
      </c>
      <c r="H2338" s="7">
        <f t="shared" si="192"/>
        <v>8</v>
      </c>
      <c r="I2338" s="6">
        <f t="shared" si="196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193"/>
        <v>5.5500242618119082E-2</v>
      </c>
      <c r="E2339" s="7">
        <f t="shared" si="194"/>
        <v>300</v>
      </c>
      <c r="F2339" s="6">
        <f t="shared" si="195"/>
        <v>5.9159929008085192E-2</v>
      </c>
      <c r="G2339" s="66">
        <v>1097</v>
      </c>
      <c r="H2339" s="7">
        <f t="shared" si="192"/>
        <v>14</v>
      </c>
      <c r="I2339" s="6">
        <f t="shared" si="196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193"/>
        <v>2.9797099365598548E-2</v>
      </c>
      <c r="E2340" s="7">
        <f t="shared" si="194"/>
        <v>158</v>
      </c>
      <c r="F2340" s="6">
        <f t="shared" si="195"/>
        <v>3.1157562610924866E-2</v>
      </c>
      <c r="G2340" s="66">
        <v>1245</v>
      </c>
      <c r="H2340" s="7">
        <f t="shared" si="192"/>
        <v>22</v>
      </c>
      <c r="I2340" s="6">
        <f t="shared" si="196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193"/>
        <v>1.3119350142875115E-3</v>
      </c>
      <c r="E2341" s="7">
        <f t="shared" si="194"/>
        <v>4</v>
      </c>
      <c r="F2341" s="6">
        <f t="shared" si="195"/>
        <v>7.8879905344113592E-4</v>
      </c>
      <c r="G2341" s="66">
        <v>0</v>
      </c>
      <c r="H2341" s="7">
        <f t="shared" si="192"/>
        <v>0</v>
      </c>
      <c r="I2341" s="6">
        <f t="shared" si="196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si="193"/>
        <v>4.8855601009043785E-2</v>
      </c>
      <c r="E2342" s="7">
        <f t="shared" si="194"/>
        <v>165</v>
      </c>
      <c r="F2342" s="6">
        <f t="shared" si="195"/>
        <v>4.5379537953795381E-2</v>
      </c>
      <c r="G2342" s="66">
        <v>4</v>
      </c>
      <c r="H2342" s="7">
        <f t="shared" si="192"/>
        <v>0</v>
      </c>
      <c r="I2342" s="6">
        <f t="shared" si="196"/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193"/>
        <v>0.13235361946560417</v>
      </c>
      <c r="E2343" s="7">
        <f t="shared" si="194"/>
        <v>498</v>
      </c>
      <c r="F2343" s="6">
        <f t="shared" si="195"/>
        <v>0.13696369636963696</v>
      </c>
      <c r="G2343" s="66">
        <v>2</v>
      </c>
      <c r="H2343" s="7">
        <f t="shared" si="192"/>
        <v>0</v>
      </c>
      <c r="I2343" s="6">
        <f t="shared" si="196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193"/>
        <v>0.19767536748139974</v>
      </c>
      <c r="E2344" s="7">
        <f t="shared" si="194"/>
        <v>672</v>
      </c>
      <c r="F2344" s="6">
        <f t="shared" si="195"/>
        <v>0.18481848184818481</v>
      </c>
      <c r="G2344" s="66">
        <v>22</v>
      </c>
      <c r="H2344" s="7">
        <f t="shared" ref="H2344:H2407" si="197">G2344-SUMIFS(G:G,A:A,A2344-1,B:B,B2344)</f>
        <v>0</v>
      </c>
      <c r="I2344" s="6">
        <f t="shared" si="196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193"/>
        <v>0.15978300591447253</v>
      </c>
      <c r="E2345" s="7">
        <f t="shared" si="194"/>
        <v>542</v>
      </c>
      <c r="F2345" s="6">
        <f t="shared" si="195"/>
        <v>0.14906490649064907</v>
      </c>
      <c r="G2345" s="66">
        <v>51</v>
      </c>
      <c r="H2345" s="7">
        <f t="shared" si="197"/>
        <v>1</v>
      </c>
      <c r="I2345" s="6">
        <f t="shared" si="196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193"/>
        <v>0.14820241900862513</v>
      </c>
      <c r="E2346" s="7">
        <f t="shared" si="194"/>
        <v>520</v>
      </c>
      <c r="F2346" s="6">
        <f t="shared" si="195"/>
        <v>0.14301430143014301</v>
      </c>
      <c r="G2346" s="66">
        <v>130</v>
      </c>
      <c r="H2346" s="7">
        <f t="shared" si="197"/>
        <v>0</v>
      </c>
      <c r="I2346" s="6">
        <f t="shared" si="196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193"/>
        <v>0.13354573870591199</v>
      </c>
      <c r="E2347" s="7">
        <f t="shared" si="194"/>
        <v>509</v>
      </c>
      <c r="F2347" s="6">
        <f t="shared" si="195"/>
        <v>0.13998899889989</v>
      </c>
      <c r="G2347" s="66">
        <v>349</v>
      </c>
      <c r="H2347" s="7">
        <f t="shared" si="197"/>
        <v>1</v>
      </c>
      <c r="I2347" s="6">
        <f t="shared" si="196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193"/>
        <v>9.2846929760760116E-2</v>
      </c>
      <c r="E2348" s="7">
        <f t="shared" si="194"/>
        <v>379</v>
      </c>
      <c r="F2348" s="6">
        <f t="shared" si="195"/>
        <v>0.10423542354235424</v>
      </c>
      <c r="G2348" s="66">
        <v>693</v>
      </c>
      <c r="H2348" s="7">
        <f t="shared" si="197"/>
        <v>1</v>
      </c>
      <c r="I2348" s="6">
        <f t="shared" si="196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193"/>
        <v>5.5554175787916313E-2</v>
      </c>
      <c r="E2349" s="7">
        <f t="shared" si="194"/>
        <v>217</v>
      </c>
      <c r="F2349" s="6">
        <f t="shared" si="195"/>
        <v>5.9680968096809679E-2</v>
      </c>
      <c r="G2349" s="66">
        <v>1098</v>
      </c>
      <c r="H2349" s="7">
        <f t="shared" si="197"/>
        <v>1</v>
      </c>
      <c r="I2349" s="6">
        <f t="shared" si="196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193"/>
        <v>2.9863296564496843E-2</v>
      </c>
      <c r="E2350" s="7">
        <f t="shared" si="194"/>
        <v>127</v>
      </c>
      <c r="F2350" s="6">
        <f t="shared" si="195"/>
        <v>3.4928492849284926E-2</v>
      </c>
      <c r="G2350" s="66">
        <v>1246</v>
      </c>
      <c r="H2350" s="7">
        <f t="shared" si="197"/>
        <v>1</v>
      </c>
      <c r="I2350" s="6">
        <f t="shared" si="196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193"/>
        <v>1.3198463017693746E-3</v>
      </c>
      <c r="E2351" s="7">
        <f t="shared" si="194"/>
        <v>7</v>
      </c>
      <c r="F2351" s="6">
        <f t="shared" si="195"/>
        <v>1.9251925192519251E-3</v>
      </c>
      <c r="G2351" s="66">
        <v>0</v>
      </c>
      <c r="H2351" s="7">
        <f t="shared" si="197"/>
        <v>0</v>
      </c>
      <c r="I2351" s="6">
        <f t="shared" si="196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si="193"/>
        <v>4.9073913194565104E-2</v>
      </c>
      <c r="E2352" s="7">
        <f t="shared" si="194"/>
        <v>352</v>
      </c>
      <c r="F2352" s="6">
        <f t="shared" si="195"/>
        <v>5.946950498394999E-2</v>
      </c>
      <c r="G2352" s="68">
        <v>4</v>
      </c>
      <c r="H2352" s="7">
        <f t="shared" si="197"/>
        <v>0</v>
      </c>
      <c r="I2352" s="6">
        <f t="shared" si="196"/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193"/>
        <v>0.13270320047259965</v>
      </c>
      <c r="E2353" s="7">
        <f t="shared" si="194"/>
        <v>884</v>
      </c>
      <c r="F2353" s="6">
        <f t="shared" si="195"/>
        <v>0.14934955228923805</v>
      </c>
      <c r="G2353" s="68">
        <v>2</v>
      </c>
      <c r="H2353" s="7">
        <f t="shared" si="197"/>
        <v>0</v>
      </c>
      <c r="I2353" s="6">
        <f t="shared" si="196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193"/>
        <v>0.19729297703026721</v>
      </c>
      <c r="E2354" s="7">
        <f t="shared" si="194"/>
        <v>1060</v>
      </c>
      <c r="F2354" s="6">
        <f t="shared" si="195"/>
        <v>0.17908430478121304</v>
      </c>
      <c r="G2354" s="68">
        <v>22</v>
      </c>
      <c r="H2354" s="7">
        <f t="shared" si="197"/>
        <v>0</v>
      </c>
      <c r="I2354" s="6">
        <f t="shared" si="196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193"/>
        <v>0.15961705528720854</v>
      </c>
      <c r="E2355" s="7">
        <f t="shared" si="194"/>
        <v>898</v>
      </c>
      <c r="F2355" s="6">
        <f t="shared" si="195"/>
        <v>0.15171481669200879</v>
      </c>
      <c r="G2355" s="68">
        <v>51</v>
      </c>
      <c r="H2355" s="7">
        <f t="shared" si="197"/>
        <v>0</v>
      </c>
      <c r="I2355" s="6">
        <f t="shared" si="196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193"/>
        <v>0.14809396392952706</v>
      </c>
      <c r="E2356" s="7">
        <f t="shared" si="194"/>
        <v>846</v>
      </c>
      <c r="F2356" s="6">
        <f t="shared" si="195"/>
        <v>0.14292954891028889</v>
      </c>
      <c r="G2356" s="68">
        <v>130</v>
      </c>
      <c r="H2356" s="7">
        <f t="shared" si="197"/>
        <v>0</v>
      </c>
      <c r="I2356" s="6">
        <f t="shared" si="196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193"/>
        <v>0.13353719984710011</v>
      </c>
      <c r="E2357" s="7">
        <f t="shared" si="194"/>
        <v>788</v>
      </c>
      <c r="F2357" s="6">
        <f t="shared" si="195"/>
        <v>0.1331305963845244</v>
      </c>
      <c r="G2357" s="68">
        <v>350</v>
      </c>
      <c r="H2357" s="7">
        <f t="shared" si="197"/>
        <v>1</v>
      </c>
      <c r="I2357" s="6">
        <f t="shared" si="196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193"/>
        <v>9.2855405358445983E-2</v>
      </c>
      <c r="E2358" s="7">
        <f t="shared" si="194"/>
        <v>552</v>
      </c>
      <c r="F2358" s="6">
        <f t="shared" si="195"/>
        <v>9.3258996452103393E-2</v>
      </c>
      <c r="G2358" s="68">
        <v>696</v>
      </c>
      <c r="H2358" s="7">
        <f t="shared" si="197"/>
        <v>3</v>
      </c>
      <c r="I2358" s="6">
        <f t="shared" si="196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193"/>
        <v>5.5610383292212531E-2</v>
      </c>
      <c r="E2359" s="7">
        <f t="shared" si="194"/>
        <v>345</v>
      </c>
      <c r="F2359" s="6">
        <f t="shared" si="195"/>
        <v>5.8286872782564621E-2</v>
      </c>
      <c r="G2359" s="68">
        <v>1102</v>
      </c>
      <c r="H2359" s="7">
        <f t="shared" si="197"/>
        <v>4</v>
      </c>
      <c r="I2359" s="6">
        <f t="shared" si="196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193"/>
        <v>2.9850227612329291E-2</v>
      </c>
      <c r="E2360" s="7">
        <f t="shared" si="194"/>
        <v>173</v>
      </c>
      <c r="F2360" s="6">
        <f t="shared" si="195"/>
        <v>2.9227910119952696E-2</v>
      </c>
      <c r="G2360" s="68">
        <v>1253</v>
      </c>
      <c r="H2360" s="7">
        <f t="shared" si="197"/>
        <v>7</v>
      </c>
      <c r="I2360" s="6">
        <f t="shared" si="196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193"/>
        <v>1.3656739757445181E-3</v>
      </c>
      <c r="E2361" s="7">
        <f t="shared" si="194"/>
        <v>21</v>
      </c>
      <c r="F2361" s="6">
        <f t="shared" si="195"/>
        <v>3.5478966041561076E-3</v>
      </c>
      <c r="G2361" s="68">
        <v>0</v>
      </c>
      <c r="H2361" s="7">
        <f t="shared" si="197"/>
        <v>0</v>
      </c>
      <c r="I2361" s="6">
        <f t="shared" si="196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si="193"/>
        <v>4.9007934453613303E-2</v>
      </c>
      <c r="E2362" s="7">
        <f t="shared" si="194"/>
        <v>78</v>
      </c>
      <c r="F2362" s="6">
        <f t="shared" si="195"/>
        <v>3.9413845376452754E-2</v>
      </c>
      <c r="G2362" s="70">
        <v>4</v>
      </c>
      <c r="H2362" s="7">
        <f t="shared" si="197"/>
        <v>0</v>
      </c>
      <c r="I2362" s="6">
        <f t="shared" si="196"/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193"/>
        <v>0.13261478037887964</v>
      </c>
      <c r="E2363" s="7">
        <f t="shared" si="194"/>
        <v>237</v>
      </c>
      <c r="F2363" s="6">
        <f t="shared" si="195"/>
        <v>0.11975745325922182</v>
      </c>
      <c r="G2363" s="70">
        <v>2</v>
      </c>
      <c r="H2363" s="7">
        <f t="shared" si="197"/>
        <v>0</v>
      </c>
      <c r="I2363" s="6">
        <f t="shared" si="196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193"/>
        <v>0.19719481344197909</v>
      </c>
      <c r="E2364" s="7">
        <f t="shared" si="194"/>
        <v>362</v>
      </c>
      <c r="F2364" s="6">
        <f t="shared" si="195"/>
        <v>0.18292066700353715</v>
      </c>
      <c r="G2364" s="70">
        <v>22</v>
      </c>
      <c r="H2364" s="7">
        <f t="shared" si="197"/>
        <v>0</v>
      </c>
      <c r="I2364" s="6">
        <f t="shared" si="196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193"/>
        <v>0.15964852337712987</v>
      </c>
      <c r="E2365" s="7">
        <f t="shared" si="194"/>
        <v>325</v>
      </c>
      <c r="F2365" s="6">
        <f t="shared" si="195"/>
        <v>0.16422435573521982</v>
      </c>
      <c r="G2365" s="70">
        <v>52</v>
      </c>
      <c r="H2365" s="7">
        <f t="shared" si="197"/>
        <v>1</v>
      </c>
      <c r="I2365" s="6">
        <f t="shared" si="196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193"/>
        <v>0.1481040486766132</v>
      </c>
      <c r="E2366" s="7">
        <f t="shared" si="194"/>
        <v>296</v>
      </c>
      <c r="F2366" s="6">
        <f t="shared" si="195"/>
        <v>0.14957049014653864</v>
      </c>
      <c r="G2366" s="70">
        <v>132</v>
      </c>
      <c r="H2366" s="7">
        <f t="shared" si="197"/>
        <v>2</v>
      </c>
      <c r="I2366" s="6">
        <f t="shared" si="196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193"/>
        <v>0.13361909790887974</v>
      </c>
      <c r="E2367" s="7">
        <f t="shared" si="194"/>
        <v>288</v>
      </c>
      <c r="F2367" s="6">
        <f t="shared" si="195"/>
        <v>0.14552804446690248</v>
      </c>
      <c r="G2367" s="70">
        <v>354</v>
      </c>
      <c r="H2367" s="7">
        <f t="shared" si="197"/>
        <v>4</v>
      </c>
      <c r="I2367" s="6">
        <f t="shared" si="196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193"/>
        <v>9.2935609786401335E-2</v>
      </c>
      <c r="E2368" s="7">
        <f t="shared" si="194"/>
        <v>207</v>
      </c>
      <c r="F2368" s="6">
        <f t="shared" si="195"/>
        <v>0.10459828196058615</v>
      </c>
      <c r="G2368" s="70">
        <v>708</v>
      </c>
      <c r="H2368" s="7">
        <f t="shared" si="197"/>
        <v>12</v>
      </c>
      <c r="I2368" s="6">
        <f t="shared" si="196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193"/>
        <v>5.5558431608046965E-2</v>
      </c>
      <c r="E2369" s="7">
        <f t="shared" si="194"/>
        <v>95</v>
      </c>
      <c r="F2369" s="6">
        <f t="shared" si="195"/>
        <v>4.8004042445679636E-2</v>
      </c>
      <c r="G2369" s="70">
        <v>1117</v>
      </c>
      <c r="H2369" s="7">
        <f t="shared" si="197"/>
        <v>15</v>
      </c>
      <c r="I2369" s="6">
        <f t="shared" si="196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ref="D2370:D2433" si="198">C2370/SUMIF(A:A,A2370,C:C)</f>
        <v>2.9963865276497935E-2</v>
      </c>
      <c r="E2370" s="7">
        <f t="shared" si="194"/>
        <v>92</v>
      </c>
      <c r="F2370" s="6">
        <f t="shared" si="195"/>
        <v>4.6488125315816066E-2</v>
      </c>
      <c r="G2370" s="70">
        <v>1281</v>
      </c>
      <c r="H2370" s="7">
        <f t="shared" si="197"/>
        <v>28</v>
      </c>
      <c r="I2370" s="6">
        <f t="shared" si="196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198"/>
        <v>1.3528950919589023E-3</v>
      </c>
      <c r="E2371" s="7">
        <f t="shared" si="194"/>
        <v>-1</v>
      </c>
      <c r="F2371" s="6">
        <f t="shared" si="195"/>
        <v>-5.0530570995452253E-4</v>
      </c>
      <c r="G2371" s="70">
        <v>0</v>
      </c>
      <c r="H2371" s="7">
        <f t="shared" si="197"/>
        <v>0</v>
      </c>
      <c r="I2371" s="6">
        <f t="shared" si="196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si="198"/>
        <v>4.8956817244470499E-2</v>
      </c>
      <c r="E2372" s="7">
        <f t="shared" si="194"/>
        <v>163</v>
      </c>
      <c r="F2372" s="6">
        <f t="shared" si="195"/>
        <v>4.4878854625550663E-2</v>
      </c>
      <c r="G2372" s="72">
        <v>4</v>
      </c>
      <c r="H2372" s="7">
        <f t="shared" si="197"/>
        <v>0</v>
      </c>
      <c r="I2372" s="6">
        <f t="shared" si="196"/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198"/>
        <v>0.13267730357453278</v>
      </c>
      <c r="E2373" s="7">
        <f t="shared" si="194"/>
        <v>500</v>
      </c>
      <c r="F2373" s="6">
        <f t="shared" si="195"/>
        <v>0.13766519823788545</v>
      </c>
      <c r="G2373" s="72">
        <v>1</v>
      </c>
      <c r="H2373" s="7">
        <f t="shared" si="197"/>
        <v>-1</v>
      </c>
      <c r="I2373" s="6">
        <f t="shared" si="196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198"/>
        <v>0.19711228743510997</v>
      </c>
      <c r="E2374" s="7">
        <f t="shared" si="194"/>
        <v>692</v>
      </c>
      <c r="F2374" s="6">
        <f t="shared" si="195"/>
        <v>0.19052863436123349</v>
      </c>
      <c r="G2374" s="72">
        <v>23</v>
      </c>
      <c r="H2374" s="7">
        <f t="shared" si="197"/>
        <v>1</v>
      </c>
      <c r="I2374" s="6">
        <f t="shared" si="196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198"/>
        <v>0.15949908139927263</v>
      </c>
      <c r="E2375" s="7">
        <f t="shared" si="194"/>
        <v>536</v>
      </c>
      <c r="F2375" s="6">
        <f t="shared" si="195"/>
        <v>0.14757709251101322</v>
      </c>
      <c r="G2375" s="72">
        <v>52</v>
      </c>
      <c r="H2375" s="7">
        <f t="shared" si="197"/>
        <v>0</v>
      </c>
      <c r="I2375" s="6">
        <f t="shared" si="196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198"/>
        <v>0.14801912870976647</v>
      </c>
      <c r="E2376" s="7">
        <f t="shared" ref="E2376:E2439" si="199">C2376-SUMIFS(C:C,A:A,A2376-1,B:B,B2376)</f>
        <v>513</v>
      </c>
      <c r="F2376" s="6">
        <f t="shared" ref="F2376:F2439" si="200">E2376/SUMIF(A:A,A2376,E:E)</f>
        <v>0.14124449339207049</v>
      </c>
      <c r="G2376" s="72">
        <v>133</v>
      </c>
      <c r="H2376" s="7">
        <f t="shared" si="197"/>
        <v>1</v>
      </c>
      <c r="I2376" s="6">
        <f t="shared" si="196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198"/>
        <v>0.13376121834747309</v>
      </c>
      <c r="E2377" s="7">
        <f t="shared" si="199"/>
        <v>527</v>
      </c>
      <c r="F2377" s="6">
        <f t="shared" si="200"/>
        <v>0.14509911894273128</v>
      </c>
      <c r="G2377" s="72">
        <v>358</v>
      </c>
      <c r="H2377" s="7">
        <f t="shared" si="197"/>
        <v>4</v>
      </c>
      <c r="I2377" s="6">
        <f t="shared" si="196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198"/>
        <v>9.300874971453503E-2</v>
      </c>
      <c r="E2378" s="7">
        <f t="shared" si="199"/>
        <v>359</v>
      </c>
      <c r="F2378" s="6">
        <f t="shared" si="200"/>
        <v>9.8843612334801767E-2</v>
      </c>
      <c r="G2378" s="72">
        <v>729</v>
      </c>
      <c r="H2378" s="7">
        <f t="shared" si="197"/>
        <v>21</v>
      </c>
      <c r="I2378" s="6">
        <f t="shared" si="196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198"/>
        <v>5.5613690048094459E-2</v>
      </c>
      <c r="E2379" s="7">
        <f t="shared" si="199"/>
        <v>218</v>
      </c>
      <c r="F2379" s="6">
        <f t="shared" si="200"/>
        <v>6.0022026431718063E-2</v>
      </c>
      <c r="G2379" s="72">
        <v>1141</v>
      </c>
      <c r="H2379" s="7">
        <f t="shared" si="197"/>
        <v>24</v>
      </c>
      <c r="I2379" s="6">
        <f t="shared" si="196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198"/>
        <v>2.9998534329080614E-2</v>
      </c>
      <c r="E2380" s="7">
        <f t="shared" si="199"/>
        <v>119</v>
      </c>
      <c r="F2380" s="6">
        <f t="shared" si="200"/>
        <v>3.2764317180616738E-2</v>
      </c>
      <c r="G2380" s="72">
        <v>1320</v>
      </c>
      <c r="H2380" s="7">
        <f t="shared" si="197"/>
        <v>39</v>
      </c>
      <c r="I2380" s="6">
        <f t="shared" si="196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198"/>
        <v>1.3531891976644704E-3</v>
      </c>
      <c r="E2381" s="7">
        <f t="shared" si="199"/>
        <v>5</v>
      </c>
      <c r="F2381" s="6">
        <f t="shared" si="200"/>
        <v>1.3766519823788547E-3</v>
      </c>
      <c r="G2381" s="72">
        <v>0</v>
      </c>
      <c r="H2381" s="7">
        <f t="shared" si="197"/>
        <v>0</v>
      </c>
      <c r="I2381" s="6">
        <f t="shared" si="196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si="198"/>
        <v>4.9004970932681774E-2</v>
      </c>
      <c r="E2382" s="7">
        <f t="shared" si="199"/>
        <v>178</v>
      </c>
      <c r="F2382" s="6">
        <f t="shared" si="200"/>
        <v>5.3229665071770335E-2</v>
      </c>
      <c r="G2382" s="74">
        <v>4</v>
      </c>
      <c r="H2382" s="7">
        <f t="shared" si="197"/>
        <v>0</v>
      </c>
      <c r="I2382" s="6">
        <f t="shared" si="196"/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198"/>
        <v>0.132614373578229</v>
      </c>
      <c r="E2383" s="7">
        <f t="shared" si="199"/>
        <v>425</v>
      </c>
      <c r="F2383" s="6">
        <f t="shared" si="200"/>
        <v>0.1270933014354067</v>
      </c>
      <c r="G2383" s="74">
        <v>1</v>
      </c>
      <c r="H2383" s="7">
        <f t="shared" si="197"/>
        <v>0</v>
      </c>
      <c r="I2383" s="6">
        <f t="shared" si="196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198"/>
        <v>0.19676805122588256</v>
      </c>
      <c r="E2384" s="7">
        <f t="shared" si="199"/>
        <v>557</v>
      </c>
      <c r="F2384" s="6">
        <f t="shared" si="200"/>
        <v>0.166566985645933</v>
      </c>
      <c r="G2384" s="74">
        <v>23</v>
      </c>
      <c r="H2384" s="7">
        <f t="shared" si="197"/>
        <v>0</v>
      </c>
      <c r="I2384" s="6">
        <f t="shared" si="196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198"/>
        <v>0.15953155278456482</v>
      </c>
      <c r="E2385" s="7">
        <f t="shared" si="199"/>
        <v>543</v>
      </c>
      <c r="F2385" s="6">
        <f t="shared" si="200"/>
        <v>0.16238038277511962</v>
      </c>
      <c r="G2385" s="74">
        <v>53</v>
      </c>
      <c r="H2385" s="7">
        <f t="shared" si="197"/>
        <v>1</v>
      </c>
      <c r="I2385" s="6">
        <f t="shared" si="196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198"/>
        <v>0.14805628106832927</v>
      </c>
      <c r="E2386" s="7">
        <f t="shared" si="199"/>
        <v>506</v>
      </c>
      <c r="F2386" s="6">
        <f t="shared" si="200"/>
        <v>0.15131578947368421</v>
      </c>
      <c r="G2386" s="74">
        <v>135</v>
      </c>
      <c r="H2386" s="7">
        <f t="shared" si="197"/>
        <v>2</v>
      </c>
      <c r="I2386" s="6">
        <f t="shared" si="196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198"/>
        <v>0.13381076754570731</v>
      </c>
      <c r="E2387" s="7">
        <f t="shared" si="199"/>
        <v>462</v>
      </c>
      <c r="F2387" s="6">
        <f t="shared" si="200"/>
        <v>0.13815789473684212</v>
      </c>
      <c r="G2387" s="74">
        <v>359</v>
      </c>
      <c r="H2387" s="7">
        <f t="shared" si="197"/>
        <v>1</v>
      </c>
      <c r="I2387" s="6">
        <f t="shared" si="196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198"/>
        <v>9.31434830230011E-2</v>
      </c>
      <c r="E2388" s="7">
        <f t="shared" si="199"/>
        <v>351</v>
      </c>
      <c r="F2388" s="6">
        <f t="shared" si="200"/>
        <v>0.10496411483253588</v>
      </c>
      <c r="G2388" s="74">
        <v>733</v>
      </c>
      <c r="H2388" s="7">
        <f t="shared" si="197"/>
        <v>4</v>
      </c>
      <c r="I2388" s="6">
        <f t="shared" si="196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198"/>
        <v>5.5607043558850787E-2</v>
      </c>
      <c r="E2389" s="7">
        <f t="shared" si="199"/>
        <v>184</v>
      </c>
      <c r="F2389" s="6">
        <f t="shared" si="200"/>
        <v>5.5023923444976079E-2</v>
      </c>
      <c r="G2389" s="74">
        <v>1147</v>
      </c>
      <c r="H2389" s="7">
        <f t="shared" si="197"/>
        <v>6</v>
      </c>
      <c r="I2389" s="6">
        <f t="shared" si="196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198"/>
        <v>3.0122166989636868E-2</v>
      </c>
      <c r="E2390" s="7">
        <f t="shared" si="199"/>
        <v>137</v>
      </c>
      <c r="F2390" s="6">
        <f t="shared" si="200"/>
        <v>4.0968899521531099E-2</v>
      </c>
      <c r="G2390" s="74">
        <v>1332</v>
      </c>
      <c r="H2390" s="7">
        <f t="shared" si="197"/>
        <v>12</v>
      </c>
      <c r="I2390" s="6">
        <f t="shared" si="196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198"/>
        <v>1.3413092931165221E-3</v>
      </c>
      <c r="E2391" s="7">
        <f t="shared" si="199"/>
        <v>1</v>
      </c>
      <c r="F2391" s="6">
        <f t="shared" si="200"/>
        <v>2.9904306220095693E-4</v>
      </c>
      <c r="G2391" s="74">
        <v>1</v>
      </c>
      <c r="H2391" s="7">
        <f t="shared" si="197"/>
        <v>1</v>
      </c>
      <c r="I2391" s="6">
        <f t="shared" si="196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si="198"/>
        <v>4.8958589886107212E-2</v>
      </c>
      <c r="E2392" s="7">
        <f t="shared" si="199"/>
        <v>169</v>
      </c>
      <c r="F2392" s="6">
        <f t="shared" si="200"/>
        <v>4.5271899276721136E-2</v>
      </c>
      <c r="G2392" s="76">
        <v>4</v>
      </c>
      <c r="H2392" s="7">
        <f t="shared" si="197"/>
        <v>0</v>
      </c>
      <c r="I2392" s="6">
        <f t="shared" si="196"/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198"/>
        <v>0.13273735430575986</v>
      </c>
      <c r="E2393" s="7">
        <f t="shared" si="199"/>
        <v>532</v>
      </c>
      <c r="F2393" s="6">
        <f t="shared" si="200"/>
        <v>0.14251272435038842</v>
      </c>
      <c r="G2393" s="76">
        <v>1</v>
      </c>
      <c r="H2393" s="7">
        <f t="shared" si="197"/>
        <v>0</v>
      </c>
      <c r="I2393" s="6">
        <f t="shared" si="196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198"/>
        <v>0.19643344494072382</v>
      </c>
      <c r="E2394" s="7">
        <f t="shared" si="199"/>
        <v>634</v>
      </c>
      <c r="F2394" s="6">
        <f t="shared" si="200"/>
        <v>0.16983659255290651</v>
      </c>
      <c r="G2394" s="76">
        <v>24</v>
      </c>
      <c r="H2394" s="7">
        <f t="shared" si="197"/>
        <v>1</v>
      </c>
      <c r="I2394" s="6">
        <f t="shared" si="196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198"/>
        <v>0.15940663919749182</v>
      </c>
      <c r="E2395" s="7">
        <f t="shared" si="199"/>
        <v>558</v>
      </c>
      <c r="F2395" s="6">
        <f t="shared" si="200"/>
        <v>0.14947763193142244</v>
      </c>
      <c r="G2395" s="76">
        <v>54</v>
      </c>
      <c r="H2395" s="7">
        <f t="shared" si="197"/>
        <v>1</v>
      </c>
      <c r="I2395" s="6">
        <f t="shared" si="196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198"/>
        <v>0.14813384899054111</v>
      </c>
      <c r="E2396" s="7">
        <f t="shared" si="199"/>
        <v>576</v>
      </c>
      <c r="F2396" s="6">
        <f t="shared" si="200"/>
        <v>0.15429949102598448</v>
      </c>
      <c r="G2396" s="76">
        <v>137</v>
      </c>
      <c r="H2396" s="7">
        <f t="shared" si="197"/>
        <v>2</v>
      </c>
      <c r="I2396" s="6">
        <f t="shared" si="196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198"/>
        <v>0.13397546412476952</v>
      </c>
      <c r="E2397" s="7">
        <f t="shared" si="199"/>
        <v>549</v>
      </c>
      <c r="F2397" s="6">
        <f t="shared" si="200"/>
        <v>0.14706670238414143</v>
      </c>
      <c r="G2397" s="76">
        <v>362</v>
      </c>
      <c r="H2397" s="7">
        <f t="shared" si="197"/>
        <v>3</v>
      </c>
      <c r="I2397" s="6">
        <f t="shared" si="196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198"/>
        <v>9.3254298437718416E-2</v>
      </c>
      <c r="E2398" s="7">
        <f t="shared" si="199"/>
        <v>381</v>
      </c>
      <c r="F2398" s="6">
        <f t="shared" si="200"/>
        <v>0.10206268416822931</v>
      </c>
      <c r="G2398" s="76">
        <v>745</v>
      </c>
      <c r="H2398" s="7">
        <f t="shared" si="197"/>
        <v>12</v>
      </c>
      <c r="I2398" s="6">
        <f t="shared" ref="I2398:I2461" si="201">G2398/SUMIF(A:A,A2398,G:G)</f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198"/>
        <v>5.565836156800618E-2</v>
      </c>
      <c r="E2399" s="7">
        <f t="shared" si="199"/>
        <v>223</v>
      </c>
      <c r="F2399" s="6">
        <f t="shared" si="200"/>
        <v>5.9737476560407177E-2</v>
      </c>
      <c r="G2399" s="76">
        <v>1162</v>
      </c>
      <c r="H2399" s="7">
        <f t="shared" si="197"/>
        <v>15</v>
      </c>
      <c r="I2399" s="6">
        <f t="shared" si="201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198"/>
        <v>3.0107369416024869E-2</v>
      </c>
      <c r="E2400" s="7">
        <f t="shared" si="199"/>
        <v>108</v>
      </c>
      <c r="F2400" s="6">
        <f t="shared" si="200"/>
        <v>2.8931154567372087E-2</v>
      </c>
      <c r="G2400" s="76">
        <v>1362</v>
      </c>
      <c r="H2400" s="7">
        <f t="shared" si="197"/>
        <v>30</v>
      </c>
      <c r="I2400" s="6">
        <f t="shared" si="201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198"/>
        <v>1.3346291328571714E-3</v>
      </c>
      <c r="E2401" s="7">
        <f t="shared" si="199"/>
        <v>3</v>
      </c>
      <c r="F2401" s="6">
        <f t="shared" si="200"/>
        <v>8.0364318242700237E-4</v>
      </c>
      <c r="G2401" s="76">
        <v>1</v>
      </c>
      <c r="H2401" s="7">
        <f t="shared" si="197"/>
        <v>0</v>
      </c>
      <c r="I2401" s="6">
        <f t="shared" si="201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si="198"/>
        <v>4.9042999475616154E-2</v>
      </c>
      <c r="E2402" s="7">
        <f t="shared" si="199"/>
        <v>254</v>
      </c>
      <c r="F2402" s="6">
        <f t="shared" si="200"/>
        <v>5.4483054483054481E-2</v>
      </c>
      <c r="G2402" s="78">
        <v>4</v>
      </c>
      <c r="H2402" s="7">
        <f t="shared" si="197"/>
        <v>0</v>
      </c>
      <c r="I2402" s="6">
        <f t="shared" si="201"/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198"/>
        <v>0.13295424750917673</v>
      </c>
      <c r="E2403" s="7">
        <f t="shared" si="199"/>
        <v>685</v>
      </c>
      <c r="F2403" s="6">
        <f t="shared" si="200"/>
        <v>0.14693264693264693</v>
      </c>
      <c r="G2403" s="78">
        <v>1</v>
      </c>
      <c r="H2403" s="7">
        <f t="shared" si="197"/>
        <v>0</v>
      </c>
      <c r="I2403" s="6">
        <f t="shared" si="201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198"/>
        <v>0.19588030938647089</v>
      </c>
      <c r="E2404" s="7">
        <f t="shared" si="199"/>
        <v>747</v>
      </c>
      <c r="F2404" s="6">
        <f t="shared" si="200"/>
        <v>0.16023166023166024</v>
      </c>
      <c r="G2404" s="78">
        <v>25</v>
      </c>
      <c r="H2404" s="7">
        <f t="shared" si="197"/>
        <v>1</v>
      </c>
      <c r="I2404" s="6">
        <f t="shared" si="201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198"/>
        <v>0.15928487152595699</v>
      </c>
      <c r="E2405" s="7">
        <f t="shared" si="199"/>
        <v>706</v>
      </c>
      <c r="F2405" s="6">
        <f t="shared" si="200"/>
        <v>0.15143715143715145</v>
      </c>
      <c r="G2405" s="78">
        <v>54</v>
      </c>
      <c r="H2405" s="7">
        <f t="shared" si="197"/>
        <v>0</v>
      </c>
      <c r="I2405" s="6">
        <f t="shared" si="201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198"/>
        <v>0.14813188253801782</v>
      </c>
      <c r="E2406" s="7">
        <f t="shared" si="199"/>
        <v>690</v>
      </c>
      <c r="F2406" s="6">
        <f t="shared" si="200"/>
        <v>0.148005148005148</v>
      </c>
      <c r="G2406" s="78">
        <v>138</v>
      </c>
      <c r="H2406" s="7">
        <f t="shared" si="197"/>
        <v>1</v>
      </c>
      <c r="I2406" s="6">
        <f t="shared" si="201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198"/>
        <v>0.1338850288411117</v>
      </c>
      <c r="E2407" s="7">
        <f t="shared" si="199"/>
        <v>597</v>
      </c>
      <c r="F2407" s="6">
        <f t="shared" si="200"/>
        <v>0.12805662805662807</v>
      </c>
      <c r="G2407" s="78">
        <v>367</v>
      </c>
      <c r="H2407" s="7">
        <f t="shared" si="197"/>
        <v>5</v>
      </c>
      <c r="I2407" s="6">
        <f t="shared" si="201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198"/>
        <v>9.3402595700052438E-2</v>
      </c>
      <c r="E2408" s="7">
        <f t="shared" si="199"/>
        <v>480</v>
      </c>
      <c r="F2408" s="6">
        <f t="shared" si="200"/>
        <v>0.10296010296010295</v>
      </c>
      <c r="G2408" s="78">
        <v>750</v>
      </c>
      <c r="H2408" s="7">
        <f t="shared" ref="H2408:H2471" si="202">G2408-SUMIFS(G:G,A:A,A2408-1,B:B,B2408)</f>
        <v>5</v>
      </c>
      <c r="I2408" s="6">
        <f t="shared" si="201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198"/>
        <v>5.5699396958573677E-2</v>
      </c>
      <c r="E2409" s="7">
        <f t="shared" si="199"/>
        <v>272</v>
      </c>
      <c r="F2409" s="6">
        <f t="shared" si="200"/>
        <v>5.8344058344058342E-2</v>
      </c>
      <c r="G2409" s="78">
        <v>1171</v>
      </c>
      <c r="H2409" s="7">
        <f t="shared" si="202"/>
        <v>9</v>
      </c>
      <c r="I2409" s="6">
        <f t="shared" si="201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198"/>
        <v>3.0322496067121132E-2</v>
      </c>
      <c r="E2410" s="7">
        <f t="shared" si="199"/>
        <v>206</v>
      </c>
      <c r="F2410" s="6">
        <f t="shared" si="200"/>
        <v>4.4187044187044187E-2</v>
      </c>
      <c r="G2410" s="78">
        <v>1366</v>
      </c>
      <c r="H2410" s="7">
        <f t="shared" si="202"/>
        <v>4</v>
      </c>
      <c r="I2410" s="6">
        <f t="shared" si="201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198"/>
        <v>1.3961719979024645E-3</v>
      </c>
      <c r="E2411" s="7">
        <f t="shared" si="199"/>
        <v>25</v>
      </c>
      <c r="F2411" s="6">
        <f t="shared" si="200"/>
        <v>5.3625053625053626E-3</v>
      </c>
      <c r="G2411" s="78">
        <v>1</v>
      </c>
      <c r="H2411" s="7">
        <f t="shared" si="202"/>
        <v>0</v>
      </c>
      <c r="I2411" s="6">
        <f t="shared" si="201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si="198"/>
        <v>4.9067817596490607E-2</v>
      </c>
      <c r="E2412" s="7">
        <f t="shared" si="199"/>
        <v>293</v>
      </c>
      <c r="F2412" s="6">
        <f t="shared" si="200"/>
        <v>5.0369606326285024E-2</v>
      </c>
      <c r="G2412" s="80">
        <v>4</v>
      </c>
      <c r="H2412" s="7">
        <f t="shared" si="202"/>
        <v>0</v>
      </c>
      <c r="I2412" s="6">
        <f t="shared" si="201"/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198"/>
        <v>0.13304624409446286</v>
      </c>
      <c r="E2413" s="7">
        <f t="shared" si="199"/>
        <v>802</v>
      </c>
      <c r="F2413" s="6">
        <f t="shared" si="200"/>
        <v>0.13787175520027506</v>
      </c>
      <c r="G2413" s="80">
        <v>1</v>
      </c>
      <c r="H2413" s="7">
        <f t="shared" si="202"/>
        <v>0</v>
      </c>
      <c r="I2413" s="6">
        <f t="shared" si="201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198"/>
        <v>0.19564734978468307</v>
      </c>
      <c r="E2414" s="7">
        <f t="shared" si="199"/>
        <v>1067</v>
      </c>
      <c r="F2414" s="6">
        <f t="shared" si="200"/>
        <v>0.18342788378889463</v>
      </c>
      <c r="G2414" s="80">
        <v>25</v>
      </c>
      <c r="H2414" s="7">
        <f t="shared" si="202"/>
        <v>0</v>
      </c>
      <c r="I2414" s="6">
        <f t="shared" si="201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198"/>
        <v>0.15911583375410454</v>
      </c>
      <c r="E2415" s="7">
        <f t="shared" si="199"/>
        <v>874</v>
      </c>
      <c r="F2415" s="6">
        <f t="shared" si="200"/>
        <v>0.15024926938284339</v>
      </c>
      <c r="G2415" s="80">
        <v>54</v>
      </c>
      <c r="H2415" s="7">
        <f t="shared" si="202"/>
        <v>0</v>
      </c>
      <c r="I2415" s="6">
        <f t="shared" si="201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198"/>
        <v>0.14811682109237562</v>
      </c>
      <c r="E2416" s="7">
        <f t="shared" si="199"/>
        <v>857</v>
      </c>
      <c r="F2416" s="6">
        <f t="shared" si="200"/>
        <v>0.14732680075640364</v>
      </c>
      <c r="G2416" s="80">
        <v>139</v>
      </c>
      <c r="H2416" s="7">
        <f t="shared" si="202"/>
        <v>1</v>
      </c>
      <c r="I2416" s="6">
        <f t="shared" si="201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198"/>
        <v>0.13390815502818898</v>
      </c>
      <c r="E2417" s="7">
        <f t="shared" si="199"/>
        <v>786</v>
      </c>
      <c r="F2417" s="6">
        <f t="shared" si="200"/>
        <v>0.13512119649303764</v>
      </c>
      <c r="G2417" s="80">
        <v>367</v>
      </c>
      <c r="H2417" s="7">
        <f t="shared" si="202"/>
        <v>0</v>
      </c>
      <c r="I2417" s="6">
        <f t="shared" si="201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198"/>
        <v>9.3594522363051033E-2</v>
      </c>
      <c r="E2418" s="7">
        <f t="shared" si="199"/>
        <v>603</v>
      </c>
      <c r="F2418" s="6">
        <f t="shared" si="200"/>
        <v>0.10366168127900979</v>
      </c>
      <c r="G2418" s="80">
        <v>753</v>
      </c>
      <c r="H2418" s="7">
        <f t="shared" si="202"/>
        <v>3</v>
      </c>
      <c r="I2418" s="6">
        <f t="shared" si="201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198"/>
        <v>5.5831245557781801E-2</v>
      </c>
      <c r="E2419" s="7">
        <f t="shared" si="199"/>
        <v>365</v>
      </c>
      <c r="F2419" s="6">
        <f t="shared" si="200"/>
        <v>6.2747120508853366E-2</v>
      </c>
      <c r="G2419" s="80">
        <v>1175</v>
      </c>
      <c r="H2419" s="7">
        <f t="shared" si="202"/>
        <v>4</v>
      </c>
      <c r="I2419" s="6">
        <f t="shared" si="201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198"/>
        <v>3.0256933076475298E-2</v>
      </c>
      <c r="E2420" s="7">
        <f t="shared" si="199"/>
        <v>156</v>
      </c>
      <c r="F2420" s="6">
        <f t="shared" si="200"/>
        <v>2.6817947395564725E-2</v>
      </c>
      <c r="G2420" s="80">
        <v>1374</v>
      </c>
      <c r="H2420" s="7">
        <f t="shared" si="202"/>
        <v>8</v>
      </c>
      <c r="I2420" s="6">
        <f t="shared" si="201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198"/>
        <v>1.4150776523861746E-3</v>
      </c>
      <c r="E2421" s="7">
        <f t="shared" si="199"/>
        <v>14</v>
      </c>
      <c r="F2421" s="6">
        <f t="shared" si="200"/>
        <v>2.4067388688327317E-3</v>
      </c>
      <c r="G2421" s="80">
        <v>1</v>
      </c>
      <c r="H2421" s="7">
        <f t="shared" si="202"/>
        <v>0</v>
      </c>
      <c r="I2421" s="6">
        <f t="shared" si="201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si="198"/>
        <v>4.9042296982012491E-2</v>
      </c>
      <c r="E2422" s="7">
        <f t="shared" si="199"/>
        <v>382</v>
      </c>
      <c r="F2422" s="6">
        <f t="shared" si="200"/>
        <v>4.8044271160860269E-2</v>
      </c>
      <c r="G2422" s="82">
        <v>4</v>
      </c>
      <c r="H2422" s="7">
        <f t="shared" si="202"/>
        <v>0</v>
      </c>
      <c r="I2422" s="6">
        <f t="shared" si="201"/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198"/>
        <v>0.13332894307719326</v>
      </c>
      <c r="E2423" s="7">
        <f t="shared" si="199"/>
        <v>1148</v>
      </c>
      <c r="F2423" s="6">
        <f t="shared" si="200"/>
        <v>0.14438435416928688</v>
      </c>
      <c r="G2423" s="82">
        <v>1</v>
      </c>
      <c r="H2423" s="7">
        <f t="shared" si="202"/>
        <v>0</v>
      </c>
      <c r="I2423" s="6">
        <f t="shared" si="201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198"/>
        <v>0.19490228544191063</v>
      </c>
      <c r="E2424" s="7">
        <f t="shared" si="199"/>
        <v>1318</v>
      </c>
      <c r="F2424" s="6">
        <f t="shared" si="200"/>
        <v>0.16576531253930324</v>
      </c>
      <c r="G2424" s="82">
        <v>25</v>
      </c>
      <c r="H2424" s="7">
        <f t="shared" si="202"/>
        <v>0</v>
      </c>
      <c r="I2424" s="6">
        <f t="shared" si="201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198"/>
        <v>0.15885514663455508</v>
      </c>
      <c r="E2425" s="7">
        <f t="shared" si="199"/>
        <v>1182</v>
      </c>
      <c r="F2425" s="6">
        <f t="shared" si="200"/>
        <v>0.14866054584329016</v>
      </c>
      <c r="G2425" s="82">
        <v>54</v>
      </c>
      <c r="H2425" s="7">
        <f t="shared" si="202"/>
        <v>0</v>
      </c>
      <c r="I2425" s="6">
        <f t="shared" si="201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198"/>
        <v>0.14829658061764633</v>
      </c>
      <c r="E2426" s="7">
        <f t="shared" si="199"/>
        <v>1235</v>
      </c>
      <c r="F2426" s="6">
        <f t="shared" si="200"/>
        <v>0.15532637404100114</v>
      </c>
      <c r="G2426" s="82">
        <v>139</v>
      </c>
      <c r="H2426" s="7">
        <f t="shared" si="202"/>
        <v>0</v>
      </c>
      <c r="I2426" s="6">
        <f t="shared" si="201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198"/>
        <v>0.13399375329269211</v>
      </c>
      <c r="E2427" s="7">
        <f t="shared" si="199"/>
        <v>1092</v>
      </c>
      <c r="F2427" s="6">
        <f t="shared" si="200"/>
        <v>0.1373412149415168</v>
      </c>
      <c r="G2427" s="82">
        <v>371</v>
      </c>
      <c r="H2427" s="7">
        <f t="shared" si="202"/>
        <v>4</v>
      </c>
      <c r="I2427" s="6">
        <f t="shared" si="201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198"/>
        <v>9.3797822432954522E-2</v>
      </c>
      <c r="E2428" s="7">
        <f t="shared" si="199"/>
        <v>809</v>
      </c>
      <c r="F2428" s="6">
        <f t="shared" si="200"/>
        <v>0.10174820777260722</v>
      </c>
      <c r="G2428" s="82">
        <v>759</v>
      </c>
      <c r="H2428" s="7">
        <f t="shared" si="202"/>
        <v>6</v>
      </c>
      <c r="I2428" s="6">
        <f t="shared" si="201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198"/>
        <v>5.5969493991620885E-2</v>
      </c>
      <c r="E2429" s="7">
        <f t="shared" si="199"/>
        <v>488</v>
      </c>
      <c r="F2429" s="6">
        <f t="shared" si="200"/>
        <v>6.1375927556282225E-2</v>
      </c>
      <c r="G2429" s="82">
        <v>1188</v>
      </c>
      <c r="H2429" s="7">
        <f t="shared" si="202"/>
        <v>13</v>
      </c>
      <c r="I2429" s="6">
        <f t="shared" si="201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198"/>
        <v>3.0349213516971476E-2</v>
      </c>
      <c r="E2430" s="7">
        <f t="shared" si="199"/>
        <v>270</v>
      </c>
      <c r="F2430" s="6">
        <f t="shared" si="200"/>
        <v>3.3957992705320086E-2</v>
      </c>
      <c r="G2430" s="82">
        <v>1382</v>
      </c>
      <c r="H2430" s="7">
        <f t="shared" si="202"/>
        <v>8</v>
      </c>
      <c r="I2430" s="6">
        <f t="shared" si="201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198"/>
        <v>1.4644640124432402E-3</v>
      </c>
      <c r="E2431" s="7">
        <f t="shared" si="199"/>
        <v>27</v>
      </c>
      <c r="F2431" s="6">
        <f t="shared" si="200"/>
        <v>3.3957992705320084E-3</v>
      </c>
      <c r="G2431" s="82">
        <v>0</v>
      </c>
      <c r="H2431" s="7">
        <f t="shared" si="202"/>
        <v>-1</v>
      </c>
      <c r="I2431" s="6">
        <f t="shared" si="201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si="198"/>
        <v>4.9075699422253677E-2</v>
      </c>
      <c r="E2432" s="7">
        <f t="shared" si="199"/>
        <v>101</v>
      </c>
      <c r="F2432" s="6">
        <f t="shared" si="200"/>
        <v>5.4861488321564365E-2</v>
      </c>
      <c r="G2432" s="2">
        <v>4</v>
      </c>
      <c r="H2432" s="7">
        <f t="shared" si="202"/>
        <v>0</v>
      </c>
      <c r="I2432" s="6">
        <f t="shared" si="201"/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198"/>
        <v>0.13324644793579626</v>
      </c>
      <c r="E2433" s="7">
        <f t="shared" si="199"/>
        <v>219</v>
      </c>
      <c r="F2433" s="6">
        <f t="shared" si="200"/>
        <v>0.11895708853883759</v>
      </c>
      <c r="G2433" s="2">
        <v>1</v>
      </c>
      <c r="H2433" s="7">
        <f t="shared" si="202"/>
        <v>0</v>
      </c>
      <c r="I2433" s="6">
        <f t="shared" si="201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ref="D2434:D2497" si="203">C2434/SUMIF(A:A,A2434,C:C)</f>
        <v>0.19479061762422481</v>
      </c>
      <c r="E2434" s="7">
        <f t="shared" si="199"/>
        <v>323</v>
      </c>
      <c r="F2434" s="6">
        <f t="shared" si="200"/>
        <v>0.17544812601846824</v>
      </c>
      <c r="G2434" s="2">
        <v>25</v>
      </c>
      <c r="H2434" s="7">
        <f t="shared" si="202"/>
        <v>0</v>
      </c>
      <c r="I2434" s="6">
        <f t="shared" si="201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203"/>
        <v>0.15876643521477635</v>
      </c>
      <c r="E2435" s="7">
        <f t="shared" si="199"/>
        <v>264</v>
      </c>
      <c r="F2435" s="6">
        <f t="shared" si="200"/>
        <v>0.14340032590983162</v>
      </c>
      <c r="G2435" s="2">
        <v>55</v>
      </c>
      <c r="H2435" s="7">
        <f t="shared" si="202"/>
        <v>1</v>
      </c>
      <c r="I2435" s="6">
        <f t="shared" si="201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203"/>
        <v>0.14824665059910391</v>
      </c>
      <c r="E2436" s="7">
        <f t="shared" si="199"/>
        <v>257</v>
      </c>
      <c r="F2436" s="6">
        <f t="shared" si="200"/>
        <v>0.13959804454101032</v>
      </c>
      <c r="G2436" s="2">
        <v>139</v>
      </c>
      <c r="H2436" s="7">
        <f t="shared" si="202"/>
        <v>0</v>
      </c>
      <c r="I2436" s="6">
        <f t="shared" si="201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203"/>
        <v>0.13405086537232366</v>
      </c>
      <c r="E2437" s="7">
        <f t="shared" si="199"/>
        <v>265</v>
      </c>
      <c r="F2437" s="6">
        <f t="shared" si="200"/>
        <v>0.14394350896252037</v>
      </c>
      <c r="G2437" s="2">
        <v>373</v>
      </c>
      <c r="H2437" s="7">
        <f t="shared" si="202"/>
        <v>2</v>
      </c>
      <c r="I2437" s="6">
        <f t="shared" si="201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203"/>
        <v>9.3954709427585284E-2</v>
      </c>
      <c r="E2438" s="7">
        <f t="shared" si="199"/>
        <v>223</v>
      </c>
      <c r="F2438" s="6">
        <f t="shared" si="200"/>
        <v>0.12112982074959261</v>
      </c>
      <c r="G2438" s="2">
        <v>777</v>
      </c>
      <c r="H2438" s="7">
        <f t="shared" si="202"/>
        <v>18</v>
      </c>
      <c r="I2438" s="6">
        <f t="shared" si="201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203"/>
        <v>5.5991195058756771E-2</v>
      </c>
      <c r="E2439" s="7">
        <f t="shared" si="199"/>
        <v>110</v>
      </c>
      <c r="F2439" s="6">
        <f t="shared" si="200"/>
        <v>5.9750135795763173E-2</v>
      </c>
      <c r="G2439" s="2">
        <v>1207</v>
      </c>
      <c r="H2439" s="7">
        <f t="shared" si="202"/>
        <v>19</v>
      </c>
      <c r="I2439" s="6">
        <f t="shared" si="201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203"/>
        <v>3.0408849838960618E-2</v>
      </c>
      <c r="E2440" s="7">
        <f t="shared" ref="E2440:E2503" si="204">C2440-SUMIFS(C:C,A:A,A2440-1,B:B,B2440)</f>
        <v>75</v>
      </c>
      <c r="F2440" s="6">
        <f t="shared" ref="F2440:F2503" si="205">E2440/SUMIF(A:A,A2440,E:E)</f>
        <v>4.0738728951656707E-2</v>
      </c>
      <c r="G2440" s="2">
        <v>1414</v>
      </c>
      <c r="H2440" s="7">
        <f t="shared" si="202"/>
        <v>32</v>
      </c>
      <c r="I2440" s="6">
        <f t="shared" si="201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203"/>
        <v>1.4685295062186457E-3</v>
      </c>
      <c r="E2441" s="7">
        <f t="shared" si="204"/>
        <v>4</v>
      </c>
      <c r="F2441" s="6">
        <f t="shared" si="205"/>
        <v>2.1727322107550242E-3</v>
      </c>
      <c r="G2441" s="2">
        <v>0</v>
      </c>
      <c r="H2441" s="7">
        <f t="shared" si="202"/>
        <v>0</v>
      </c>
      <c r="I2441" s="6">
        <f t="shared" si="201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si="203"/>
        <v>4.9083489903167576E-2</v>
      </c>
      <c r="E2442" s="7">
        <f t="shared" si="204"/>
        <v>222</v>
      </c>
      <c r="F2442" s="6">
        <f t="shared" si="205"/>
        <v>4.9642218246869409E-2</v>
      </c>
      <c r="G2442" s="85">
        <v>4</v>
      </c>
      <c r="H2442" s="7">
        <f t="shared" si="202"/>
        <v>0</v>
      </c>
      <c r="I2442" s="6">
        <f t="shared" si="201"/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203"/>
        <v>0.13327449792589813</v>
      </c>
      <c r="E2443" s="7">
        <f t="shared" si="204"/>
        <v>605</v>
      </c>
      <c r="F2443" s="6">
        <f t="shared" si="205"/>
        <v>0.13528622540250448</v>
      </c>
      <c r="G2443" s="85">
        <v>2</v>
      </c>
      <c r="H2443" s="7">
        <f t="shared" si="202"/>
        <v>1</v>
      </c>
      <c r="I2443" s="6">
        <f t="shared" si="201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203"/>
        <v>0.19453507215537469</v>
      </c>
      <c r="E2444" s="7">
        <f t="shared" si="204"/>
        <v>788</v>
      </c>
      <c r="F2444" s="6">
        <f t="shared" si="205"/>
        <v>0.17620751341681573</v>
      </c>
      <c r="G2444" s="85">
        <v>25</v>
      </c>
      <c r="H2444" s="7">
        <f t="shared" si="202"/>
        <v>0</v>
      </c>
      <c r="I2444" s="6">
        <f t="shared" si="201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203"/>
        <v>0.15856654807334541</v>
      </c>
      <c r="E2445" s="7">
        <f t="shared" si="204"/>
        <v>645</v>
      </c>
      <c r="F2445" s="6">
        <f t="shared" si="205"/>
        <v>0.14423076923076922</v>
      </c>
      <c r="G2445" s="85">
        <v>57</v>
      </c>
      <c r="H2445" s="7">
        <f t="shared" si="202"/>
        <v>2</v>
      </c>
      <c r="I2445" s="6">
        <f t="shared" si="201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203"/>
        <v>0.14825600167281158</v>
      </c>
      <c r="E2446" s="7">
        <f t="shared" si="204"/>
        <v>666</v>
      </c>
      <c r="F2446" s="6">
        <f t="shared" si="205"/>
        <v>0.14892665474060823</v>
      </c>
      <c r="G2446" s="85">
        <v>140</v>
      </c>
      <c r="H2446" s="7">
        <f t="shared" si="202"/>
        <v>1</v>
      </c>
      <c r="I2446" s="6">
        <f t="shared" si="201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203"/>
        <v>0.13408630354765208</v>
      </c>
      <c r="E2447" s="7">
        <f t="shared" si="204"/>
        <v>611</v>
      </c>
      <c r="F2447" s="6">
        <f t="shared" si="205"/>
        <v>0.13662790697674418</v>
      </c>
      <c r="G2447" s="85">
        <v>377</v>
      </c>
      <c r="H2447" s="7">
        <f t="shared" si="202"/>
        <v>4</v>
      </c>
      <c r="I2447" s="6">
        <f t="shared" si="201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203"/>
        <v>9.4092576591092894E-2</v>
      </c>
      <c r="E2448" s="7">
        <f t="shared" si="204"/>
        <v>465</v>
      </c>
      <c r="F2448" s="6">
        <f t="shared" si="205"/>
        <v>0.10398032200357782</v>
      </c>
      <c r="G2448" s="85">
        <v>784</v>
      </c>
      <c r="H2448" s="7">
        <f t="shared" si="202"/>
        <v>7</v>
      </c>
      <c r="I2448" s="6">
        <f t="shared" si="201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203"/>
        <v>5.6174489008336381E-2</v>
      </c>
      <c r="E2449" s="7">
        <f t="shared" si="204"/>
        <v>310</v>
      </c>
      <c r="F2449" s="6">
        <f t="shared" si="205"/>
        <v>6.9320214669051874E-2</v>
      </c>
      <c r="G2449" s="85">
        <v>1221</v>
      </c>
      <c r="H2449" s="7">
        <f t="shared" si="202"/>
        <v>14</v>
      </c>
      <c r="I2449" s="6">
        <f t="shared" si="201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203"/>
        <v>3.0418110645416219E-2</v>
      </c>
      <c r="E2450" s="7">
        <f t="shared" si="204"/>
        <v>139</v>
      </c>
      <c r="F2450" s="6">
        <f t="shared" si="205"/>
        <v>3.1082289803220035E-2</v>
      </c>
      <c r="G2450" s="85">
        <v>1438</v>
      </c>
      <c r="H2450" s="7">
        <f t="shared" si="202"/>
        <v>24</v>
      </c>
      <c r="I2450" s="6">
        <f t="shared" si="201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203"/>
        <v>1.5129104769050525E-3</v>
      </c>
      <c r="E2451" s="7">
        <f t="shared" si="204"/>
        <v>21</v>
      </c>
      <c r="F2451" s="6">
        <f t="shared" si="205"/>
        <v>4.6958855098389986E-3</v>
      </c>
      <c r="G2451" s="85">
        <v>0</v>
      </c>
      <c r="H2451" s="7">
        <f t="shared" si="202"/>
        <v>0</v>
      </c>
      <c r="I2451" s="6">
        <f t="shared" si="201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si="203"/>
        <v>4.9093535880617392E-2</v>
      </c>
      <c r="E2452" s="7">
        <f t="shared" si="204"/>
        <v>145</v>
      </c>
      <c r="F2452" s="6">
        <f t="shared" si="205"/>
        <v>5.0225147211638378E-2</v>
      </c>
      <c r="G2452" s="85">
        <v>4</v>
      </c>
      <c r="H2452" s="7">
        <f t="shared" si="202"/>
        <v>0</v>
      </c>
      <c r="I2452" s="6">
        <f t="shared" si="201"/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203"/>
        <v>0.13320206773792398</v>
      </c>
      <c r="E2453" s="7">
        <f t="shared" si="204"/>
        <v>361</v>
      </c>
      <c r="F2453" s="6">
        <f t="shared" si="205"/>
        <v>0.12504329754069968</v>
      </c>
      <c r="G2453" s="85">
        <v>2</v>
      </c>
      <c r="H2453" s="7">
        <f t="shared" si="202"/>
        <v>0</v>
      </c>
      <c r="I2453" s="6">
        <f t="shared" si="201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203"/>
        <v>0.19442649533052109</v>
      </c>
      <c r="E2454" s="7">
        <f t="shared" si="204"/>
        <v>526</v>
      </c>
      <c r="F2454" s="6">
        <f t="shared" si="205"/>
        <v>0.1821960512642882</v>
      </c>
      <c r="G2454" s="85">
        <v>25</v>
      </c>
      <c r="H2454" s="7">
        <f t="shared" si="202"/>
        <v>0</v>
      </c>
      <c r="I2454" s="6">
        <f t="shared" si="201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203"/>
        <v>0.15846053497842041</v>
      </c>
      <c r="E2455" s="7">
        <f t="shared" si="204"/>
        <v>423</v>
      </c>
      <c r="F2455" s="6">
        <f t="shared" si="205"/>
        <v>0.14651887772774505</v>
      </c>
      <c r="G2455" s="85">
        <v>57</v>
      </c>
      <c r="H2455" s="7">
        <f t="shared" si="202"/>
        <v>0</v>
      </c>
      <c r="I2455" s="6">
        <f t="shared" si="201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203"/>
        <v>0.14835653848967351</v>
      </c>
      <c r="E2456" s="7">
        <f t="shared" si="204"/>
        <v>461</v>
      </c>
      <c r="F2456" s="6">
        <f t="shared" si="205"/>
        <v>0.1596813301004503</v>
      </c>
      <c r="G2456" s="85">
        <v>141</v>
      </c>
      <c r="H2456" s="7">
        <f t="shared" si="202"/>
        <v>1</v>
      </c>
      <c r="I2456" s="6">
        <f t="shared" si="201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203"/>
        <v>0.13413169637414352</v>
      </c>
      <c r="E2457" s="7">
        <f t="shared" si="204"/>
        <v>402</v>
      </c>
      <c r="F2457" s="6">
        <f t="shared" si="205"/>
        <v>0.13924489089019743</v>
      </c>
      <c r="G2457" s="85">
        <v>385</v>
      </c>
      <c r="H2457" s="7">
        <f t="shared" si="202"/>
        <v>8</v>
      </c>
      <c r="I2457" s="6">
        <f t="shared" si="201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203"/>
        <v>9.412108946380239E-2</v>
      </c>
      <c r="E2458" s="7">
        <f t="shared" si="204"/>
        <v>281</v>
      </c>
      <c r="F2458" s="6">
        <f t="shared" si="205"/>
        <v>9.7332871492899209E-2</v>
      </c>
      <c r="G2458" s="85">
        <v>793</v>
      </c>
      <c r="H2458" s="7">
        <f t="shared" si="202"/>
        <v>9</v>
      </c>
      <c r="I2458" s="6">
        <f t="shared" si="201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203"/>
        <v>5.6244056472653681E-2</v>
      </c>
      <c r="E2459" s="7">
        <f t="shared" si="204"/>
        <v>185</v>
      </c>
      <c r="F2459" s="6">
        <f t="shared" si="205"/>
        <v>6.4080360235538619E-2</v>
      </c>
      <c r="G2459" s="85">
        <v>1237</v>
      </c>
      <c r="H2459" s="7">
        <f t="shared" si="202"/>
        <v>16</v>
      </c>
      <c r="I2459" s="6">
        <f t="shared" si="201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203"/>
        <v>3.0482675379776159E-2</v>
      </c>
      <c r="E2460" s="7">
        <f t="shared" si="204"/>
        <v>109</v>
      </c>
      <c r="F2460" s="6">
        <f t="shared" si="205"/>
        <v>3.7755455490128161E-2</v>
      </c>
      <c r="G2460" s="85">
        <v>1484</v>
      </c>
      <c r="H2460" s="7">
        <f t="shared" si="202"/>
        <v>46</v>
      </c>
      <c r="I2460" s="6">
        <f t="shared" si="201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203"/>
        <v>1.4813098924678744E-3</v>
      </c>
      <c r="E2461" s="7">
        <f t="shared" si="204"/>
        <v>-6</v>
      </c>
      <c r="F2461" s="6">
        <f t="shared" si="205"/>
        <v>-2.0782819535850364E-3</v>
      </c>
      <c r="G2461" s="85">
        <v>0</v>
      </c>
      <c r="H2461" s="7">
        <f t="shared" si="202"/>
        <v>0</v>
      </c>
      <c r="I2461" s="6">
        <f t="shared" si="201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si="203"/>
        <v>4.9099332794421052E-2</v>
      </c>
      <c r="E2462" s="7">
        <f t="shared" si="204"/>
        <v>171</v>
      </c>
      <c r="F2462" s="6">
        <f t="shared" si="205"/>
        <v>4.9651567944250873E-2</v>
      </c>
      <c r="G2462" s="87">
        <v>4</v>
      </c>
      <c r="H2462" s="7">
        <f t="shared" si="202"/>
        <v>0</v>
      </c>
      <c r="I2462" s="6">
        <f t="shared" ref="I2462:I2525" si="206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203"/>
        <v>0.13328125188518755</v>
      </c>
      <c r="E2463" s="7">
        <f t="shared" si="204"/>
        <v>485</v>
      </c>
      <c r="F2463" s="6">
        <f t="shared" si="205"/>
        <v>0.14082462253193961</v>
      </c>
      <c r="G2463" s="87">
        <v>2</v>
      </c>
      <c r="H2463" s="7">
        <f t="shared" si="202"/>
        <v>0</v>
      </c>
      <c r="I2463" s="6">
        <f t="shared" si="206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203"/>
        <v>0.1941200246130087</v>
      </c>
      <c r="E2464" s="7">
        <f t="shared" si="204"/>
        <v>568</v>
      </c>
      <c r="F2464" s="6">
        <f t="shared" si="205"/>
        <v>0.16492450638792103</v>
      </c>
      <c r="G2464" s="87">
        <v>26</v>
      </c>
      <c r="H2464" s="7">
        <f t="shared" si="202"/>
        <v>1</v>
      </c>
      <c r="I2464" s="6">
        <f t="shared" si="206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203"/>
        <v>0.15840099899858837</v>
      </c>
      <c r="E2465" s="7">
        <f t="shared" si="204"/>
        <v>526</v>
      </c>
      <c r="F2465" s="6">
        <f t="shared" si="205"/>
        <v>0.1527293844367015</v>
      </c>
      <c r="G2465" s="87">
        <v>56</v>
      </c>
      <c r="H2465" s="7">
        <f t="shared" si="202"/>
        <v>-1</v>
      </c>
      <c r="I2465" s="6">
        <f t="shared" si="206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203"/>
        <v>0.14848642061701434</v>
      </c>
      <c r="E2466" s="7">
        <f t="shared" si="204"/>
        <v>554</v>
      </c>
      <c r="F2466" s="6">
        <f t="shared" si="205"/>
        <v>0.16085946573751453</v>
      </c>
      <c r="G2466" s="87">
        <v>143</v>
      </c>
      <c r="H2466" s="7">
        <f t="shared" si="202"/>
        <v>2</v>
      </c>
      <c r="I2466" s="6">
        <f t="shared" si="206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203"/>
        <v>0.13413184850934451</v>
      </c>
      <c r="E2467" s="7">
        <f t="shared" si="204"/>
        <v>462</v>
      </c>
      <c r="F2467" s="6">
        <f t="shared" si="205"/>
        <v>0.13414634146341464</v>
      </c>
      <c r="G2467" s="87">
        <v>392</v>
      </c>
      <c r="H2467" s="7">
        <f t="shared" si="202"/>
        <v>7</v>
      </c>
      <c r="I2467" s="6">
        <f t="shared" si="206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203"/>
        <v>9.4280491777565964E-2</v>
      </c>
      <c r="E2468" s="7">
        <f t="shared" si="204"/>
        <v>377</v>
      </c>
      <c r="F2468" s="6">
        <f t="shared" si="205"/>
        <v>0.10946573751451801</v>
      </c>
      <c r="G2468" s="87">
        <v>800</v>
      </c>
      <c r="H2468" s="7">
        <f t="shared" si="202"/>
        <v>7</v>
      </c>
      <c r="I2468" s="6">
        <f t="shared" si="206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203"/>
        <v>5.6284159598470135E-2</v>
      </c>
      <c r="E2469" s="7">
        <f t="shared" si="204"/>
        <v>207</v>
      </c>
      <c r="F2469" s="6">
        <f t="shared" si="205"/>
        <v>6.0104529616724738E-2</v>
      </c>
      <c r="G2469" s="87">
        <v>1263</v>
      </c>
      <c r="H2469" s="7">
        <f t="shared" si="202"/>
        <v>26</v>
      </c>
      <c r="I2469" s="6">
        <f t="shared" si="206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203"/>
        <v>3.0467647165281178E-2</v>
      </c>
      <c r="E2470" s="7">
        <f t="shared" si="204"/>
        <v>100</v>
      </c>
      <c r="F2470" s="6">
        <f t="shared" si="205"/>
        <v>2.9036004645760744E-2</v>
      </c>
      <c r="G2470" s="87">
        <v>1516</v>
      </c>
      <c r="H2470" s="7">
        <f t="shared" si="202"/>
        <v>32</v>
      </c>
      <c r="I2470" s="6">
        <f t="shared" si="206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203"/>
        <v>1.4478240411182027E-3</v>
      </c>
      <c r="E2471" s="7">
        <f t="shared" si="204"/>
        <v>-6</v>
      </c>
      <c r="F2471" s="6">
        <f t="shared" si="205"/>
        <v>-1.7421602787456446E-3</v>
      </c>
      <c r="G2471" s="87">
        <v>0</v>
      </c>
      <c r="H2471" s="7">
        <f t="shared" si="202"/>
        <v>0</v>
      </c>
      <c r="I2471" s="6">
        <f t="shared" si="206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si="203"/>
        <v>4.914748114693334E-2</v>
      </c>
      <c r="E2472" s="7">
        <f t="shared" si="204"/>
        <v>230</v>
      </c>
      <c r="F2472" s="6">
        <f t="shared" si="205"/>
        <v>5.2812858783008038E-2</v>
      </c>
      <c r="G2472" s="89">
        <v>4</v>
      </c>
      <c r="H2472" s="7">
        <f t="shared" ref="H2472:H2535" si="207">G2472-SUMIFS(G:G,A:A,A2472-1,B:B,B2472)</f>
        <v>0</v>
      </c>
      <c r="I2472" s="6">
        <f t="shared" si="206"/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203"/>
        <v>0.13325017044422677</v>
      </c>
      <c r="E2473" s="7">
        <f t="shared" si="204"/>
        <v>570</v>
      </c>
      <c r="F2473" s="6">
        <f t="shared" si="205"/>
        <v>0.13088404133180254</v>
      </c>
      <c r="G2473" s="89">
        <v>2</v>
      </c>
      <c r="H2473" s="7">
        <f t="shared" si="207"/>
        <v>0</v>
      </c>
      <c r="I2473" s="6">
        <f t="shared" si="206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203"/>
        <v>0.19365441353788626</v>
      </c>
      <c r="E2474" s="7">
        <f t="shared" si="204"/>
        <v>689</v>
      </c>
      <c r="F2474" s="6">
        <f t="shared" si="205"/>
        <v>0.15820895522388059</v>
      </c>
      <c r="G2474" s="89">
        <v>26</v>
      </c>
      <c r="H2474" s="7">
        <f t="shared" si="207"/>
        <v>0</v>
      </c>
      <c r="I2474" s="6">
        <f t="shared" si="206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203"/>
        <v>0.15830621607862169</v>
      </c>
      <c r="E2475" s="7">
        <f t="shared" si="204"/>
        <v>658</v>
      </c>
      <c r="F2475" s="6">
        <f t="shared" si="205"/>
        <v>0.1510907003444317</v>
      </c>
      <c r="G2475" s="89">
        <v>56</v>
      </c>
      <c r="H2475" s="7">
        <f t="shared" si="207"/>
        <v>0</v>
      </c>
      <c r="I2475" s="6">
        <f t="shared" si="206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203"/>
        <v>0.14858866225843811</v>
      </c>
      <c r="E2476" s="7">
        <f t="shared" si="204"/>
        <v>681</v>
      </c>
      <c r="F2476" s="6">
        <f t="shared" si="205"/>
        <v>0.15637198622273249</v>
      </c>
      <c r="G2476" s="89">
        <v>144</v>
      </c>
      <c r="H2476" s="7">
        <f t="shared" si="207"/>
        <v>1</v>
      </c>
      <c r="I2476" s="6">
        <f t="shared" si="206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203"/>
        <v>0.13429218755117048</v>
      </c>
      <c r="E2477" s="7">
        <f t="shared" si="204"/>
        <v>638</v>
      </c>
      <c r="F2477" s="6">
        <f t="shared" si="205"/>
        <v>0.14649827784156141</v>
      </c>
      <c r="G2477" s="89">
        <v>392</v>
      </c>
      <c r="H2477" s="7">
        <f t="shared" si="207"/>
        <v>0</v>
      </c>
      <c r="I2477" s="6">
        <f t="shared" si="206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203"/>
        <v>9.4382932355226615E-2</v>
      </c>
      <c r="E2478" s="7">
        <f t="shared" si="204"/>
        <v>445</v>
      </c>
      <c r="F2478" s="6">
        <f t="shared" si="205"/>
        <v>0.10218140068886337</v>
      </c>
      <c r="G2478" s="89">
        <v>805</v>
      </c>
      <c r="H2478" s="7">
        <f t="shared" si="207"/>
        <v>5</v>
      </c>
      <c r="I2478" s="6">
        <f t="shared" si="206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203"/>
        <v>5.63850342525909E-2</v>
      </c>
      <c r="E2479" s="7">
        <f t="shared" si="204"/>
        <v>279</v>
      </c>
      <c r="F2479" s="6">
        <f t="shared" si="205"/>
        <v>6.4064293915040177E-2</v>
      </c>
      <c r="G2479" s="89">
        <v>1264</v>
      </c>
      <c r="H2479" s="7">
        <f t="shared" si="207"/>
        <v>1</v>
      </c>
      <c r="I2479" s="6">
        <f t="shared" si="206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203"/>
        <v>3.0528124041716412E-2</v>
      </c>
      <c r="E2480" s="7">
        <f t="shared" si="204"/>
        <v>153</v>
      </c>
      <c r="F2480" s="6">
        <f t="shared" si="205"/>
        <v>3.5132032146957523E-2</v>
      </c>
      <c r="G2480" s="89">
        <v>1518</v>
      </c>
      <c r="H2480" s="7">
        <f t="shared" si="207"/>
        <v>2</v>
      </c>
      <c r="I2480" s="6">
        <f t="shared" si="206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203"/>
        <v>1.4647783331894358E-3</v>
      </c>
      <c r="E2481" s="7">
        <f t="shared" si="204"/>
        <v>12</v>
      </c>
      <c r="F2481" s="6">
        <f t="shared" si="205"/>
        <v>2.7554535017221583E-3</v>
      </c>
      <c r="G2481" s="89">
        <v>0</v>
      </c>
      <c r="H2481" s="7">
        <f t="shared" si="207"/>
        <v>0</v>
      </c>
      <c r="I2481" s="6">
        <f t="shared" si="206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si="203"/>
        <v>4.9201705847108167E-2</v>
      </c>
      <c r="E2482" s="7">
        <f t="shared" si="204"/>
        <v>244</v>
      </c>
      <c r="F2482" s="6">
        <f t="shared" si="205"/>
        <v>5.3170625408585748E-2</v>
      </c>
      <c r="G2482" s="91">
        <v>4</v>
      </c>
      <c r="H2482" s="7">
        <f t="shared" si="207"/>
        <v>0</v>
      </c>
      <c r="I2482" s="6">
        <f t="shared" si="206"/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203"/>
        <v>0.13326343119632514</v>
      </c>
      <c r="E2483" s="7">
        <f t="shared" si="204"/>
        <v>616</v>
      </c>
      <c r="F2483" s="6">
        <f t="shared" si="205"/>
        <v>0.13423403791675748</v>
      </c>
      <c r="G2483" s="91">
        <v>2</v>
      </c>
      <c r="H2483" s="7">
        <f t="shared" si="207"/>
        <v>0</v>
      </c>
      <c r="I2483" s="6">
        <f t="shared" si="206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203"/>
        <v>0.1933293389255043</v>
      </c>
      <c r="E2484" s="7">
        <f t="shared" si="204"/>
        <v>778</v>
      </c>
      <c r="F2484" s="6">
        <f t="shared" si="205"/>
        <v>0.16953584658967094</v>
      </c>
      <c r="G2484" s="91">
        <v>26</v>
      </c>
      <c r="H2484" s="7">
        <f t="shared" si="207"/>
        <v>0</v>
      </c>
      <c r="I2484" s="6">
        <f t="shared" si="206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203"/>
        <v>0.15818148709453825</v>
      </c>
      <c r="E2485" s="7">
        <f t="shared" si="204"/>
        <v>684</v>
      </c>
      <c r="F2485" s="6">
        <f t="shared" si="205"/>
        <v>0.1490520810634125</v>
      </c>
      <c r="G2485" s="91">
        <v>56</v>
      </c>
      <c r="H2485" s="7">
        <f t="shared" si="207"/>
        <v>0</v>
      </c>
      <c r="I2485" s="6">
        <f t="shared" si="206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203"/>
        <v>0.14856260059446186</v>
      </c>
      <c r="E2486" s="7">
        <f t="shared" si="204"/>
        <v>673</v>
      </c>
      <c r="F2486" s="6">
        <f t="shared" si="205"/>
        <v>0.14665504467204185</v>
      </c>
      <c r="G2486" s="91">
        <v>146</v>
      </c>
      <c r="H2486" s="7">
        <f t="shared" si="207"/>
        <v>2</v>
      </c>
      <c r="I2486" s="6">
        <f t="shared" si="206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203"/>
        <v>0.13445294235129643</v>
      </c>
      <c r="E2487" s="7">
        <f t="shared" si="204"/>
        <v>671</v>
      </c>
      <c r="F2487" s="6">
        <f t="shared" si="205"/>
        <v>0.14621921987361081</v>
      </c>
      <c r="G2487" s="91">
        <v>395</v>
      </c>
      <c r="H2487" s="7">
        <f t="shared" si="207"/>
        <v>3</v>
      </c>
      <c r="I2487" s="6">
        <f t="shared" si="206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203"/>
        <v>9.450005286716244E-2</v>
      </c>
      <c r="E2488" s="7">
        <f t="shared" si="204"/>
        <v>473</v>
      </c>
      <c r="F2488" s="6">
        <f t="shared" si="205"/>
        <v>0.10307256482893877</v>
      </c>
      <c r="G2488" s="91">
        <v>813</v>
      </c>
      <c r="H2488" s="7">
        <f t="shared" si="207"/>
        <v>8</v>
      </c>
      <c r="I2488" s="6">
        <f t="shared" si="206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203"/>
        <v>5.6570800878769721E-2</v>
      </c>
      <c r="E2489" s="7">
        <f t="shared" si="204"/>
        <v>322</v>
      </c>
      <c r="F2489" s="6">
        <f t="shared" si="205"/>
        <v>7.0167792547395941E-2</v>
      </c>
      <c r="G2489" s="91">
        <v>1286</v>
      </c>
      <c r="H2489" s="7">
        <f t="shared" si="207"/>
        <v>22</v>
      </c>
      <c r="I2489" s="6">
        <f t="shared" si="206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203"/>
        <v>3.0486730342226764E-2</v>
      </c>
      <c r="E2490" s="7">
        <f t="shared" si="204"/>
        <v>126</v>
      </c>
      <c r="F2490" s="6">
        <f t="shared" si="205"/>
        <v>2.7456962301154936E-2</v>
      </c>
      <c r="G2490" s="91">
        <v>1538</v>
      </c>
      <c r="H2490" s="7">
        <f t="shared" si="207"/>
        <v>20</v>
      </c>
      <c r="I2490" s="6">
        <f t="shared" si="206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203"/>
        <v>1.4509099026069384E-3</v>
      </c>
      <c r="E2491" s="7">
        <f t="shared" si="204"/>
        <v>2</v>
      </c>
      <c r="F2491" s="6">
        <f t="shared" si="205"/>
        <v>4.3582479843103073E-4</v>
      </c>
      <c r="G2491" s="91">
        <v>0</v>
      </c>
      <c r="H2491" s="7">
        <f t="shared" si="207"/>
        <v>0</v>
      </c>
      <c r="I2491" s="6">
        <f t="shared" si="206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si="203"/>
        <v>4.9290378754897696E-2</v>
      </c>
      <c r="E2492" s="7">
        <f t="shared" si="204"/>
        <v>231</v>
      </c>
      <c r="F2492" s="6">
        <f t="shared" si="205"/>
        <v>5.6701030927835051E-2</v>
      </c>
      <c r="G2492" s="93">
        <v>4</v>
      </c>
      <c r="H2492" s="7">
        <f t="shared" si="207"/>
        <v>0</v>
      </c>
      <c r="I2492" s="6">
        <f t="shared" si="206"/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203"/>
        <v>0.13335364968799884</v>
      </c>
      <c r="E2493" s="7">
        <f t="shared" si="204"/>
        <v>574</v>
      </c>
      <c r="F2493" s="6">
        <f t="shared" si="205"/>
        <v>0.14089347079037801</v>
      </c>
      <c r="G2493" s="93">
        <v>2</v>
      </c>
      <c r="H2493" s="7">
        <f t="shared" si="207"/>
        <v>0</v>
      </c>
      <c r="I2493" s="6">
        <f t="shared" si="206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203"/>
        <v>0.19310114642287041</v>
      </c>
      <c r="E2494" s="7">
        <f t="shared" si="204"/>
        <v>709</v>
      </c>
      <c r="F2494" s="6">
        <f t="shared" si="205"/>
        <v>0.17403043691703485</v>
      </c>
      <c r="G2494" s="93">
        <v>27</v>
      </c>
      <c r="H2494" s="7">
        <f t="shared" si="207"/>
        <v>1</v>
      </c>
      <c r="I2494" s="6">
        <f t="shared" si="206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203"/>
        <v>0.15800609490639966</v>
      </c>
      <c r="E2495" s="7">
        <f t="shared" si="204"/>
        <v>584</v>
      </c>
      <c r="F2495" s="6">
        <f t="shared" si="205"/>
        <v>0.14334806087383406</v>
      </c>
      <c r="G2495" s="93">
        <v>57</v>
      </c>
      <c r="H2495" s="7">
        <f t="shared" si="207"/>
        <v>1</v>
      </c>
      <c r="I2495" s="6">
        <f t="shared" si="206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203"/>
        <v>0.14852125961398926</v>
      </c>
      <c r="E2496" s="7">
        <f t="shared" si="204"/>
        <v>591</v>
      </c>
      <c r="F2496" s="6">
        <f t="shared" si="205"/>
        <v>0.14506627393225333</v>
      </c>
      <c r="G2496" s="93">
        <v>147</v>
      </c>
      <c r="H2496" s="7">
        <f t="shared" si="207"/>
        <v>1</v>
      </c>
      <c r="I2496" s="6">
        <f t="shared" si="206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203"/>
        <v>0.13473225946887243</v>
      </c>
      <c r="E2497" s="7">
        <f t="shared" si="204"/>
        <v>644</v>
      </c>
      <c r="F2497" s="6">
        <f t="shared" si="205"/>
        <v>0.15807560137457044</v>
      </c>
      <c r="G2497" s="93">
        <v>399</v>
      </c>
      <c r="H2497" s="7">
        <f t="shared" si="207"/>
        <v>4</v>
      </c>
      <c r="I2497" s="6">
        <f t="shared" si="206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ref="D2498:D2561" si="208">C2498/SUMIF(A:A,A2498,C:C)</f>
        <v>9.4531998258598177E-2</v>
      </c>
      <c r="E2498" s="7">
        <f t="shared" si="204"/>
        <v>396</v>
      </c>
      <c r="F2498" s="6">
        <f t="shared" si="205"/>
        <v>9.720176730486009E-2</v>
      </c>
      <c r="G2498" s="93">
        <v>818</v>
      </c>
      <c r="H2498" s="7">
        <f t="shared" si="207"/>
        <v>5</v>
      </c>
      <c r="I2498" s="6">
        <f t="shared" si="206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 t="shared" si="208"/>
        <v>5.6563633725148742E-2</v>
      </c>
      <c r="E2499" s="7">
        <f t="shared" si="204"/>
        <v>228</v>
      </c>
      <c r="F2499" s="6">
        <f t="shared" si="205"/>
        <v>5.5964653902798235E-2</v>
      </c>
      <c r="G2499" s="93">
        <v>1298</v>
      </c>
      <c r="H2499" s="7">
        <f t="shared" si="207"/>
        <v>12</v>
      </c>
      <c r="I2499" s="6">
        <f t="shared" si="206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208"/>
        <v>3.042228994340444E-2</v>
      </c>
      <c r="E2500" s="7">
        <f t="shared" si="204"/>
        <v>102</v>
      </c>
      <c r="F2500" s="6">
        <f t="shared" si="205"/>
        <v>2.5036818851251842E-2</v>
      </c>
      <c r="G2500" s="93">
        <v>1549</v>
      </c>
      <c r="H2500" s="7">
        <f t="shared" si="207"/>
        <v>11</v>
      </c>
      <c r="I2500" s="6">
        <f t="shared" si="206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 t="shared" si="208"/>
        <v>1.4772892178203454E-3</v>
      </c>
      <c r="E2501" s="7">
        <f t="shared" si="204"/>
        <v>15</v>
      </c>
      <c r="F2501" s="6">
        <f t="shared" si="205"/>
        <v>3.6818851251840942E-3</v>
      </c>
      <c r="G2501" s="93">
        <v>0</v>
      </c>
      <c r="H2501" s="7">
        <f t="shared" si="207"/>
        <v>0</v>
      </c>
      <c r="I2501" s="6">
        <f t="shared" si="206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si="208"/>
        <v>4.9295367409369274E-2</v>
      </c>
      <c r="E2502" s="7">
        <f t="shared" si="204"/>
        <v>66</v>
      </c>
      <c r="F2502" s="6">
        <f t="shared" si="205"/>
        <v>5.0613496932515337E-2</v>
      </c>
      <c r="G2502" s="93">
        <v>4</v>
      </c>
      <c r="H2502" s="7">
        <f t="shared" si="207"/>
        <v>0</v>
      </c>
      <c r="I2502" s="6">
        <f t="shared" si="206"/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208"/>
        <v>0.13333661024594193</v>
      </c>
      <c r="E2503" s="7">
        <f t="shared" si="204"/>
        <v>168</v>
      </c>
      <c r="F2503" s="6">
        <f t="shared" si="205"/>
        <v>0.12883435582822086</v>
      </c>
      <c r="G2503" s="93">
        <v>2</v>
      </c>
      <c r="H2503" s="7">
        <f t="shared" si="207"/>
        <v>0</v>
      </c>
      <c r="I2503" s="6">
        <f t="shared" si="206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208"/>
        <v>0.19297738352021374</v>
      </c>
      <c r="E2504" s="7">
        <f t="shared" ref="E2504:E2567" si="209">C2504-SUMIFS(C:C,A:A,A2504-1,B:B,B2504)</f>
        <v>209</v>
      </c>
      <c r="F2504" s="6">
        <f t="shared" ref="F2504:F2567" si="210">E2504/SUMIF(A:A,A2504,E:E)</f>
        <v>0.16027607361963189</v>
      </c>
      <c r="G2504" s="93">
        <v>27</v>
      </c>
      <c r="H2504" s="7">
        <f t="shared" si="207"/>
        <v>0</v>
      </c>
      <c r="I2504" s="6">
        <f t="shared" si="206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208"/>
        <v>0.15791923759736767</v>
      </c>
      <c r="E2505" s="7">
        <f t="shared" si="209"/>
        <v>176</v>
      </c>
      <c r="F2505" s="6">
        <f t="shared" si="210"/>
        <v>0.13496932515337423</v>
      </c>
      <c r="G2505" s="93">
        <v>58</v>
      </c>
      <c r="H2505" s="7">
        <f t="shared" si="207"/>
        <v>1</v>
      </c>
      <c r="I2505" s="6">
        <f t="shared" si="206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208"/>
        <v>0.14853377436721854</v>
      </c>
      <c r="E2506" s="7">
        <f t="shared" si="209"/>
        <v>198</v>
      </c>
      <c r="F2506" s="6">
        <f t="shared" si="210"/>
        <v>0.15184049079754602</v>
      </c>
      <c r="G2506" s="93">
        <v>148</v>
      </c>
      <c r="H2506" s="7">
        <f t="shared" si="207"/>
        <v>1</v>
      </c>
      <c r="I2506" s="6">
        <f t="shared" si="206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208"/>
        <v>0.13475628444372481</v>
      </c>
      <c r="E2507" s="7">
        <f t="shared" si="209"/>
        <v>184</v>
      </c>
      <c r="F2507" s="6">
        <f t="shared" si="210"/>
        <v>0.1411042944785276</v>
      </c>
      <c r="G2507" s="93">
        <v>403</v>
      </c>
      <c r="H2507" s="7">
        <f t="shared" si="207"/>
        <v>4</v>
      </c>
      <c r="I2507" s="6">
        <f t="shared" si="206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208"/>
        <v>9.4615068786250839E-2</v>
      </c>
      <c r="E2508" s="7">
        <f t="shared" si="209"/>
        <v>152</v>
      </c>
      <c r="F2508" s="6">
        <f t="shared" si="210"/>
        <v>0.1165644171779141</v>
      </c>
      <c r="G2508" s="93">
        <v>828</v>
      </c>
      <c r="H2508" s="7">
        <f t="shared" si="207"/>
        <v>10</v>
      </c>
      <c r="I2508" s="6">
        <f t="shared" si="206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208"/>
        <v>5.6674203565666437E-2</v>
      </c>
      <c r="E2509" s="7">
        <f t="shared" si="209"/>
        <v>112</v>
      </c>
      <c r="F2509" s="6">
        <f t="shared" si="210"/>
        <v>8.5889570552147243E-2</v>
      </c>
      <c r="G2509" s="93">
        <v>1317</v>
      </c>
      <c r="H2509" s="7">
        <f t="shared" si="207"/>
        <v>19</v>
      </c>
      <c r="I2509" s="6">
        <f t="shared" si="206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208"/>
        <v>3.043769914472581E-2</v>
      </c>
      <c r="E2510" s="7">
        <f t="shared" si="209"/>
        <v>45</v>
      </c>
      <c r="F2510" s="6">
        <f t="shared" si="210"/>
        <v>3.4509202453987732E-2</v>
      </c>
      <c r="G2510" s="93">
        <v>1587</v>
      </c>
      <c r="H2510" s="7">
        <f t="shared" si="207"/>
        <v>38</v>
      </c>
      <c r="I2510" s="6">
        <f t="shared" si="206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208"/>
        <v>1.4543709195209539E-3</v>
      </c>
      <c r="E2511" s="7">
        <f t="shared" si="209"/>
        <v>-6</v>
      </c>
      <c r="F2511" s="6">
        <f t="shared" si="210"/>
        <v>-4.601226993865031E-3</v>
      </c>
      <c r="G2511" s="93">
        <v>0</v>
      </c>
      <c r="H2511" s="7">
        <f t="shared" si="207"/>
        <v>0</v>
      </c>
      <c r="I2511" s="6">
        <f t="shared" si="206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si="208"/>
        <v>4.9305691262515376E-2</v>
      </c>
      <c r="E2512" s="7">
        <f t="shared" si="209"/>
        <v>108</v>
      </c>
      <c r="F2512" s="6">
        <f t="shared" si="210"/>
        <v>5.0991501416430593E-2</v>
      </c>
      <c r="G2512" s="95">
        <v>4</v>
      </c>
      <c r="H2512" s="7">
        <f t="shared" si="207"/>
        <v>0</v>
      </c>
      <c r="I2512" s="6">
        <f t="shared" si="206"/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208"/>
        <v>0.13343889738254802</v>
      </c>
      <c r="E2513" s="7">
        <f t="shared" si="209"/>
        <v>318</v>
      </c>
      <c r="F2513" s="6">
        <f t="shared" si="210"/>
        <v>0.1501416430594901</v>
      </c>
      <c r="G2513" s="95">
        <v>2</v>
      </c>
      <c r="H2513" s="7">
        <f t="shared" si="207"/>
        <v>0</v>
      </c>
      <c r="I2513" s="6">
        <f t="shared" si="206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208"/>
        <v>0.19268216982975642</v>
      </c>
      <c r="E2514" s="7">
        <f t="shared" si="209"/>
        <v>306</v>
      </c>
      <c r="F2514" s="6">
        <f t="shared" si="210"/>
        <v>0.14447592067988668</v>
      </c>
      <c r="G2514" s="95">
        <v>27</v>
      </c>
      <c r="H2514" s="7">
        <f t="shared" si="207"/>
        <v>0</v>
      </c>
      <c r="I2514" s="6">
        <f t="shared" si="206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208"/>
        <v>0.15770809145563436</v>
      </c>
      <c r="E2515" s="7">
        <f t="shared" si="209"/>
        <v>261</v>
      </c>
      <c r="F2515" s="6">
        <f t="shared" si="210"/>
        <v>0.12322946175637393</v>
      </c>
      <c r="G2515" s="95">
        <v>58</v>
      </c>
      <c r="H2515" s="7">
        <f t="shared" si="207"/>
        <v>0</v>
      </c>
      <c r="I2515" s="6">
        <f t="shared" si="206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208"/>
        <v>0.14852344441506787</v>
      </c>
      <c r="E2516" s="7">
        <f t="shared" si="209"/>
        <v>311</v>
      </c>
      <c r="F2516" s="6">
        <f t="shared" si="210"/>
        <v>0.14683663833805477</v>
      </c>
      <c r="G2516" s="95">
        <v>150</v>
      </c>
      <c r="H2516" s="7">
        <f t="shared" si="207"/>
        <v>2</v>
      </c>
      <c r="I2516" s="6">
        <f t="shared" si="206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208"/>
        <v>0.13478670697642339</v>
      </c>
      <c r="E2517" s="7">
        <f t="shared" si="209"/>
        <v>296</v>
      </c>
      <c r="F2517" s="6">
        <f t="shared" si="210"/>
        <v>0.13975448536355051</v>
      </c>
      <c r="G2517" s="95">
        <v>416</v>
      </c>
      <c r="H2517" s="7">
        <f t="shared" si="207"/>
        <v>13</v>
      </c>
      <c r="I2517" s="6">
        <f t="shared" si="206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208"/>
        <v>9.4654167576701573E-2</v>
      </c>
      <c r="E2518" s="7">
        <f t="shared" si="209"/>
        <v>214</v>
      </c>
      <c r="F2518" s="6">
        <f t="shared" si="210"/>
        <v>0.10103871576959396</v>
      </c>
      <c r="G2518" s="95">
        <v>843</v>
      </c>
      <c r="H2518" s="7">
        <f t="shared" si="207"/>
        <v>15</v>
      </c>
      <c r="I2518" s="6">
        <f t="shared" si="206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208"/>
        <v>5.6863770648213074E-2</v>
      </c>
      <c r="E2519" s="7">
        <f t="shared" si="209"/>
        <v>186</v>
      </c>
      <c r="F2519" s="6">
        <f t="shared" si="210"/>
        <v>8.7818696883852687E-2</v>
      </c>
      <c r="G2519" s="95">
        <v>1339</v>
      </c>
      <c r="H2519" s="7">
        <f t="shared" si="207"/>
        <v>22</v>
      </c>
      <c r="I2519" s="6">
        <f t="shared" si="206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208"/>
        <v>3.0597289437081145E-2</v>
      </c>
      <c r="E2520" s="7">
        <f t="shared" si="209"/>
        <v>120</v>
      </c>
      <c r="F2520" s="6">
        <f t="shared" si="210"/>
        <v>5.6657223796033995E-2</v>
      </c>
      <c r="G2520" s="95">
        <v>1626</v>
      </c>
      <c r="H2520" s="7">
        <f t="shared" si="207"/>
        <v>39</v>
      </c>
      <c r="I2520" s="6">
        <f t="shared" si="206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208"/>
        <v>1.4397710160587633E-3</v>
      </c>
      <c r="E2521" s="7">
        <f t="shared" si="209"/>
        <v>-2</v>
      </c>
      <c r="F2521" s="6">
        <f t="shared" si="210"/>
        <v>-9.4428706326723328E-4</v>
      </c>
      <c r="G2521" s="95">
        <v>1</v>
      </c>
      <c r="H2521" s="7">
        <f t="shared" si="207"/>
        <v>1</v>
      </c>
      <c r="I2521" s="6">
        <f t="shared" si="206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si="208"/>
        <v>4.9299611778327694E-2</v>
      </c>
      <c r="E2522" s="7">
        <f t="shared" si="209"/>
        <v>215</v>
      </c>
      <c r="F2522" s="6">
        <f t="shared" si="210"/>
        <v>4.8819255222524977E-2</v>
      </c>
      <c r="G2522" s="97">
        <v>4</v>
      </c>
      <c r="H2522" s="7">
        <f t="shared" si="207"/>
        <v>0</v>
      </c>
      <c r="I2522" s="6">
        <f t="shared" si="206"/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208"/>
        <v>0.13338592866710558</v>
      </c>
      <c r="E2523" s="7">
        <f t="shared" si="209"/>
        <v>569</v>
      </c>
      <c r="F2523" s="6">
        <f t="shared" si="210"/>
        <v>0.12920072661217075</v>
      </c>
      <c r="G2523" s="97">
        <v>2</v>
      </c>
      <c r="H2523" s="7">
        <f t="shared" si="207"/>
        <v>0</v>
      </c>
      <c r="I2523" s="6">
        <f t="shared" si="206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208"/>
        <v>0.19247621858469363</v>
      </c>
      <c r="E2524" s="7">
        <f t="shared" si="209"/>
        <v>776</v>
      </c>
      <c r="F2524" s="6">
        <f t="shared" si="210"/>
        <v>0.17620345140781107</v>
      </c>
      <c r="G2524" s="97">
        <v>28</v>
      </c>
      <c r="H2524" s="7">
        <f t="shared" si="207"/>
        <v>1</v>
      </c>
      <c r="I2524" s="6">
        <f t="shared" si="206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208"/>
        <v>0.1575731604876609</v>
      </c>
      <c r="E2525" s="7">
        <f t="shared" si="209"/>
        <v>647</v>
      </c>
      <c r="F2525" s="6">
        <f t="shared" si="210"/>
        <v>0.1469118982742961</v>
      </c>
      <c r="G2525" s="97">
        <v>58</v>
      </c>
      <c r="H2525" s="7">
        <f t="shared" si="207"/>
        <v>0</v>
      </c>
      <c r="I2525" s="6">
        <f t="shared" si="206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208"/>
        <v>0.14843235634662974</v>
      </c>
      <c r="E2526" s="7">
        <f t="shared" si="209"/>
        <v>622</v>
      </c>
      <c r="F2526" s="6">
        <f t="shared" si="210"/>
        <v>0.14123524069028157</v>
      </c>
      <c r="G2526" s="97">
        <v>153</v>
      </c>
      <c r="H2526" s="7">
        <f t="shared" si="207"/>
        <v>3</v>
      </c>
      <c r="I2526" s="6">
        <f t="shared" ref="I2526:I2589" si="211">G2526/SUMIF(A:A,A2526,G:G)</f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208"/>
        <v>0.13483608418280474</v>
      </c>
      <c r="E2527" s="7">
        <f t="shared" si="209"/>
        <v>611</v>
      </c>
      <c r="F2527" s="6">
        <f t="shared" si="210"/>
        <v>0.13873751135331516</v>
      </c>
      <c r="G2527" s="97">
        <v>419</v>
      </c>
      <c r="H2527" s="7">
        <f t="shared" si="207"/>
        <v>3</v>
      </c>
      <c r="I2527" s="6">
        <f t="shared" si="211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208"/>
        <v>9.4864576475128845E-2</v>
      </c>
      <c r="E2528" s="7">
        <f t="shared" si="209"/>
        <v>491</v>
      </c>
      <c r="F2528" s="6">
        <f t="shared" si="210"/>
        <v>0.11148955495004541</v>
      </c>
      <c r="G2528" s="97">
        <v>854</v>
      </c>
      <c r="H2528" s="7">
        <f t="shared" si="207"/>
        <v>11</v>
      </c>
      <c r="I2528" s="6">
        <f t="shared" si="211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208"/>
        <v>5.6973233137330576E-2</v>
      </c>
      <c r="E2529" s="7">
        <f t="shared" si="209"/>
        <v>289</v>
      </c>
      <c r="F2529" s="6">
        <f t="shared" si="210"/>
        <v>6.562216167120799E-2</v>
      </c>
      <c r="G2529" s="97">
        <v>1354</v>
      </c>
      <c r="H2529" s="7">
        <f t="shared" si="207"/>
        <v>15</v>
      </c>
      <c r="I2529" s="6">
        <f t="shared" si="211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208"/>
        <v>3.0697323313733059E-2</v>
      </c>
      <c r="E2530" s="7">
        <f t="shared" si="209"/>
        <v>170</v>
      </c>
      <c r="F2530" s="6">
        <f t="shared" si="210"/>
        <v>3.860127157129882E-2</v>
      </c>
      <c r="G2530" s="97">
        <v>1646</v>
      </c>
      <c r="H2530" s="7">
        <f t="shared" si="207"/>
        <v>20</v>
      </c>
      <c r="I2530" s="6">
        <f t="shared" si="211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208"/>
        <v>1.4615070265852385E-3</v>
      </c>
      <c r="E2531" s="7">
        <f t="shared" si="209"/>
        <v>14</v>
      </c>
      <c r="F2531" s="6">
        <f t="shared" si="210"/>
        <v>3.1789282470481382E-3</v>
      </c>
      <c r="G2531" s="97">
        <v>1</v>
      </c>
      <c r="H2531" s="7">
        <f t="shared" si="207"/>
        <v>0</v>
      </c>
      <c r="I2531" s="6">
        <f t="shared" si="211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si="208"/>
        <v>4.938382354590206E-2</v>
      </c>
      <c r="E2532" s="7">
        <f t="shared" si="209"/>
        <v>244</v>
      </c>
      <c r="F2532" s="6">
        <f t="shared" si="210"/>
        <v>5.6221198156682028E-2</v>
      </c>
      <c r="G2532" s="97">
        <v>4</v>
      </c>
      <c r="H2532" s="7">
        <f t="shared" si="207"/>
        <v>0</v>
      </c>
      <c r="I2532" s="6">
        <f t="shared" si="211"/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208"/>
        <v>0.13328249924309535</v>
      </c>
      <c r="E2533" s="7">
        <f t="shared" si="209"/>
        <v>542</v>
      </c>
      <c r="F2533" s="6">
        <f t="shared" si="210"/>
        <v>0.12488479262672811</v>
      </c>
      <c r="G2533" s="97">
        <v>2</v>
      </c>
      <c r="H2533" s="7">
        <f t="shared" si="207"/>
        <v>0</v>
      </c>
      <c r="I2533" s="6">
        <f t="shared" si="211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208"/>
        <v>0.19239675259870598</v>
      </c>
      <c r="E2534" s="7">
        <f t="shared" si="209"/>
        <v>807</v>
      </c>
      <c r="F2534" s="6">
        <f t="shared" si="210"/>
        <v>0.1859447004608295</v>
      </c>
      <c r="G2534" s="97">
        <v>28</v>
      </c>
      <c r="H2534" s="7">
        <f t="shared" si="207"/>
        <v>0</v>
      </c>
      <c r="I2534" s="6">
        <f t="shared" si="211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208"/>
        <v>0.15760717209208447</v>
      </c>
      <c r="E2535" s="7">
        <f t="shared" si="209"/>
        <v>696</v>
      </c>
      <c r="F2535" s="6">
        <f t="shared" si="210"/>
        <v>0.16036866359447005</v>
      </c>
      <c r="G2535" s="97">
        <v>58</v>
      </c>
      <c r="H2535" s="7">
        <f t="shared" si="207"/>
        <v>0</v>
      </c>
      <c r="I2535" s="6">
        <f t="shared" si="211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208"/>
        <v>0.14844301909642404</v>
      </c>
      <c r="E2536" s="7">
        <f t="shared" si="209"/>
        <v>648</v>
      </c>
      <c r="F2536" s="6">
        <f t="shared" si="210"/>
        <v>0.14930875576036867</v>
      </c>
      <c r="G2536" s="97">
        <v>154</v>
      </c>
      <c r="H2536" s="7">
        <f t="shared" ref="H2536:H2599" si="212">G2536-SUMIFS(G:G,A:A,A2536-1,B:B,B2536)</f>
        <v>1</v>
      </c>
      <c r="I2536" s="6">
        <f t="shared" si="211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208"/>
        <v>0.13485237555926843</v>
      </c>
      <c r="E2537" s="7">
        <f t="shared" si="209"/>
        <v>591</v>
      </c>
      <c r="F2537" s="6">
        <f t="shared" si="210"/>
        <v>0.13617511520737327</v>
      </c>
      <c r="G2537" s="97">
        <v>419</v>
      </c>
      <c r="H2537" s="7">
        <f t="shared" si="212"/>
        <v>0</v>
      </c>
      <c r="I2537" s="6">
        <f t="shared" si="211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208"/>
        <v>9.5008353984682492E-2</v>
      </c>
      <c r="E2538" s="7">
        <f t="shared" si="209"/>
        <v>463</v>
      </c>
      <c r="F2538" s="6">
        <f t="shared" si="210"/>
        <v>0.10668202764976958</v>
      </c>
      <c r="G2538" s="97">
        <v>855</v>
      </c>
      <c r="H2538" s="7">
        <f t="shared" si="212"/>
        <v>1</v>
      </c>
      <c r="I2538" s="6">
        <f t="shared" si="211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208"/>
        <v>5.6947263369178845E-2</v>
      </c>
      <c r="E2539" s="7">
        <f t="shared" si="209"/>
        <v>238</v>
      </c>
      <c r="F2539" s="6">
        <f t="shared" si="210"/>
        <v>5.4838709677419356E-2</v>
      </c>
      <c r="G2539" s="97">
        <v>1357</v>
      </c>
      <c r="H2539" s="7">
        <f t="shared" si="212"/>
        <v>3</v>
      </c>
      <c r="I2539" s="6">
        <f t="shared" si="211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208"/>
        <v>3.0623801567633637E-2</v>
      </c>
      <c r="E2540" s="7">
        <f t="shared" si="209"/>
        <v>107</v>
      </c>
      <c r="F2540" s="6">
        <f t="shared" si="210"/>
        <v>2.4654377880184333E-2</v>
      </c>
      <c r="G2540" s="97">
        <v>1648</v>
      </c>
      <c r="H2540" s="7">
        <f t="shared" si="212"/>
        <v>2</v>
      </c>
      <c r="I2540" s="6">
        <f t="shared" si="211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208"/>
        <v>1.4549389430247031E-3</v>
      </c>
      <c r="E2541" s="7">
        <f t="shared" si="209"/>
        <v>4</v>
      </c>
      <c r="F2541" s="6">
        <f t="shared" si="210"/>
        <v>9.2165898617511521E-4</v>
      </c>
      <c r="G2541" s="97">
        <v>1</v>
      </c>
      <c r="H2541" s="7">
        <f t="shared" si="212"/>
        <v>0</v>
      </c>
      <c r="I2541" s="6">
        <f t="shared" si="211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si="208"/>
        <v>4.9352621703267978E-2</v>
      </c>
      <c r="E2542" s="7">
        <f t="shared" si="209"/>
        <v>322</v>
      </c>
      <c r="F2542" s="6">
        <f t="shared" si="210"/>
        <v>4.7703703703703706E-2</v>
      </c>
      <c r="G2542" s="97">
        <v>4</v>
      </c>
      <c r="H2542" s="7">
        <f t="shared" si="212"/>
        <v>0</v>
      </c>
      <c r="I2542" s="6">
        <f t="shared" si="211"/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208"/>
        <v>0.13318714817892183</v>
      </c>
      <c r="E2543" s="7">
        <f t="shared" si="209"/>
        <v>865</v>
      </c>
      <c r="F2543" s="6">
        <f t="shared" si="210"/>
        <v>0.12814814814814815</v>
      </c>
      <c r="G2543" s="97">
        <v>2</v>
      </c>
      <c r="H2543" s="7">
        <f t="shared" si="212"/>
        <v>0</v>
      </c>
      <c r="I2543" s="6">
        <f t="shared" si="211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208"/>
        <v>0.19196843721283421</v>
      </c>
      <c r="E2544" s="7">
        <f t="shared" si="209"/>
        <v>1143</v>
      </c>
      <c r="F2544" s="6">
        <f t="shared" si="210"/>
        <v>0.16933333333333334</v>
      </c>
      <c r="G2544" s="97">
        <v>28</v>
      </c>
      <c r="H2544" s="7">
        <f t="shared" si="212"/>
        <v>0</v>
      </c>
      <c r="I2544" s="6">
        <f t="shared" si="211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208"/>
        <v>0.15741775021597618</v>
      </c>
      <c r="E2545" s="7">
        <f t="shared" si="209"/>
        <v>995</v>
      </c>
      <c r="F2545" s="6">
        <f t="shared" si="210"/>
        <v>0.1474074074074074</v>
      </c>
      <c r="G2545" s="97">
        <v>58</v>
      </c>
      <c r="H2545" s="7">
        <f t="shared" si="212"/>
        <v>0</v>
      </c>
      <c r="I2545" s="6">
        <f t="shared" si="211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208"/>
        <v>0.14846780716765806</v>
      </c>
      <c r="E2546" s="7">
        <f t="shared" si="209"/>
        <v>1011</v>
      </c>
      <c r="F2546" s="6">
        <f t="shared" si="210"/>
        <v>0.14977777777777779</v>
      </c>
      <c r="G2546" s="97">
        <v>154</v>
      </c>
      <c r="H2546" s="7">
        <f t="shared" si="212"/>
        <v>0</v>
      </c>
      <c r="I2546" s="6">
        <f t="shared" si="211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208"/>
        <v>0.13496448085928259</v>
      </c>
      <c r="E2547" s="7">
        <f t="shared" si="209"/>
        <v>951</v>
      </c>
      <c r="F2547" s="6">
        <f t="shared" si="210"/>
        <v>0.1408888888888889</v>
      </c>
      <c r="G2547" s="97">
        <v>421</v>
      </c>
      <c r="H2547" s="7">
        <f t="shared" si="212"/>
        <v>2</v>
      </c>
      <c r="I2547" s="6">
        <f t="shared" si="211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208"/>
        <v>9.5299147650674335E-2</v>
      </c>
      <c r="E2548" s="7">
        <f t="shared" si="209"/>
        <v>747</v>
      </c>
      <c r="F2548" s="6">
        <f t="shared" si="210"/>
        <v>0.11066666666666666</v>
      </c>
      <c r="G2548" s="97">
        <v>856</v>
      </c>
      <c r="H2548" s="7">
        <f t="shared" si="212"/>
        <v>1</v>
      </c>
      <c r="I2548" s="6">
        <f t="shared" si="211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208"/>
        <v>5.7119510490664875E-2</v>
      </c>
      <c r="E2549" s="7">
        <f t="shared" si="209"/>
        <v>447</v>
      </c>
      <c r="F2549" s="6">
        <f t="shared" si="210"/>
        <v>6.6222222222222224E-2</v>
      </c>
      <c r="G2549" s="97">
        <v>1361</v>
      </c>
      <c r="H2549" s="7">
        <f t="shared" si="212"/>
        <v>4</v>
      </c>
      <c r="I2549" s="6">
        <f t="shared" si="211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208"/>
        <v>3.075390820599451E-2</v>
      </c>
      <c r="E2550" s="7">
        <f t="shared" si="209"/>
        <v>254</v>
      </c>
      <c r="F2550" s="6">
        <f t="shared" si="210"/>
        <v>3.7629629629629631E-2</v>
      </c>
      <c r="G2550" s="97">
        <v>1656</v>
      </c>
      <c r="H2550" s="7">
        <f t="shared" si="212"/>
        <v>8</v>
      </c>
      <c r="I2550" s="6">
        <f t="shared" si="211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208"/>
        <v>1.4691883147254488E-3</v>
      </c>
      <c r="E2551" s="7">
        <f t="shared" si="209"/>
        <v>15</v>
      </c>
      <c r="F2551" s="6">
        <f t="shared" si="210"/>
        <v>2.2222222222222222E-3</v>
      </c>
      <c r="G2551" s="97">
        <v>1</v>
      </c>
      <c r="H2551" s="7">
        <f t="shared" si="212"/>
        <v>0</v>
      </c>
      <c r="I2551" s="6">
        <f t="shared" si="211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si="208"/>
        <v>4.9413671361297401E-2</v>
      </c>
      <c r="E2552" s="7">
        <f t="shared" si="209"/>
        <v>173</v>
      </c>
      <c r="F2552" s="6">
        <f t="shared" si="210"/>
        <v>5.6684141546526866E-2</v>
      </c>
      <c r="G2552" s="99">
        <v>4</v>
      </c>
      <c r="H2552" s="7">
        <f t="shared" si="212"/>
        <v>0</v>
      </c>
      <c r="I2552" s="6">
        <f t="shared" si="211"/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208"/>
        <v>0.13309851085076313</v>
      </c>
      <c r="E2553" s="7">
        <f t="shared" si="209"/>
        <v>374</v>
      </c>
      <c r="F2553" s="6">
        <f t="shared" si="210"/>
        <v>0.12254259501965924</v>
      </c>
      <c r="G2553" s="99">
        <v>2</v>
      </c>
      <c r="H2553" s="7">
        <f t="shared" si="212"/>
        <v>0</v>
      </c>
      <c r="I2553" s="6">
        <f t="shared" si="211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208"/>
        <v>0.19175865851063248</v>
      </c>
      <c r="E2554" s="7">
        <f t="shared" si="209"/>
        <v>509</v>
      </c>
      <c r="F2554" s="6">
        <f t="shared" si="210"/>
        <v>0.16677588466579293</v>
      </c>
      <c r="G2554" s="99">
        <v>28</v>
      </c>
      <c r="H2554" s="7">
        <f t="shared" si="212"/>
        <v>0</v>
      </c>
      <c r="I2554" s="6">
        <f t="shared" si="211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208"/>
        <v>0.15736471332922258</v>
      </c>
      <c r="E2555" s="7">
        <f t="shared" si="209"/>
        <v>461</v>
      </c>
      <c r="F2555" s="6">
        <f t="shared" si="210"/>
        <v>0.15104849279161206</v>
      </c>
      <c r="G2555" s="99">
        <v>59</v>
      </c>
      <c r="H2555" s="7">
        <f t="shared" si="212"/>
        <v>1</v>
      </c>
      <c r="I2555" s="6">
        <f t="shared" si="211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208"/>
        <v>0.14851385197998462</v>
      </c>
      <c r="E2556" s="7">
        <f t="shared" si="209"/>
        <v>470</v>
      </c>
      <c r="F2556" s="6">
        <f t="shared" si="210"/>
        <v>0.15399737876802097</v>
      </c>
      <c r="G2556" s="99">
        <v>154</v>
      </c>
      <c r="H2556" s="7">
        <f t="shared" si="212"/>
        <v>0</v>
      </c>
      <c r="I2556" s="6">
        <f t="shared" si="211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208"/>
        <v>0.13513388155561254</v>
      </c>
      <c r="E2557" s="7">
        <f t="shared" si="209"/>
        <v>474</v>
      </c>
      <c r="F2557" s="6">
        <f t="shared" si="210"/>
        <v>0.15530799475753604</v>
      </c>
      <c r="G2557" s="99">
        <v>423</v>
      </c>
      <c r="H2557" s="7">
        <f t="shared" si="212"/>
        <v>2</v>
      </c>
      <c r="I2557" s="6">
        <f t="shared" si="211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208"/>
        <v>9.5337746031572801E-2</v>
      </c>
      <c r="E2558" s="7">
        <f t="shared" si="209"/>
        <v>305</v>
      </c>
      <c r="F2558" s="6">
        <f t="shared" si="210"/>
        <v>9.9934469200524248E-2</v>
      </c>
      <c r="G2558" s="99">
        <v>859</v>
      </c>
      <c r="H2558" s="7">
        <f t="shared" si="212"/>
        <v>3</v>
      </c>
      <c r="I2558" s="6">
        <f t="shared" si="211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208"/>
        <v>5.7230477084345109E-2</v>
      </c>
      <c r="E2559" s="7">
        <f t="shared" si="209"/>
        <v>215</v>
      </c>
      <c r="F2559" s="6">
        <f t="shared" si="210"/>
        <v>7.044560943643513E-2</v>
      </c>
      <c r="G2559" s="99">
        <v>1364</v>
      </c>
      <c r="H2559" s="7">
        <f t="shared" si="212"/>
        <v>3</v>
      </c>
      <c r="I2559" s="6">
        <f t="shared" si="211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208"/>
        <v>3.0672436278709369E-2</v>
      </c>
      <c r="E2560" s="7">
        <f t="shared" si="209"/>
        <v>64</v>
      </c>
      <c r="F2560" s="6">
        <f t="shared" si="210"/>
        <v>2.0969855832241154E-2</v>
      </c>
      <c r="G2560" s="99">
        <v>1660</v>
      </c>
      <c r="H2560" s="7">
        <f t="shared" si="212"/>
        <v>4</v>
      </c>
      <c r="I2560" s="6">
        <f t="shared" si="211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208"/>
        <v>1.4760530178599687E-3</v>
      </c>
      <c r="E2561" s="7">
        <f t="shared" si="209"/>
        <v>7</v>
      </c>
      <c r="F2561" s="6">
        <f t="shared" si="210"/>
        <v>2.2935779816513763E-3</v>
      </c>
      <c r="G2561" s="99">
        <v>1</v>
      </c>
      <c r="H2561" s="7">
        <f t="shared" si="212"/>
        <v>0</v>
      </c>
      <c r="I2561" s="6">
        <f t="shared" si="211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625" si="213">C2562/SUMIF(A:A,A2562,C:C)</f>
        <v>4.9490911712635484E-2</v>
      </c>
      <c r="E2562" s="7">
        <f t="shared" si="209"/>
        <v>423</v>
      </c>
      <c r="F2562" s="6">
        <f t="shared" si="210"/>
        <v>5.3040752351097176E-2</v>
      </c>
      <c r="G2562" s="99">
        <v>4</v>
      </c>
      <c r="H2562" s="7">
        <f t="shared" si="212"/>
        <v>0</v>
      </c>
      <c r="I2562" s="6">
        <f t="shared" si="211"/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213"/>
        <v>0.13294507507483452</v>
      </c>
      <c r="E2563" s="7">
        <f t="shared" si="209"/>
        <v>1004</v>
      </c>
      <c r="F2563" s="6">
        <f t="shared" si="210"/>
        <v>0.12589341692789968</v>
      </c>
      <c r="G2563" s="99">
        <v>2</v>
      </c>
      <c r="H2563" s="7">
        <f t="shared" si="212"/>
        <v>0</v>
      </c>
      <c r="I2563" s="6">
        <f t="shared" si="211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213"/>
        <v>0.19137073323132875</v>
      </c>
      <c r="E2564" s="7">
        <f t="shared" si="209"/>
        <v>1384</v>
      </c>
      <c r="F2564" s="6">
        <f t="shared" si="210"/>
        <v>0.1735423197492163</v>
      </c>
      <c r="G2564" s="99">
        <v>29</v>
      </c>
      <c r="H2564" s="7">
        <f t="shared" si="212"/>
        <v>1</v>
      </c>
      <c r="I2564" s="6">
        <f t="shared" si="211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213"/>
        <v>0.15730334078340583</v>
      </c>
      <c r="E2565" s="7">
        <f t="shared" si="209"/>
        <v>1232</v>
      </c>
      <c r="F2565" s="6">
        <f t="shared" si="210"/>
        <v>0.15448275862068966</v>
      </c>
      <c r="G2565" s="99">
        <v>59</v>
      </c>
      <c r="H2565" s="7">
        <f t="shared" si="212"/>
        <v>0</v>
      </c>
      <c r="I2565" s="6">
        <f t="shared" si="211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213"/>
        <v>0.14876913587169854</v>
      </c>
      <c r="E2566" s="7">
        <f t="shared" si="209"/>
        <v>1280</v>
      </c>
      <c r="F2566" s="6">
        <f t="shared" si="210"/>
        <v>0.16050156739811913</v>
      </c>
      <c r="G2566" s="99">
        <v>156</v>
      </c>
      <c r="H2566" s="7">
        <f t="shared" si="212"/>
        <v>2</v>
      </c>
      <c r="I2566" s="6">
        <f t="shared" si="211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213"/>
        <v>0.13530559983764717</v>
      </c>
      <c r="E2567" s="7">
        <f t="shared" si="209"/>
        <v>1142</v>
      </c>
      <c r="F2567" s="6">
        <f t="shared" si="210"/>
        <v>0.14319749216300939</v>
      </c>
      <c r="G2567" s="99">
        <v>426</v>
      </c>
      <c r="H2567" s="7">
        <f t="shared" si="212"/>
        <v>3</v>
      </c>
      <c r="I2567" s="6">
        <f t="shared" si="211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213"/>
        <v>9.5454387665457024E-2</v>
      </c>
      <c r="E2568" s="7">
        <f t="shared" ref="E2568:E2631" si="214">C2568-SUMIFS(C:C,A:A,A2568-1,B:B,B2568)</f>
        <v>804</v>
      </c>
      <c r="F2568" s="6">
        <f t="shared" ref="F2568:F2631" si="215">E2568/SUMIF(A:A,A2568,E:E)</f>
        <v>0.10081504702194358</v>
      </c>
      <c r="G2568" s="99">
        <v>869</v>
      </c>
      <c r="H2568" s="7">
        <f t="shared" si="212"/>
        <v>10</v>
      </c>
      <c r="I2568" s="6">
        <f t="shared" si="211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213"/>
        <v>5.733084463528023E-2</v>
      </c>
      <c r="E2569" s="7">
        <f t="shared" si="214"/>
        <v>494</v>
      </c>
      <c r="F2569" s="6">
        <f t="shared" si="215"/>
        <v>6.1943573667711596E-2</v>
      </c>
      <c r="G2569" s="99">
        <v>1380</v>
      </c>
      <c r="H2569" s="7">
        <f t="shared" si="212"/>
        <v>16</v>
      </c>
      <c r="I2569" s="6">
        <f t="shared" si="211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213"/>
        <v>3.0574670287562118E-2</v>
      </c>
      <c r="E2570" s="7">
        <f t="shared" si="214"/>
        <v>208</v>
      </c>
      <c r="F2570" s="6">
        <f t="shared" si="215"/>
        <v>2.6081504702194357E-2</v>
      </c>
      <c r="G2570" s="99">
        <v>1676</v>
      </c>
      <c r="H2570" s="7">
        <f t="shared" si="212"/>
        <v>16</v>
      </c>
      <c r="I2570" s="6">
        <f t="shared" si="211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213"/>
        <v>1.4553009001503365E-3</v>
      </c>
      <c r="E2571" s="7">
        <f t="shared" si="214"/>
        <v>4</v>
      </c>
      <c r="F2571" s="6">
        <f t="shared" si="215"/>
        <v>5.0156739811912227E-4</v>
      </c>
      <c r="G2571" s="99">
        <v>1</v>
      </c>
      <c r="H2571" s="7">
        <f t="shared" si="212"/>
        <v>0</v>
      </c>
      <c r="I2571" s="6">
        <f t="shared" si="211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si="213"/>
        <v>4.9649382144529255E-2</v>
      </c>
      <c r="E2572" s="7">
        <f t="shared" si="214"/>
        <v>342</v>
      </c>
      <c r="F2572" s="6">
        <f t="shared" si="215"/>
        <v>6.0073774811171612E-2</v>
      </c>
      <c r="G2572" s="99">
        <v>4</v>
      </c>
      <c r="H2572" s="7">
        <f t="shared" si="212"/>
        <v>0</v>
      </c>
      <c r="I2572" s="6">
        <f t="shared" si="211"/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213"/>
        <v>0.13255616987474553</v>
      </c>
      <c r="E2573" s="7">
        <f t="shared" si="214"/>
        <v>609</v>
      </c>
      <c r="F2573" s="6">
        <f t="shared" si="215"/>
        <v>0.10697347619884068</v>
      </c>
      <c r="G2573" s="99">
        <v>2</v>
      </c>
      <c r="H2573" s="7">
        <f t="shared" si="212"/>
        <v>0</v>
      </c>
      <c r="I2573" s="6">
        <f t="shared" si="211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213"/>
        <v>0.19101965879858807</v>
      </c>
      <c r="E2574" s="7">
        <f t="shared" si="214"/>
        <v>956</v>
      </c>
      <c r="F2574" s="6">
        <f t="shared" si="215"/>
        <v>0.16792552257157914</v>
      </c>
      <c r="G2574" s="99">
        <v>29</v>
      </c>
      <c r="H2574" s="7">
        <f t="shared" si="212"/>
        <v>0</v>
      </c>
      <c r="I2574" s="6">
        <f t="shared" si="211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213"/>
        <v>0.15724934637256502</v>
      </c>
      <c r="E2575" s="7">
        <f t="shared" si="214"/>
        <v>875</v>
      </c>
      <c r="F2575" s="6">
        <f t="shared" si="215"/>
        <v>0.15369752327419639</v>
      </c>
      <c r="G2575" s="99">
        <v>60</v>
      </c>
      <c r="H2575" s="7">
        <f t="shared" si="212"/>
        <v>1</v>
      </c>
      <c r="I2575" s="6">
        <f t="shared" si="211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213"/>
        <v>0.14885345593998728</v>
      </c>
      <c r="E2576" s="7">
        <f t="shared" si="214"/>
        <v>879</v>
      </c>
      <c r="F2576" s="6">
        <f t="shared" si="215"/>
        <v>0.15440014052344986</v>
      </c>
      <c r="G2576" s="99">
        <v>156</v>
      </c>
      <c r="H2576" s="7">
        <f t="shared" si="212"/>
        <v>0</v>
      </c>
      <c r="I2576" s="6">
        <f t="shared" si="211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213"/>
        <v>0.13552576896571678</v>
      </c>
      <c r="E2577" s="7">
        <f t="shared" si="214"/>
        <v>854</v>
      </c>
      <c r="F2577" s="6">
        <f t="shared" si="215"/>
        <v>0.15000878271561566</v>
      </c>
      <c r="G2577" s="99">
        <v>431</v>
      </c>
      <c r="H2577" s="7">
        <f t="shared" si="212"/>
        <v>5</v>
      </c>
      <c r="I2577" s="6">
        <f t="shared" si="211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213"/>
        <v>9.5676852908839358E-2</v>
      </c>
      <c r="E2578" s="7">
        <f t="shared" si="214"/>
        <v>628</v>
      </c>
      <c r="F2578" s="6">
        <f t="shared" si="215"/>
        <v>0.11031090813279466</v>
      </c>
      <c r="G2578" s="99">
        <v>874</v>
      </c>
      <c r="H2578" s="7">
        <f t="shared" si="212"/>
        <v>5</v>
      </c>
      <c r="I2578" s="6">
        <f t="shared" si="211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213"/>
        <v>5.7450826700614965E-2</v>
      </c>
      <c r="E2579" s="7">
        <f t="shared" si="214"/>
        <v>372</v>
      </c>
      <c r="F2579" s="6">
        <f t="shared" si="215"/>
        <v>6.5343404180572634E-2</v>
      </c>
      <c r="G2579" s="99">
        <v>1399</v>
      </c>
      <c r="H2579" s="7">
        <f t="shared" si="212"/>
        <v>19</v>
      </c>
      <c r="I2579" s="6">
        <f t="shared" si="211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213"/>
        <v>3.0587659724450662E-2</v>
      </c>
      <c r="E2580" s="7">
        <f t="shared" si="214"/>
        <v>179</v>
      </c>
      <c r="F2580" s="6">
        <f t="shared" si="215"/>
        <v>3.1442121904092749E-2</v>
      </c>
      <c r="G2580" s="99">
        <v>1681</v>
      </c>
      <c r="H2580" s="7">
        <f t="shared" si="212"/>
        <v>5</v>
      </c>
      <c r="I2580" s="6">
        <f t="shared" si="211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213"/>
        <v>1.4308785699631234E-3</v>
      </c>
      <c r="E2581" s="7">
        <f t="shared" si="214"/>
        <v>-1</v>
      </c>
      <c r="F2581" s="6">
        <f t="shared" si="215"/>
        <v>-1.756543123133673E-4</v>
      </c>
      <c r="G2581" s="99">
        <v>2</v>
      </c>
      <c r="H2581" s="7">
        <f t="shared" si="212"/>
        <v>1</v>
      </c>
      <c r="I2581" s="6">
        <f t="shared" si="211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si="213"/>
        <v>4.9663661084871906E-2</v>
      </c>
      <c r="E2582" s="7">
        <f t="shared" si="214"/>
        <v>209</v>
      </c>
      <c r="F2582" s="6">
        <f t="shared" si="215"/>
        <v>5.0988045864845087E-2</v>
      </c>
      <c r="G2582" s="99">
        <v>4</v>
      </c>
      <c r="H2582" s="7">
        <f t="shared" si="212"/>
        <v>0</v>
      </c>
      <c r="I2582" s="6">
        <f t="shared" si="211"/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213"/>
        <v>0.13232106379379888</v>
      </c>
      <c r="E2583" s="7">
        <f t="shared" si="214"/>
        <v>453</v>
      </c>
      <c r="F2583" s="6">
        <f t="shared" si="215"/>
        <v>0.1105147596974872</v>
      </c>
      <c r="G2583" s="99">
        <v>2</v>
      </c>
      <c r="H2583" s="7">
        <f t="shared" si="212"/>
        <v>0</v>
      </c>
      <c r="I2583" s="6">
        <f t="shared" si="211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213"/>
        <v>0.19084013167310721</v>
      </c>
      <c r="E2584" s="7">
        <f t="shared" si="214"/>
        <v>714</v>
      </c>
      <c r="F2584" s="6">
        <f t="shared" si="215"/>
        <v>0.17418882654305928</v>
      </c>
      <c r="G2584" s="99">
        <v>30</v>
      </c>
      <c r="H2584" s="7">
        <f t="shared" si="212"/>
        <v>1</v>
      </c>
      <c r="I2584" s="6">
        <f t="shared" si="211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213"/>
        <v>0.1572530803960602</v>
      </c>
      <c r="E2585" s="7">
        <f t="shared" si="214"/>
        <v>646</v>
      </c>
      <c r="F2585" s="6">
        <f t="shared" si="215"/>
        <v>0.15759941449133935</v>
      </c>
      <c r="G2585" s="99">
        <v>60</v>
      </c>
      <c r="H2585" s="7">
        <f t="shared" si="212"/>
        <v>0</v>
      </c>
      <c r="I2585" s="6">
        <f t="shared" si="211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213"/>
        <v>0.1488400536060476</v>
      </c>
      <c r="E2586" s="7">
        <f t="shared" si="214"/>
        <v>605</v>
      </c>
      <c r="F2586" s="6">
        <f t="shared" si="215"/>
        <v>0.14759697487191997</v>
      </c>
      <c r="G2586" s="99">
        <v>159</v>
      </c>
      <c r="H2586" s="7">
        <f t="shared" si="212"/>
        <v>3</v>
      </c>
      <c r="I2586" s="6">
        <f t="shared" si="211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213"/>
        <v>0.13557385794397386</v>
      </c>
      <c r="E2587" s="7">
        <f t="shared" si="214"/>
        <v>574</v>
      </c>
      <c r="F2587" s="6">
        <f t="shared" si="215"/>
        <v>0.14003415467187119</v>
      </c>
      <c r="G2587" s="99">
        <v>432</v>
      </c>
      <c r="H2587" s="7">
        <f t="shared" si="212"/>
        <v>1</v>
      </c>
      <c r="I2587" s="6">
        <f t="shared" si="211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213"/>
        <v>9.581950895819509E-2</v>
      </c>
      <c r="E2588" s="7">
        <f t="shared" si="214"/>
        <v>447</v>
      </c>
      <c r="F2588" s="6">
        <f t="shared" si="215"/>
        <v>0.10905098804586484</v>
      </c>
      <c r="G2588" s="99">
        <v>888</v>
      </c>
      <c r="H2588" s="7">
        <f t="shared" si="212"/>
        <v>14</v>
      </c>
      <c r="I2588" s="6">
        <f t="shared" si="211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213"/>
        <v>5.7655125753021848E-2</v>
      </c>
      <c r="E2589" s="7">
        <f t="shared" si="214"/>
        <v>314</v>
      </c>
      <c r="F2589" s="6">
        <f t="shared" si="215"/>
        <v>7.6604049768236149E-2</v>
      </c>
      <c r="G2589" s="99">
        <v>1416</v>
      </c>
      <c r="H2589" s="7">
        <f t="shared" si="212"/>
        <v>17</v>
      </c>
      <c r="I2589" s="6">
        <f t="shared" si="211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213"/>
        <v>3.0623105247407523E-2</v>
      </c>
      <c r="E2590" s="7">
        <f t="shared" si="214"/>
        <v>139</v>
      </c>
      <c r="F2590" s="6">
        <f t="shared" si="215"/>
        <v>3.3910709929251034E-2</v>
      </c>
      <c r="G2590" s="99">
        <v>1696</v>
      </c>
      <c r="H2590" s="7">
        <f t="shared" si="212"/>
        <v>15</v>
      </c>
      <c r="I2590" s="6">
        <f t="shared" ref="I2590:I2653" si="216">G2590/SUMIF(A:A,A2590,G:G)</f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213"/>
        <v>1.4104115435158802E-3</v>
      </c>
      <c r="E2591" s="7">
        <f t="shared" si="214"/>
        <v>-2</v>
      </c>
      <c r="F2591" s="6">
        <f t="shared" si="215"/>
        <v>-4.8792388387411563E-4</v>
      </c>
      <c r="G2591" s="99">
        <v>1</v>
      </c>
      <c r="H2591" s="7">
        <f t="shared" si="212"/>
        <v>-1</v>
      </c>
      <c r="I2591" s="6">
        <f t="shared" si="216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si="213"/>
        <v>4.9792402872361252E-2</v>
      </c>
      <c r="E2592" s="7">
        <f t="shared" si="214"/>
        <v>247</v>
      </c>
      <c r="F2592" s="6">
        <f t="shared" si="215"/>
        <v>6.2263675321401563E-2</v>
      </c>
      <c r="G2592" s="99">
        <v>5</v>
      </c>
      <c r="H2592" s="7">
        <f t="shared" si="212"/>
        <v>1</v>
      </c>
      <c r="I2592" s="6">
        <f t="shared" si="216"/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213"/>
        <v>0.13220794741559605</v>
      </c>
      <c r="E2593" s="7">
        <f t="shared" si="214"/>
        <v>481</v>
      </c>
      <c r="F2593" s="6">
        <f t="shared" si="215"/>
        <v>0.12125031509957146</v>
      </c>
      <c r="G2593" s="99">
        <v>3</v>
      </c>
      <c r="H2593" s="7">
        <f t="shared" si="212"/>
        <v>1</v>
      </c>
      <c r="I2593" s="6">
        <f t="shared" si="216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213"/>
        <v>0.19066740158453788</v>
      </c>
      <c r="E2594" s="7">
        <f t="shared" si="214"/>
        <v>690</v>
      </c>
      <c r="F2594" s="6">
        <f t="shared" si="215"/>
        <v>0.17393496344844972</v>
      </c>
      <c r="G2594" s="99">
        <v>31</v>
      </c>
      <c r="H2594" s="7">
        <f t="shared" si="212"/>
        <v>1</v>
      </c>
      <c r="I2594" s="6">
        <f t="shared" si="216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213"/>
        <v>0.15715308613992973</v>
      </c>
      <c r="E2595" s="7">
        <f t="shared" si="214"/>
        <v>585</v>
      </c>
      <c r="F2595" s="6">
        <f t="shared" si="215"/>
        <v>0.14746659944542476</v>
      </c>
      <c r="G2595" s="99">
        <v>61</v>
      </c>
      <c r="H2595" s="7">
        <f t="shared" si="212"/>
        <v>1</v>
      </c>
      <c r="I2595" s="6">
        <f t="shared" si="216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213"/>
        <v>0.14892647043672666</v>
      </c>
      <c r="E2596" s="7">
        <f t="shared" si="214"/>
        <v>624</v>
      </c>
      <c r="F2596" s="6">
        <f t="shared" si="215"/>
        <v>0.15729770607511973</v>
      </c>
      <c r="G2596" s="99">
        <v>161</v>
      </c>
      <c r="H2596" s="7">
        <f t="shared" si="212"/>
        <v>2</v>
      </c>
      <c r="I2596" s="6">
        <f t="shared" si="216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213"/>
        <v>0.13564643582003441</v>
      </c>
      <c r="E2597" s="7">
        <f t="shared" si="214"/>
        <v>566</v>
      </c>
      <c r="F2597" s="6">
        <f t="shared" si="215"/>
        <v>0.14267708595916309</v>
      </c>
      <c r="G2597" s="99">
        <v>439</v>
      </c>
      <c r="H2597" s="7">
        <f t="shared" si="212"/>
        <v>7</v>
      </c>
      <c r="I2597" s="6">
        <f t="shared" si="216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213"/>
        <v>9.5906782193008661E-2</v>
      </c>
      <c r="E2598" s="7">
        <f t="shared" si="214"/>
        <v>414</v>
      </c>
      <c r="F2598" s="6">
        <f t="shared" si="215"/>
        <v>0.10436097806906983</v>
      </c>
      <c r="G2598" s="99">
        <v>898</v>
      </c>
      <c r="H2598" s="7">
        <f t="shared" si="212"/>
        <v>10</v>
      </c>
      <c r="I2598" s="6">
        <f t="shared" si="216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213"/>
        <v>5.7668730618258245E-2</v>
      </c>
      <c r="E2599" s="7">
        <f t="shared" si="214"/>
        <v>234</v>
      </c>
      <c r="F2599" s="6">
        <f t="shared" si="215"/>
        <v>5.8986639778169904E-2</v>
      </c>
      <c r="G2599" s="99">
        <v>1447</v>
      </c>
      <c r="H2599" s="7">
        <f t="shared" si="212"/>
        <v>31</v>
      </c>
      <c r="I2599" s="6">
        <f t="shared" si="216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213"/>
        <v>3.0621864150088086E-2</v>
      </c>
      <c r="E2600" s="7">
        <f t="shared" si="214"/>
        <v>121</v>
      </c>
      <c r="F2600" s="6">
        <f t="shared" si="215"/>
        <v>3.0501638517771615E-2</v>
      </c>
      <c r="G2600" s="99">
        <v>1735</v>
      </c>
      <c r="H2600" s="7">
        <f t="shared" ref="H2600:H2663" si="217">G2600-SUMIFS(G:G,A:A,A2600-1,B:B,B2600)</f>
        <v>39</v>
      </c>
      <c r="I2600" s="6">
        <f t="shared" si="216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213"/>
        <v>1.4088787694590112E-3</v>
      </c>
      <c r="E2601" s="7">
        <f t="shared" si="214"/>
        <v>5</v>
      </c>
      <c r="F2601" s="6">
        <f t="shared" si="215"/>
        <v>1.2603982858583312E-3</v>
      </c>
      <c r="G2601" s="99">
        <v>1</v>
      </c>
      <c r="H2601" s="7">
        <f t="shared" si="217"/>
        <v>0</v>
      </c>
      <c r="I2601" s="6">
        <f t="shared" si="216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si="213"/>
        <v>4.977738609503627E-2</v>
      </c>
      <c r="E2602" s="7">
        <f t="shared" si="214"/>
        <v>211</v>
      </c>
      <c r="F2602" s="6">
        <f t="shared" si="215"/>
        <v>4.8438934802571165E-2</v>
      </c>
      <c r="G2602" s="99">
        <v>4</v>
      </c>
      <c r="H2602" s="7">
        <f t="shared" si="217"/>
        <v>-1</v>
      </c>
      <c r="I2602" s="6">
        <f t="shared" si="216"/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213"/>
        <v>0.13195095362295214</v>
      </c>
      <c r="E2603" s="7">
        <f t="shared" si="214"/>
        <v>475</v>
      </c>
      <c r="F2603" s="6">
        <f t="shared" si="215"/>
        <v>0.10904499540863177</v>
      </c>
      <c r="G2603" s="99">
        <v>2</v>
      </c>
      <c r="H2603" s="7">
        <f t="shared" si="217"/>
        <v>-1</v>
      </c>
      <c r="I2603" s="6">
        <f t="shared" si="216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213"/>
        <v>0.19043677153802266</v>
      </c>
      <c r="E2604" s="7">
        <f t="shared" si="214"/>
        <v>740</v>
      </c>
      <c r="F2604" s="6">
        <f t="shared" si="215"/>
        <v>0.16988062442607896</v>
      </c>
      <c r="G2604" s="99">
        <v>31</v>
      </c>
      <c r="H2604" s="7">
        <f t="shared" si="217"/>
        <v>0</v>
      </c>
      <c r="I2604" s="6">
        <f t="shared" si="216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213"/>
        <v>0.15719241584481214</v>
      </c>
      <c r="E2605" s="7">
        <f t="shared" si="214"/>
        <v>700</v>
      </c>
      <c r="F2605" s="6">
        <f t="shared" si="215"/>
        <v>0.16069788797061524</v>
      </c>
      <c r="G2605" s="99">
        <v>62</v>
      </c>
      <c r="H2605" s="7">
        <f t="shared" si="217"/>
        <v>1</v>
      </c>
      <c r="I2605" s="6">
        <f t="shared" si="216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213"/>
        <v>0.14905707474121771</v>
      </c>
      <c r="E2606" s="7">
        <f t="shared" si="214"/>
        <v>700</v>
      </c>
      <c r="F2606" s="6">
        <f t="shared" si="215"/>
        <v>0.16069788797061524</v>
      </c>
      <c r="G2606" s="99">
        <v>162</v>
      </c>
      <c r="H2606" s="7">
        <f t="shared" si="217"/>
        <v>1</v>
      </c>
      <c r="I2606" s="6">
        <f t="shared" si="216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213"/>
        <v>0.13583523514548862</v>
      </c>
      <c r="E2607" s="7">
        <f t="shared" si="214"/>
        <v>665</v>
      </c>
      <c r="F2607" s="6">
        <f t="shared" si="215"/>
        <v>0.15266299357208449</v>
      </c>
      <c r="G2607" s="99">
        <v>450</v>
      </c>
      <c r="H2607" s="7">
        <f t="shared" si="217"/>
        <v>11</v>
      </c>
      <c r="I2607" s="6">
        <f t="shared" si="216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213"/>
        <v>9.6019439237101642E-2</v>
      </c>
      <c r="E2608" s="7">
        <f t="shared" si="214"/>
        <v>462</v>
      </c>
      <c r="F2608" s="6">
        <f t="shared" si="215"/>
        <v>0.10606060606060606</v>
      </c>
      <c r="G2608" s="99">
        <v>912</v>
      </c>
      <c r="H2608" s="7">
        <f t="shared" si="217"/>
        <v>14</v>
      </c>
      <c r="I2608" s="6">
        <f t="shared" si="216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213"/>
        <v>5.7711508680414053E-2</v>
      </c>
      <c r="E2609" s="7">
        <f t="shared" si="214"/>
        <v>268</v>
      </c>
      <c r="F2609" s="6">
        <f t="shared" si="215"/>
        <v>6.1524334251606978E-2</v>
      </c>
      <c r="G2609" s="99">
        <v>1475</v>
      </c>
      <c r="H2609" s="7">
        <f t="shared" si="217"/>
        <v>28</v>
      </c>
      <c r="I2609" s="6">
        <f t="shared" si="216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213"/>
        <v>3.0659079794604287E-2</v>
      </c>
      <c r="E2610" s="7">
        <f t="shared" si="214"/>
        <v>148</v>
      </c>
      <c r="F2610" s="6">
        <f t="shared" si="215"/>
        <v>3.3976124885215793E-2</v>
      </c>
      <c r="G2610" s="99">
        <v>1778</v>
      </c>
      <c r="H2610" s="7">
        <f t="shared" si="217"/>
        <v>43</v>
      </c>
      <c r="I2610" s="6">
        <f t="shared" si="216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213"/>
        <v>1.3601353003504769E-3</v>
      </c>
      <c r="E2611" s="7">
        <f t="shared" si="214"/>
        <v>-13</v>
      </c>
      <c r="F2611" s="6">
        <f t="shared" si="215"/>
        <v>-2.9843893480257116E-3</v>
      </c>
      <c r="G2611" s="99">
        <v>0</v>
      </c>
      <c r="H2611" s="7">
        <f t="shared" si="217"/>
        <v>-1</v>
      </c>
      <c r="I2611" s="6">
        <f t="shared" si="216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si="213"/>
        <v>4.9740643285151515E-2</v>
      </c>
      <c r="E2612" s="7">
        <f t="shared" si="214"/>
        <v>230</v>
      </c>
      <c r="F2612" s="6">
        <f t="shared" si="215"/>
        <v>4.6805046805046803E-2</v>
      </c>
      <c r="G2612" s="101">
        <v>4</v>
      </c>
      <c r="H2612" s="7">
        <f t="shared" si="217"/>
        <v>0</v>
      </c>
      <c r="I2612" s="6">
        <f t="shared" si="216"/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213"/>
        <v>0.13177887010027117</v>
      </c>
      <c r="E2613" s="7">
        <f t="shared" si="214"/>
        <v>580</v>
      </c>
      <c r="F2613" s="6">
        <f t="shared" si="215"/>
        <v>0.11803011803011804</v>
      </c>
      <c r="G2613" s="101">
        <v>2</v>
      </c>
      <c r="H2613" s="7">
        <f t="shared" si="217"/>
        <v>0</v>
      </c>
      <c r="I2613" s="6">
        <f t="shared" si="216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213"/>
        <v>0.19023098092684179</v>
      </c>
      <c r="E2614" s="7">
        <f t="shared" si="214"/>
        <v>854</v>
      </c>
      <c r="F2614" s="6">
        <f t="shared" si="215"/>
        <v>0.1737891737891738</v>
      </c>
      <c r="G2614" s="101">
        <v>31</v>
      </c>
      <c r="H2614" s="7">
        <f t="shared" si="217"/>
        <v>0</v>
      </c>
      <c r="I2614" s="6">
        <f t="shared" si="216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213"/>
        <v>0.15721142477649036</v>
      </c>
      <c r="E2615" s="7">
        <f t="shared" si="214"/>
        <v>780</v>
      </c>
      <c r="F2615" s="6">
        <f t="shared" si="215"/>
        <v>0.15873015873015872</v>
      </c>
      <c r="G2615" s="101">
        <v>62</v>
      </c>
      <c r="H2615" s="7">
        <f t="shared" si="217"/>
        <v>0</v>
      </c>
      <c r="I2615" s="6">
        <f t="shared" si="216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213"/>
        <v>0.14915400908628956</v>
      </c>
      <c r="E2616" s="7">
        <f t="shared" si="214"/>
        <v>771</v>
      </c>
      <c r="F2616" s="6">
        <f t="shared" si="215"/>
        <v>0.1568986568986569</v>
      </c>
      <c r="G2616" s="101">
        <v>162</v>
      </c>
      <c r="H2616" s="7">
        <f t="shared" si="217"/>
        <v>0</v>
      </c>
      <c r="I2616" s="6">
        <f t="shared" si="216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213"/>
        <v>0.13596480194806829</v>
      </c>
      <c r="E2617" s="7">
        <f t="shared" si="214"/>
        <v>719</v>
      </c>
      <c r="F2617" s="6">
        <f t="shared" si="215"/>
        <v>0.14631664631664631</v>
      </c>
      <c r="G2617" s="101">
        <v>451</v>
      </c>
      <c r="H2617" s="7">
        <f t="shared" si="217"/>
        <v>1</v>
      </c>
      <c r="I2617" s="6">
        <f t="shared" si="216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213"/>
        <v>9.6032420847148081E-2</v>
      </c>
      <c r="E2618" s="7">
        <f t="shared" si="214"/>
        <v>477</v>
      </c>
      <c r="F2618" s="6">
        <f t="shared" si="215"/>
        <v>9.7069597069597072E-2</v>
      </c>
      <c r="G2618" s="101">
        <v>916</v>
      </c>
      <c r="H2618" s="7">
        <f t="shared" si="217"/>
        <v>4</v>
      </c>
      <c r="I2618" s="6">
        <f t="shared" si="216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213"/>
        <v>5.7730138206187331E-2</v>
      </c>
      <c r="E2619" s="7">
        <f t="shared" si="214"/>
        <v>291</v>
      </c>
      <c r="F2619" s="6">
        <f t="shared" si="215"/>
        <v>5.9218559218559216E-2</v>
      </c>
      <c r="G2619" s="101">
        <v>1484</v>
      </c>
      <c r="H2619" s="7">
        <f t="shared" si="217"/>
        <v>9</v>
      </c>
      <c r="I2619" s="6">
        <f t="shared" si="216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213"/>
        <v>3.0780686351950332E-2</v>
      </c>
      <c r="E2620" s="7">
        <f t="shared" si="214"/>
        <v>199</v>
      </c>
      <c r="F2620" s="6">
        <f t="shared" si="215"/>
        <v>4.0496540496540494E-2</v>
      </c>
      <c r="G2620" s="101">
        <v>1793</v>
      </c>
      <c r="H2620" s="7">
        <f t="shared" si="217"/>
        <v>15</v>
      </c>
      <c r="I2620" s="6">
        <f t="shared" si="216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213"/>
        <v>1.3760244716015718E-3</v>
      </c>
      <c r="E2621" s="7">
        <f t="shared" si="214"/>
        <v>13</v>
      </c>
      <c r="F2621" s="6">
        <f t="shared" si="215"/>
        <v>2.6455026455026454E-3</v>
      </c>
      <c r="G2621" s="101">
        <v>0</v>
      </c>
      <c r="H2621" s="7">
        <f t="shared" si="217"/>
        <v>0</v>
      </c>
      <c r="I2621" s="6">
        <f t="shared" si="216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si="213"/>
        <v>4.9698697434310046E-2</v>
      </c>
      <c r="E2622" s="7">
        <f t="shared" si="214"/>
        <v>136</v>
      </c>
      <c r="F2622" s="6">
        <f t="shared" si="215"/>
        <v>4.4270833333333336E-2</v>
      </c>
      <c r="G2622" s="101">
        <v>4</v>
      </c>
      <c r="H2622" s="7">
        <f t="shared" si="217"/>
        <v>0</v>
      </c>
      <c r="I2622" s="6">
        <f t="shared" si="216"/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213"/>
        <v>0.13158958945965241</v>
      </c>
      <c r="E2623" s="7">
        <f t="shared" si="214"/>
        <v>329</v>
      </c>
      <c r="F2623" s="6">
        <f t="shared" si="215"/>
        <v>0.10709635416666667</v>
      </c>
      <c r="G2623" s="101">
        <v>2</v>
      </c>
      <c r="H2623" s="7">
        <f t="shared" si="217"/>
        <v>0</v>
      </c>
      <c r="I2623" s="6">
        <f t="shared" si="216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213"/>
        <v>0.19011018637323573</v>
      </c>
      <c r="E2624" s="7">
        <f t="shared" si="214"/>
        <v>536</v>
      </c>
      <c r="F2624" s="6">
        <f t="shared" si="215"/>
        <v>0.17447916666666666</v>
      </c>
      <c r="G2624" s="101">
        <v>31</v>
      </c>
      <c r="H2624" s="7">
        <f t="shared" si="217"/>
        <v>0</v>
      </c>
      <c r="I2624" s="6">
        <f t="shared" si="216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213"/>
        <v>0.1572514815498984</v>
      </c>
      <c r="E2625" s="7">
        <f t="shared" si="214"/>
        <v>499</v>
      </c>
      <c r="F2625" s="6">
        <f t="shared" si="215"/>
        <v>0.16243489583333334</v>
      </c>
      <c r="G2625" s="101">
        <v>62</v>
      </c>
      <c r="H2625" s="7">
        <f t="shared" si="217"/>
        <v>0</v>
      </c>
      <c r="I2625" s="6">
        <f t="shared" si="216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ref="D2626:D2689" si="218">C2626/SUMIF(A:A,A2626,C:C)</f>
        <v>0.14924087729721364</v>
      </c>
      <c r="E2626" s="7">
        <f t="shared" si="214"/>
        <v>493</v>
      </c>
      <c r="F2626" s="6">
        <f t="shared" si="215"/>
        <v>0.16048177083333334</v>
      </c>
      <c r="G2626" s="101">
        <v>164</v>
      </c>
      <c r="H2626" s="7">
        <f t="shared" si="217"/>
        <v>2</v>
      </c>
      <c r="I2626" s="6">
        <f t="shared" si="216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218"/>
        <v>0.13603548730135748</v>
      </c>
      <c r="E2627" s="7">
        <f t="shared" si="214"/>
        <v>446</v>
      </c>
      <c r="F2627" s="6">
        <f t="shared" si="215"/>
        <v>0.14518229166666666</v>
      </c>
      <c r="G2627" s="101">
        <v>455</v>
      </c>
      <c r="H2627" s="7">
        <f t="shared" si="217"/>
        <v>4</v>
      </c>
      <c r="I2627" s="6">
        <f t="shared" si="216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218"/>
        <v>9.6192154650344239E-2</v>
      </c>
      <c r="E2628" s="7">
        <f t="shared" si="214"/>
        <v>359</v>
      </c>
      <c r="F2628" s="6">
        <f t="shared" si="215"/>
        <v>0.11686197916666667</v>
      </c>
      <c r="G2628" s="101">
        <v>920</v>
      </c>
      <c r="H2628" s="7">
        <f t="shared" si="217"/>
        <v>4</v>
      </c>
      <c r="I2628" s="6">
        <f t="shared" si="216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218"/>
        <v>5.7724279445024139E-2</v>
      </c>
      <c r="E2629" s="7">
        <f t="shared" si="214"/>
        <v>175</v>
      </c>
      <c r="F2629" s="6">
        <f t="shared" si="215"/>
        <v>5.6966145833333336E-2</v>
      </c>
      <c r="G2629" s="101">
        <v>1489</v>
      </c>
      <c r="H2629" s="7">
        <f t="shared" si="217"/>
        <v>5</v>
      </c>
      <c r="I2629" s="6">
        <f t="shared" si="216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218"/>
        <v>3.0794270508295182E-2</v>
      </c>
      <c r="E2630" s="7">
        <f t="shared" si="214"/>
        <v>100</v>
      </c>
      <c r="F2630" s="6">
        <f t="shared" si="215"/>
        <v>3.2552083333333336E-2</v>
      </c>
      <c r="G2630" s="101">
        <v>1816</v>
      </c>
      <c r="H2630" s="7">
        <f t="shared" si="217"/>
        <v>23</v>
      </c>
      <c r="I2630" s="6">
        <f t="shared" si="216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218"/>
        <v>1.362975980668707E-3</v>
      </c>
      <c r="E2631" s="7">
        <f t="shared" si="214"/>
        <v>-1</v>
      </c>
      <c r="F2631" s="6">
        <f t="shared" si="215"/>
        <v>-3.2552083333333332E-4</v>
      </c>
      <c r="G2631" s="101">
        <v>0</v>
      </c>
      <c r="H2631" s="7">
        <f t="shared" si="217"/>
        <v>0</v>
      </c>
      <c r="I2631" s="6">
        <f t="shared" si="216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si="218"/>
        <v>4.9829961099014018E-2</v>
      </c>
      <c r="E2632" s="7">
        <f t="shared" ref="E2632:E2695" si="219">C2632-SUMIFS(C:C,A:A,A2632-1,B:B,B2632)</f>
        <v>458</v>
      </c>
      <c r="F2632" s="6">
        <f t="shared" ref="F2632:F2695" si="220">E2632/SUMIF(A:A,A2632,E:E)</f>
        <v>5.6293018682399214E-2</v>
      </c>
      <c r="G2632" s="101">
        <v>4</v>
      </c>
      <c r="H2632" s="7">
        <f t="shared" si="217"/>
        <v>0</v>
      </c>
      <c r="I2632" s="6">
        <f t="shared" si="216"/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218"/>
        <v>0.13144374036650111</v>
      </c>
      <c r="E2633" s="7">
        <f t="shared" si="219"/>
        <v>1011</v>
      </c>
      <c r="F2633" s="6">
        <f t="shared" si="220"/>
        <v>0.12426253687315635</v>
      </c>
      <c r="G2633" s="101">
        <v>2</v>
      </c>
      <c r="H2633" s="7">
        <f t="shared" si="217"/>
        <v>0</v>
      </c>
      <c r="I2633" s="6">
        <f t="shared" si="216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218"/>
        <v>0.18960193770949038</v>
      </c>
      <c r="E2634" s="7">
        <f t="shared" si="219"/>
        <v>1339</v>
      </c>
      <c r="F2634" s="6">
        <f t="shared" si="220"/>
        <v>0.16457718780727632</v>
      </c>
      <c r="G2634" s="101">
        <v>31</v>
      </c>
      <c r="H2634" s="7">
        <f t="shared" si="217"/>
        <v>0</v>
      </c>
      <c r="I2634" s="6">
        <f t="shared" si="216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218"/>
        <v>0.15704254642428989</v>
      </c>
      <c r="E2635" s="7">
        <f t="shared" si="219"/>
        <v>1194</v>
      </c>
      <c r="F2635" s="6">
        <f t="shared" si="220"/>
        <v>0.14675516224188789</v>
      </c>
      <c r="G2635" s="101">
        <v>63</v>
      </c>
      <c r="H2635" s="7">
        <f t="shared" si="217"/>
        <v>1</v>
      </c>
      <c r="I2635" s="6">
        <f t="shared" si="216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218"/>
        <v>0.14944584444498812</v>
      </c>
      <c r="E2636" s="7">
        <f t="shared" si="219"/>
        <v>1298</v>
      </c>
      <c r="F2636" s="6">
        <f t="shared" si="220"/>
        <v>0.1595378564405113</v>
      </c>
      <c r="G2636" s="101">
        <v>166</v>
      </c>
      <c r="H2636" s="7">
        <f t="shared" si="217"/>
        <v>2</v>
      </c>
      <c r="I2636" s="6">
        <f t="shared" si="216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218"/>
        <v>0.13624152863748684</v>
      </c>
      <c r="E2637" s="7">
        <f t="shared" si="219"/>
        <v>1191</v>
      </c>
      <c r="F2637" s="6">
        <f t="shared" si="220"/>
        <v>0.14638643067846607</v>
      </c>
      <c r="G2637" s="101">
        <v>457</v>
      </c>
      <c r="H2637" s="7">
        <f t="shared" si="217"/>
        <v>2</v>
      </c>
      <c r="I2637" s="6">
        <f t="shared" si="216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218"/>
        <v>9.6513590879064415E-2</v>
      </c>
      <c r="E2638" s="7">
        <f t="shared" si="219"/>
        <v>914</v>
      </c>
      <c r="F2638" s="6">
        <f t="shared" si="220"/>
        <v>0.11234021632251721</v>
      </c>
      <c r="G2638" s="101">
        <v>932</v>
      </c>
      <c r="H2638" s="7">
        <f t="shared" si="217"/>
        <v>12</v>
      </c>
      <c r="I2638" s="6">
        <f t="shared" si="216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218"/>
        <v>5.7749614660044531E-2</v>
      </c>
      <c r="E2639" s="7">
        <f t="shared" si="219"/>
        <v>480</v>
      </c>
      <c r="F2639" s="6">
        <f t="shared" si="220"/>
        <v>5.8997050147492625E-2</v>
      </c>
      <c r="G2639" s="101">
        <v>1510</v>
      </c>
      <c r="H2639" s="7">
        <f t="shared" si="217"/>
        <v>21</v>
      </c>
      <c r="I2639" s="6">
        <f t="shared" si="216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218"/>
        <v>3.0788050791476035E-2</v>
      </c>
      <c r="E2640" s="7">
        <f t="shared" si="219"/>
        <v>248</v>
      </c>
      <c r="F2640" s="6">
        <f t="shared" si="220"/>
        <v>3.0481809242871191E-2</v>
      </c>
      <c r="G2640" s="101">
        <v>1844</v>
      </c>
      <c r="H2640" s="7">
        <f t="shared" si="217"/>
        <v>28</v>
      </c>
      <c r="I2640" s="6">
        <f t="shared" si="216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218"/>
        <v>1.3431849876446554E-3</v>
      </c>
      <c r="E2641" s="7">
        <f t="shared" si="219"/>
        <v>3</v>
      </c>
      <c r="F2641" s="6">
        <f t="shared" si="220"/>
        <v>3.687315634218289E-4</v>
      </c>
      <c r="G2641" s="101">
        <v>0</v>
      </c>
      <c r="H2641" s="7">
        <f t="shared" si="217"/>
        <v>0</v>
      </c>
      <c r="I2641" s="6">
        <f t="shared" si="216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si="218"/>
        <v>4.9832549325013444E-2</v>
      </c>
      <c r="E2642" s="7">
        <f t="shared" si="219"/>
        <v>301</v>
      </c>
      <c r="F2642" s="6">
        <f t="shared" si="220"/>
        <v>5.0008307027745474E-2</v>
      </c>
      <c r="G2642" s="101">
        <v>4</v>
      </c>
      <c r="H2642" s="7">
        <f t="shared" si="217"/>
        <v>0</v>
      </c>
      <c r="I2642" s="6">
        <f t="shared" si="216"/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218"/>
        <v>0.13121671179436237</v>
      </c>
      <c r="E2643" s="7">
        <f t="shared" si="219"/>
        <v>697</v>
      </c>
      <c r="F2643" s="6">
        <f t="shared" si="220"/>
        <v>0.11579996677188902</v>
      </c>
      <c r="G2643" s="101">
        <v>3</v>
      </c>
      <c r="H2643" s="7">
        <f t="shared" si="217"/>
        <v>1</v>
      </c>
      <c r="I2643" s="6">
        <f t="shared" si="216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218"/>
        <v>0.18925904583253969</v>
      </c>
      <c r="E2644" s="7">
        <f t="shared" si="219"/>
        <v>999</v>
      </c>
      <c r="F2644" s="6">
        <f t="shared" si="220"/>
        <v>0.16597441435454394</v>
      </c>
      <c r="G2644" s="101">
        <v>31</v>
      </c>
      <c r="H2644" s="7">
        <f t="shared" si="217"/>
        <v>0</v>
      </c>
      <c r="I2644" s="6">
        <f t="shared" si="216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218"/>
        <v>0.15689248195896796</v>
      </c>
      <c r="E2645" s="7">
        <f t="shared" si="219"/>
        <v>883</v>
      </c>
      <c r="F2645" s="6">
        <f t="shared" si="220"/>
        <v>0.14670210998504735</v>
      </c>
      <c r="G2645" s="101">
        <v>63</v>
      </c>
      <c r="H2645" s="7">
        <f t="shared" si="217"/>
        <v>0</v>
      </c>
      <c r="I2645" s="6">
        <f t="shared" si="216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218"/>
        <v>0.14950247016870444</v>
      </c>
      <c r="E2646" s="7">
        <f t="shared" si="219"/>
        <v>923</v>
      </c>
      <c r="F2646" s="6">
        <f t="shared" si="220"/>
        <v>0.15334773218142547</v>
      </c>
      <c r="G2646" s="101">
        <v>167</v>
      </c>
      <c r="H2646" s="7">
        <f t="shared" si="217"/>
        <v>1</v>
      </c>
      <c r="I2646" s="6">
        <f t="shared" si="216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218"/>
        <v>0.13637163682130637</v>
      </c>
      <c r="E2647" s="7">
        <f t="shared" si="219"/>
        <v>874</v>
      </c>
      <c r="F2647" s="6">
        <f t="shared" si="220"/>
        <v>0.14520684499086228</v>
      </c>
      <c r="G2647" s="101">
        <v>468</v>
      </c>
      <c r="H2647" s="7">
        <f t="shared" si="217"/>
        <v>11</v>
      </c>
      <c r="I2647" s="6">
        <f t="shared" si="216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218"/>
        <v>9.6721149418081784E-2</v>
      </c>
      <c r="E2648" s="7">
        <f t="shared" si="219"/>
        <v>667</v>
      </c>
      <c r="F2648" s="6">
        <f t="shared" si="220"/>
        <v>0.11081575012460541</v>
      </c>
      <c r="G2648" s="101">
        <v>960</v>
      </c>
      <c r="H2648" s="7">
        <f t="shared" si="217"/>
        <v>28</v>
      </c>
      <c r="I2648" s="6">
        <f t="shared" si="216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218"/>
        <v>5.794589016489491E-2</v>
      </c>
      <c r="E2649" s="7">
        <f t="shared" si="219"/>
        <v>429</v>
      </c>
      <c r="F2649" s="6">
        <f t="shared" si="220"/>
        <v>7.1274298056155511E-2</v>
      </c>
      <c r="G2649" s="101">
        <v>1544</v>
      </c>
      <c r="H2649" s="7">
        <f t="shared" si="217"/>
        <v>34</v>
      </c>
      <c r="I2649" s="6">
        <f t="shared" si="216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218"/>
        <v>3.0907850290175502E-2</v>
      </c>
      <c r="E2650" s="7">
        <f t="shared" si="219"/>
        <v>235</v>
      </c>
      <c r="F2650" s="6">
        <f t="shared" si="220"/>
        <v>3.9043030403721549E-2</v>
      </c>
      <c r="G2650" s="101">
        <v>1869</v>
      </c>
      <c r="H2650" s="7">
        <f t="shared" si="217"/>
        <v>25</v>
      </c>
      <c r="I2650" s="6">
        <f t="shared" si="216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218"/>
        <v>1.3502142259535284E-3</v>
      </c>
      <c r="E2651" s="7">
        <f t="shared" si="219"/>
        <v>11</v>
      </c>
      <c r="F2651" s="6">
        <f t="shared" si="220"/>
        <v>1.8275461040039873E-3</v>
      </c>
      <c r="G2651" s="101">
        <v>0</v>
      </c>
      <c r="H2651" s="7">
        <f t="shared" si="217"/>
        <v>0</v>
      </c>
      <c r="I2651" s="6">
        <f t="shared" si="216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si="218"/>
        <v>4.9995035014965883E-2</v>
      </c>
      <c r="E2652" s="7">
        <f t="shared" si="219"/>
        <v>478</v>
      </c>
      <c r="F2652" s="6">
        <f t="shared" si="220"/>
        <v>5.820041397784001E-2</v>
      </c>
      <c r="G2652" s="101">
        <v>4</v>
      </c>
      <c r="H2652" s="7">
        <f t="shared" si="217"/>
        <v>0</v>
      </c>
      <c r="I2652" s="6">
        <f t="shared" si="216"/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218"/>
        <v>0.13126001863051526</v>
      </c>
      <c r="E2653" s="7">
        <f t="shared" si="219"/>
        <v>1096</v>
      </c>
      <c r="F2653" s="6">
        <f t="shared" si="220"/>
        <v>0.13344697430902228</v>
      </c>
      <c r="G2653" s="101">
        <v>2</v>
      </c>
      <c r="H2653" s="7">
        <f t="shared" si="217"/>
        <v>-1</v>
      </c>
      <c r="I2653" s="6">
        <f t="shared" si="216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218"/>
        <v>0.18898860890576458</v>
      </c>
      <c r="E2654" s="7">
        <f t="shared" si="219"/>
        <v>1440</v>
      </c>
      <c r="F2654" s="6">
        <f t="shared" si="220"/>
        <v>0.17533179106294899</v>
      </c>
      <c r="G2654" s="101">
        <v>31</v>
      </c>
      <c r="H2654" s="7">
        <f t="shared" si="217"/>
        <v>0</v>
      </c>
      <c r="I2654" s="6">
        <f t="shared" ref="I2654:I2717" si="221">G2654/SUMIF(A:A,A2654,G:G)</f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218"/>
        <v>0.15685097006350451</v>
      </c>
      <c r="E2655" s="7">
        <f t="shared" si="219"/>
        <v>1271</v>
      </c>
      <c r="F2655" s="6">
        <f t="shared" si="220"/>
        <v>0.15475465725070012</v>
      </c>
      <c r="G2655" s="101">
        <v>63</v>
      </c>
      <c r="H2655" s="7">
        <f t="shared" si="217"/>
        <v>0</v>
      </c>
      <c r="I2655" s="6">
        <f t="shared" si="221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218"/>
        <v>0.14946259947702156</v>
      </c>
      <c r="E2656" s="7">
        <f t="shared" si="219"/>
        <v>1211</v>
      </c>
      <c r="F2656" s="6">
        <f t="shared" si="220"/>
        <v>0.14744916595641056</v>
      </c>
      <c r="G2656" s="101">
        <v>170</v>
      </c>
      <c r="H2656" s="7">
        <f t="shared" si="217"/>
        <v>3</v>
      </c>
      <c r="I2656" s="6">
        <f t="shared" si="221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218"/>
        <v>0.13640941739447043</v>
      </c>
      <c r="E2657" s="7">
        <f t="shared" si="219"/>
        <v>1136</v>
      </c>
      <c r="F2657" s="6">
        <f t="shared" si="220"/>
        <v>0.13831730183854865</v>
      </c>
      <c r="G2657" s="101">
        <v>471</v>
      </c>
      <c r="H2657" s="7">
        <f t="shared" si="217"/>
        <v>3</v>
      </c>
      <c r="I2657" s="6">
        <f t="shared" si="221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218"/>
        <v>9.6793565379395791E-2</v>
      </c>
      <c r="E2658" s="7">
        <f t="shared" si="219"/>
        <v>825</v>
      </c>
      <c r="F2658" s="6">
        <f t="shared" si="220"/>
        <v>0.10045050529648118</v>
      </c>
      <c r="G2658" s="101">
        <v>975</v>
      </c>
      <c r="H2658" s="7">
        <f t="shared" si="217"/>
        <v>15</v>
      </c>
      <c r="I2658" s="6">
        <f t="shared" si="221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218"/>
        <v>5.806668211328677E-2</v>
      </c>
      <c r="E2659" s="7">
        <f t="shared" si="219"/>
        <v>527</v>
      </c>
      <c r="F2659" s="6">
        <f t="shared" si="220"/>
        <v>6.4166565201509804E-2</v>
      </c>
      <c r="G2659" s="101">
        <v>1563</v>
      </c>
      <c r="H2659" s="7">
        <f t="shared" si="217"/>
        <v>19</v>
      </c>
      <c r="I2659" s="6">
        <f t="shared" si="221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218"/>
        <v>3.087747835502953E-2</v>
      </c>
      <c r="E2660" s="7">
        <f t="shared" si="219"/>
        <v>241</v>
      </c>
      <c r="F2660" s="6">
        <f t="shared" si="220"/>
        <v>2.9343723365396323E-2</v>
      </c>
      <c r="G2660" s="101">
        <v>1892</v>
      </c>
      <c r="H2660" s="7">
        <f t="shared" si="217"/>
        <v>23</v>
      </c>
      <c r="I2660" s="6">
        <f t="shared" si="221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218"/>
        <v>1.2956246660456494E-3</v>
      </c>
      <c r="E2661" s="7">
        <f t="shared" si="219"/>
        <v>-12</v>
      </c>
      <c r="F2661" s="6">
        <f t="shared" si="220"/>
        <v>-1.4610982588579083E-3</v>
      </c>
      <c r="G2661" s="101">
        <v>0</v>
      </c>
      <c r="H2661" s="7">
        <f t="shared" si="217"/>
        <v>0</v>
      </c>
      <c r="I2661" s="6">
        <f t="shared" si="221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si="218"/>
        <v>5.0157002888293667E-2</v>
      </c>
      <c r="E2662" s="7">
        <f t="shared" si="219"/>
        <v>370</v>
      </c>
      <c r="F2662" s="6">
        <f t="shared" si="220"/>
        <v>6.1553818000332723E-2</v>
      </c>
      <c r="G2662" s="101">
        <v>4</v>
      </c>
      <c r="H2662" s="7">
        <f t="shared" si="217"/>
        <v>0</v>
      </c>
      <c r="I2662" s="6">
        <f t="shared" si="221"/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218"/>
        <v>0.13122504213551903</v>
      </c>
      <c r="E2663" s="7">
        <f t="shared" si="219"/>
        <v>774</v>
      </c>
      <c r="F2663" s="6">
        <f t="shared" si="220"/>
        <v>0.12876393278988521</v>
      </c>
      <c r="G2663" s="101">
        <v>3</v>
      </c>
      <c r="H2663" s="7">
        <f t="shared" si="217"/>
        <v>1</v>
      </c>
      <c r="I2663" s="6">
        <f t="shared" si="221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218"/>
        <v>0.18870418417942389</v>
      </c>
      <c r="E2664" s="7">
        <f t="shared" si="219"/>
        <v>1014</v>
      </c>
      <c r="F2664" s="6">
        <f t="shared" si="220"/>
        <v>0.1686907336549659</v>
      </c>
      <c r="G2664" s="101">
        <v>31</v>
      </c>
      <c r="H2664" s="7">
        <f t="shared" ref="H2664:H2727" si="222">G2664-SUMIFS(G:G,A:A,A2664-1,B:B,B2664)</f>
        <v>0</v>
      </c>
      <c r="I2664" s="6">
        <f t="shared" si="221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218"/>
        <v>0.15678376028328123</v>
      </c>
      <c r="E2665" s="7">
        <f t="shared" si="219"/>
        <v>914</v>
      </c>
      <c r="F2665" s="6">
        <f t="shared" si="220"/>
        <v>0.15205456662784894</v>
      </c>
      <c r="G2665" s="101">
        <v>63</v>
      </c>
      <c r="H2665" s="7">
        <f t="shared" si="222"/>
        <v>0</v>
      </c>
      <c r="I2665" s="6">
        <f t="shared" si="221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218"/>
        <v>0.14945695882957669</v>
      </c>
      <c r="E2666" s="7">
        <f t="shared" si="219"/>
        <v>896</v>
      </c>
      <c r="F2666" s="6">
        <f t="shared" si="220"/>
        <v>0.14906005656296789</v>
      </c>
      <c r="G2666" s="101">
        <v>174</v>
      </c>
      <c r="H2666" s="7">
        <f t="shared" si="222"/>
        <v>4</v>
      </c>
      <c r="I2666" s="6">
        <f t="shared" si="221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218"/>
        <v>0.13644914714912126</v>
      </c>
      <c r="E2667" s="7">
        <f t="shared" si="219"/>
        <v>837</v>
      </c>
      <c r="F2667" s="6">
        <f t="shared" si="220"/>
        <v>0.13924471801696889</v>
      </c>
      <c r="G2667" s="101">
        <v>471</v>
      </c>
      <c r="H2667" s="7">
        <f t="shared" si="222"/>
        <v>0</v>
      </c>
      <c r="I2667" s="6">
        <f t="shared" si="221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218"/>
        <v>9.690586587034615E-2</v>
      </c>
      <c r="E2668" s="7">
        <f t="shared" si="219"/>
        <v>630</v>
      </c>
      <c r="F2668" s="6">
        <f t="shared" si="220"/>
        <v>0.1048078522708368</v>
      </c>
      <c r="G2668" s="101">
        <v>988</v>
      </c>
      <c r="H2668" s="7">
        <f t="shared" si="222"/>
        <v>13</v>
      </c>
      <c r="I2668" s="6">
        <f t="shared" si="221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218"/>
        <v>5.813885722411434E-2</v>
      </c>
      <c r="E2669" s="7">
        <f t="shared" si="219"/>
        <v>380</v>
      </c>
      <c r="F2669" s="6">
        <f t="shared" si="220"/>
        <v>6.3217434703044417E-2</v>
      </c>
      <c r="G2669" s="101">
        <v>1587</v>
      </c>
      <c r="H2669" s="7">
        <f t="shared" si="222"/>
        <v>24</v>
      </c>
      <c r="I2669" s="6">
        <f t="shared" si="221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218"/>
        <v>3.0918029806071713E-2</v>
      </c>
      <c r="E2670" s="7">
        <f t="shared" si="219"/>
        <v>203</v>
      </c>
      <c r="F2670" s="6">
        <f t="shared" si="220"/>
        <v>3.3771419065047416E-2</v>
      </c>
      <c r="G2670" s="101">
        <v>1919</v>
      </c>
      <c r="H2670" s="7">
        <f t="shared" si="222"/>
        <v>27</v>
      </c>
      <c r="I2670" s="6">
        <f t="shared" si="221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218"/>
        <v>1.2611516342520392E-3</v>
      </c>
      <c r="E2671" s="7">
        <f t="shared" si="219"/>
        <v>-7</v>
      </c>
      <c r="F2671" s="6">
        <f t="shared" si="220"/>
        <v>-1.1645316918981866E-3</v>
      </c>
      <c r="G2671" s="101">
        <v>0</v>
      </c>
      <c r="H2671" s="7">
        <f t="shared" si="222"/>
        <v>0</v>
      </c>
      <c r="I2671" s="6">
        <f t="shared" si="221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si="218"/>
        <v>5.0396321476543909E-2</v>
      </c>
      <c r="E2672" s="7">
        <f t="shared" si="219"/>
        <v>470</v>
      </c>
      <c r="F2672" s="6">
        <f t="shared" si="220"/>
        <v>6.4480724379201534E-2</v>
      </c>
      <c r="G2672" s="101">
        <v>5</v>
      </c>
      <c r="H2672" s="7">
        <f t="shared" si="222"/>
        <v>1</v>
      </c>
      <c r="I2672" s="6">
        <f t="shared" si="221"/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218"/>
        <v>0.13117805355497383</v>
      </c>
      <c r="E2673" s="7">
        <f t="shared" si="219"/>
        <v>936</v>
      </c>
      <c r="F2673" s="6">
        <f t="shared" si="220"/>
        <v>0.1284126766360269</v>
      </c>
      <c r="G2673" s="101">
        <v>3</v>
      </c>
      <c r="H2673" s="7">
        <f t="shared" si="222"/>
        <v>0</v>
      </c>
      <c r="I2673" s="6">
        <f t="shared" si="221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218"/>
        <v>0.18816445163686041</v>
      </c>
      <c r="E2674" s="7">
        <f t="shared" si="219"/>
        <v>1140</v>
      </c>
      <c r="F2674" s="6">
        <f t="shared" si="220"/>
        <v>0.15640005487721223</v>
      </c>
      <c r="G2674" s="101">
        <v>31</v>
      </c>
      <c r="H2674" s="7">
        <f t="shared" si="222"/>
        <v>0</v>
      </c>
      <c r="I2674" s="6">
        <f t="shared" si="221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218"/>
        <v>0.15669024576974386</v>
      </c>
      <c r="E2675" s="7">
        <f t="shared" si="219"/>
        <v>1102</v>
      </c>
      <c r="F2675" s="6">
        <f t="shared" si="220"/>
        <v>0.15118671971463848</v>
      </c>
      <c r="G2675" s="101">
        <v>63</v>
      </c>
      <c r="H2675" s="7">
        <f t="shared" si="222"/>
        <v>0</v>
      </c>
      <c r="I2675" s="6">
        <f t="shared" si="221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218"/>
        <v>0.14935978838404446</v>
      </c>
      <c r="E2676" s="7">
        <f t="shared" si="219"/>
        <v>1047</v>
      </c>
      <c r="F2676" s="6">
        <f t="shared" si="220"/>
        <v>0.14364110303196598</v>
      </c>
      <c r="G2676" s="101">
        <v>174</v>
      </c>
      <c r="H2676" s="7">
        <f t="shared" si="222"/>
        <v>0</v>
      </c>
      <c r="I2676" s="6">
        <f t="shared" si="221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218"/>
        <v>0.13659452347442591</v>
      </c>
      <c r="E2677" s="7">
        <f t="shared" si="219"/>
        <v>1058</v>
      </c>
      <c r="F2677" s="6">
        <f t="shared" si="220"/>
        <v>0.14515022636850047</v>
      </c>
      <c r="G2677" s="101">
        <v>477</v>
      </c>
      <c r="H2677" s="7">
        <f t="shared" si="222"/>
        <v>6</v>
      </c>
      <c r="I2677" s="6">
        <f t="shared" si="221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218"/>
        <v>9.7164089469172196E-2</v>
      </c>
      <c r="E2678" s="7">
        <f t="shared" si="219"/>
        <v>819</v>
      </c>
      <c r="F2678" s="6">
        <f t="shared" si="220"/>
        <v>0.11236109205652353</v>
      </c>
      <c r="G2678" s="101">
        <v>1000</v>
      </c>
      <c r="H2678" s="7">
        <f t="shared" si="222"/>
        <v>12</v>
      </c>
      <c r="I2678" s="6">
        <f t="shared" si="221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218"/>
        <v>5.8297536801279963E-2</v>
      </c>
      <c r="E2679" s="7">
        <f t="shared" si="219"/>
        <v>493</v>
      </c>
      <c r="F2679" s="6">
        <f t="shared" si="220"/>
        <v>6.7636164082864589E-2</v>
      </c>
      <c r="G2679" s="101">
        <v>1615</v>
      </c>
      <c r="H2679" s="7">
        <f t="shared" si="222"/>
        <v>28</v>
      </c>
      <c r="I2679" s="6">
        <f t="shared" si="221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218"/>
        <v>3.0914908930871815E-2</v>
      </c>
      <c r="E2680" s="7">
        <f t="shared" si="219"/>
        <v>224</v>
      </c>
      <c r="F2680" s="6">
        <f t="shared" si="220"/>
        <v>3.0731238853066264E-2</v>
      </c>
      <c r="G2680" s="101">
        <v>1959</v>
      </c>
      <c r="H2680" s="7">
        <f t="shared" si="222"/>
        <v>40</v>
      </c>
      <c r="I2680" s="6">
        <f t="shared" si="221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218"/>
        <v>1.2400805020836103E-3</v>
      </c>
      <c r="E2681" s="7">
        <f t="shared" si="219"/>
        <v>0</v>
      </c>
      <c r="F2681" s="6">
        <f t="shared" si="220"/>
        <v>0</v>
      </c>
      <c r="G2681" s="101">
        <v>0</v>
      </c>
      <c r="H2681" s="7">
        <f t="shared" si="222"/>
        <v>0</v>
      </c>
      <c r="I2681" s="6">
        <f t="shared" si="221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si="218"/>
        <v>5.051325987181484E-2</v>
      </c>
      <c r="E2682" s="7">
        <f t="shared" si="219"/>
        <v>389</v>
      </c>
      <c r="F2682" s="6">
        <f t="shared" si="220"/>
        <v>5.8137797040801076E-2</v>
      </c>
      <c r="G2682" s="101">
        <v>6</v>
      </c>
      <c r="H2682" s="7">
        <f t="shared" si="222"/>
        <v>1</v>
      </c>
      <c r="I2682" s="6">
        <f t="shared" si="221"/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218"/>
        <v>0.13098680898424889</v>
      </c>
      <c r="E2683" s="7">
        <f t="shared" si="219"/>
        <v>793</v>
      </c>
      <c r="F2683" s="6">
        <f t="shared" si="220"/>
        <v>0.11851741144821402</v>
      </c>
      <c r="G2683" s="101">
        <v>3</v>
      </c>
      <c r="H2683" s="7">
        <f t="shared" si="222"/>
        <v>0</v>
      </c>
      <c r="I2683" s="6">
        <f t="shared" si="221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218"/>
        <v>0.18787094793352793</v>
      </c>
      <c r="E2684" s="7">
        <f t="shared" si="219"/>
        <v>1129</v>
      </c>
      <c r="F2684" s="6">
        <f t="shared" si="220"/>
        <v>0.16873412046031983</v>
      </c>
      <c r="G2684" s="101">
        <v>31</v>
      </c>
      <c r="H2684" s="7">
        <f t="shared" si="222"/>
        <v>0</v>
      </c>
      <c r="I2684" s="6">
        <f t="shared" si="221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218"/>
        <v>0.1567886434903929</v>
      </c>
      <c r="E2685" s="7">
        <f t="shared" si="219"/>
        <v>1092</v>
      </c>
      <c r="F2685" s="6">
        <f t="shared" si="220"/>
        <v>0.1632043042893439</v>
      </c>
      <c r="G2685" s="101">
        <v>63</v>
      </c>
      <c r="H2685" s="7">
        <f t="shared" si="222"/>
        <v>0</v>
      </c>
      <c r="I2685" s="6">
        <f t="shared" si="221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218"/>
        <v>0.14933412800003612</v>
      </c>
      <c r="E2686" s="7">
        <f t="shared" si="219"/>
        <v>988</v>
      </c>
      <c r="F2686" s="6">
        <f t="shared" si="220"/>
        <v>0.14766103721416829</v>
      </c>
      <c r="G2686" s="101">
        <v>175</v>
      </c>
      <c r="H2686" s="7">
        <f t="shared" si="222"/>
        <v>1</v>
      </c>
      <c r="I2686" s="6">
        <f t="shared" si="221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218"/>
        <v>0.13670750621397756</v>
      </c>
      <c r="E2687" s="7">
        <f t="shared" si="219"/>
        <v>964</v>
      </c>
      <c r="F2687" s="6">
        <f t="shared" si="220"/>
        <v>0.14407412942758929</v>
      </c>
      <c r="G2687" s="101">
        <v>479</v>
      </c>
      <c r="H2687" s="7">
        <f t="shared" si="222"/>
        <v>2</v>
      </c>
      <c r="I2687" s="6">
        <f t="shared" si="221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218"/>
        <v>9.724508017780667E-2</v>
      </c>
      <c r="E2688" s="7">
        <f t="shared" si="219"/>
        <v>686</v>
      </c>
      <c r="F2688" s="6">
        <f t="shared" si="220"/>
        <v>0.10252578089971603</v>
      </c>
      <c r="G2688" s="101">
        <v>1015</v>
      </c>
      <c r="H2688" s="7">
        <f t="shared" si="222"/>
        <v>15</v>
      </c>
      <c r="I2688" s="6">
        <f t="shared" si="221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218"/>
        <v>5.8297381437759761E-2</v>
      </c>
      <c r="E2689" s="7">
        <f t="shared" si="219"/>
        <v>390</v>
      </c>
      <c r="F2689" s="6">
        <f t="shared" si="220"/>
        <v>5.8287251531908536E-2</v>
      </c>
      <c r="G2689" s="101">
        <v>1640</v>
      </c>
      <c r="H2689" s="7">
        <f t="shared" si="222"/>
        <v>25</v>
      </c>
      <c r="I2689" s="6">
        <f t="shared" si="221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ref="D2690:D2753" si="223">C2690/SUMIF(A:A,A2690,C:C)</f>
        <v>3.1005546863888494E-2</v>
      </c>
      <c r="E2690" s="7">
        <f t="shared" si="219"/>
        <v>247</v>
      </c>
      <c r="F2690" s="6">
        <f t="shared" si="220"/>
        <v>3.6915259303542072E-2</v>
      </c>
      <c r="G2690" s="101">
        <v>1988</v>
      </c>
      <c r="H2690" s="7">
        <f t="shared" si="222"/>
        <v>29</v>
      </c>
      <c r="I2690" s="6">
        <f t="shared" si="221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223"/>
        <v>1.2506970265468344E-3</v>
      </c>
      <c r="E2691" s="7">
        <f t="shared" si="219"/>
        <v>13</v>
      </c>
      <c r="F2691" s="6">
        <f t="shared" si="220"/>
        <v>1.942908384396951E-3</v>
      </c>
      <c r="G2691" s="101">
        <v>0</v>
      </c>
      <c r="H2691" s="7">
        <f t="shared" si="222"/>
        <v>0</v>
      </c>
      <c r="I2691" s="6">
        <f t="shared" si="221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si="223"/>
        <v>5.0587160607961611E-2</v>
      </c>
      <c r="E2692" s="7">
        <f t="shared" si="219"/>
        <v>607</v>
      </c>
      <c r="F2692" s="6">
        <f t="shared" si="220"/>
        <v>5.3470754052149398E-2</v>
      </c>
      <c r="G2692" s="101">
        <v>4</v>
      </c>
      <c r="H2692" s="7">
        <f t="shared" si="222"/>
        <v>-2</v>
      </c>
      <c r="I2692" s="6">
        <f t="shared" si="221"/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223"/>
        <v>0.13086142569419223</v>
      </c>
      <c r="E2693" s="7">
        <f t="shared" si="219"/>
        <v>1430</v>
      </c>
      <c r="F2693" s="6">
        <f t="shared" si="220"/>
        <v>0.12596899224806202</v>
      </c>
      <c r="G2693" s="101">
        <v>3</v>
      </c>
      <c r="H2693" s="7">
        <f t="shared" si="222"/>
        <v>0</v>
      </c>
      <c r="I2693" s="6">
        <f t="shared" si="221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223"/>
        <v>0.18757442687181519</v>
      </c>
      <c r="E2694" s="7">
        <f t="shared" si="219"/>
        <v>1998</v>
      </c>
      <c r="F2694" s="6">
        <f t="shared" si="220"/>
        <v>0.17600422832980972</v>
      </c>
      <c r="G2694" s="101">
        <v>31</v>
      </c>
      <c r="H2694" s="7">
        <f t="shared" si="222"/>
        <v>0</v>
      </c>
      <c r="I2694" s="6">
        <f t="shared" si="221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223"/>
        <v>0.15668548662242326</v>
      </c>
      <c r="E2695" s="7">
        <f t="shared" si="219"/>
        <v>1733</v>
      </c>
      <c r="F2695" s="6">
        <f t="shared" si="220"/>
        <v>0.15266032417195208</v>
      </c>
      <c r="G2695" s="101">
        <v>64</v>
      </c>
      <c r="H2695" s="7">
        <f t="shared" si="222"/>
        <v>1</v>
      </c>
      <c r="I2695" s="6">
        <f t="shared" si="221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223"/>
        <v>0.14932259165098338</v>
      </c>
      <c r="E2696" s="7">
        <f t="shared" ref="E2696:E2759" si="224">C2696-SUMIFS(C:C,A:A,A2696-1,B:B,B2696)</f>
        <v>1690</v>
      </c>
      <c r="F2696" s="6">
        <f t="shared" ref="F2696:F2759" si="225">E2696/SUMIF(A:A,A2696,E:E)</f>
        <v>0.14887244538407329</v>
      </c>
      <c r="G2696" s="101">
        <v>176</v>
      </c>
      <c r="H2696" s="7">
        <f t="shared" si="222"/>
        <v>1</v>
      </c>
      <c r="I2696" s="6">
        <f t="shared" si="221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223"/>
        <v>0.13697405927735773</v>
      </c>
      <c r="E2697" s="7">
        <f t="shared" si="224"/>
        <v>1673</v>
      </c>
      <c r="F2697" s="6">
        <f t="shared" si="225"/>
        <v>0.14737491190979563</v>
      </c>
      <c r="G2697" s="101">
        <v>483</v>
      </c>
      <c r="H2697" s="7">
        <f t="shared" si="222"/>
        <v>4</v>
      </c>
      <c r="I2697" s="6">
        <f t="shared" si="221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223"/>
        <v>9.7432341708763942E-2</v>
      </c>
      <c r="E2698" s="7">
        <f t="shared" si="224"/>
        <v>1189</v>
      </c>
      <c r="F2698" s="6">
        <f t="shared" si="225"/>
        <v>0.10473925299506695</v>
      </c>
      <c r="G2698" s="101">
        <v>1024</v>
      </c>
      <c r="H2698" s="7">
        <f t="shared" si="222"/>
        <v>9</v>
      </c>
      <c r="I2698" s="6">
        <f t="shared" si="221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223"/>
        <v>5.828683373504584E-2</v>
      </c>
      <c r="E2699" s="7">
        <f t="shared" si="224"/>
        <v>657</v>
      </c>
      <c r="F2699" s="6">
        <f t="shared" si="225"/>
        <v>5.7875264270613111E-2</v>
      </c>
      <c r="G2699" s="101">
        <v>1659</v>
      </c>
      <c r="H2699" s="7">
        <f t="shared" si="222"/>
        <v>19</v>
      </c>
      <c r="I2699" s="6">
        <f t="shared" si="221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223"/>
        <v>3.1043021758510252E-2</v>
      </c>
      <c r="E2700" s="7">
        <f t="shared" si="224"/>
        <v>369</v>
      </c>
      <c r="F2700" s="6">
        <f t="shared" si="225"/>
        <v>3.2505285412262157E-2</v>
      </c>
      <c r="G2700" s="101">
        <v>2018</v>
      </c>
      <c r="H2700" s="7">
        <f t="shared" si="222"/>
        <v>30</v>
      </c>
      <c r="I2700" s="6">
        <f t="shared" si="221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223"/>
        <v>1.2326520729465888E-3</v>
      </c>
      <c r="E2701" s="7">
        <f t="shared" si="224"/>
        <v>6</v>
      </c>
      <c r="F2701" s="6">
        <f t="shared" si="225"/>
        <v>5.2854122621564484E-4</v>
      </c>
      <c r="G2701" s="101">
        <v>0</v>
      </c>
      <c r="H2701" s="7">
        <f t="shared" si="222"/>
        <v>0</v>
      </c>
      <c r="I2701" s="6">
        <f t="shared" si="221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si="223"/>
        <v>5.0711973552808293E-2</v>
      </c>
      <c r="E2702" s="7">
        <f t="shared" si="224"/>
        <v>580</v>
      </c>
      <c r="F2702" s="6">
        <f t="shared" si="225"/>
        <v>5.6206996802015699E-2</v>
      </c>
      <c r="G2702" s="101">
        <v>4</v>
      </c>
      <c r="H2702" s="7">
        <f t="shared" si="222"/>
        <v>0</v>
      </c>
      <c r="I2702" s="6">
        <f t="shared" si="221"/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223"/>
        <v>0.13088217569475533</v>
      </c>
      <c r="E2703" s="7">
        <f t="shared" si="224"/>
        <v>1360</v>
      </c>
      <c r="F2703" s="6">
        <f t="shared" si="225"/>
        <v>0.13179571663920922</v>
      </c>
      <c r="G2703" s="101">
        <v>3</v>
      </c>
      <c r="H2703" s="7">
        <f t="shared" si="222"/>
        <v>0</v>
      </c>
      <c r="I2703" s="6">
        <f t="shared" si="221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223"/>
        <v>0.18728046764695755</v>
      </c>
      <c r="E2704" s="7">
        <f t="shared" si="224"/>
        <v>1799</v>
      </c>
      <c r="F2704" s="6">
        <f t="shared" si="225"/>
        <v>0.17433859870142457</v>
      </c>
      <c r="G2704" s="101">
        <v>31</v>
      </c>
      <c r="H2704" s="7">
        <f t="shared" si="222"/>
        <v>0</v>
      </c>
      <c r="I2704" s="6">
        <f t="shared" si="221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223"/>
        <v>0.15665785667550536</v>
      </c>
      <c r="E2705" s="7">
        <f t="shared" si="224"/>
        <v>1604</v>
      </c>
      <c r="F2705" s="6">
        <f t="shared" si="225"/>
        <v>0.15544141874212616</v>
      </c>
      <c r="G2705" s="101">
        <v>64</v>
      </c>
      <c r="H2705" s="7">
        <f t="shared" si="222"/>
        <v>0</v>
      </c>
      <c r="I2705" s="6">
        <f t="shared" si="221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223"/>
        <v>0.14924756362133682</v>
      </c>
      <c r="E2706" s="7">
        <f t="shared" si="224"/>
        <v>1506</v>
      </c>
      <c r="F2706" s="6">
        <f t="shared" si="225"/>
        <v>0.14594437445488903</v>
      </c>
      <c r="G2706" s="101">
        <v>176</v>
      </c>
      <c r="H2706" s="7">
        <f t="shared" si="222"/>
        <v>0</v>
      </c>
      <c r="I2706" s="6">
        <f t="shared" si="221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223"/>
        <v>0.13708719308516135</v>
      </c>
      <c r="E2707" s="7">
        <f t="shared" si="224"/>
        <v>1466</v>
      </c>
      <c r="F2707" s="6">
        <f t="shared" si="225"/>
        <v>0.14206802984785347</v>
      </c>
      <c r="G2707" s="101">
        <v>487</v>
      </c>
      <c r="H2707" s="7">
        <f t="shared" si="222"/>
        <v>4</v>
      </c>
      <c r="I2707" s="6">
        <f t="shared" si="221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223"/>
        <v>9.7539085367953443E-2</v>
      </c>
      <c r="E2708" s="7">
        <f t="shared" si="224"/>
        <v>1055</v>
      </c>
      <c r="F2708" s="6">
        <f t="shared" si="225"/>
        <v>0.10223858901056304</v>
      </c>
      <c r="G2708" s="101">
        <v>1036</v>
      </c>
      <c r="H2708" s="7">
        <f t="shared" si="222"/>
        <v>12</v>
      </c>
      <c r="I2708" s="6">
        <f t="shared" si="221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223"/>
        <v>5.836762629567134E-2</v>
      </c>
      <c r="E2709" s="7">
        <f t="shared" si="224"/>
        <v>639</v>
      </c>
      <c r="F2709" s="6">
        <f t="shared" si="225"/>
        <v>6.1924605097393157E-2</v>
      </c>
      <c r="G2709" s="101">
        <v>1681</v>
      </c>
      <c r="H2709" s="7">
        <f t="shared" si="222"/>
        <v>22</v>
      </c>
      <c r="I2709" s="6">
        <f t="shared" si="221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223"/>
        <v>3.1005716450290988E-2</v>
      </c>
      <c r="E2710" s="7">
        <f t="shared" si="224"/>
        <v>303</v>
      </c>
      <c r="F2710" s="6">
        <f t="shared" si="225"/>
        <v>2.9363310398294408E-2</v>
      </c>
      <c r="G2710" s="101">
        <v>2059</v>
      </c>
      <c r="H2710" s="7">
        <f t="shared" si="222"/>
        <v>41</v>
      </c>
      <c r="I2710" s="6">
        <f t="shared" si="221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223"/>
        <v>1.2203416095595578E-3</v>
      </c>
      <c r="E2711" s="7">
        <f t="shared" si="224"/>
        <v>7</v>
      </c>
      <c r="F2711" s="6">
        <f t="shared" si="225"/>
        <v>6.78360306231224E-4</v>
      </c>
      <c r="G2711" s="101">
        <v>0</v>
      </c>
      <c r="H2711" s="7">
        <f t="shared" si="222"/>
        <v>0</v>
      </c>
      <c r="I2711" s="6">
        <f t="shared" si="221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si="223"/>
        <v>5.0916204070843248E-2</v>
      </c>
      <c r="E2712" s="7">
        <f t="shared" si="224"/>
        <v>515</v>
      </c>
      <c r="F2712" s="6">
        <f t="shared" si="225"/>
        <v>6.2416676766452552E-2</v>
      </c>
      <c r="G2712" s="101">
        <v>4</v>
      </c>
      <c r="H2712" s="7">
        <f t="shared" si="222"/>
        <v>0</v>
      </c>
      <c r="I2712" s="6">
        <f t="shared" si="221"/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223"/>
        <v>0.13096907216494846</v>
      </c>
      <c r="E2713" s="7">
        <f t="shared" si="224"/>
        <v>1121</v>
      </c>
      <c r="F2713" s="6">
        <f t="shared" si="225"/>
        <v>0.13586231971882196</v>
      </c>
      <c r="G2713" s="101">
        <v>3</v>
      </c>
      <c r="H2713" s="7">
        <f t="shared" si="222"/>
        <v>0</v>
      </c>
      <c r="I2713" s="6">
        <f t="shared" si="221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223"/>
        <v>0.18708961141950833</v>
      </c>
      <c r="E2714" s="7">
        <f t="shared" si="224"/>
        <v>1455</v>
      </c>
      <c r="F2714" s="6">
        <f t="shared" si="225"/>
        <v>0.17634226154405527</v>
      </c>
      <c r="G2714" s="101">
        <v>31</v>
      </c>
      <c r="H2714" s="7">
        <f t="shared" si="222"/>
        <v>0</v>
      </c>
      <c r="I2714" s="6">
        <f t="shared" si="221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223"/>
        <v>0.15643880518107323</v>
      </c>
      <c r="E2715" s="7">
        <f t="shared" si="224"/>
        <v>1189</v>
      </c>
      <c r="F2715" s="6">
        <f t="shared" si="225"/>
        <v>0.14410374500060599</v>
      </c>
      <c r="G2715" s="101">
        <v>64</v>
      </c>
      <c r="H2715" s="7">
        <f t="shared" si="222"/>
        <v>0</v>
      </c>
      <c r="I2715" s="6">
        <f t="shared" si="221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223"/>
        <v>0.14906053396775046</v>
      </c>
      <c r="E2716" s="7">
        <f t="shared" si="224"/>
        <v>1143</v>
      </c>
      <c r="F2716" s="6">
        <f t="shared" si="225"/>
        <v>0.13852866319234033</v>
      </c>
      <c r="G2716" s="101">
        <v>179</v>
      </c>
      <c r="H2716" s="7">
        <f t="shared" si="222"/>
        <v>3</v>
      </c>
      <c r="I2716" s="6">
        <f t="shared" si="221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223"/>
        <v>0.1372498017446471</v>
      </c>
      <c r="E2717" s="7">
        <f t="shared" si="224"/>
        <v>1208</v>
      </c>
      <c r="F2717" s="6">
        <f t="shared" si="225"/>
        <v>0.14640649618228094</v>
      </c>
      <c r="G2717" s="101">
        <v>497</v>
      </c>
      <c r="H2717" s="7">
        <f t="shared" si="222"/>
        <v>10</v>
      </c>
      <c r="I2717" s="6">
        <f t="shared" si="221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223"/>
        <v>9.752683055775839E-2</v>
      </c>
      <c r="E2718" s="7">
        <f t="shared" si="224"/>
        <v>799</v>
      </c>
      <c r="F2718" s="6">
        <f t="shared" si="225"/>
        <v>9.6836747060962305E-2</v>
      </c>
      <c r="G2718" s="101">
        <v>1042</v>
      </c>
      <c r="H2718" s="7">
        <f t="shared" si="222"/>
        <v>6</v>
      </c>
      <c r="I2718" s="6">
        <f t="shared" ref="I2718:I2781" si="226">G2718/SUMIF(A:A,A2718,G:G)</f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223"/>
        <v>5.8461538461538461E-2</v>
      </c>
      <c r="E2719" s="7">
        <f t="shared" si="224"/>
        <v>526</v>
      </c>
      <c r="F2719" s="6">
        <f t="shared" si="225"/>
        <v>6.3749848503211734E-2</v>
      </c>
      <c r="G2719" s="101">
        <v>1703</v>
      </c>
      <c r="H2719" s="7">
        <f t="shared" si="222"/>
        <v>22</v>
      </c>
      <c r="I2719" s="6">
        <f t="shared" si="226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223"/>
        <v>3.1088554057626224E-2</v>
      </c>
      <c r="E2720" s="7">
        <f t="shared" si="224"/>
        <v>295</v>
      </c>
      <c r="F2720" s="6">
        <f t="shared" si="225"/>
        <v>3.5753242031268936E-2</v>
      </c>
      <c r="G2720" s="101">
        <v>2092</v>
      </c>
      <c r="H2720" s="7">
        <f t="shared" si="222"/>
        <v>33</v>
      </c>
      <c r="I2720" s="6">
        <f t="shared" si="226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223"/>
        <v>1.1990483743061062E-3</v>
      </c>
      <c r="E2721" s="7">
        <f t="shared" si="224"/>
        <v>0</v>
      </c>
      <c r="F2721" s="6">
        <f t="shared" si="225"/>
        <v>0</v>
      </c>
      <c r="G2721" s="101">
        <v>0</v>
      </c>
      <c r="H2721" s="7">
        <f t="shared" si="222"/>
        <v>0</v>
      </c>
      <c r="I2721" s="6">
        <f t="shared" si="226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si="223"/>
        <v>5.0992700579204395E-2</v>
      </c>
      <c r="E2722" s="7">
        <f t="shared" si="224"/>
        <v>618</v>
      </c>
      <c r="F2722" s="6">
        <f t="shared" si="225"/>
        <v>5.4163014899211215E-2</v>
      </c>
      <c r="G2722" s="101">
        <v>4</v>
      </c>
      <c r="H2722" s="7">
        <f t="shared" si="222"/>
        <v>0</v>
      </c>
      <c r="I2722" s="6">
        <f t="shared" si="226"/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223"/>
        <v>0.13076597458108347</v>
      </c>
      <c r="E2723" s="7">
        <f t="shared" si="224"/>
        <v>1396</v>
      </c>
      <c r="F2723" s="6">
        <f t="shared" si="225"/>
        <v>0.12234881682734443</v>
      </c>
      <c r="G2723" s="101">
        <v>3</v>
      </c>
      <c r="H2723" s="7">
        <f t="shared" si="222"/>
        <v>0</v>
      </c>
      <c r="I2723" s="6">
        <f t="shared" si="226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223"/>
        <v>0.18637372621493542</v>
      </c>
      <c r="E2724" s="7">
        <f t="shared" si="224"/>
        <v>1788</v>
      </c>
      <c r="F2724" s="6">
        <f t="shared" si="225"/>
        <v>0.15670464504820333</v>
      </c>
      <c r="G2724" s="101">
        <v>31</v>
      </c>
      <c r="H2724" s="7">
        <f t="shared" si="222"/>
        <v>0</v>
      </c>
      <c r="I2724" s="6">
        <f t="shared" si="226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223"/>
        <v>0.15627574671939043</v>
      </c>
      <c r="E2725" s="7">
        <f t="shared" si="224"/>
        <v>1706</v>
      </c>
      <c r="F2725" s="6">
        <f t="shared" si="225"/>
        <v>0.1495179666958808</v>
      </c>
      <c r="G2725" s="101">
        <v>64</v>
      </c>
      <c r="H2725" s="7">
        <f t="shared" si="222"/>
        <v>0</v>
      </c>
      <c r="I2725" s="6">
        <f t="shared" si="226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223"/>
        <v>0.14923237349907595</v>
      </c>
      <c r="E2726" s="7">
        <f t="shared" si="224"/>
        <v>1784</v>
      </c>
      <c r="F2726" s="6">
        <f t="shared" si="225"/>
        <v>0.15635407537248028</v>
      </c>
      <c r="G2726" s="101">
        <v>179</v>
      </c>
      <c r="H2726" s="7">
        <f t="shared" si="222"/>
        <v>0</v>
      </c>
      <c r="I2726" s="6">
        <f t="shared" si="226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223"/>
        <v>0.13743353603766378</v>
      </c>
      <c r="E2727" s="7">
        <f t="shared" si="224"/>
        <v>1655</v>
      </c>
      <c r="F2727" s="6">
        <f t="shared" si="225"/>
        <v>0.14504820333041191</v>
      </c>
      <c r="G2727" s="101">
        <v>501</v>
      </c>
      <c r="H2727" s="7">
        <f t="shared" si="222"/>
        <v>4</v>
      </c>
      <c r="I2727" s="6">
        <f t="shared" si="226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223"/>
        <v>9.7688344673074745E-2</v>
      </c>
      <c r="E2728" s="7">
        <f t="shared" si="224"/>
        <v>1191</v>
      </c>
      <c r="F2728" s="6">
        <f t="shared" si="225"/>
        <v>0.10438212094653812</v>
      </c>
      <c r="G2728" s="101">
        <v>1049</v>
      </c>
      <c r="H2728" s="7">
        <f t="shared" ref="H2728:H2791" si="227">G2728-SUMIFS(G:G,A:A,A2728-1,B:B,B2728)</f>
        <v>7</v>
      </c>
      <c r="I2728" s="6">
        <f t="shared" si="226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223"/>
        <v>5.8725750332965093E-2</v>
      </c>
      <c r="E2729" s="7">
        <f t="shared" si="224"/>
        <v>795</v>
      </c>
      <c r="F2729" s="6">
        <f t="shared" si="225"/>
        <v>6.9675723049956173E-2</v>
      </c>
      <c r="G2729" s="101">
        <v>1720</v>
      </c>
      <c r="H2729" s="7">
        <f t="shared" si="227"/>
        <v>17</v>
      </c>
      <c r="I2729" s="6">
        <f t="shared" si="226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223"/>
        <v>3.1353438574393176E-2</v>
      </c>
      <c r="E2730" s="7">
        <f t="shared" si="224"/>
        <v>483</v>
      </c>
      <c r="F2730" s="6">
        <f t="shared" si="225"/>
        <v>4.2331288343558281E-2</v>
      </c>
      <c r="G2730" s="101">
        <v>2117</v>
      </c>
      <c r="H2730" s="7">
        <f t="shared" si="227"/>
        <v>25</v>
      </c>
      <c r="I2730" s="6">
        <f t="shared" si="226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223"/>
        <v>1.158408788213552E-3</v>
      </c>
      <c r="E2731" s="7">
        <f t="shared" si="224"/>
        <v>-6</v>
      </c>
      <c r="F2731" s="6">
        <f t="shared" si="225"/>
        <v>-5.258545135845749E-4</v>
      </c>
      <c r="G2731" s="101">
        <v>0</v>
      </c>
      <c r="H2731" s="7">
        <f t="shared" si="227"/>
        <v>0</v>
      </c>
      <c r="I2731" s="6">
        <f t="shared" si="226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si="223"/>
        <v>5.1043123897573144E-2</v>
      </c>
      <c r="E2732" s="7">
        <f t="shared" si="224"/>
        <v>481</v>
      </c>
      <c r="F2732" s="6">
        <f t="shared" si="225"/>
        <v>5.3773057574063726E-2</v>
      </c>
      <c r="G2732" s="101">
        <v>4</v>
      </c>
      <c r="H2732" s="7">
        <f t="shared" si="227"/>
        <v>0</v>
      </c>
      <c r="I2732" s="6">
        <f t="shared" si="226"/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223"/>
        <v>0.13066317944974962</v>
      </c>
      <c r="E2733" s="7">
        <f t="shared" si="224"/>
        <v>1119</v>
      </c>
      <c r="F2733" s="6">
        <f t="shared" si="225"/>
        <v>0.12509782001117942</v>
      </c>
      <c r="G2733" s="101">
        <v>4</v>
      </c>
      <c r="H2733" s="7">
        <f t="shared" si="227"/>
        <v>1</v>
      </c>
      <c r="I2733" s="6">
        <f t="shared" si="226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223"/>
        <v>0.18622143827423313</v>
      </c>
      <c r="E2734" s="7">
        <f t="shared" si="224"/>
        <v>1592</v>
      </c>
      <c r="F2734" s="6">
        <f t="shared" si="225"/>
        <v>0.17797652319731694</v>
      </c>
      <c r="G2734" s="101">
        <v>31</v>
      </c>
      <c r="H2734" s="7">
        <f t="shared" si="227"/>
        <v>0</v>
      </c>
      <c r="I2734" s="6">
        <f t="shared" si="226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223"/>
        <v>0.15635910224438904</v>
      </c>
      <c r="E2735" s="7">
        <f t="shared" si="224"/>
        <v>1439</v>
      </c>
      <c r="F2735" s="6">
        <f t="shared" si="225"/>
        <v>0.16087199552822806</v>
      </c>
      <c r="G2735" s="101">
        <v>66</v>
      </c>
      <c r="H2735" s="7">
        <f t="shared" si="227"/>
        <v>2</v>
      </c>
      <c r="I2735" s="6">
        <f t="shared" si="226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223"/>
        <v>0.14944143705776211</v>
      </c>
      <c r="E2736" s="7">
        <f t="shared" si="224"/>
        <v>1438</v>
      </c>
      <c r="F2736" s="6">
        <f t="shared" si="225"/>
        <v>0.16076020122973728</v>
      </c>
      <c r="G2736" s="101">
        <v>183</v>
      </c>
      <c r="H2736" s="7">
        <f t="shared" si="227"/>
        <v>4</v>
      </c>
      <c r="I2736" s="6">
        <f t="shared" si="226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223"/>
        <v>0.13754029560245726</v>
      </c>
      <c r="E2737" s="7">
        <f t="shared" si="224"/>
        <v>1282</v>
      </c>
      <c r="F2737" s="6">
        <f t="shared" si="225"/>
        <v>0.14332029066517607</v>
      </c>
      <c r="G2737" s="101">
        <v>507</v>
      </c>
      <c r="H2737" s="7">
        <f t="shared" si="227"/>
        <v>6</v>
      </c>
      <c r="I2737" s="6">
        <f t="shared" si="226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223"/>
        <v>9.77434462623928E-2</v>
      </c>
      <c r="E2738" s="7">
        <f t="shared" si="224"/>
        <v>901</v>
      </c>
      <c r="F2738" s="6">
        <f t="shared" si="225"/>
        <v>0.10072666294019005</v>
      </c>
      <c r="G2738" s="101">
        <v>1079</v>
      </c>
      <c r="H2738" s="7">
        <f t="shared" si="227"/>
        <v>30</v>
      </c>
      <c r="I2738" s="6">
        <f t="shared" si="226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223"/>
        <v>5.867647953287513E-2</v>
      </c>
      <c r="E2739" s="7">
        <f t="shared" si="224"/>
        <v>501</v>
      </c>
      <c r="F2739" s="6">
        <f t="shared" si="225"/>
        <v>5.600894354387926E-2</v>
      </c>
      <c r="G2739" s="101">
        <v>1769</v>
      </c>
      <c r="H2739" s="7">
        <f t="shared" si="227"/>
        <v>49</v>
      </c>
      <c r="I2739" s="6">
        <f t="shared" si="226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223"/>
        <v>3.1198426697483933E-2</v>
      </c>
      <c r="E2740" s="7">
        <f t="shared" si="224"/>
        <v>204</v>
      </c>
      <c r="F2740" s="6">
        <f t="shared" si="225"/>
        <v>2.2806036892118502E-2</v>
      </c>
      <c r="G2740" s="101">
        <v>2202</v>
      </c>
      <c r="H2740" s="7">
        <f t="shared" si="227"/>
        <v>85</v>
      </c>
      <c r="I2740" s="6">
        <f t="shared" si="226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223"/>
        <v>1.1130709810838757E-3</v>
      </c>
      <c r="E2741" s="7">
        <f t="shared" si="224"/>
        <v>-12</v>
      </c>
      <c r="F2741" s="6">
        <f t="shared" si="225"/>
        <v>-1.3415315818893236E-3</v>
      </c>
      <c r="G2741" s="101">
        <v>0</v>
      </c>
      <c r="H2741" s="7">
        <f t="shared" si="227"/>
        <v>0</v>
      </c>
      <c r="I2741" s="6">
        <f t="shared" si="226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si="223"/>
        <v>5.1128658535374696E-2</v>
      </c>
      <c r="E2742" s="7">
        <f t="shared" si="224"/>
        <v>575</v>
      </c>
      <c r="F2742" s="6">
        <f t="shared" si="225"/>
        <v>5.5177046348718936E-2</v>
      </c>
      <c r="G2742" s="101">
        <v>4</v>
      </c>
      <c r="H2742" s="7">
        <f t="shared" si="227"/>
        <v>0</v>
      </c>
      <c r="I2742" s="6">
        <f t="shared" si="226"/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223"/>
        <v>0.1306897037829767</v>
      </c>
      <c r="E2743" s="7">
        <f t="shared" si="224"/>
        <v>1375</v>
      </c>
      <c r="F2743" s="6">
        <f t="shared" si="225"/>
        <v>0.1319451108338931</v>
      </c>
      <c r="G2743" s="101">
        <v>3</v>
      </c>
      <c r="H2743" s="7">
        <f t="shared" si="227"/>
        <v>-1</v>
      </c>
      <c r="I2743" s="6">
        <f t="shared" si="226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223"/>
        <v>0.18605740880093558</v>
      </c>
      <c r="E2744" s="7">
        <f t="shared" si="224"/>
        <v>1858</v>
      </c>
      <c r="F2744" s="6">
        <f t="shared" si="225"/>
        <v>0.17829382976681701</v>
      </c>
      <c r="G2744" s="101">
        <v>31</v>
      </c>
      <c r="H2744" s="7">
        <f t="shared" si="227"/>
        <v>0</v>
      </c>
      <c r="I2744" s="6">
        <f t="shared" si="226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223"/>
        <v>0.15636819940792335</v>
      </c>
      <c r="E2745" s="7">
        <f t="shared" si="224"/>
        <v>1634</v>
      </c>
      <c r="F2745" s="6">
        <f t="shared" si="225"/>
        <v>0.15679877171096823</v>
      </c>
      <c r="G2745" s="101">
        <v>66</v>
      </c>
      <c r="H2745" s="7">
        <f t="shared" si="227"/>
        <v>0</v>
      </c>
      <c r="I2745" s="6">
        <f t="shared" si="226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223"/>
        <v>0.14964529009175004</v>
      </c>
      <c r="E2746" s="7">
        <f t="shared" si="224"/>
        <v>1660</v>
      </c>
      <c r="F2746" s="6">
        <f t="shared" si="225"/>
        <v>0.15929373380673639</v>
      </c>
      <c r="G2746" s="101">
        <v>188</v>
      </c>
      <c r="H2746" s="7">
        <f t="shared" si="227"/>
        <v>5</v>
      </c>
      <c r="I2746" s="6">
        <f t="shared" si="226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223"/>
        <v>0.13770845287709149</v>
      </c>
      <c r="E2747" s="7">
        <f t="shared" si="224"/>
        <v>1518</v>
      </c>
      <c r="F2747" s="6">
        <f t="shared" si="225"/>
        <v>0.14566740236061798</v>
      </c>
      <c r="G2747" s="101">
        <v>517</v>
      </c>
      <c r="H2747" s="7">
        <f t="shared" si="227"/>
        <v>10</v>
      </c>
      <c r="I2747" s="6">
        <f t="shared" si="226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223"/>
        <v>9.7835604416550342E-2</v>
      </c>
      <c r="E2748" s="7">
        <f t="shared" si="224"/>
        <v>1065</v>
      </c>
      <c r="F2748" s="6">
        <f t="shared" si="225"/>
        <v>0.10219748584588811</v>
      </c>
      <c r="G2748" s="101">
        <v>1088</v>
      </c>
      <c r="H2748" s="7">
        <f t="shared" si="227"/>
        <v>9</v>
      </c>
      <c r="I2748" s="6">
        <f t="shared" si="226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223"/>
        <v>5.8469058931680869E-2</v>
      </c>
      <c r="E2749" s="7">
        <f t="shared" si="224"/>
        <v>507</v>
      </c>
      <c r="F2749" s="6">
        <f t="shared" si="225"/>
        <v>4.8651760867479125E-2</v>
      </c>
      <c r="G2749" s="101">
        <v>1798</v>
      </c>
      <c r="H2749" s="7">
        <f t="shared" si="227"/>
        <v>29</v>
      </c>
      <c r="I2749" s="6">
        <f t="shared" si="226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223"/>
        <v>3.099368411856623E-2</v>
      </c>
      <c r="E2750" s="7">
        <f t="shared" si="224"/>
        <v>222</v>
      </c>
      <c r="F2750" s="6">
        <f t="shared" si="225"/>
        <v>2.130313789463583E-2</v>
      </c>
      <c r="G2750" s="101">
        <v>2263</v>
      </c>
      <c r="H2750" s="7">
        <f t="shared" si="227"/>
        <v>61</v>
      </c>
      <c r="I2750" s="6">
        <f t="shared" si="226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223"/>
        <v>1.1039390371507254E-3</v>
      </c>
      <c r="E2751" s="7">
        <f t="shared" si="224"/>
        <v>7</v>
      </c>
      <c r="F2751" s="6">
        <f t="shared" si="225"/>
        <v>6.7172056424527398E-4</v>
      </c>
      <c r="G2751" s="101">
        <v>2</v>
      </c>
      <c r="H2751" s="7">
        <f t="shared" si="227"/>
        <v>2</v>
      </c>
      <c r="I2751" s="6">
        <f t="shared" si="226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si="223"/>
        <v>5.1135494648998622E-2</v>
      </c>
      <c r="E2752" s="7">
        <f t="shared" si="224"/>
        <v>328</v>
      </c>
      <c r="F2752" s="6">
        <f t="shared" si="225"/>
        <v>5.1677958090436425E-2</v>
      </c>
      <c r="G2752" s="101">
        <v>4</v>
      </c>
      <c r="H2752" s="7">
        <f t="shared" si="227"/>
        <v>0</v>
      </c>
      <c r="I2752" s="6">
        <f t="shared" si="226"/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223"/>
        <v>0.1305946297828619</v>
      </c>
      <c r="E2753" s="7">
        <f t="shared" si="224"/>
        <v>781</v>
      </c>
      <c r="F2753" s="6">
        <f t="shared" si="225"/>
        <v>0.12305025996533796</v>
      </c>
      <c r="G2753" s="101">
        <v>4</v>
      </c>
      <c r="H2753" s="7">
        <f t="shared" si="227"/>
        <v>1</v>
      </c>
      <c r="I2753" s="6">
        <f t="shared" si="226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ref="D2754:D2817" si="228">C2754/SUMIF(A:A,A2754,C:C)</f>
        <v>0.18571837536617791</v>
      </c>
      <c r="E2754" s="7">
        <f t="shared" si="224"/>
        <v>1008</v>
      </c>
      <c r="F2754" s="6">
        <f t="shared" si="225"/>
        <v>0.15881518827792657</v>
      </c>
      <c r="G2754" s="101">
        <v>34</v>
      </c>
      <c r="H2754" s="7">
        <f t="shared" si="227"/>
        <v>3</v>
      </c>
      <c r="I2754" s="6">
        <f t="shared" si="226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228"/>
        <v>0.15622022047145284</v>
      </c>
      <c r="E2755" s="7">
        <f t="shared" si="224"/>
        <v>917</v>
      </c>
      <c r="F2755" s="6">
        <f t="shared" si="225"/>
        <v>0.14447770600283599</v>
      </c>
      <c r="G2755" s="101">
        <v>65</v>
      </c>
      <c r="H2755" s="7">
        <f t="shared" si="227"/>
        <v>-1</v>
      </c>
      <c r="I2755" s="6">
        <f t="shared" si="226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228"/>
        <v>0.14974960686120337</v>
      </c>
      <c r="E2756" s="7">
        <f t="shared" si="224"/>
        <v>1003</v>
      </c>
      <c r="F2756" s="6">
        <f t="shared" si="225"/>
        <v>0.15802741452654798</v>
      </c>
      <c r="G2756" s="101">
        <v>190</v>
      </c>
      <c r="H2756" s="7">
        <f t="shared" si="227"/>
        <v>2</v>
      </c>
      <c r="I2756" s="6">
        <f t="shared" si="226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228"/>
        <v>0.13775936376221085</v>
      </c>
      <c r="E2757" s="7">
        <f t="shared" si="224"/>
        <v>900</v>
      </c>
      <c r="F2757" s="6">
        <f t="shared" si="225"/>
        <v>0.14179927524814873</v>
      </c>
      <c r="G2757" s="101">
        <v>524</v>
      </c>
      <c r="H2757" s="7">
        <f t="shared" si="227"/>
        <v>7</v>
      </c>
      <c r="I2757" s="6">
        <f t="shared" si="226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228"/>
        <v>9.7923913427111473E-2</v>
      </c>
      <c r="E2758" s="7">
        <f t="shared" si="224"/>
        <v>666</v>
      </c>
      <c r="F2758" s="6">
        <f t="shared" si="225"/>
        <v>0.10493146368363006</v>
      </c>
      <c r="G2758" s="101">
        <v>1095</v>
      </c>
      <c r="H2758" s="7">
        <f t="shared" si="227"/>
        <v>7</v>
      </c>
      <c r="I2758" s="6">
        <f t="shared" si="226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228"/>
        <v>5.8664935940925256E-2</v>
      </c>
      <c r="E2759" s="7">
        <f t="shared" si="224"/>
        <v>471</v>
      </c>
      <c r="F2759" s="6">
        <f t="shared" si="225"/>
        <v>7.4208287379864499E-2</v>
      </c>
      <c r="G2759" s="101">
        <v>1818</v>
      </c>
      <c r="H2759" s="7">
        <f t="shared" si="227"/>
        <v>20</v>
      </c>
      <c r="I2759" s="6">
        <f t="shared" si="226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228"/>
        <v>3.1086396417240852E-2</v>
      </c>
      <c r="E2760" s="7">
        <f t="shared" ref="E2760:E2823" si="229">C2760-SUMIFS(C:C,A:A,A2760-1,B:B,B2760)</f>
        <v>244</v>
      </c>
      <c r="F2760" s="6">
        <f t="shared" ref="F2760:F2823" si="230">E2760/SUMIF(A:A,A2760,E:E)</f>
        <v>3.8443359067275876E-2</v>
      </c>
      <c r="G2760" s="101">
        <v>2281</v>
      </c>
      <c r="H2760" s="7">
        <f t="shared" si="227"/>
        <v>18</v>
      </c>
      <c r="I2760" s="6">
        <f t="shared" si="226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228"/>
        <v>1.1470633218169483E-3</v>
      </c>
      <c r="E2761" s="7">
        <f t="shared" si="229"/>
        <v>29</v>
      </c>
      <c r="F2761" s="6">
        <f t="shared" si="230"/>
        <v>4.5690877579959033E-3</v>
      </c>
      <c r="G2761" s="101">
        <v>2</v>
      </c>
      <c r="H2761" s="7">
        <f t="shared" si="227"/>
        <v>0</v>
      </c>
      <c r="I2761" s="6">
        <f t="shared" si="226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si="228"/>
        <v>5.1184655379103189E-2</v>
      </c>
      <c r="E2762" s="7">
        <f t="shared" si="229"/>
        <v>521</v>
      </c>
      <c r="F2762" s="6">
        <f t="shared" si="230"/>
        <v>5.3772319124780678E-2</v>
      </c>
      <c r="G2762" s="101">
        <v>4</v>
      </c>
      <c r="H2762" s="7">
        <f t="shared" si="227"/>
        <v>0</v>
      </c>
      <c r="I2762" s="6">
        <f t="shared" si="226"/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228"/>
        <v>0.13034961428706124</v>
      </c>
      <c r="E2763" s="7">
        <f t="shared" si="229"/>
        <v>1138</v>
      </c>
      <c r="F2763" s="6">
        <f t="shared" si="230"/>
        <v>0.11745278150479925</v>
      </c>
      <c r="G2763" s="101">
        <v>4</v>
      </c>
      <c r="H2763" s="7">
        <f t="shared" si="227"/>
        <v>0</v>
      </c>
      <c r="I2763" s="6">
        <f t="shared" si="226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228"/>
        <v>0.18533463411630463</v>
      </c>
      <c r="E2764" s="7">
        <f t="shared" si="229"/>
        <v>1600</v>
      </c>
      <c r="F2764" s="6">
        <f t="shared" si="230"/>
        <v>0.16513572092063164</v>
      </c>
      <c r="G2764" s="101">
        <v>37</v>
      </c>
      <c r="H2764" s="7">
        <f t="shared" si="227"/>
        <v>3</v>
      </c>
      <c r="I2764" s="6">
        <f t="shared" si="226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228"/>
        <v>0.15616322902054505</v>
      </c>
      <c r="E2765" s="7">
        <f t="shared" si="229"/>
        <v>1484</v>
      </c>
      <c r="F2765" s="6">
        <f t="shared" si="230"/>
        <v>0.15316338115388586</v>
      </c>
      <c r="G2765" s="101">
        <v>66</v>
      </c>
      <c r="H2765" s="7">
        <f t="shared" si="227"/>
        <v>1</v>
      </c>
      <c r="I2765" s="6">
        <f t="shared" si="226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228"/>
        <v>0.14979401062562658</v>
      </c>
      <c r="E2766" s="7">
        <f t="shared" si="229"/>
        <v>1474</v>
      </c>
      <c r="F2766" s="6">
        <f t="shared" si="230"/>
        <v>0.15213128289813191</v>
      </c>
      <c r="G2766" s="101">
        <v>190</v>
      </c>
      <c r="H2766" s="7">
        <f t="shared" si="227"/>
        <v>0</v>
      </c>
      <c r="I2766" s="6">
        <f t="shared" si="226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228"/>
        <v>0.13791185848404905</v>
      </c>
      <c r="E2767" s="7">
        <f t="shared" si="229"/>
        <v>1414</v>
      </c>
      <c r="F2767" s="6">
        <f t="shared" si="230"/>
        <v>0.14593869336360821</v>
      </c>
      <c r="G2767" s="101">
        <v>525</v>
      </c>
      <c r="H2767" s="7">
        <f t="shared" si="227"/>
        <v>1</v>
      </c>
      <c r="I2767" s="6">
        <f t="shared" si="226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228"/>
        <v>9.8211038567445411E-2</v>
      </c>
      <c r="E2768" s="7">
        <f t="shared" si="229"/>
        <v>1098</v>
      </c>
      <c r="F2768" s="6">
        <f t="shared" si="230"/>
        <v>0.11332438848178347</v>
      </c>
      <c r="G2768" s="101">
        <v>1104</v>
      </c>
      <c r="H2768" s="7">
        <f t="shared" si="227"/>
        <v>9</v>
      </c>
      <c r="I2768" s="6">
        <f t="shared" si="226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228"/>
        <v>5.8785384279383554E-2</v>
      </c>
      <c r="E2769" s="7">
        <f t="shared" si="229"/>
        <v>631</v>
      </c>
      <c r="F2769" s="6">
        <f t="shared" si="230"/>
        <v>6.5125399938074105E-2</v>
      </c>
      <c r="G2769" s="101">
        <v>1835</v>
      </c>
      <c r="H2769" s="7">
        <f t="shared" si="227"/>
        <v>17</v>
      </c>
      <c r="I2769" s="6">
        <f t="shared" si="226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228"/>
        <v>3.1118731082363037E-2</v>
      </c>
      <c r="E2770" s="7">
        <f t="shared" si="229"/>
        <v>318</v>
      </c>
      <c r="F2770" s="6">
        <f t="shared" si="230"/>
        <v>3.2820724532975541E-2</v>
      </c>
      <c r="G2770" s="101">
        <v>2304</v>
      </c>
      <c r="H2770" s="7">
        <f t="shared" si="227"/>
        <v>23</v>
      </c>
      <c r="I2770" s="6">
        <f t="shared" si="226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228"/>
        <v>1.1468441581182519E-3</v>
      </c>
      <c r="E2771" s="7">
        <f t="shared" si="229"/>
        <v>11</v>
      </c>
      <c r="F2771" s="6">
        <f t="shared" si="230"/>
        <v>1.1353080813293426E-3</v>
      </c>
      <c r="G2771" s="101">
        <v>2</v>
      </c>
      <c r="H2771" s="7">
        <f t="shared" si="227"/>
        <v>0</v>
      </c>
      <c r="I2771" s="6">
        <f t="shared" si="226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si="228"/>
        <v>5.1257793941591231E-2</v>
      </c>
      <c r="E2772" s="7">
        <f t="shared" si="229"/>
        <v>545</v>
      </c>
      <c r="F2772" s="6">
        <f t="shared" si="230"/>
        <v>5.5100596501870387E-2</v>
      </c>
      <c r="G2772" s="101">
        <v>4</v>
      </c>
      <c r="H2772" s="7">
        <f t="shared" si="227"/>
        <v>0</v>
      </c>
      <c r="I2772" s="6">
        <f t="shared" si="226"/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228"/>
        <v>0.13016779397935715</v>
      </c>
      <c r="E2773" s="7">
        <f t="shared" si="229"/>
        <v>1193</v>
      </c>
      <c r="F2773" s="6">
        <f t="shared" si="230"/>
        <v>0.12061470023253462</v>
      </c>
      <c r="G2773" s="101">
        <v>5</v>
      </c>
      <c r="H2773" s="7">
        <f t="shared" si="227"/>
        <v>1</v>
      </c>
      <c r="I2773" s="6">
        <f t="shared" si="226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228"/>
        <v>0.18506999913138386</v>
      </c>
      <c r="E2774" s="7">
        <f t="shared" si="229"/>
        <v>1693</v>
      </c>
      <c r="F2774" s="6">
        <f t="shared" si="230"/>
        <v>0.17116570619755334</v>
      </c>
      <c r="G2774" s="101">
        <v>37</v>
      </c>
      <c r="H2774" s="7">
        <f t="shared" si="227"/>
        <v>0</v>
      </c>
      <c r="I2774" s="6">
        <f t="shared" si="226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228"/>
        <v>0.15607521460483631</v>
      </c>
      <c r="E2775" s="7">
        <f t="shared" si="229"/>
        <v>1498</v>
      </c>
      <c r="F2775" s="6">
        <f t="shared" si="230"/>
        <v>0.15145081387119605</v>
      </c>
      <c r="G2775" s="101">
        <v>66</v>
      </c>
      <c r="H2775" s="7">
        <f t="shared" si="227"/>
        <v>0</v>
      </c>
      <c r="I2775" s="6">
        <f t="shared" si="226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228"/>
        <v>0.14978530074889818</v>
      </c>
      <c r="E2776" s="7">
        <f t="shared" si="229"/>
        <v>1477</v>
      </c>
      <c r="F2776" s="6">
        <f t="shared" si="230"/>
        <v>0.14932767162066526</v>
      </c>
      <c r="G2776" s="101">
        <v>192</v>
      </c>
      <c r="H2776" s="7">
        <f t="shared" si="227"/>
        <v>2</v>
      </c>
      <c r="I2776" s="6">
        <f t="shared" si="226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228"/>
        <v>0.13817039227460357</v>
      </c>
      <c r="E2777" s="7">
        <f t="shared" si="229"/>
        <v>1501</v>
      </c>
      <c r="F2777" s="6">
        <f t="shared" si="230"/>
        <v>0.15175411990698615</v>
      </c>
      <c r="G2777" s="101">
        <v>530</v>
      </c>
      <c r="H2777" s="7">
        <f t="shared" si="227"/>
        <v>5</v>
      </c>
      <c r="I2777" s="6">
        <f t="shared" si="226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228"/>
        <v>9.8297134699704289E-2</v>
      </c>
      <c r="E2778" s="7">
        <f t="shared" si="229"/>
        <v>1017</v>
      </c>
      <c r="F2778" s="6">
        <f t="shared" si="230"/>
        <v>0.10282074613284804</v>
      </c>
      <c r="G2778" s="101">
        <v>1115</v>
      </c>
      <c r="H2778" s="7">
        <f t="shared" si="227"/>
        <v>11</v>
      </c>
      <c r="I2778" s="6">
        <f t="shared" si="226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228"/>
        <v>5.8903504299649911E-2</v>
      </c>
      <c r="E2779" s="7">
        <f t="shared" si="229"/>
        <v>644</v>
      </c>
      <c r="F2779" s="6">
        <f t="shared" si="230"/>
        <v>6.5109695682944085E-2</v>
      </c>
      <c r="G2779" s="101">
        <v>1851</v>
      </c>
      <c r="H2779" s="7">
        <f t="shared" si="227"/>
        <v>16</v>
      </c>
      <c r="I2779" s="6">
        <f t="shared" si="226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228"/>
        <v>3.1138000445637849E-2</v>
      </c>
      <c r="E2780" s="7">
        <f t="shared" si="229"/>
        <v>318</v>
      </c>
      <c r="F2780" s="6">
        <f t="shared" si="230"/>
        <v>3.2150439793751893E-2</v>
      </c>
      <c r="G2780" s="101">
        <v>2334</v>
      </c>
      <c r="H2780" s="7">
        <f t="shared" si="227"/>
        <v>30</v>
      </c>
      <c r="I2780" s="6">
        <f t="shared" si="226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228"/>
        <v>1.1348658743376803E-3</v>
      </c>
      <c r="E2781" s="7">
        <f t="shared" si="229"/>
        <v>5</v>
      </c>
      <c r="F2781" s="6">
        <f t="shared" si="230"/>
        <v>5.0551005965018706E-4</v>
      </c>
      <c r="G2781" s="101">
        <v>2</v>
      </c>
      <c r="H2781" s="7">
        <f t="shared" si="227"/>
        <v>0</v>
      </c>
      <c r="I2781" s="6">
        <f t="shared" si="226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si="228"/>
        <v>5.1322143968660291E-2</v>
      </c>
      <c r="E2782" s="7">
        <f t="shared" si="229"/>
        <v>262</v>
      </c>
      <c r="F2782" s="6">
        <f t="shared" si="230"/>
        <v>5.8995721684305336E-2</v>
      </c>
      <c r="G2782" s="101">
        <v>4</v>
      </c>
      <c r="H2782" s="7">
        <f t="shared" si="227"/>
        <v>0</v>
      </c>
      <c r="I2782" s="6">
        <f t="shared" ref="I2782:I2845" si="231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228"/>
        <v>0.13000848284424338</v>
      </c>
      <c r="E2783" s="7">
        <f t="shared" si="229"/>
        <v>493</v>
      </c>
      <c r="F2783" s="6">
        <f t="shared" si="230"/>
        <v>0.11101103355100203</v>
      </c>
      <c r="G2783" s="101">
        <v>4</v>
      </c>
      <c r="H2783" s="7">
        <f t="shared" si="227"/>
        <v>-1</v>
      </c>
      <c r="I2783" s="6">
        <f t="shared" si="231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228"/>
        <v>0.18499716302228947</v>
      </c>
      <c r="E2784" s="7">
        <f t="shared" si="229"/>
        <v>783</v>
      </c>
      <c r="F2784" s="6">
        <f t="shared" si="230"/>
        <v>0.17631164152217968</v>
      </c>
      <c r="G2784" s="101">
        <v>39</v>
      </c>
      <c r="H2784" s="7">
        <f t="shared" si="227"/>
        <v>2</v>
      </c>
      <c r="I2784" s="6">
        <f t="shared" si="231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228"/>
        <v>0.15601130296862098</v>
      </c>
      <c r="E2785" s="7">
        <f t="shared" si="229"/>
        <v>659</v>
      </c>
      <c r="F2785" s="6">
        <f t="shared" si="230"/>
        <v>0.14839000225174509</v>
      </c>
      <c r="G2785" s="101">
        <v>67</v>
      </c>
      <c r="H2785" s="7">
        <f t="shared" si="227"/>
        <v>1</v>
      </c>
      <c r="I2785" s="6">
        <f t="shared" si="231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228"/>
        <v>0.14975684385761556</v>
      </c>
      <c r="E2786" s="7">
        <f t="shared" si="229"/>
        <v>650</v>
      </c>
      <c r="F2786" s="6">
        <f t="shared" si="230"/>
        <v>0.14636343165953614</v>
      </c>
      <c r="G2786" s="101">
        <v>194</v>
      </c>
      <c r="H2786" s="7">
        <f t="shared" si="227"/>
        <v>2</v>
      </c>
      <c r="I2786" s="6">
        <f t="shared" si="231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228"/>
        <v>0.13822916413086425</v>
      </c>
      <c r="E2787" s="7">
        <f t="shared" si="229"/>
        <v>645</v>
      </c>
      <c r="F2787" s="6">
        <f t="shared" si="230"/>
        <v>0.14523755910830893</v>
      </c>
      <c r="G2787" s="101">
        <v>537</v>
      </c>
      <c r="H2787" s="7">
        <f t="shared" si="227"/>
        <v>7</v>
      </c>
      <c r="I2787" s="6">
        <f t="shared" si="231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228"/>
        <v>9.835979618702706E-2</v>
      </c>
      <c r="E2788" s="7">
        <f t="shared" si="229"/>
        <v>470</v>
      </c>
      <c r="F2788" s="6">
        <f t="shared" si="230"/>
        <v>0.10583201981535691</v>
      </c>
      <c r="G2788" s="101">
        <v>1133</v>
      </c>
      <c r="H2788" s="7">
        <f t="shared" si="227"/>
        <v>18</v>
      </c>
      <c r="I2788" s="6">
        <f t="shared" si="231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228"/>
        <v>5.8981047490819616E-2</v>
      </c>
      <c r="E2789" s="7">
        <f t="shared" si="229"/>
        <v>303</v>
      </c>
      <c r="F2789" s="6">
        <f t="shared" si="230"/>
        <v>6.8227876604368382E-2</v>
      </c>
      <c r="G2789" s="101">
        <v>1900</v>
      </c>
      <c r="H2789" s="7">
        <f t="shared" si="227"/>
        <v>49</v>
      </c>
      <c r="I2789" s="6">
        <f t="shared" si="231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228"/>
        <v>3.1210500000936295E-2</v>
      </c>
      <c r="E2790" s="7">
        <f t="shared" si="229"/>
        <v>177</v>
      </c>
      <c r="F2790" s="6">
        <f t="shared" si="230"/>
        <v>3.9855888313442916E-2</v>
      </c>
      <c r="G2790" s="101">
        <v>2390</v>
      </c>
      <c r="H2790" s="7">
        <f t="shared" si="227"/>
        <v>56</v>
      </c>
      <c r="I2790" s="6">
        <f t="shared" si="231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228"/>
        <v>1.1235555289231282E-3</v>
      </c>
      <c r="E2791" s="7">
        <f t="shared" si="229"/>
        <v>-1</v>
      </c>
      <c r="F2791" s="6">
        <f t="shared" si="230"/>
        <v>-2.2517451024544022E-4</v>
      </c>
      <c r="G2791" s="101">
        <v>1</v>
      </c>
      <c r="H2791" s="7">
        <f t="shared" si="227"/>
        <v>-1</v>
      </c>
      <c r="I2791" s="6">
        <f t="shared" si="231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si="228"/>
        <v>5.1260069470105682E-2</v>
      </c>
      <c r="E2792" s="7">
        <f t="shared" si="229"/>
        <v>337</v>
      </c>
      <c r="F2792" s="6">
        <f t="shared" si="230"/>
        <v>4.6669436366154275E-2</v>
      </c>
      <c r="G2792" s="101">
        <v>4</v>
      </c>
      <c r="H2792" s="7">
        <f t="shared" ref="H2792:H2855" si="232">G2792-SUMIFS(G:G,A:A,A2792-1,B:B,B2792)</f>
        <v>0</v>
      </c>
      <c r="I2792" s="6">
        <f t="shared" si="231"/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228"/>
        <v>0.12977791737491687</v>
      </c>
      <c r="E2793" s="7">
        <f t="shared" si="229"/>
        <v>814</v>
      </c>
      <c r="F2793" s="6">
        <f t="shared" si="230"/>
        <v>0.1127267691455477</v>
      </c>
      <c r="G2793" s="101">
        <v>3</v>
      </c>
      <c r="H2793" s="7">
        <f t="shared" si="232"/>
        <v>-1</v>
      </c>
      <c r="I2793" s="6">
        <f t="shared" si="231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228"/>
        <v>0.18472027196807331</v>
      </c>
      <c r="E2794" s="7">
        <f t="shared" si="229"/>
        <v>1186</v>
      </c>
      <c r="F2794" s="6">
        <f t="shared" si="230"/>
        <v>0.16424317961501178</v>
      </c>
      <c r="G2794" s="101">
        <v>40</v>
      </c>
      <c r="H2794" s="7">
        <f t="shared" si="232"/>
        <v>1</v>
      </c>
      <c r="I2794" s="6">
        <f t="shared" si="231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228"/>
        <v>0.15609341512083363</v>
      </c>
      <c r="E2795" s="7">
        <f t="shared" si="229"/>
        <v>1171</v>
      </c>
      <c r="F2795" s="6">
        <f t="shared" si="230"/>
        <v>0.16216590499930758</v>
      </c>
      <c r="G2795" s="101">
        <v>67</v>
      </c>
      <c r="H2795" s="7">
        <f t="shared" si="232"/>
        <v>0</v>
      </c>
      <c r="I2795" s="6">
        <f t="shared" si="231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228"/>
        <v>0.14970068731062006</v>
      </c>
      <c r="E2796" s="7">
        <f t="shared" si="229"/>
        <v>1051</v>
      </c>
      <c r="F2796" s="6">
        <f t="shared" si="230"/>
        <v>0.14554770807367401</v>
      </c>
      <c r="G2796" s="101">
        <v>194</v>
      </c>
      <c r="H2796" s="7">
        <f t="shared" si="232"/>
        <v>0</v>
      </c>
      <c r="I2796" s="6">
        <f t="shared" si="231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228"/>
        <v>0.13833234794176336</v>
      </c>
      <c r="E2797" s="7">
        <f t="shared" si="229"/>
        <v>1054</v>
      </c>
      <c r="F2797" s="6">
        <f t="shared" si="230"/>
        <v>0.14596316299681483</v>
      </c>
      <c r="G2797" s="101">
        <v>545</v>
      </c>
      <c r="H2797" s="7">
        <f t="shared" si="232"/>
        <v>8</v>
      </c>
      <c r="I2797" s="6">
        <f t="shared" si="231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228"/>
        <v>9.844985588648289E-2</v>
      </c>
      <c r="E2798" s="7">
        <f t="shared" si="229"/>
        <v>759</v>
      </c>
      <c r="F2798" s="6">
        <f t="shared" si="230"/>
        <v>0.10511009555463233</v>
      </c>
      <c r="G2798" s="101">
        <v>1158</v>
      </c>
      <c r="H2798" s="7">
        <f t="shared" si="232"/>
        <v>25</v>
      </c>
      <c r="I2798" s="6">
        <f t="shared" si="231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228"/>
        <v>5.8992313945754195E-2</v>
      </c>
      <c r="E2799" s="7">
        <f t="shared" si="229"/>
        <v>432</v>
      </c>
      <c r="F2799" s="6">
        <f t="shared" si="230"/>
        <v>5.9825508932280849E-2</v>
      </c>
      <c r="G2799" s="101">
        <v>1929</v>
      </c>
      <c r="H2799" s="7">
        <f t="shared" si="232"/>
        <v>29</v>
      </c>
      <c r="I2799" s="6">
        <f t="shared" si="231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228"/>
        <v>3.1213509718424359E-2</v>
      </c>
      <c r="E2800" s="7">
        <f t="shared" si="229"/>
        <v>227</v>
      </c>
      <c r="F2800" s="6">
        <f t="shared" si="230"/>
        <v>3.1436089184323501E-2</v>
      </c>
      <c r="G2800" s="101">
        <v>2439</v>
      </c>
      <c r="H2800" s="7">
        <f t="shared" si="232"/>
        <v>49</v>
      </c>
      <c r="I2800" s="6">
        <f t="shared" si="231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228"/>
        <v>1.4596112630256449E-3</v>
      </c>
      <c r="E2801" s="7">
        <f t="shared" si="229"/>
        <v>190</v>
      </c>
      <c r="F2801" s="6">
        <f t="shared" si="230"/>
        <v>2.6312145132253151E-2</v>
      </c>
      <c r="G2801" s="101">
        <v>1</v>
      </c>
      <c r="H2801" s="7">
        <f t="shared" si="232"/>
        <v>0</v>
      </c>
      <c r="I2801" s="6">
        <f t="shared" si="231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si="228"/>
        <v>5.1299458185497818E-2</v>
      </c>
      <c r="E2802" s="7">
        <f t="shared" si="229"/>
        <v>291</v>
      </c>
      <c r="F2802" s="6">
        <f t="shared" si="230"/>
        <v>5.535476507513791E-2</v>
      </c>
      <c r="G2802" s="101">
        <v>4</v>
      </c>
      <c r="H2802" s="7">
        <f t="shared" si="232"/>
        <v>0</v>
      </c>
      <c r="I2802" s="6">
        <f t="shared" si="231"/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228"/>
        <v>0.12957985130750946</v>
      </c>
      <c r="E2803" s="7">
        <f t="shared" si="229"/>
        <v>574</v>
      </c>
      <c r="F2803" s="6">
        <f t="shared" si="230"/>
        <v>0.10918774966711052</v>
      </c>
      <c r="G2803" s="101">
        <v>3</v>
      </c>
      <c r="H2803" s="7">
        <f t="shared" si="232"/>
        <v>0</v>
      </c>
      <c r="I2803" s="6">
        <f t="shared" si="231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228"/>
        <v>0.1845920471658582</v>
      </c>
      <c r="E2804" s="7">
        <f t="shared" si="229"/>
        <v>901</v>
      </c>
      <c r="F2804" s="6">
        <f t="shared" si="230"/>
        <v>0.17139052691649229</v>
      </c>
      <c r="G2804" s="101">
        <v>40</v>
      </c>
      <c r="H2804" s="7">
        <f t="shared" si="232"/>
        <v>0</v>
      </c>
      <c r="I2804" s="6">
        <f t="shared" si="231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228"/>
        <v>0.1560905183377036</v>
      </c>
      <c r="E2805" s="7">
        <f t="shared" si="229"/>
        <v>819</v>
      </c>
      <c r="F2805" s="6">
        <f t="shared" si="230"/>
        <v>0.15579227696404793</v>
      </c>
      <c r="G2805" s="101">
        <v>68</v>
      </c>
      <c r="H2805" s="7">
        <f t="shared" si="232"/>
        <v>1</v>
      </c>
      <c r="I2805" s="6">
        <f t="shared" si="231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228"/>
        <v>0.14963302634781162</v>
      </c>
      <c r="E2806" s="7">
        <f t="shared" si="229"/>
        <v>750</v>
      </c>
      <c r="F2806" s="6">
        <f t="shared" si="230"/>
        <v>0.14266692029674719</v>
      </c>
      <c r="G2806" s="101">
        <v>200</v>
      </c>
      <c r="H2806" s="7">
        <f t="shared" si="232"/>
        <v>6</v>
      </c>
      <c r="I2806" s="6">
        <f t="shared" si="231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228"/>
        <v>0.13844540775155215</v>
      </c>
      <c r="E2807" s="7">
        <f t="shared" si="229"/>
        <v>789</v>
      </c>
      <c r="F2807" s="6">
        <f t="shared" si="230"/>
        <v>0.15008560015217806</v>
      </c>
      <c r="G2807" s="101">
        <v>548</v>
      </c>
      <c r="H2807" s="7">
        <f t="shared" si="232"/>
        <v>3</v>
      </c>
      <c r="I2807" s="6">
        <f t="shared" si="231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228"/>
        <v>9.8534850145563471E-2</v>
      </c>
      <c r="E2808" s="7">
        <f t="shared" si="229"/>
        <v>564</v>
      </c>
      <c r="F2808" s="6">
        <f t="shared" si="230"/>
        <v>0.10728552406315389</v>
      </c>
      <c r="G2808" s="101">
        <v>1171</v>
      </c>
      <c r="H2808" s="7">
        <f t="shared" si="232"/>
        <v>13</v>
      </c>
      <c r="I2808" s="6">
        <f t="shared" si="231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228"/>
        <v>5.9083581428626325E-2</v>
      </c>
      <c r="E2809" s="7">
        <f t="shared" si="229"/>
        <v>360</v>
      </c>
      <c r="F2809" s="6">
        <f t="shared" si="230"/>
        <v>6.8480121742438657E-2</v>
      </c>
      <c r="G2809" s="101">
        <v>1946</v>
      </c>
      <c r="H2809" s="7">
        <f t="shared" si="232"/>
        <v>17</v>
      </c>
      <c r="I2809" s="6">
        <f t="shared" si="231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228"/>
        <v>3.1301178231536497E-2</v>
      </c>
      <c r="E2810" s="7">
        <f t="shared" si="229"/>
        <v>212</v>
      </c>
      <c r="F2810" s="6">
        <f t="shared" si="230"/>
        <v>4.0327182803880542E-2</v>
      </c>
      <c r="G2810" s="101">
        <v>2450</v>
      </c>
      <c r="H2810" s="7">
        <f t="shared" si="232"/>
        <v>11</v>
      </c>
      <c r="I2810" s="6">
        <f t="shared" si="231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228"/>
        <v>1.4400810983408875E-3</v>
      </c>
      <c r="E2811" s="7">
        <f t="shared" si="229"/>
        <v>-3</v>
      </c>
      <c r="F2811" s="6">
        <f t="shared" si="230"/>
        <v>-5.7066768118698872E-4</v>
      </c>
      <c r="G2811" s="101">
        <v>1</v>
      </c>
      <c r="H2811" s="7">
        <f t="shared" si="232"/>
        <v>0</v>
      </c>
      <c r="I2811" s="6">
        <f t="shared" si="231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si="228"/>
        <v>5.137054704918062E-2</v>
      </c>
      <c r="E2812" s="7">
        <f t="shared" si="229"/>
        <v>513</v>
      </c>
      <c r="F2812" s="6">
        <f t="shared" si="230"/>
        <v>5.5579631635969663E-2</v>
      </c>
      <c r="G2812" s="101">
        <v>4</v>
      </c>
      <c r="H2812" s="7">
        <f t="shared" si="232"/>
        <v>0</v>
      </c>
      <c r="I2812" s="6">
        <f t="shared" si="231"/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228"/>
        <v>0.12931889218987019</v>
      </c>
      <c r="E2813" s="7">
        <f t="shared" si="229"/>
        <v>1051</v>
      </c>
      <c r="F2813" s="6">
        <f t="shared" si="230"/>
        <v>0.11386782231852655</v>
      </c>
      <c r="G2813" s="101">
        <v>3</v>
      </c>
      <c r="H2813" s="7">
        <f t="shared" si="232"/>
        <v>0</v>
      </c>
      <c r="I2813" s="6">
        <f t="shared" si="231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228"/>
        <v>0.18423074639166354</v>
      </c>
      <c r="E2814" s="7">
        <f t="shared" si="229"/>
        <v>1503</v>
      </c>
      <c r="F2814" s="6">
        <f t="shared" si="230"/>
        <v>0.1628385698808234</v>
      </c>
      <c r="G2814" s="101">
        <v>40</v>
      </c>
      <c r="H2814" s="7">
        <f t="shared" si="232"/>
        <v>0</v>
      </c>
      <c r="I2814" s="6">
        <f t="shared" si="231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228"/>
        <v>0.15599386029471304</v>
      </c>
      <c r="E2815" s="7">
        <f t="shared" si="229"/>
        <v>1387</v>
      </c>
      <c r="F2815" s="6">
        <f t="shared" si="230"/>
        <v>0.15027085590465872</v>
      </c>
      <c r="G2815" s="101">
        <v>69</v>
      </c>
      <c r="H2815" s="7">
        <f t="shared" si="232"/>
        <v>1</v>
      </c>
      <c r="I2815" s="6">
        <f t="shared" si="231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228"/>
        <v>0.14969400443023284</v>
      </c>
      <c r="E2816" s="7">
        <f t="shared" si="229"/>
        <v>1415</v>
      </c>
      <c r="F2816" s="6">
        <f t="shared" si="230"/>
        <v>0.15330444203683641</v>
      </c>
      <c r="G2816" s="101">
        <v>201</v>
      </c>
      <c r="H2816" s="7">
        <f t="shared" si="232"/>
        <v>1</v>
      </c>
      <c r="I2816" s="6">
        <f t="shared" si="231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228"/>
        <v>0.13876057848547937</v>
      </c>
      <c r="E2817" s="7">
        <f t="shared" si="229"/>
        <v>1453</v>
      </c>
      <c r="F2817" s="6">
        <f t="shared" si="230"/>
        <v>0.15742145178764896</v>
      </c>
      <c r="G2817" s="101">
        <v>549</v>
      </c>
      <c r="H2817" s="7">
        <f t="shared" si="232"/>
        <v>1</v>
      </c>
      <c r="I2817" s="6">
        <f t="shared" si="231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ref="D2818:D2881" si="233">C2818/SUMIF(A:A,A2818,C:C)</f>
        <v>9.8677947985251757E-2</v>
      </c>
      <c r="E2818" s="7">
        <f t="shared" si="229"/>
        <v>989</v>
      </c>
      <c r="F2818" s="6">
        <f t="shared" si="230"/>
        <v>0.10715059588299025</v>
      </c>
      <c r="G2818" s="101">
        <v>1170</v>
      </c>
      <c r="H2818" s="7">
        <f t="shared" si="232"/>
        <v>-1</v>
      </c>
      <c r="I2818" s="6">
        <f t="shared" si="231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233"/>
        <v>5.911895589021228E-2</v>
      </c>
      <c r="E2819" s="7">
        <f t="shared" si="229"/>
        <v>565</v>
      </c>
      <c r="F2819" s="6">
        <f t="shared" si="230"/>
        <v>6.1213434452871071E-2</v>
      </c>
      <c r="G2819" s="101">
        <v>1947</v>
      </c>
      <c r="H2819" s="7">
        <f t="shared" si="232"/>
        <v>1</v>
      </c>
      <c r="I2819" s="6">
        <f t="shared" si="231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233"/>
        <v>3.1263552067831865E-2</v>
      </c>
      <c r="E2820" s="7">
        <f t="shared" si="229"/>
        <v>268</v>
      </c>
      <c r="F2820" s="6">
        <f t="shared" si="230"/>
        <v>2.903575297941495E-2</v>
      </c>
      <c r="G2820" s="101">
        <v>2452</v>
      </c>
      <c r="H2820" s="7">
        <f t="shared" si="232"/>
        <v>2</v>
      </c>
      <c r="I2820" s="6">
        <f t="shared" si="231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233"/>
        <v>1.5709152155644768E-3</v>
      </c>
      <c r="E2821" s="7">
        <f t="shared" si="229"/>
        <v>86</v>
      </c>
      <c r="F2821" s="6">
        <f t="shared" si="230"/>
        <v>9.3174431202600223E-3</v>
      </c>
      <c r="G2821" s="101">
        <v>1</v>
      </c>
      <c r="H2821" s="7">
        <f t="shared" si="232"/>
        <v>0</v>
      </c>
      <c r="I2821" s="6">
        <f t="shared" si="231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si="233"/>
        <v>5.1303994351853829E-2</v>
      </c>
      <c r="E2822" s="7">
        <f t="shared" si="229"/>
        <v>228</v>
      </c>
      <c r="F2822" s="6">
        <f t="shared" si="230"/>
        <v>4.4143272023233301E-2</v>
      </c>
      <c r="G2822" s="101">
        <v>4</v>
      </c>
      <c r="H2822" s="7">
        <f t="shared" si="232"/>
        <v>0</v>
      </c>
      <c r="I2822" s="6">
        <f t="shared" si="231"/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233"/>
        <v>0.12911219985309114</v>
      </c>
      <c r="E2823" s="7">
        <f t="shared" si="229"/>
        <v>552</v>
      </c>
      <c r="F2823" s="6">
        <f t="shared" si="230"/>
        <v>0.1068731848983543</v>
      </c>
      <c r="G2823" s="101">
        <v>3</v>
      </c>
      <c r="H2823" s="7">
        <f t="shared" si="232"/>
        <v>0</v>
      </c>
      <c r="I2823" s="6">
        <f t="shared" si="231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233"/>
        <v>0.18398550879670239</v>
      </c>
      <c r="E2824" s="7">
        <f t="shared" ref="E2824:E2887" si="234">C2824-SUMIFS(C:C,A:A,A2824-1,B:B,B2824)</f>
        <v>814</v>
      </c>
      <c r="F2824" s="6">
        <f t="shared" ref="F2824:F2887" si="235">E2824/SUMIF(A:A,A2824,E:E)</f>
        <v>0.15759922555663117</v>
      </c>
      <c r="G2824" s="101">
        <v>40</v>
      </c>
      <c r="H2824" s="7">
        <f t="shared" si="232"/>
        <v>0</v>
      </c>
      <c r="I2824" s="6">
        <f t="shared" si="231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233"/>
        <v>0.15601042624961667</v>
      </c>
      <c r="E2825" s="7">
        <f t="shared" si="234"/>
        <v>815</v>
      </c>
      <c r="F2825" s="6">
        <f t="shared" si="235"/>
        <v>0.15779283639883834</v>
      </c>
      <c r="G2825" s="101">
        <v>69</v>
      </c>
      <c r="H2825" s="7">
        <f t="shared" si="232"/>
        <v>0</v>
      </c>
      <c r="I2825" s="6">
        <f t="shared" si="231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233"/>
        <v>0.14978819451873088</v>
      </c>
      <c r="E2826" s="7">
        <f t="shared" si="234"/>
        <v>826</v>
      </c>
      <c r="F2826" s="6">
        <f t="shared" si="235"/>
        <v>0.15992255566311714</v>
      </c>
      <c r="G2826" s="101">
        <v>201</v>
      </c>
      <c r="H2826" s="7">
        <f t="shared" si="232"/>
        <v>0</v>
      </c>
      <c r="I2826" s="6">
        <f t="shared" si="231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233"/>
        <v>0.13886808868730521</v>
      </c>
      <c r="E2827" s="7">
        <f t="shared" si="234"/>
        <v>777</v>
      </c>
      <c r="F2827" s="6">
        <f t="shared" si="235"/>
        <v>0.15043562439496611</v>
      </c>
      <c r="G2827" s="101">
        <v>549</v>
      </c>
      <c r="H2827" s="7">
        <f t="shared" si="232"/>
        <v>0</v>
      </c>
      <c r="I2827" s="6">
        <f t="shared" si="231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233"/>
        <v>9.8863952418647441E-2</v>
      </c>
      <c r="E2828" s="7">
        <f t="shared" si="234"/>
        <v>614</v>
      </c>
      <c r="F2828" s="6">
        <f t="shared" si="235"/>
        <v>0.11887705711519846</v>
      </c>
      <c r="G2828" s="101">
        <v>1172</v>
      </c>
      <c r="H2828" s="7">
        <f t="shared" si="232"/>
        <v>2</v>
      </c>
      <c r="I2828" s="6">
        <f t="shared" si="231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233"/>
        <v>5.9205693787752367E-2</v>
      </c>
      <c r="E2829" s="7">
        <f t="shared" si="234"/>
        <v>354</v>
      </c>
      <c r="F2829" s="6">
        <f t="shared" si="235"/>
        <v>6.8538238141335917E-2</v>
      </c>
      <c r="G2829" s="101">
        <v>1947</v>
      </c>
      <c r="H2829" s="7">
        <f t="shared" si="232"/>
        <v>0</v>
      </c>
      <c r="I2829" s="6">
        <f t="shared" si="231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233"/>
        <v>3.1287663222153282E-2</v>
      </c>
      <c r="E2830" s="7">
        <f t="shared" si="234"/>
        <v>175</v>
      </c>
      <c r="F2830" s="6">
        <f t="shared" si="235"/>
        <v>3.3881897386253627E-2</v>
      </c>
      <c r="G2830" s="101">
        <v>2457</v>
      </c>
      <c r="H2830" s="7">
        <f t="shared" si="232"/>
        <v>5</v>
      </c>
      <c r="I2830" s="6">
        <f t="shared" si="231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233"/>
        <v>1.5742781141467519E-3</v>
      </c>
      <c r="E2831" s="7">
        <f t="shared" si="234"/>
        <v>10</v>
      </c>
      <c r="F2831" s="6">
        <f t="shared" si="235"/>
        <v>1.9361084220716361E-3</v>
      </c>
      <c r="G2831" s="101">
        <v>1</v>
      </c>
      <c r="H2831" s="7">
        <f t="shared" si="232"/>
        <v>0</v>
      </c>
      <c r="I2831" s="6">
        <f t="shared" si="231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si="233"/>
        <v>5.1246277123812224E-2</v>
      </c>
      <c r="E2832" s="7">
        <f t="shared" si="234"/>
        <v>131</v>
      </c>
      <c r="F2832" s="6">
        <f t="shared" si="235"/>
        <v>4.1091593475533247E-2</v>
      </c>
      <c r="G2832" s="101">
        <v>4</v>
      </c>
      <c r="H2832" s="7">
        <f t="shared" si="232"/>
        <v>0</v>
      </c>
      <c r="I2832" s="6">
        <f t="shared" si="231"/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233"/>
        <v>0.1289763863281804</v>
      </c>
      <c r="E2833" s="7">
        <f t="shared" si="234"/>
        <v>335</v>
      </c>
      <c r="F2833" s="6">
        <f t="shared" si="235"/>
        <v>0.10508155583437892</v>
      </c>
      <c r="G2833" s="101">
        <v>3</v>
      </c>
      <c r="H2833" s="7">
        <f t="shared" si="232"/>
        <v>0</v>
      </c>
      <c r="I2833" s="6">
        <f t="shared" si="231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233"/>
        <v>0.18379307899588712</v>
      </c>
      <c r="E2834" s="7">
        <f t="shared" si="234"/>
        <v>478</v>
      </c>
      <c r="F2834" s="6">
        <f t="shared" si="235"/>
        <v>0.14993726474278546</v>
      </c>
      <c r="G2834" s="101">
        <v>40</v>
      </c>
      <c r="H2834" s="7">
        <f t="shared" si="232"/>
        <v>0</v>
      </c>
      <c r="I2834" s="6">
        <f t="shared" si="231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233"/>
        <v>0.15597964827684016</v>
      </c>
      <c r="E2835" s="7">
        <f t="shared" si="234"/>
        <v>480</v>
      </c>
      <c r="F2835" s="6">
        <f t="shared" si="235"/>
        <v>0.15056461731493098</v>
      </c>
      <c r="G2835" s="101">
        <v>69</v>
      </c>
      <c r="H2835" s="7">
        <f t="shared" si="232"/>
        <v>0</v>
      </c>
      <c r="I2835" s="6">
        <f t="shared" si="231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233"/>
        <v>0.14976776343781023</v>
      </c>
      <c r="E2836" s="7">
        <f t="shared" si="234"/>
        <v>466</v>
      </c>
      <c r="F2836" s="6">
        <f t="shared" si="235"/>
        <v>0.14617314930991218</v>
      </c>
      <c r="G2836" s="101">
        <v>203</v>
      </c>
      <c r="H2836" s="7">
        <f t="shared" si="232"/>
        <v>2</v>
      </c>
      <c r="I2836" s="6">
        <f t="shared" si="231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233"/>
        <v>0.13893773932775494</v>
      </c>
      <c r="E2837" s="7">
        <f t="shared" si="234"/>
        <v>482</v>
      </c>
      <c r="F2837" s="6">
        <f t="shared" si="235"/>
        <v>0.15119196988707653</v>
      </c>
      <c r="G2837" s="101">
        <v>555</v>
      </c>
      <c r="H2837" s="7">
        <f t="shared" si="232"/>
        <v>6</v>
      </c>
      <c r="I2837" s="6">
        <f t="shared" si="231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233"/>
        <v>9.8931002694653242E-2</v>
      </c>
      <c r="E2838" s="7">
        <f t="shared" si="234"/>
        <v>353</v>
      </c>
      <c r="F2838" s="6">
        <f t="shared" si="235"/>
        <v>0.11072772898368884</v>
      </c>
      <c r="G2838" s="101">
        <v>1185</v>
      </c>
      <c r="H2838" s="7">
        <f t="shared" si="232"/>
        <v>13</v>
      </c>
      <c r="I2838" s="6">
        <f t="shared" si="231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233"/>
        <v>5.9177776201957168E-2</v>
      </c>
      <c r="E2839" s="7">
        <f t="shared" si="234"/>
        <v>173</v>
      </c>
      <c r="F2839" s="6">
        <f t="shared" si="235"/>
        <v>5.4265997490589711E-2</v>
      </c>
      <c r="G2839" s="101">
        <v>1970</v>
      </c>
      <c r="H2839" s="7">
        <f t="shared" si="232"/>
        <v>23</v>
      </c>
      <c r="I2839" s="6">
        <f t="shared" si="231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233"/>
        <v>3.1327116721032479E-2</v>
      </c>
      <c r="E2840" s="7">
        <f t="shared" si="234"/>
        <v>122</v>
      </c>
      <c r="F2840" s="6">
        <f t="shared" si="235"/>
        <v>3.8268506900878296E-2</v>
      </c>
      <c r="G2840" s="101">
        <v>2482</v>
      </c>
      <c r="H2840" s="7">
        <f t="shared" si="232"/>
        <v>25</v>
      </c>
      <c r="I2840" s="6">
        <f t="shared" si="231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233"/>
        <v>1.8632108920720466E-3</v>
      </c>
      <c r="E2841" s="7">
        <f t="shared" si="234"/>
        <v>168</v>
      </c>
      <c r="F2841" s="6">
        <f t="shared" si="235"/>
        <v>5.2697616060225848E-2</v>
      </c>
      <c r="G2841" s="101">
        <v>1</v>
      </c>
      <c r="H2841" s="7">
        <f t="shared" si="232"/>
        <v>0</v>
      </c>
      <c r="I2841" s="6">
        <f t="shared" si="231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si="233"/>
        <v>5.1157818356017695E-2</v>
      </c>
      <c r="E2842" s="7">
        <f t="shared" si="234"/>
        <v>140</v>
      </c>
      <c r="F2842" s="6">
        <f t="shared" si="235"/>
        <v>3.7715517241379309E-2</v>
      </c>
      <c r="G2842" s="101">
        <v>4</v>
      </c>
      <c r="H2842" s="7">
        <f t="shared" si="232"/>
        <v>0</v>
      </c>
      <c r="I2842" s="6">
        <f t="shared" si="231"/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233"/>
        <v>0.12875313495082708</v>
      </c>
      <c r="E2843" s="7">
        <f t="shared" si="234"/>
        <v>352</v>
      </c>
      <c r="F2843" s="6">
        <f t="shared" si="235"/>
        <v>9.4827586206896547E-2</v>
      </c>
      <c r="G2843" s="101">
        <v>3</v>
      </c>
      <c r="H2843" s="7">
        <f t="shared" si="232"/>
        <v>0</v>
      </c>
      <c r="I2843" s="6">
        <f t="shared" si="231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233"/>
        <v>0.18365880463268239</v>
      </c>
      <c r="E2844" s="7">
        <f t="shared" si="234"/>
        <v>606</v>
      </c>
      <c r="F2844" s="6">
        <f t="shared" si="235"/>
        <v>0.1632543103448276</v>
      </c>
      <c r="G2844" s="101">
        <v>40</v>
      </c>
      <c r="H2844" s="7">
        <f t="shared" si="232"/>
        <v>0</v>
      </c>
      <c r="I2844" s="6">
        <f t="shared" si="231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233"/>
        <v>0.15606947614619437</v>
      </c>
      <c r="E2845" s="7">
        <f t="shared" si="234"/>
        <v>630</v>
      </c>
      <c r="F2845" s="6">
        <f t="shared" si="235"/>
        <v>0.16971982758620691</v>
      </c>
      <c r="G2845" s="101">
        <v>69</v>
      </c>
      <c r="H2845" s="7">
        <f t="shared" si="232"/>
        <v>0</v>
      </c>
      <c r="I2845" s="6">
        <f t="shared" si="231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233"/>
        <v>0.14985417195029166</v>
      </c>
      <c r="E2846" s="7">
        <f t="shared" si="234"/>
        <v>605</v>
      </c>
      <c r="F2846" s="6">
        <f t="shared" si="235"/>
        <v>0.16298491379310345</v>
      </c>
      <c r="G2846" s="101">
        <v>208</v>
      </c>
      <c r="H2846" s="7">
        <f t="shared" si="232"/>
        <v>5</v>
      </c>
      <c r="I2846" s="6">
        <f t="shared" ref="I2846:I2909" si="236">G2846/SUMIF(A:A,A2846,G:G)</f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233"/>
        <v>0.1390033674303266</v>
      </c>
      <c r="E2847" s="7">
        <f t="shared" si="234"/>
        <v>553</v>
      </c>
      <c r="F2847" s="6">
        <f t="shared" si="235"/>
        <v>0.14897629310344829</v>
      </c>
      <c r="G2847" s="101">
        <v>560</v>
      </c>
      <c r="H2847" s="7">
        <f t="shared" si="232"/>
        <v>5</v>
      </c>
      <c r="I2847" s="6">
        <f t="shared" si="236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233"/>
        <v>9.8969340885394649E-2</v>
      </c>
      <c r="E2848" s="7">
        <f t="shared" si="234"/>
        <v>389</v>
      </c>
      <c r="F2848" s="6">
        <f t="shared" si="235"/>
        <v>0.10479525862068965</v>
      </c>
      <c r="G2848" s="101">
        <v>1198</v>
      </c>
      <c r="H2848" s="7">
        <f t="shared" si="232"/>
        <v>13</v>
      </c>
      <c r="I2848" s="6">
        <f t="shared" si="236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233"/>
        <v>5.9213585256572832E-2</v>
      </c>
      <c r="E2849" s="7">
        <f t="shared" si="234"/>
        <v>240</v>
      </c>
      <c r="F2849" s="6">
        <f t="shared" si="235"/>
        <v>6.4655172413793108E-2</v>
      </c>
      <c r="G2849" s="101">
        <v>1993</v>
      </c>
      <c r="H2849" s="7">
        <f t="shared" si="232"/>
        <v>23</v>
      </c>
      <c r="I2849" s="6">
        <f t="shared" si="236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233"/>
        <v>3.1333657395666022E-2</v>
      </c>
      <c r="E2850" s="7">
        <f t="shared" si="234"/>
        <v>120</v>
      </c>
      <c r="F2850" s="6">
        <f t="shared" si="235"/>
        <v>3.2327586206896554E-2</v>
      </c>
      <c r="G2850" s="101">
        <v>2512</v>
      </c>
      <c r="H2850" s="7">
        <f t="shared" si="232"/>
        <v>30</v>
      </c>
      <c r="I2850" s="6">
        <f t="shared" si="236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233"/>
        <v>1.9866429960267141E-3</v>
      </c>
      <c r="E2851" s="7">
        <f t="shared" si="234"/>
        <v>77</v>
      </c>
      <c r="F2851" s="6">
        <f t="shared" si="235"/>
        <v>2.0743534482758622E-2</v>
      </c>
      <c r="G2851" s="101">
        <v>1</v>
      </c>
      <c r="H2851" s="7">
        <f t="shared" si="232"/>
        <v>0</v>
      </c>
      <c r="I2851" s="6">
        <f t="shared" si="236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si="233"/>
        <v>5.1076775837468065E-2</v>
      </c>
      <c r="E2852" s="7">
        <f t="shared" si="234"/>
        <v>199</v>
      </c>
      <c r="F2852" s="6">
        <f t="shared" si="235"/>
        <v>4.1484260996456121E-2</v>
      </c>
      <c r="G2852" s="101">
        <v>4</v>
      </c>
      <c r="H2852" s="7">
        <f t="shared" si="232"/>
        <v>0</v>
      </c>
      <c r="I2852" s="6">
        <f t="shared" si="236"/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233"/>
        <v>0.12839750676314074</v>
      </c>
      <c r="E2853" s="7">
        <f t="shared" si="234"/>
        <v>414</v>
      </c>
      <c r="F2853" s="6">
        <f t="shared" si="235"/>
        <v>8.6303939962476553E-2</v>
      </c>
      <c r="G2853" s="101">
        <v>3</v>
      </c>
      <c r="H2853" s="7">
        <f t="shared" si="232"/>
        <v>0</v>
      </c>
      <c r="I2853" s="6">
        <f t="shared" si="236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233"/>
        <v>0.18350160411743852</v>
      </c>
      <c r="E2854" s="7">
        <f t="shared" si="234"/>
        <v>791</v>
      </c>
      <c r="F2854" s="6">
        <f t="shared" si="235"/>
        <v>0.16489472587033563</v>
      </c>
      <c r="G2854" s="101">
        <v>41</v>
      </c>
      <c r="H2854" s="7">
        <f t="shared" si="232"/>
        <v>1</v>
      </c>
      <c r="I2854" s="6">
        <f t="shared" si="236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233"/>
        <v>0.15599670968181364</v>
      </c>
      <c r="E2855" s="7">
        <f t="shared" si="234"/>
        <v>707</v>
      </c>
      <c r="F2855" s="6">
        <f t="shared" si="235"/>
        <v>0.14738378153012299</v>
      </c>
      <c r="G2855" s="101">
        <v>69</v>
      </c>
      <c r="H2855" s="7">
        <f t="shared" si="232"/>
        <v>0</v>
      </c>
      <c r="I2855" s="6">
        <f t="shared" si="236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233"/>
        <v>0.14993826287267131</v>
      </c>
      <c r="E2856" s="7">
        <f t="shared" si="234"/>
        <v>767</v>
      </c>
      <c r="F2856" s="6">
        <f t="shared" si="235"/>
        <v>0.15989159891598917</v>
      </c>
      <c r="G2856" s="101">
        <v>214</v>
      </c>
      <c r="H2856" s="7">
        <f t="shared" ref="H2856:H2919" si="237">G2856-SUMIFS(G:G,A:A,A2856-1,B:B,B2856)</f>
        <v>6</v>
      </c>
      <c r="I2856" s="6">
        <f t="shared" si="236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233"/>
        <v>0.13917312417807537</v>
      </c>
      <c r="E2857" s="7">
        <f t="shared" si="234"/>
        <v>764</v>
      </c>
      <c r="F2857" s="6">
        <f t="shared" si="235"/>
        <v>0.15926620804669586</v>
      </c>
      <c r="G2857" s="101">
        <v>572</v>
      </c>
      <c r="H2857" s="7">
        <f t="shared" si="237"/>
        <v>12</v>
      </c>
      <c r="I2857" s="6">
        <f t="shared" si="236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233"/>
        <v>9.9105990509772285E-2</v>
      </c>
      <c r="E2858" s="7">
        <f t="shared" si="234"/>
        <v>553</v>
      </c>
      <c r="F2858" s="6">
        <f t="shared" si="235"/>
        <v>0.1152803835730665</v>
      </c>
      <c r="G2858" s="101">
        <v>1222</v>
      </c>
      <c r="H2858" s="7">
        <f t="shared" si="237"/>
        <v>24</v>
      </c>
      <c r="I2858" s="6">
        <f t="shared" si="236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233"/>
        <v>5.9292092582987101E-2</v>
      </c>
      <c r="E2859" s="7">
        <f t="shared" si="234"/>
        <v>329</v>
      </c>
      <c r="F2859" s="6">
        <f t="shared" si="235"/>
        <v>6.8584531999166143E-2</v>
      </c>
      <c r="G2859" s="101">
        <v>2030</v>
      </c>
      <c r="H2859" s="7">
        <f t="shared" si="237"/>
        <v>37</v>
      </c>
      <c r="I2859" s="6">
        <f t="shared" si="236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233"/>
        <v>3.1411710668559821E-2</v>
      </c>
      <c r="E2860" s="7">
        <f t="shared" si="234"/>
        <v>195</v>
      </c>
      <c r="F2860" s="6">
        <f t="shared" si="235"/>
        <v>4.065040650406504E-2</v>
      </c>
      <c r="G2860" s="101">
        <v>2554</v>
      </c>
      <c r="H2860" s="7">
        <f t="shared" si="237"/>
        <v>42</v>
      </c>
      <c r="I2860" s="6">
        <f t="shared" si="236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233"/>
        <v>2.1062227880731207E-3</v>
      </c>
      <c r="E2861" s="7">
        <f t="shared" si="234"/>
        <v>78</v>
      </c>
      <c r="F2861" s="6">
        <f t="shared" si="235"/>
        <v>1.6260162601626018E-2</v>
      </c>
      <c r="G2861" s="101">
        <v>1</v>
      </c>
      <c r="H2861" s="7">
        <f t="shared" si="237"/>
        <v>0</v>
      </c>
      <c r="I2861" s="6">
        <f t="shared" si="236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si="233"/>
        <v>5.1023658379949349E-2</v>
      </c>
      <c r="E2862" s="7">
        <f t="shared" si="234"/>
        <v>389</v>
      </c>
      <c r="F2862" s="6">
        <f t="shared" si="235"/>
        <v>4.7323600973236013E-2</v>
      </c>
      <c r="G2862" s="101">
        <v>4</v>
      </c>
      <c r="H2862" s="7">
        <f t="shared" si="237"/>
        <v>0</v>
      </c>
      <c r="I2862" s="6">
        <f t="shared" si="236"/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233"/>
        <v>0.12792157146325212</v>
      </c>
      <c r="E2863" s="7">
        <f t="shared" si="234"/>
        <v>779</v>
      </c>
      <c r="F2863" s="6">
        <f t="shared" si="235"/>
        <v>9.4768856447688565E-2</v>
      </c>
      <c r="G2863" s="101">
        <v>3</v>
      </c>
      <c r="H2863" s="7">
        <f t="shared" si="237"/>
        <v>0</v>
      </c>
      <c r="I2863" s="6">
        <f t="shared" si="236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233"/>
        <v>0.18348200527195688</v>
      </c>
      <c r="E2864" s="7">
        <f t="shared" si="234"/>
        <v>1497</v>
      </c>
      <c r="F2864" s="6">
        <f t="shared" si="235"/>
        <v>0.18211678832116787</v>
      </c>
      <c r="G2864" s="101">
        <v>41</v>
      </c>
      <c r="H2864" s="7">
        <f t="shared" si="237"/>
        <v>0</v>
      </c>
      <c r="I2864" s="6">
        <f t="shared" si="236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233"/>
        <v>0.15619248324320043</v>
      </c>
      <c r="E2865" s="7">
        <f t="shared" si="234"/>
        <v>1396</v>
      </c>
      <c r="F2865" s="6">
        <f t="shared" si="235"/>
        <v>0.16982968369829685</v>
      </c>
      <c r="G2865" s="101">
        <v>69</v>
      </c>
      <c r="H2865" s="7">
        <f t="shared" si="237"/>
        <v>0</v>
      </c>
      <c r="I2865" s="6">
        <f t="shared" si="236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233"/>
        <v>0.15008204073972684</v>
      </c>
      <c r="E2866" s="7">
        <f t="shared" si="234"/>
        <v>1316</v>
      </c>
      <c r="F2866" s="6">
        <f t="shared" si="235"/>
        <v>0.16009732360097323</v>
      </c>
      <c r="G2866" s="101">
        <v>218</v>
      </c>
      <c r="H2866" s="7">
        <f t="shared" si="237"/>
        <v>4</v>
      </c>
      <c r="I2866" s="6">
        <f t="shared" si="236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233"/>
        <v>0.13927814479458825</v>
      </c>
      <c r="E2867" s="7">
        <f t="shared" si="234"/>
        <v>1205</v>
      </c>
      <c r="F2867" s="6">
        <f t="shared" si="235"/>
        <v>0.14659367396593673</v>
      </c>
      <c r="G2867" s="101">
        <v>580</v>
      </c>
      <c r="H2867" s="7">
        <f t="shared" si="237"/>
        <v>8</v>
      </c>
      <c r="I2867" s="6">
        <f t="shared" si="236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233"/>
        <v>9.9287373301722257E-2</v>
      </c>
      <c r="E2868" s="7">
        <f t="shared" si="234"/>
        <v>920</v>
      </c>
      <c r="F2868" s="6">
        <f t="shared" si="235"/>
        <v>0.11192214111922141</v>
      </c>
      <c r="G2868" s="101">
        <v>1235</v>
      </c>
      <c r="H2868" s="7">
        <f t="shared" si="237"/>
        <v>13</v>
      </c>
      <c r="I2868" s="6">
        <f t="shared" si="236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233"/>
        <v>5.9332758273373865E-2</v>
      </c>
      <c r="E2869" s="7">
        <f t="shared" si="234"/>
        <v>511</v>
      </c>
      <c r="F2869" s="6">
        <f t="shared" si="235"/>
        <v>6.2165450121654503E-2</v>
      </c>
      <c r="G2869" s="101">
        <v>2060</v>
      </c>
      <c r="H2869" s="7">
        <f t="shared" si="237"/>
        <v>30</v>
      </c>
      <c r="I2869" s="6">
        <f t="shared" si="236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233"/>
        <v>3.1430298084223901E-2</v>
      </c>
      <c r="E2870" s="7">
        <f t="shared" si="234"/>
        <v>269</v>
      </c>
      <c r="F2870" s="6">
        <f t="shared" si="235"/>
        <v>3.2725060827250609E-2</v>
      </c>
      <c r="G2870" s="101">
        <v>2599</v>
      </c>
      <c r="H2870" s="7">
        <f t="shared" si="237"/>
        <v>45</v>
      </c>
      <c r="I2870" s="6">
        <f t="shared" si="236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233"/>
        <v>1.9696664480061432E-3</v>
      </c>
      <c r="E2871" s="7">
        <f t="shared" si="234"/>
        <v>-62</v>
      </c>
      <c r="F2871" s="6">
        <f t="shared" si="235"/>
        <v>-7.5425790754257904E-3</v>
      </c>
      <c r="G2871" s="101">
        <v>1</v>
      </c>
      <c r="H2871" s="7">
        <f t="shared" si="237"/>
        <v>0</v>
      </c>
      <c r="I2871" s="6">
        <f t="shared" si="236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29949</v>
      </c>
      <c r="D2872" s="6">
        <f t="shared" si="233"/>
        <v>5.103765835835597E-2</v>
      </c>
      <c r="E2872" s="7">
        <f t="shared" si="234"/>
        <v>314</v>
      </c>
      <c r="F2872" s="6">
        <f t="shared" si="235"/>
        <v>5.2394460203570831E-2</v>
      </c>
      <c r="G2872" s="101">
        <v>4</v>
      </c>
      <c r="H2872" s="7">
        <f t="shared" si="237"/>
        <v>0</v>
      </c>
      <c r="I2872" s="6">
        <f t="shared" si="236"/>
        <v>5.7912262921673661E-4</v>
      </c>
      <c r="J2872" s="10">
        <f>IF(B2872="Pending","",C2872/(VLOOKUP(B2872,Population!$A$2:$B$10,2,FALSE)/100000))</f>
        <v>3305.8699640371151</v>
      </c>
      <c r="K2872" s="10">
        <f>IF(B2872="Pending","",SUMIFS(E:E,A:A,"&lt;="&amp;A2872,A:A,"&gt;="&amp;A2872-13,B:B,B2872)/(VLOOKUP(B2872,Population!$A$2:$B$10,2,FALSE)/100000)/14)</f>
        <v>37.632826610831628</v>
      </c>
      <c r="L2872" s="13">
        <f>IF(B2872="Pending","",(G2872/C2872)/(VLOOKUP(B2872,Population!$A$2:$B$10,2,FALSE)/100000))</f>
        <v>1.4742838439612101E-5</v>
      </c>
    </row>
    <row r="2873" spans="1:12" x14ac:dyDescent="0.3">
      <c r="A2873" s="1">
        <v>44196</v>
      </c>
      <c r="B2873" s="101" t="s">
        <v>1</v>
      </c>
      <c r="C2873" s="101">
        <v>74846</v>
      </c>
      <c r="D2873" s="6">
        <f t="shared" si="233"/>
        <v>0.12754898585894389</v>
      </c>
      <c r="E2873" s="7">
        <f t="shared" si="234"/>
        <v>548</v>
      </c>
      <c r="F2873" s="6">
        <f t="shared" si="235"/>
        <v>9.1440013348907057E-2</v>
      </c>
      <c r="G2873" s="101">
        <v>3</v>
      </c>
      <c r="H2873" s="7">
        <f t="shared" si="237"/>
        <v>0</v>
      </c>
      <c r="I2873" s="6">
        <f t="shared" si="236"/>
        <v>4.3434197191255248E-4</v>
      </c>
      <c r="J2873" s="10">
        <f>IF(B2873="Pending","",C2873/(VLOOKUP(B2873,Population!$A$2:$B$10,2,FALSE)/100000))</f>
        <v>8736.2922758177956</v>
      </c>
      <c r="K2873" s="10">
        <f>IF(B2873="Pending","",SUMIFS(E:E,A:A,"&lt;="&amp;A2873,A:A,"&gt;="&amp;A2873-13,B:B,B2873)/(VLOOKUP(B2873,Population!$A$2:$B$10,2,FALSE)/100000)/14)</f>
        <v>86.700599875772781</v>
      </c>
      <c r="L2873" s="13">
        <f>IF(B2873="Pending","",(G2873/C2873)/(VLOOKUP(B2873,Population!$A$2:$B$10,2,FALSE)/100000))</f>
        <v>4.6785493977000428E-6</v>
      </c>
    </row>
    <row r="2874" spans="1:12" x14ac:dyDescent="0.3">
      <c r="A2874" s="1">
        <v>44196</v>
      </c>
      <c r="B2874" s="101" t="s">
        <v>2</v>
      </c>
      <c r="C2874" s="101">
        <v>107598</v>
      </c>
      <c r="D2874" s="6">
        <f t="shared" si="233"/>
        <v>0.18336338321955276</v>
      </c>
      <c r="E2874" s="7">
        <f t="shared" si="234"/>
        <v>1030</v>
      </c>
      <c r="F2874" s="6">
        <f t="shared" si="235"/>
        <v>0.17186717837477056</v>
      </c>
      <c r="G2874" s="101">
        <v>41</v>
      </c>
      <c r="H2874" s="7">
        <f t="shared" si="237"/>
        <v>0</v>
      </c>
      <c r="I2874" s="6">
        <f t="shared" si="236"/>
        <v>5.9360069494715506E-3</v>
      </c>
      <c r="J2874" s="10">
        <f>IF(B2874="Pending","",C2874/(VLOOKUP(B2874,Population!$A$2:$B$10,2,FALSE)/100000))</f>
        <v>11296.994691573713</v>
      </c>
      <c r="K2874" s="10">
        <f>IF(B2874="Pending","",SUMIFS(E:E,A:A,"&lt;="&amp;A2874,A:A,"&gt;="&amp;A2874-13,B:B,B2874)/(VLOOKUP(B2874,Population!$A$2:$B$10,2,FALSE)/100000)/14)</f>
        <v>118.10168564133085</v>
      </c>
      <c r="L2874" s="13">
        <f>IF(B2874="Pending","",(G2874/C2874)/(VLOOKUP(B2874,Population!$A$2:$B$10,2,FALSE)/100000))</f>
        <v>4.0007220852941199E-5</v>
      </c>
    </row>
    <row r="2875" spans="1:12" x14ac:dyDescent="0.3">
      <c r="A2875" s="1">
        <v>44196</v>
      </c>
      <c r="B2875" s="101" t="s">
        <v>3</v>
      </c>
      <c r="C2875" s="101">
        <v>91724</v>
      </c>
      <c r="D2875" s="6">
        <f t="shared" si="233"/>
        <v>0.1563116690127164</v>
      </c>
      <c r="E2875" s="7">
        <f t="shared" si="234"/>
        <v>1006</v>
      </c>
      <c r="F2875" s="6">
        <f t="shared" si="235"/>
        <v>0.16786250625730018</v>
      </c>
      <c r="G2875" s="101">
        <v>69</v>
      </c>
      <c r="H2875" s="7">
        <f t="shared" si="237"/>
        <v>0</v>
      </c>
      <c r="I2875" s="6">
        <f t="shared" si="236"/>
        <v>9.989865353988707E-3</v>
      </c>
      <c r="J2875" s="10">
        <f>IF(B2875="Pending","",C2875/(VLOOKUP(B2875,Population!$A$2:$B$10,2,FALSE)/100000))</f>
        <v>10456.666917469807</v>
      </c>
      <c r="K2875" s="10">
        <f>IF(B2875="Pending","",SUMIFS(E:E,A:A,"&lt;="&amp;A2875,A:A,"&gt;="&amp;A2875-13,B:B,B2875)/(VLOOKUP(B2875,Population!$A$2:$B$10,2,FALSE)/100000)/14)</f>
        <v>118.91163163077088</v>
      </c>
      <c r="L2875" s="13">
        <f>IF(B2875="Pending","",(G2875/C2875)/(VLOOKUP(B2875,Population!$A$2:$B$10,2,FALSE)/100000))</f>
        <v>8.5758345509932122E-5</v>
      </c>
    </row>
    <row r="2876" spans="1:12" x14ac:dyDescent="0.3">
      <c r="A2876" s="1">
        <v>44196</v>
      </c>
      <c r="B2876" s="101" t="s">
        <v>4</v>
      </c>
      <c r="C2876" s="101">
        <v>88098</v>
      </c>
      <c r="D2876" s="6">
        <f t="shared" si="233"/>
        <v>0.15013241263663041</v>
      </c>
      <c r="E2876" s="7">
        <f t="shared" si="234"/>
        <v>929</v>
      </c>
      <c r="F2876" s="6">
        <f t="shared" si="235"/>
        <v>0.15501418321374938</v>
      </c>
      <c r="G2876" s="101">
        <v>224</v>
      </c>
      <c r="H2876" s="7">
        <f t="shared" si="237"/>
        <v>6</v>
      </c>
      <c r="I2876" s="6">
        <f t="shared" si="236"/>
        <v>3.2430867236137251E-2</v>
      </c>
      <c r="J2876" s="10">
        <f>IF(B2876="Pending","",C2876/(VLOOKUP(B2876,Population!$A$2:$B$10,2,FALSE)/100000))</f>
        <v>10333.83381035049</v>
      </c>
      <c r="K2876" s="10">
        <f>IF(B2876="Pending","",SUMIFS(E:E,A:A,"&lt;="&amp;A2876,A:A,"&gt;="&amp;A2876-13,B:B,B2876)/(VLOOKUP(B2876,Population!$A$2:$B$10,2,FALSE)/100000)/14)</f>
        <v>120.55854575678157</v>
      </c>
      <c r="L2876" s="13">
        <f>IF(B2876="Pending","",(G2876/C2876)/(VLOOKUP(B2876,Population!$A$2:$B$10,2,FALSE)/100000))</f>
        <v>2.9824789893915106E-4</v>
      </c>
    </row>
    <row r="2877" spans="1:12" x14ac:dyDescent="0.3">
      <c r="A2877" s="1">
        <v>44196</v>
      </c>
      <c r="B2877" s="101" t="s">
        <v>5</v>
      </c>
      <c r="C2877" s="101">
        <v>81827</v>
      </c>
      <c r="D2877" s="6">
        <f t="shared" si="233"/>
        <v>0.13944567332763011</v>
      </c>
      <c r="E2877" s="7">
        <f t="shared" si="234"/>
        <v>933</v>
      </c>
      <c r="F2877" s="6">
        <f t="shared" si="235"/>
        <v>0.1556816285666611</v>
      </c>
      <c r="G2877" s="101">
        <v>595</v>
      </c>
      <c r="H2877" s="7">
        <f t="shared" si="237"/>
        <v>15</v>
      </c>
      <c r="I2877" s="6">
        <f t="shared" si="236"/>
        <v>8.6144491095989581E-2</v>
      </c>
      <c r="J2877" s="10">
        <f>IF(B2877="Pending","",C2877/(VLOOKUP(B2877,Population!$A$2:$B$10,2,FALSE)/100000))</f>
        <v>9138.9953326088598</v>
      </c>
      <c r="K2877" s="10">
        <f>IF(B2877="Pending","",SUMIFS(E:E,A:A,"&lt;="&amp;A2877,A:A,"&gt;="&amp;A2877-13,B:B,B2877)/(VLOOKUP(B2877,Population!$A$2:$B$10,2,FALSE)/100000)/14)</f>
        <v>111.59106295034709</v>
      </c>
      <c r="L2877" s="13">
        <f>IF(B2877="Pending","",(G2877/C2877)/(VLOOKUP(B2877,Population!$A$2:$B$10,2,FALSE)/100000))</f>
        <v>8.1212365992454382E-4</v>
      </c>
    </row>
    <row r="2878" spans="1:12" x14ac:dyDescent="0.3">
      <c r="A2878" s="1">
        <v>44196</v>
      </c>
      <c r="B2878" s="101" t="s">
        <v>6</v>
      </c>
      <c r="C2878" s="101">
        <v>58313</v>
      </c>
      <c r="D2878" s="6">
        <f t="shared" si="233"/>
        <v>9.9374235261638508E-2</v>
      </c>
      <c r="E2878" s="7">
        <f t="shared" si="234"/>
        <v>646</v>
      </c>
      <c r="F2878" s="6">
        <f t="shared" si="235"/>
        <v>0.10779242449524445</v>
      </c>
      <c r="G2878" s="101">
        <v>1250</v>
      </c>
      <c r="H2878" s="7">
        <f t="shared" si="237"/>
        <v>15</v>
      </c>
      <c r="I2878" s="6">
        <f t="shared" si="236"/>
        <v>0.18097582163023021</v>
      </c>
      <c r="J2878" s="10">
        <f>IF(B2878="Pending","",C2878/(VLOOKUP(B2878,Population!$A$2:$B$10,2,FALSE)/100000))</f>
        <v>7399.7700618498093</v>
      </c>
      <c r="K2878" s="10">
        <f>IF(B2878="Pending","",SUMIFS(E:E,A:A,"&lt;="&amp;A2878,A:A,"&gt;="&amp;A2878-13,B:B,B2878)/(VLOOKUP(B2878,Population!$A$2:$B$10,2,FALSE)/100000)/14)</f>
        <v>91.574626749326441</v>
      </c>
      <c r="L2878" s="13">
        <f>IF(B2878="Pending","",(G2878/C2878)/(VLOOKUP(B2878,Population!$A$2:$B$10,2,FALSE)/100000))</f>
        <v>2.7201789026480394E-3</v>
      </c>
    </row>
    <row r="2879" spans="1:12" x14ac:dyDescent="0.3">
      <c r="A2879" s="1">
        <v>44196</v>
      </c>
      <c r="B2879" s="101" t="s">
        <v>7</v>
      </c>
      <c r="C2879" s="101">
        <v>34870</v>
      </c>
      <c r="D2879" s="6">
        <f t="shared" si="233"/>
        <v>5.9423792011615503E-2</v>
      </c>
      <c r="E2879" s="7">
        <f t="shared" si="234"/>
        <v>409</v>
      </c>
      <c r="F2879" s="6">
        <f t="shared" si="235"/>
        <v>6.8246287335224434E-2</v>
      </c>
      <c r="G2879" s="101">
        <v>2094</v>
      </c>
      <c r="H2879" s="7">
        <f t="shared" si="237"/>
        <v>34</v>
      </c>
      <c r="I2879" s="6">
        <f t="shared" si="236"/>
        <v>0.30317069639496164</v>
      </c>
      <c r="J2879" s="10">
        <f>IF(B2879="Pending","",C2879/(VLOOKUP(B2879,Population!$A$2:$B$10,2,FALSE)/100000))</f>
        <v>7270.6876815326204</v>
      </c>
      <c r="K2879" s="10">
        <f>IF(B2879="Pending","",SUMIFS(E:E,A:A,"&lt;="&amp;A2879,A:A,"&gt;="&amp;A2879-13,B:B,B2879)/(VLOOKUP(B2879,Population!$A$2:$B$10,2,FALSE)/100000)/14)</f>
        <v>88.30330464952867</v>
      </c>
      <c r="L2879" s="13">
        <f>IF(B2879="Pending","",(G2879/C2879)/(VLOOKUP(B2879,Population!$A$2:$B$10,2,FALSE)/100000))</f>
        <v>1.2521266876979263E-2</v>
      </c>
    </row>
    <row r="2880" spans="1:12" x14ac:dyDescent="0.3">
      <c r="A2880" s="1">
        <v>44196</v>
      </c>
      <c r="B2880" s="101" t="s">
        <v>25</v>
      </c>
      <c r="C2880" s="101">
        <v>18501</v>
      </c>
      <c r="D2880" s="6">
        <f t="shared" si="233"/>
        <v>3.1528522397674175E-2</v>
      </c>
      <c r="E2880" s="7">
        <f t="shared" si="234"/>
        <v>246</v>
      </c>
      <c r="F2880" s="6">
        <f t="shared" si="235"/>
        <v>4.1047889204071417E-2</v>
      </c>
      <c r="G2880" s="101">
        <v>2626</v>
      </c>
      <c r="H2880" s="7">
        <f t="shared" si="237"/>
        <v>27</v>
      </c>
      <c r="I2880" s="6">
        <f t="shared" si="236"/>
        <v>0.38019400608078763</v>
      </c>
      <c r="J2880" s="10">
        <f>IF(B2880="Pending","",C2880/(VLOOKUP(B2880,Population!$A$2:$B$10,2,FALSE)/100000))</f>
        <v>8357.5387701078289</v>
      </c>
      <c r="K2880" s="10">
        <f>IF(B2880="Pending","",SUMIFS(E:E,A:A,"&lt;="&amp;A2880,A:A,"&gt;="&amp;A2880-13,B:B,B2880)/(VLOOKUP(B2880,Population!$A$2:$B$10,2,FALSE)/100000)/14)</f>
        <v>100.44637815463901</v>
      </c>
      <c r="L2880" s="13">
        <f>IF(B2880="Pending","",(G2880/C2880)/(VLOOKUP(B2880,Population!$A$2:$B$10,2,FALSE)/100000))</f>
        <v>6.4118405741920528E-2</v>
      </c>
    </row>
    <row r="2881" spans="1:12" x14ac:dyDescent="0.3">
      <c r="A2881" s="1">
        <v>44196</v>
      </c>
      <c r="B2881" s="101" t="s">
        <v>21</v>
      </c>
      <c r="C2881" s="101">
        <v>1076</v>
      </c>
      <c r="D2881" s="6">
        <f t="shared" si="233"/>
        <v>1.8336679152422793E-3</v>
      </c>
      <c r="E2881" s="7">
        <f t="shared" si="234"/>
        <v>-68</v>
      </c>
      <c r="F2881" s="6">
        <f t="shared" si="235"/>
        <v>-1.1346570999499416E-2</v>
      </c>
      <c r="G2881" s="101">
        <v>1</v>
      </c>
      <c r="H2881" s="7">
        <f t="shared" si="237"/>
        <v>0</v>
      </c>
      <c r="I2881" s="6">
        <f t="shared" si="236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45" si="238">C2882/SUMIF(A:A,A2882,C:C)</f>
        <v>5.1097917667088662E-2</v>
      </c>
      <c r="E2882" s="7">
        <f t="shared" si="234"/>
        <v>484</v>
      </c>
      <c r="F2882" s="6">
        <f t="shared" si="235"/>
        <v>5.5125284738041E-2</v>
      </c>
      <c r="G2882" s="101">
        <v>4</v>
      </c>
      <c r="H2882" s="7">
        <f t="shared" si="237"/>
        <v>0</v>
      </c>
      <c r="I2882" s="6">
        <f t="shared" si="236"/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238"/>
        <v>0.12731748105214732</v>
      </c>
      <c r="E2883" s="7">
        <f t="shared" si="234"/>
        <v>982</v>
      </c>
      <c r="F2883" s="6">
        <f t="shared" si="235"/>
        <v>0.11184510250569477</v>
      </c>
      <c r="G2883" s="101">
        <v>3</v>
      </c>
      <c r="H2883" s="7">
        <f t="shared" si="237"/>
        <v>0</v>
      </c>
      <c r="I2883" s="6">
        <f t="shared" si="236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238"/>
        <v>0.183140188924447</v>
      </c>
      <c r="E2884" s="7">
        <f t="shared" si="234"/>
        <v>1477</v>
      </c>
      <c r="F2884" s="6">
        <f t="shared" si="235"/>
        <v>0.16822323462414579</v>
      </c>
      <c r="G2884" s="101">
        <v>41</v>
      </c>
      <c r="H2884" s="7">
        <f t="shared" si="237"/>
        <v>0</v>
      </c>
      <c r="I2884" s="6">
        <f t="shared" si="236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238"/>
        <v>0.15607254752494198</v>
      </c>
      <c r="E2885" s="7">
        <f t="shared" si="234"/>
        <v>1230</v>
      </c>
      <c r="F2885" s="6">
        <f t="shared" si="235"/>
        <v>0.14009111617312073</v>
      </c>
      <c r="G2885" s="101">
        <v>70</v>
      </c>
      <c r="H2885" s="7">
        <f t="shared" si="237"/>
        <v>1</v>
      </c>
      <c r="I2885" s="6">
        <f t="shared" si="236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238"/>
        <v>0.14997598987209151</v>
      </c>
      <c r="E2886" s="7">
        <f t="shared" si="234"/>
        <v>1225</v>
      </c>
      <c r="F2886" s="6">
        <f t="shared" si="235"/>
        <v>0.13952164009111617</v>
      </c>
      <c r="G2886" s="101">
        <v>227</v>
      </c>
      <c r="H2886" s="7">
        <f t="shared" si="237"/>
        <v>3</v>
      </c>
      <c r="I2886" s="6">
        <f t="shared" si="236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238"/>
        <v>0.13971711703845985</v>
      </c>
      <c r="E2887" s="7">
        <f t="shared" si="234"/>
        <v>1386</v>
      </c>
      <c r="F2887" s="6">
        <f t="shared" si="235"/>
        <v>0.15785876993166287</v>
      </c>
      <c r="G2887" s="101">
        <v>596</v>
      </c>
      <c r="H2887" s="7">
        <f t="shared" si="237"/>
        <v>1</v>
      </c>
      <c r="I2887" s="6">
        <f t="shared" si="236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238"/>
        <v>9.9694080747907088E-2</v>
      </c>
      <c r="E2888" s="7">
        <f t="shared" ref="E2888:E2951" si="239">C2888-SUMIFS(C:C,A:A,A2888-1,B:B,B2888)</f>
        <v>1063</v>
      </c>
      <c r="F2888" s="6">
        <f t="shared" ref="F2888:F2951" si="240">E2888/SUMIF(A:A,A2888,E:E)</f>
        <v>0.12107061503416856</v>
      </c>
      <c r="G2888" s="101">
        <v>1256</v>
      </c>
      <c r="H2888" s="7">
        <f t="shared" si="237"/>
        <v>6</v>
      </c>
      <c r="I2888" s="6">
        <f t="shared" si="236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238"/>
        <v>5.9592130050941765E-2</v>
      </c>
      <c r="E2889" s="7">
        <f t="shared" si="239"/>
        <v>622</v>
      </c>
      <c r="F2889" s="6">
        <f t="shared" si="240"/>
        <v>7.0842824601366747E-2</v>
      </c>
      <c r="G2889" s="101">
        <v>2107</v>
      </c>
      <c r="H2889" s="7">
        <f t="shared" si="237"/>
        <v>13</v>
      </c>
      <c r="I2889" s="6">
        <f t="shared" si="236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238"/>
        <v>3.1582552864257145E-2</v>
      </c>
      <c r="E2890" s="7">
        <f t="shared" si="239"/>
        <v>309</v>
      </c>
      <c r="F2890" s="6">
        <f t="shared" si="240"/>
        <v>3.5193621867881546E-2</v>
      </c>
      <c r="G2890" s="101">
        <v>2650</v>
      </c>
      <c r="H2890" s="7">
        <f t="shared" si="237"/>
        <v>24</v>
      </c>
      <c r="I2890" s="6">
        <f t="shared" si="236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238"/>
        <v>1.8099942577176611E-3</v>
      </c>
      <c r="E2891" s="7">
        <f t="shared" si="239"/>
        <v>2</v>
      </c>
      <c r="F2891" s="6">
        <f t="shared" si="240"/>
        <v>2.2779043280182233E-4</v>
      </c>
      <c r="G2891" s="101">
        <v>1</v>
      </c>
      <c r="H2891" s="7">
        <f t="shared" si="237"/>
        <v>0</v>
      </c>
      <c r="I2891" s="6">
        <f t="shared" si="236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238"/>
        <v>5.1035204226890812E-2</v>
      </c>
      <c r="E2892" s="7">
        <f t="shared" si="239"/>
        <v>399</v>
      </c>
      <c r="F2892" s="6">
        <f t="shared" si="240"/>
        <v>4.6666666666666669E-2</v>
      </c>
      <c r="G2892" s="101">
        <v>4</v>
      </c>
      <c r="H2892" s="7">
        <f t="shared" si="237"/>
        <v>0</v>
      </c>
      <c r="I2892" s="6">
        <f t="shared" si="236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238"/>
        <v>0.12698052743440175</v>
      </c>
      <c r="E2893" s="7">
        <f t="shared" si="239"/>
        <v>885</v>
      </c>
      <c r="F2893" s="6">
        <f t="shared" si="240"/>
        <v>0.10350877192982456</v>
      </c>
      <c r="G2893" s="101">
        <v>3</v>
      </c>
      <c r="H2893" s="7">
        <f t="shared" si="237"/>
        <v>0</v>
      </c>
      <c r="I2893" s="6">
        <f t="shared" si="236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238"/>
        <v>0.1830493998000437</v>
      </c>
      <c r="E2894" s="7">
        <f t="shared" si="239"/>
        <v>1511</v>
      </c>
      <c r="F2894" s="6">
        <f t="shared" si="240"/>
        <v>0.1767251461988304</v>
      </c>
      <c r="G2894" s="101">
        <v>41</v>
      </c>
      <c r="H2894" s="7">
        <f t="shared" si="237"/>
        <v>0</v>
      </c>
      <c r="I2894" s="6">
        <f t="shared" si="236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238"/>
        <v>0.15608840452086631</v>
      </c>
      <c r="E2895" s="7">
        <f t="shared" si="239"/>
        <v>1344</v>
      </c>
      <c r="F2895" s="6">
        <f t="shared" si="240"/>
        <v>0.15719298245614036</v>
      </c>
      <c r="G2895" s="101">
        <v>70</v>
      </c>
      <c r="H2895" s="7">
        <f t="shared" si="237"/>
        <v>0</v>
      </c>
      <c r="I2895" s="6">
        <f t="shared" si="236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238"/>
        <v>0.14988446233604577</v>
      </c>
      <c r="E2896" s="7">
        <f t="shared" si="239"/>
        <v>1227</v>
      </c>
      <c r="F2896" s="6">
        <f t="shared" si="240"/>
        <v>0.14350877192982456</v>
      </c>
      <c r="G2896" s="101">
        <v>228</v>
      </c>
      <c r="H2896" s="7">
        <f t="shared" si="237"/>
        <v>1</v>
      </c>
      <c r="I2896" s="6">
        <f t="shared" si="236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238"/>
        <v>0.13976581276939476</v>
      </c>
      <c r="E2897" s="7">
        <f t="shared" si="239"/>
        <v>1224</v>
      </c>
      <c r="F2897" s="6">
        <f t="shared" si="240"/>
        <v>0.1431578947368421</v>
      </c>
      <c r="G2897" s="101">
        <v>598</v>
      </c>
      <c r="H2897" s="7">
        <f t="shared" si="237"/>
        <v>2</v>
      </c>
      <c r="I2897" s="6">
        <f t="shared" si="236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238"/>
        <v>9.990862923996742E-2</v>
      </c>
      <c r="E2898" s="7">
        <f t="shared" si="239"/>
        <v>982</v>
      </c>
      <c r="F2898" s="6">
        <f t="shared" si="240"/>
        <v>0.11485380116959064</v>
      </c>
      <c r="G2898" s="101">
        <v>1258</v>
      </c>
      <c r="H2898" s="7">
        <f t="shared" si="237"/>
        <v>2</v>
      </c>
      <c r="I2898" s="6">
        <f t="shared" si="236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238"/>
        <v>5.9869366297431684E-2</v>
      </c>
      <c r="E2899" s="7">
        <f t="shared" si="239"/>
        <v>677</v>
      </c>
      <c r="F2899" s="6">
        <f t="shared" si="240"/>
        <v>7.9181286549707602E-2</v>
      </c>
      <c r="G2899" s="101">
        <v>2111</v>
      </c>
      <c r="H2899" s="7">
        <f t="shared" si="237"/>
        <v>4</v>
      </c>
      <c r="I2899" s="6">
        <f t="shared" si="236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238"/>
        <v>3.1612296650400905E-2</v>
      </c>
      <c r="E2900" s="7">
        <f t="shared" si="239"/>
        <v>288</v>
      </c>
      <c r="F2900" s="6">
        <f t="shared" si="240"/>
        <v>3.3684210526315789E-2</v>
      </c>
      <c r="G2900" s="101">
        <v>2656</v>
      </c>
      <c r="H2900" s="7">
        <f t="shared" si="237"/>
        <v>6</v>
      </c>
      <c r="I2900" s="6">
        <f t="shared" si="236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238"/>
        <v>1.805896724556885E-3</v>
      </c>
      <c r="E2901" s="7">
        <f t="shared" si="239"/>
        <v>13</v>
      </c>
      <c r="F2901" s="6">
        <f t="shared" si="240"/>
        <v>1.5204678362573099E-3</v>
      </c>
      <c r="G2901" s="101">
        <v>1</v>
      </c>
      <c r="H2901" s="7">
        <f t="shared" si="237"/>
        <v>0</v>
      </c>
      <c r="I2901" s="6">
        <f t="shared" si="236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si="238"/>
        <v>5.1030993083970494E-2</v>
      </c>
      <c r="E2902" s="7">
        <f t="shared" si="239"/>
        <v>210</v>
      </c>
      <c r="F2902" s="6">
        <f t="shared" si="240"/>
        <v>5.0420168067226892E-2</v>
      </c>
      <c r="G2902" s="101">
        <v>4</v>
      </c>
      <c r="H2902" s="7">
        <f t="shared" si="237"/>
        <v>0</v>
      </c>
      <c r="I2902" s="6">
        <f t="shared" si="236"/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238"/>
        <v>0.12667989485399403</v>
      </c>
      <c r="E2903" s="7">
        <f t="shared" si="239"/>
        <v>346</v>
      </c>
      <c r="F2903" s="6">
        <f t="shared" si="240"/>
        <v>8.3073229291716691E-2</v>
      </c>
      <c r="G2903" s="101">
        <v>3</v>
      </c>
      <c r="H2903" s="7">
        <f t="shared" si="237"/>
        <v>0</v>
      </c>
      <c r="I2903" s="6">
        <f t="shared" si="236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238"/>
        <v>0.18288105974548616</v>
      </c>
      <c r="E2904" s="7">
        <f t="shared" si="239"/>
        <v>660</v>
      </c>
      <c r="F2904" s="6">
        <f t="shared" si="240"/>
        <v>0.15846338535414164</v>
      </c>
      <c r="G2904" s="101">
        <v>41</v>
      </c>
      <c r="H2904" s="7">
        <f t="shared" si="237"/>
        <v>0</v>
      </c>
      <c r="I2904" s="6">
        <f t="shared" si="236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238"/>
        <v>0.15608165090408138</v>
      </c>
      <c r="E2905" s="7">
        <f t="shared" si="239"/>
        <v>646</v>
      </c>
      <c r="F2905" s="6">
        <f t="shared" si="240"/>
        <v>0.15510204081632653</v>
      </c>
      <c r="G2905" s="101">
        <v>70</v>
      </c>
      <c r="H2905" s="7">
        <f t="shared" si="237"/>
        <v>0</v>
      </c>
      <c r="I2905" s="6">
        <f t="shared" si="236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238"/>
        <v>0.14989224013927407</v>
      </c>
      <c r="E2906" s="7">
        <f t="shared" si="239"/>
        <v>629</v>
      </c>
      <c r="F2906" s="6">
        <f t="shared" si="240"/>
        <v>0.15102040816326531</v>
      </c>
      <c r="G2906" s="101">
        <v>230</v>
      </c>
      <c r="H2906" s="7">
        <f t="shared" si="237"/>
        <v>2</v>
      </c>
      <c r="I2906" s="6">
        <f t="shared" si="236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238"/>
        <v>0.1398297213367812</v>
      </c>
      <c r="E2907" s="7">
        <f t="shared" si="239"/>
        <v>621</v>
      </c>
      <c r="F2907" s="6">
        <f t="shared" si="240"/>
        <v>0.14909963985594238</v>
      </c>
      <c r="G2907" s="101">
        <v>608</v>
      </c>
      <c r="H2907" s="7">
        <f t="shared" si="237"/>
        <v>10</v>
      </c>
      <c r="I2907" s="6">
        <f t="shared" si="236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238"/>
        <v>0.10011885641388993</v>
      </c>
      <c r="E2908" s="7">
        <f t="shared" si="239"/>
        <v>544</v>
      </c>
      <c r="F2908" s="6">
        <f t="shared" si="240"/>
        <v>0.1306122448979592</v>
      </c>
      <c r="G2908" s="101">
        <v>1264</v>
      </c>
      <c r="H2908" s="7">
        <f t="shared" si="237"/>
        <v>6</v>
      </c>
      <c r="I2908" s="6">
        <f t="shared" si="236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238"/>
        <v>6.0005227709490593E-2</v>
      </c>
      <c r="E2909" s="7">
        <f t="shared" si="239"/>
        <v>332</v>
      </c>
      <c r="F2909" s="6">
        <f t="shared" si="240"/>
        <v>7.9711884753901563E-2</v>
      </c>
      <c r="G2909" s="101">
        <v>2128</v>
      </c>
      <c r="H2909" s="7">
        <f t="shared" si="237"/>
        <v>17</v>
      </c>
      <c r="I2909" s="6">
        <f t="shared" si="236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238"/>
        <v>3.1676960432157321E-2</v>
      </c>
      <c r="E2910" s="7">
        <f t="shared" si="239"/>
        <v>171</v>
      </c>
      <c r="F2910" s="6">
        <f t="shared" si="240"/>
        <v>4.1056422569027612E-2</v>
      </c>
      <c r="G2910" s="101">
        <v>2676</v>
      </c>
      <c r="H2910" s="7">
        <f t="shared" si="237"/>
        <v>20</v>
      </c>
      <c r="I2910" s="6">
        <f t="shared" ref="I2910:I2973" si="241">G2910/SUMIF(A:A,A2910,G:G)</f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238"/>
        <v>1.803395380874803E-3</v>
      </c>
      <c r="E2911" s="7">
        <f t="shared" si="239"/>
        <v>6</v>
      </c>
      <c r="F2911" s="6">
        <f t="shared" si="240"/>
        <v>1.4405762304921968E-3</v>
      </c>
      <c r="G2911" s="101">
        <v>1</v>
      </c>
      <c r="H2911" s="7">
        <f t="shared" si="237"/>
        <v>0</v>
      </c>
      <c r="I2911" s="6">
        <f t="shared" si="241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si="238"/>
        <v>5.1003674969375253E-2</v>
      </c>
      <c r="E2912" s="7">
        <f t="shared" si="239"/>
        <v>185</v>
      </c>
      <c r="F2912" s="6">
        <f t="shared" si="240"/>
        <v>4.6799898811029597E-2</v>
      </c>
      <c r="G2912" s="101">
        <v>4</v>
      </c>
      <c r="H2912" s="7">
        <f t="shared" si="237"/>
        <v>0</v>
      </c>
      <c r="I2912" s="6">
        <f t="shared" si="241"/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238"/>
        <v>0.12655124540628829</v>
      </c>
      <c r="E2913" s="7">
        <f t="shared" si="239"/>
        <v>422</v>
      </c>
      <c r="F2913" s="6">
        <f t="shared" si="240"/>
        <v>0.10675436377434859</v>
      </c>
      <c r="G2913" s="101">
        <v>3</v>
      </c>
      <c r="H2913" s="7">
        <f t="shared" si="237"/>
        <v>0</v>
      </c>
      <c r="I2913" s="6">
        <f t="shared" si="241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238"/>
        <v>0.18288280930992243</v>
      </c>
      <c r="E2914" s="7">
        <f t="shared" si="239"/>
        <v>724</v>
      </c>
      <c r="F2914" s="6">
        <f t="shared" si="240"/>
        <v>0.18315203642802935</v>
      </c>
      <c r="G2914" s="101">
        <v>41</v>
      </c>
      <c r="H2914" s="7">
        <f t="shared" si="237"/>
        <v>0</v>
      </c>
      <c r="I2914" s="6">
        <f t="shared" si="241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238"/>
        <v>0.15617313189056758</v>
      </c>
      <c r="E2915" s="7">
        <f t="shared" si="239"/>
        <v>673</v>
      </c>
      <c r="F2915" s="6">
        <f t="shared" si="240"/>
        <v>0.1702504427017455</v>
      </c>
      <c r="G2915" s="101">
        <v>71</v>
      </c>
      <c r="H2915" s="7">
        <f t="shared" si="237"/>
        <v>1</v>
      </c>
      <c r="I2915" s="6">
        <f t="shared" si="241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238"/>
        <v>0.14998775010208248</v>
      </c>
      <c r="E2916" s="7">
        <f t="shared" si="239"/>
        <v>651</v>
      </c>
      <c r="F2916" s="6">
        <f t="shared" si="240"/>
        <v>0.16468504932962308</v>
      </c>
      <c r="G2916" s="101">
        <v>233</v>
      </c>
      <c r="H2916" s="7">
        <f t="shared" si="237"/>
        <v>3</v>
      </c>
      <c r="I2916" s="6">
        <f t="shared" si="241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238"/>
        <v>0.13975990200081667</v>
      </c>
      <c r="E2917" s="7">
        <f t="shared" si="239"/>
        <v>510</v>
      </c>
      <c r="F2917" s="6">
        <f t="shared" si="240"/>
        <v>0.12901593726283836</v>
      </c>
      <c r="G2917" s="101">
        <v>620</v>
      </c>
      <c r="H2917" s="7">
        <f t="shared" si="237"/>
        <v>12</v>
      </c>
      <c r="I2917" s="6">
        <f t="shared" si="241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238"/>
        <v>0.10016659861167823</v>
      </c>
      <c r="E2918" s="7">
        <f t="shared" si="239"/>
        <v>425</v>
      </c>
      <c r="F2918" s="6">
        <f t="shared" si="240"/>
        <v>0.10751328105236529</v>
      </c>
      <c r="G2918" s="101">
        <v>1289</v>
      </c>
      <c r="H2918" s="7">
        <f t="shared" si="237"/>
        <v>25</v>
      </c>
      <c r="I2918" s="6">
        <f t="shared" si="241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238"/>
        <v>6.0017966516945694E-2</v>
      </c>
      <c r="E2919" s="7">
        <f t="shared" si="239"/>
        <v>245</v>
      </c>
      <c r="F2919" s="6">
        <f t="shared" si="240"/>
        <v>6.1978244371363518E-2</v>
      </c>
      <c r="G2919" s="101">
        <v>2175</v>
      </c>
      <c r="H2919" s="7">
        <f t="shared" si="237"/>
        <v>47</v>
      </c>
      <c r="I2919" s="6">
        <f t="shared" si="241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238"/>
        <v>3.1665169456921195E-2</v>
      </c>
      <c r="E2920" s="7">
        <f t="shared" si="239"/>
        <v>118</v>
      </c>
      <c r="F2920" s="6">
        <f t="shared" si="240"/>
        <v>2.9850746268656716E-2</v>
      </c>
      <c r="G2920" s="101">
        <v>2731</v>
      </c>
      <c r="H2920" s="7">
        <f t="shared" ref="H2920:H2983" si="242">G2920-SUMIFS(G:G,A:A,A2920-1,B:B,B2920)</f>
        <v>55</v>
      </c>
      <c r="I2920" s="6">
        <f t="shared" si="241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238"/>
        <v>1.7917517354022049E-3</v>
      </c>
      <c r="E2921" s="7">
        <f t="shared" si="239"/>
        <v>0</v>
      </c>
      <c r="F2921" s="6">
        <f t="shared" si="240"/>
        <v>0</v>
      </c>
      <c r="G2921" s="101">
        <v>1</v>
      </c>
      <c r="H2921" s="7">
        <f t="shared" si="242"/>
        <v>0</v>
      </c>
      <c r="I2921" s="6">
        <f t="shared" si="241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si="238"/>
        <v>5.0957744608993133E-2</v>
      </c>
      <c r="E2922" s="7">
        <f t="shared" si="239"/>
        <v>247</v>
      </c>
      <c r="F2922" s="6">
        <f t="shared" si="240"/>
        <v>4.574921281718837E-2</v>
      </c>
      <c r="G2922" s="101">
        <v>4</v>
      </c>
      <c r="H2922" s="7">
        <f t="shared" si="242"/>
        <v>0</v>
      </c>
      <c r="I2922" s="6">
        <f t="shared" si="241"/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238"/>
        <v>0.12633226962239072</v>
      </c>
      <c r="E2923" s="7">
        <f t="shared" si="239"/>
        <v>548</v>
      </c>
      <c r="F2923" s="6">
        <f t="shared" si="240"/>
        <v>0.10150027782922763</v>
      </c>
      <c r="G2923" s="101">
        <v>3</v>
      </c>
      <c r="H2923" s="7">
        <f t="shared" si="242"/>
        <v>0</v>
      </c>
      <c r="I2923" s="6">
        <f t="shared" si="241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238"/>
        <v>0.18278180649527481</v>
      </c>
      <c r="E2924" s="7">
        <f t="shared" si="239"/>
        <v>925</v>
      </c>
      <c r="F2924" s="6">
        <f t="shared" si="240"/>
        <v>0.17132802370809408</v>
      </c>
      <c r="G2924" s="101">
        <v>41</v>
      </c>
      <c r="H2924" s="7">
        <f t="shared" si="242"/>
        <v>0</v>
      </c>
      <c r="I2924" s="6">
        <f t="shared" si="241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238"/>
        <v>0.156176080589461</v>
      </c>
      <c r="E2925" s="7">
        <f t="shared" si="239"/>
        <v>845</v>
      </c>
      <c r="F2925" s="6">
        <f t="shared" si="240"/>
        <v>0.15651046490090759</v>
      </c>
      <c r="G2925" s="101">
        <v>73</v>
      </c>
      <c r="H2925" s="7">
        <f t="shared" si="242"/>
        <v>2</v>
      </c>
      <c r="I2925" s="6">
        <f t="shared" si="241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238"/>
        <v>0.15005448078115563</v>
      </c>
      <c r="E2926" s="7">
        <f t="shared" si="239"/>
        <v>851</v>
      </c>
      <c r="F2926" s="6">
        <f t="shared" si="240"/>
        <v>0.15762178181144657</v>
      </c>
      <c r="G2926" s="101">
        <v>237</v>
      </c>
      <c r="H2926" s="7">
        <f t="shared" si="242"/>
        <v>4</v>
      </c>
      <c r="I2926" s="6">
        <f t="shared" si="241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238"/>
        <v>0.1398868936888103</v>
      </c>
      <c r="E2927" s="7">
        <f t="shared" si="239"/>
        <v>833</v>
      </c>
      <c r="F2927" s="6">
        <f t="shared" si="240"/>
        <v>0.1542878310798296</v>
      </c>
      <c r="G2927" s="101">
        <v>626</v>
      </c>
      <c r="H2927" s="7">
        <f t="shared" si="242"/>
        <v>6</v>
      </c>
      <c r="I2927" s="6">
        <f t="shared" si="241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238"/>
        <v>0.10028349434711301</v>
      </c>
      <c r="E2928" s="7">
        <f t="shared" si="239"/>
        <v>613</v>
      </c>
      <c r="F2928" s="6">
        <f t="shared" si="240"/>
        <v>0.11353954436006668</v>
      </c>
      <c r="G2928" s="101">
        <v>1307</v>
      </c>
      <c r="H2928" s="7">
        <f t="shared" si="242"/>
        <v>18</v>
      </c>
      <c r="I2928" s="6">
        <f t="shared" si="241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238"/>
        <v>6.0064858843776964E-2</v>
      </c>
      <c r="E2929" s="7">
        <f t="shared" si="239"/>
        <v>353</v>
      </c>
      <c r="F2929" s="6">
        <f t="shared" si="240"/>
        <v>6.5382478236710506E-2</v>
      </c>
      <c r="G2929" s="101">
        <v>2206</v>
      </c>
      <c r="H2929" s="7">
        <f t="shared" si="242"/>
        <v>31</v>
      </c>
      <c r="I2929" s="6">
        <f t="shared" si="241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238"/>
        <v>3.1715424132476536E-2</v>
      </c>
      <c r="E2930" s="7">
        <f t="shared" si="239"/>
        <v>202</v>
      </c>
      <c r="F2930" s="6">
        <f t="shared" si="240"/>
        <v>3.7414335988145954E-2</v>
      </c>
      <c r="G2930" s="101">
        <v>2769</v>
      </c>
      <c r="H2930" s="7">
        <f t="shared" si="242"/>
        <v>38</v>
      </c>
      <c r="I2930" s="6">
        <f t="shared" si="241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238"/>
        <v>1.7469468905478677E-3</v>
      </c>
      <c r="E2931" s="7">
        <f t="shared" si="239"/>
        <v>-18</v>
      </c>
      <c r="F2931" s="6">
        <f t="shared" si="240"/>
        <v>-3.3339507316169662E-3</v>
      </c>
      <c r="G2931" s="101">
        <v>1</v>
      </c>
      <c r="H2931" s="7">
        <f t="shared" si="242"/>
        <v>0</v>
      </c>
      <c r="I2931" s="6">
        <f t="shared" si="241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si="238"/>
        <v>5.0937484505875374E-2</v>
      </c>
      <c r="E2932" s="7">
        <f t="shared" si="239"/>
        <v>374</v>
      </c>
      <c r="F2932" s="6">
        <f t="shared" si="240"/>
        <v>4.9288350026357404E-2</v>
      </c>
      <c r="G2932" s="101">
        <v>4</v>
      </c>
      <c r="H2932" s="7">
        <f t="shared" si="242"/>
        <v>0</v>
      </c>
      <c r="I2932" s="6">
        <f t="shared" si="241"/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238"/>
        <v>0.12619534672452207</v>
      </c>
      <c r="E2933" s="7">
        <f t="shared" si="239"/>
        <v>873</v>
      </c>
      <c r="F2933" s="6">
        <f t="shared" si="240"/>
        <v>0.1150500790722193</v>
      </c>
      <c r="G2933" s="101">
        <v>3</v>
      </c>
      <c r="H2933" s="7">
        <f t="shared" si="242"/>
        <v>0</v>
      </c>
      <c r="I2933" s="6">
        <f t="shared" si="241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238"/>
        <v>0.18286345817665942</v>
      </c>
      <c r="E2934" s="7">
        <f t="shared" si="239"/>
        <v>1438</v>
      </c>
      <c r="F2934" s="6">
        <f t="shared" si="240"/>
        <v>0.18950975224037955</v>
      </c>
      <c r="G2934" s="101">
        <v>41</v>
      </c>
      <c r="H2934" s="7">
        <f t="shared" si="242"/>
        <v>0</v>
      </c>
      <c r="I2934" s="6">
        <f t="shared" si="241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238"/>
        <v>0.15619357139772599</v>
      </c>
      <c r="E2935" s="7">
        <f t="shared" si="239"/>
        <v>1196</v>
      </c>
      <c r="F2935" s="6">
        <f t="shared" si="240"/>
        <v>0.15761729045861886</v>
      </c>
      <c r="G2935" s="101">
        <v>74</v>
      </c>
      <c r="H2935" s="7">
        <f t="shared" si="242"/>
        <v>1</v>
      </c>
      <c r="I2935" s="6">
        <f t="shared" si="241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238"/>
        <v>0.15004390335184897</v>
      </c>
      <c r="E2936" s="7">
        <f t="shared" si="239"/>
        <v>1132</v>
      </c>
      <c r="F2936" s="6">
        <f t="shared" si="240"/>
        <v>0.14918292040063258</v>
      </c>
      <c r="G2936" s="101">
        <v>241</v>
      </c>
      <c r="H2936" s="7">
        <f t="shared" si="242"/>
        <v>4</v>
      </c>
      <c r="I2936" s="6">
        <f t="shared" si="241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238"/>
        <v>0.13998691696108836</v>
      </c>
      <c r="E2937" s="7">
        <f t="shared" si="239"/>
        <v>1124</v>
      </c>
      <c r="F2937" s="6">
        <f t="shared" si="240"/>
        <v>0.14812862414338429</v>
      </c>
      <c r="G2937" s="101">
        <v>632</v>
      </c>
      <c r="H2937" s="7">
        <f t="shared" si="242"/>
        <v>6</v>
      </c>
      <c r="I2937" s="6">
        <f t="shared" si="241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238"/>
        <v>0.10034754820971888</v>
      </c>
      <c r="E2938" s="7">
        <f t="shared" si="239"/>
        <v>801</v>
      </c>
      <c r="F2938" s="6">
        <f t="shared" si="240"/>
        <v>0.10556141275698472</v>
      </c>
      <c r="G2938" s="101">
        <v>1329</v>
      </c>
      <c r="H2938" s="7">
        <f t="shared" si="242"/>
        <v>22</v>
      </c>
      <c r="I2938" s="6">
        <f t="shared" si="241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238"/>
        <v>6.0063623873827042E-2</v>
      </c>
      <c r="E2939" s="7">
        <f t="shared" si="239"/>
        <v>455</v>
      </c>
      <c r="F2939" s="6">
        <f t="shared" si="240"/>
        <v>5.996309963099631E-2</v>
      </c>
      <c r="G2939" s="101">
        <v>2242</v>
      </c>
      <c r="H2939" s="7">
        <f t="shared" si="242"/>
        <v>36</v>
      </c>
      <c r="I2939" s="6">
        <f t="shared" si="241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238"/>
        <v>3.1704777548353665E-2</v>
      </c>
      <c r="E2940" s="7">
        <f t="shared" si="239"/>
        <v>234</v>
      </c>
      <c r="F2940" s="6">
        <f t="shared" si="240"/>
        <v>3.0838165524512389E-2</v>
      </c>
      <c r="G2940" s="101">
        <v>2814</v>
      </c>
      <c r="H2940" s="7">
        <f t="shared" si="242"/>
        <v>45</v>
      </c>
      <c r="I2940" s="6">
        <f t="shared" si="241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238"/>
        <v>1.6633692503802559E-3</v>
      </c>
      <c r="E2941" s="7">
        <f t="shared" si="239"/>
        <v>-39</v>
      </c>
      <c r="F2941" s="6">
        <f t="shared" si="240"/>
        <v>-5.1396942540853979E-3</v>
      </c>
      <c r="G2941" s="101">
        <v>1</v>
      </c>
      <c r="H2941" s="7">
        <f t="shared" si="242"/>
        <v>0</v>
      </c>
      <c r="I2941" s="6">
        <f t="shared" si="241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  <row r="2942" spans="1:12" x14ac:dyDescent="0.3">
      <c r="A2942" s="1">
        <v>44203</v>
      </c>
      <c r="B2942" s="101" t="s">
        <v>0</v>
      </c>
      <c r="C2942" s="101">
        <v>32310</v>
      </c>
      <c r="D2942" s="6">
        <f t="shared" si="238"/>
        <v>5.0943101711189979E-2</v>
      </c>
      <c r="E2942" s="7">
        <f t="shared" si="239"/>
        <v>462</v>
      </c>
      <c r="F2942" s="6">
        <f t="shared" si="240"/>
        <v>5.1333333333333335E-2</v>
      </c>
      <c r="G2942" s="101">
        <v>4</v>
      </c>
      <c r="H2942" s="7">
        <f t="shared" si="242"/>
        <v>0</v>
      </c>
      <c r="I2942" s="6">
        <f t="shared" si="241"/>
        <v>5.339028296849973E-4</v>
      </c>
      <c r="J2942" s="10">
        <f>IF(B2942="Pending","",C2942/(VLOOKUP(B2942,Population!$A$2:$B$10,2,FALSE)/100000))</f>
        <v>3566.4849757267084</v>
      </c>
      <c r="K2942" s="10">
        <f>IF(B2942="Pending","",SUMIFS(E:E,A:A,"&lt;="&amp;A2942,A:A,"&gt;="&amp;A2942-13,B:B,B2942)/(VLOOKUP(B2942,Population!$A$2:$B$10,2,FALSE)/100000)/14)</f>
        <v>33.706334330883138</v>
      </c>
      <c r="L2942" s="13">
        <f>IF(B2942="Pending","",(G2942/C2942)/(VLOOKUP(B2942,Population!$A$2:$B$10,2,FALSE)/100000))</f>
        <v>1.3665529818258832E-5</v>
      </c>
    </row>
    <row r="2943" spans="1:12" x14ac:dyDescent="0.3">
      <c r="A2943" s="1">
        <v>44203</v>
      </c>
      <c r="B2943" s="101" t="s">
        <v>1</v>
      </c>
      <c r="C2943" s="101">
        <v>79936</v>
      </c>
      <c r="D2943" s="6">
        <f t="shared" si="238"/>
        <v>0.126034904933014</v>
      </c>
      <c r="E2943" s="7">
        <f t="shared" si="239"/>
        <v>1034</v>
      </c>
      <c r="F2943" s="6">
        <f t="shared" si="240"/>
        <v>0.11488888888888889</v>
      </c>
      <c r="G2943" s="101">
        <v>3</v>
      </c>
      <c r="H2943" s="7">
        <f t="shared" si="242"/>
        <v>0</v>
      </c>
      <c r="I2943" s="6">
        <f t="shared" si="241"/>
        <v>4.0042712226374797E-4</v>
      </c>
      <c r="J2943" s="10">
        <f>IF(B2943="Pending","",C2943/(VLOOKUP(B2943,Population!$A$2:$B$10,2,FALSE)/100000))</f>
        <v>9330.4152440981652</v>
      </c>
      <c r="K2943" s="10">
        <f>IF(B2943="Pending","",SUMIFS(E:E,A:A,"&lt;="&amp;A2943,A:A,"&gt;="&amp;A2943-13,B:B,B2943)/(VLOOKUP(B2943,Population!$A$2:$B$10,2,FALSE)/100000)/14)</f>
        <v>76.045405468499226</v>
      </c>
      <c r="L2943" s="13">
        <f>IF(B2943="Pending","",(G2943/C2943)/(VLOOKUP(B2943,Population!$A$2:$B$10,2,FALSE)/100000))</f>
        <v>4.3806383634439727E-6</v>
      </c>
    </row>
    <row r="2944" spans="1:12" x14ac:dyDescent="0.3">
      <c r="A2944" s="1">
        <v>44203</v>
      </c>
      <c r="B2944" s="101" t="s">
        <v>2</v>
      </c>
      <c r="C2944" s="101">
        <v>116009</v>
      </c>
      <c r="D2944" s="6">
        <f t="shared" si="238"/>
        <v>0.18291111997565579</v>
      </c>
      <c r="E2944" s="7">
        <f t="shared" si="239"/>
        <v>1676</v>
      </c>
      <c r="F2944" s="6">
        <f t="shared" si="240"/>
        <v>0.18622222222222223</v>
      </c>
      <c r="G2944" s="101">
        <v>41</v>
      </c>
      <c r="H2944" s="7">
        <f t="shared" si="242"/>
        <v>0</v>
      </c>
      <c r="I2944" s="6">
        <f t="shared" si="241"/>
        <v>5.4725040042712227E-3</v>
      </c>
      <c r="J2944" s="10">
        <f>IF(B2944="Pending","",C2944/(VLOOKUP(B2944,Population!$A$2:$B$10,2,FALSE)/100000))</f>
        <v>12180.087521838463</v>
      </c>
      <c r="K2944" s="10">
        <f>IF(B2944="Pending","",SUMIFS(E:E,A:A,"&lt;="&amp;A2944,A:A,"&gt;="&amp;A2944-13,B:B,B2944)/(VLOOKUP(B2944,Population!$A$2:$B$10,2,FALSE)/100000)/14)</f>
        <v>113.46701192236067</v>
      </c>
      <c r="L2944" s="13">
        <f>IF(B2944="Pending","",(G2944/C2944)/(VLOOKUP(B2944,Population!$A$2:$B$10,2,FALSE)/100000))</f>
        <v>3.7106577501183241E-5</v>
      </c>
    </row>
    <row r="2945" spans="1:12" x14ac:dyDescent="0.3">
      <c r="A2945" s="1">
        <v>44203</v>
      </c>
      <c r="B2945" s="101" t="s">
        <v>3</v>
      </c>
      <c r="C2945" s="101">
        <v>99002</v>
      </c>
      <c r="D2945" s="6">
        <f t="shared" si="238"/>
        <v>0.15609622270539247</v>
      </c>
      <c r="E2945" s="7">
        <f t="shared" si="239"/>
        <v>1344</v>
      </c>
      <c r="F2945" s="6">
        <f t="shared" si="240"/>
        <v>0.14933333333333335</v>
      </c>
      <c r="G2945" s="101">
        <v>76</v>
      </c>
      <c r="H2945" s="7">
        <f t="shared" si="242"/>
        <v>2</v>
      </c>
      <c r="I2945" s="6">
        <f t="shared" si="241"/>
        <v>1.014415376401495E-2</v>
      </c>
      <c r="J2945" s="10">
        <f>IF(B2945="Pending","",C2945/(VLOOKUP(B2945,Population!$A$2:$B$10,2,FALSE)/100000))</f>
        <v>11286.369305343704</v>
      </c>
      <c r="K2945" s="10">
        <f>IF(B2945="Pending","",SUMIFS(E:E,A:A,"&lt;="&amp;A2945,A:A,"&gt;="&amp;A2945-13,B:B,B2945)/(VLOOKUP(B2945,Population!$A$2:$B$10,2,FALSE)/100000)/14)</f>
        <v>111.55039661096556</v>
      </c>
      <c r="L2945" s="13">
        <f>IF(B2945="Pending","",(G2945/C2945)/(VLOOKUP(B2945,Population!$A$2:$B$10,2,FALSE)/100000))</f>
        <v>8.7514479249288925E-5</v>
      </c>
    </row>
    <row r="2946" spans="1:12" x14ac:dyDescent="0.3">
      <c r="A2946" s="1">
        <v>44203</v>
      </c>
      <c r="B2946" s="101" t="s">
        <v>4</v>
      </c>
      <c r="C2946" s="101">
        <v>95057</v>
      </c>
      <c r="D2946" s="6">
        <f t="shared" ref="D2946:D3009" si="243">C2946/SUMIF(A:A,A2946,C:C)</f>
        <v>0.14987615039803734</v>
      </c>
      <c r="E2946" s="7">
        <f t="shared" si="239"/>
        <v>1244</v>
      </c>
      <c r="F2946" s="6">
        <f t="shared" si="240"/>
        <v>0.13822222222222222</v>
      </c>
      <c r="G2946" s="101">
        <v>243</v>
      </c>
      <c r="H2946" s="7">
        <f t="shared" si="242"/>
        <v>2</v>
      </c>
      <c r="I2946" s="6">
        <f t="shared" si="241"/>
        <v>3.2434596903363588E-2</v>
      </c>
      <c r="J2946" s="10">
        <f>IF(B2946="Pending","",C2946/(VLOOKUP(B2946,Population!$A$2:$B$10,2,FALSE)/100000))</f>
        <v>11150.119645286914</v>
      </c>
      <c r="K2946" s="10">
        <f>IF(B2946="Pending","",SUMIFS(E:E,A:A,"&lt;="&amp;A2946,A:A,"&gt;="&amp;A2946-13,B:B,B2946)/(VLOOKUP(B2946,Population!$A$2:$B$10,2,FALSE)/100000)/14)</f>
        <v>111.29190098598441</v>
      </c>
      <c r="L2946" s="13">
        <f>IF(B2946="Pending","",(G2946/C2946)/(VLOOKUP(B2946,Population!$A$2:$B$10,2,FALSE)/100000))</f>
        <v>2.9985934878829016E-4</v>
      </c>
    </row>
    <row r="2947" spans="1:12" x14ac:dyDescent="0.3">
      <c r="A2947" s="1">
        <v>44203</v>
      </c>
      <c r="B2947" s="101" t="s">
        <v>5</v>
      </c>
      <c r="C2947" s="101">
        <v>88839</v>
      </c>
      <c r="D2947" s="6">
        <f t="shared" si="243"/>
        <v>0.14007224428723017</v>
      </c>
      <c r="E2947" s="7">
        <f t="shared" si="239"/>
        <v>1314</v>
      </c>
      <c r="F2947" s="6">
        <f t="shared" si="240"/>
        <v>0.14599999999999999</v>
      </c>
      <c r="G2947" s="101">
        <v>637</v>
      </c>
      <c r="H2947" s="7">
        <f t="shared" si="242"/>
        <v>5</v>
      </c>
      <c r="I2947" s="6">
        <f t="shared" si="241"/>
        <v>8.5024025627335825E-2</v>
      </c>
      <c r="J2947" s="10">
        <f>IF(B2947="Pending","",C2947/(VLOOKUP(B2947,Population!$A$2:$B$10,2,FALSE)/100000))</f>
        <v>9922.1431355620807</v>
      </c>
      <c r="K2947" s="10">
        <f>IF(B2947="Pending","",SUMIFS(E:E,A:A,"&lt;="&amp;A2947,A:A,"&gt;="&amp;A2947-13,B:B,B2947)/(VLOOKUP(B2947,Population!$A$2:$B$10,2,FALSE)/100000)/14)</f>
        <v>105.1371617545485</v>
      </c>
      <c r="L2947" s="13">
        <f>IF(B2947="Pending","",(G2947/C2947)/(VLOOKUP(B2947,Population!$A$2:$B$10,2,FALSE)/100000))</f>
        <v>8.0082495400850761E-4</v>
      </c>
    </row>
    <row r="2948" spans="1:12" x14ac:dyDescent="0.3">
      <c r="A2948" s="1">
        <v>44203</v>
      </c>
      <c r="B2948" s="101" t="s">
        <v>6</v>
      </c>
      <c r="C2948" s="101">
        <v>63775</v>
      </c>
      <c r="D2948" s="6">
        <f t="shared" si="243"/>
        <v>0.10055389389140022</v>
      </c>
      <c r="E2948" s="7">
        <f t="shared" si="239"/>
        <v>1034</v>
      </c>
      <c r="F2948" s="6">
        <f t="shared" si="240"/>
        <v>0.11488888888888889</v>
      </c>
      <c r="G2948" s="101">
        <v>1352</v>
      </c>
      <c r="H2948" s="7">
        <f t="shared" si="242"/>
        <v>23</v>
      </c>
      <c r="I2948" s="6">
        <f t="shared" si="241"/>
        <v>0.18045915643352911</v>
      </c>
      <c r="J2948" s="10">
        <f>IF(B2948="Pending","",C2948/(VLOOKUP(B2948,Population!$A$2:$B$10,2,FALSE)/100000))</f>
        <v>8092.8838457028723</v>
      </c>
      <c r="K2948" s="10">
        <f>IF(B2948="Pending","",SUMIFS(E:E,A:A,"&lt;="&amp;A2948,A:A,"&gt;="&amp;A2948-13,B:B,B2948)/(VLOOKUP(B2948,Population!$A$2:$B$10,2,FALSE)/100000)/14)</f>
        <v>89.970280620985278</v>
      </c>
      <c r="L2948" s="13">
        <f>IF(B2948="Pending","",(G2948/C2948)/(VLOOKUP(B2948,Population!$A$2:$B$10,2,FALSE)/100000))</f>
        <v>2.6901659052275106E-3</v>
      </c>
    </row>
    <row r="2949" spans="1:12" x14ac:dyDescent="0.3">
      <c r="A2949" s="1">
        <v>44203</v>
      </c>
      <c r="B2949" s="101" t="s">
        <v>7</v>
      </c>
      <c r="C2949" s="101">
        <v>38162</v>
      </c>
      <c r="D2949" s="6">
        <f t="shared" si="243"/>
        <v>6.0169936474850881E-2</v>
      </c>
      <c r="E2949" s="7">
        <f t="shared" si="239"/>
        <v>608</v>
      </c>
      <c r="F2949" s="6">
        <f t="shared" si="240"/>
        <v>6.7555555555555549E-2</v>
      </c>
      <c r="G2949" s="101">
        <v>2286</v>
      </c>
      <c r="H2949" s="7">
        <f t="shared" si="242"/>
        <v>44</v>
      </c>
      <c r="I2949" s="6">
        <f t="shared" si="241"/>
        <v>0.30512546716497596</v>
      </c>
      <c r="J2949" s="10">
        <f>IF(B2949="Pending","",C2949/(VLOOKUP(B2949,Population!$A$2:$B$10,2,FALSE)/100000))</f>
        <v>7957.0973129523336</v>
      </c>
      <c r="K2949" s="10">
        <f>IF(B2949="Pending","",SUMIFS(E:E,A:A,"&lt;="&amp;A2949,A:A,"&gt;="&amp;A2949-13,B:B,B2949)/(VLOOKUP(B2949,Population!$A$2:$B$10,2,FALSE)/100000)/14)</f>
        <v>87.469271075507137</v>
      </c>
      <c r="L2949" s="13">
        <f>IF(B2949="Pending","",(G2949/C2949)/(VLOOKUP(B2949,Population!$A$2:$B$10,2,FALSE)/100000))</f>
        <v>1.2490178385653267E-2</v>
      </c>
    </row>
    <row r="2950" spans="1:12" x14ac:dyDescent="0.3">
      <c r="A2950" s="1">
        <v>44203</v>
      </c>
      <c r="B2950" s="101" t="s">
        <v>25</v>
      </c>
      <c r="C2950" s="101">
        <v>20131</v>
      </c>
      <c r="D2950" s="6">
        <f t="shared" si="243"/>
        <v>3.1740500790713881E-2</v>
      </c>
      <c r="E2950" s="7">
        <f t="shared" si="239"/>
        <v>308</v>
      </c>
      <c r="F2950" s="6">
        <f t="shared" si="240"/>
        <v>3.4222222222222223E-2</v>
      </c>
      <c r="G2950" s="101">
        <v>2849</v>
      </c>
      <c r="H2950" s="7">
        <f t="shared" si="242"/>
        <v>35</v>
      </c>
      <c r="I2950" s="6">
        <f t="shared" si="241"/>
        <v>0.38027229044313937</v>
      </c>
      <c r="J2950" s="10">
        <f>IF(B2950="Pending","",C2950/(VLOOKUP(B2950,Population!$A$2:$B$10,2,FALSE)/100000))</f>
        <v>9093.8658981158151</v>
      </c>
      <c r="K2950" s="10">
        <f>IF(B2950="Pending","",SUMIFS(E:E,A:A,"&lt;="&amp;A2950,A:A,"&gt;="&amp;A2950-13,B:B,B2950)/(VLOOKUP(B2950,Population!$A$2:$B$10,2,FALSE)/100000)/14)</f>
        <v>97.606904567228725</v>
      </c>
      <c r="L2950" s="13">
        <f>IF(B2950="Pending","",(G2950/C2950)/(VLOOKUP(B2950,Population!$A$2:$B$10,2,FALSE)/100000))</f>
        <v>6.3930823282187382E-2</v>
      </c>
    </row>
    <row r="2951" spans="1:12" x14ac:dyDescent="0.3">
      <c r="A2951" s="1">
        <v>44203</v>
      </c>
      <c r="B2951" s="101" t="s">
        <v>21</v>
      </c>
      <c r="C2951" s="101">
        <v>1016</v>
      </c>
      <c r="D2951" s="6">
        <f t="shared" si="243"/>
        <v>1.60192483251529E-3</v>
      </c>
      <c r="E2951" s="7">
        <f t="shared" si="239"/>
        <v>-24</v>
      </c>
      <c r="F2951" s="6">
        <f t="shared" si="240"/>
        <v>-2.6666666666666666E-3</v>
      </c>
      <c r="G2951" s="101">
        <v>1</v>
      </c>
      <c r="H2951" s="7">
        <f t="shared" si="242"/>
        <v>0</v>
      </c>
      <c r="I2951" s="6">
        <f t="shared" si="241"/>
        <v>1.3347570742124932E-4</v>
      </c>
      <c r="J2951" s="10" t="str">
        <f>IF(B2951="Pending","",C2951/(VLOOKUP(B2951,Population!$A$2:$B$10,2,FALSE)/100000))</f>
        <v/>
      </c>
      <c r="K2951" s="10" t="str">
        <f>IF(B2951="Pending","",SUMIFS(E:E,A:A,"&lt;="&amp;A2951,A:A,"&gt;="&amp;A2951-13,B:B,B2951)/(VLOOKUP(B2951,Population!$A$2:$B$10,2,FALSE)/100000)/14)</f>
        <v/>
      </c>
      <c r="L2951" s="13" t="str">
        <f>IF(B2951="Pending","",(G2951/C2951)/(VLOOKUP(B2951,Population!$A$2:$B$10,2,FALSE)/100000))</f>
        <v/>
      </c>
    </row>
    <row r="2952" spans="1:12" x14ac:dyDescent="0.3">
      <c r="A2952" s="1">
        <v>44204</v>
      </c>
      <c r="B2952" s="101" t="s">
        <v>0</v>
      </c>
      <c r="C2952" s="101">
        <v>32638</v>
      </c>
      <c r="D2952" s="6">
        <f t="shared" si="243"/>
        <v>5.0948633013115703E-2</v>
      </c>
      <c r="E2952" s="7">
        <f t="shared" ref="E2952:E3015" si="244">C2952-SUMIFS(C:C,A:A,A2952-1,B:B,B2952)</f>
        <v>328</v>
      </c>
      <c r="F2952" s="6">
        <f t="shared" ref="F2952:F3015" si="245">E2952/SUMIF(A:A,A2952,E:E)</f>
        <v>5.149945046318103E-2</v>
      </c>
      <c r="G2952" s="101">
        <v>4</v>
      </c>
      <c r="H2952" s="7">
        <f t="shared" si="242"/>
        <v>0</v>
      </c>
      <c r="I2952" s="6">
        <f t="shared" si="241"/>
        <v>5.2507219742714626E-4</v>
      </c>
      <c r="J2952" s="10">
        <f>IF(B2952="Pending","",C2952/(VLOOKUP(B2952,Population!$A$2:$B$10,2,FALSE)/100000))</f>
        <v>3602.6907037377996</v>
      </c>
      <c r="K2952" s="10">
        <f>IF(B2952="Pending","",SUMIFS(E:E,A:A,"&lt;="&amp;A2952,A:A,"&gt;="&amp;A2952-13,B:B,B2952)/(VLOOKUP(B2952,Population!$A$2:$B$10,2,FALSE)/100000)/14)</f>
        <v>32.247697640540828</v>
      </c>
      <c r="L2952" s="13">
        <f>IF(B2952="Pending","",(G2952/C2952)/(VLOOKUP(B2952,Population!$A$2:$B$10,2,FALSE)/100000))</f>
        <v>1.3528196226115045E-5</v>
      </c>
    </row>
    <row r="2953" spans="1:12" x14ac:dyDescent="0.3">
      <c r="A2953" s="1">
        <v>44204</v>
      </c>
      <c r="B2953" s="101" t="s">
        <v>1</v>
      </c>
      <c r="C2953" s="101">
        <v>80691</v>
      </c>
      <c r="D2953" s="6">
        <f t="shared" si="243"/>
        <v>0.12596041872851643</v>
      </c>
      <c r="E2953" s="7">
        <f t="shared" si="244"/>
        <v>755</v>
      </c>
      <c r="F2953" s="6">
        <f t="shared" si="245"/>
        <v>0.11854294237713926</v>
      </c>
      <c r="G2953" s="101">
        <v>3</v>
      </c>
      <c r="H2953" s="7">
        <f t="shared" si="242"/>
        <v>0</v>
      </c>
      <c r="I2953" s="6">
        <f t="shared" si="241"/>
        <v>3.9380414807035967E-4</v>
      </c>
      <c r="J2953" s="10">
        <f>IF(B2953="Pending","",C2953/(VLOOKUP(B2953,Population!$A$2:$B$10,2,FALSE)/100000))</f>
        <v>9418.5415390002636</v>
      </c>
      <c r="K2953" s="10">
        <f>IF(B2953="Pending","",SUMIFS(E:E,A:A,"&lt;="&amp;A2953,A:A,"&gt;="&amp;A2953-13,B:B,B2953)/(VLOOKUP(B2953,Population!$A$2:$B$10,2,FALSE)/100000)/14)</f>
        <v>73.577535715327897</v>
      </c>
      <c r="L2953" s="13">
        <f>IF(B2953="Pending","",(G2953/C2953)/(VLOOKUP(B2953,Population!$A$2:$B$10,2,FALSE)/100000))</f>
        <v>4.3396501248002548E-6</v>
      </c>
    </row>
    <row r="2954" spans="1:12" x14ac:dyDescent="0.3">
      <c r="A2954" s="1">
        <v>44204</v>
      </c>
      <c r="B2954" s="101" t="s">
        <v>2</v>
      </c>
      <c r="C2954" s="101">
        <v>117143</v>
      </c>
      <c r="D2954" s="6">
        <f t="shared" si="243"/>
        <v>0.182862789296385</v>
      </c>
      <c r="E2954" s="7">
        <f t="shared" si="244"/>
        <v>1134</v>
      </c>
      <c r="F2954" s="6">
        <f t="shared" si="245"/>
        <v>0.17804992934526614</v>
      </c>
      <c r="G2954" s="101">
        <v>41</v>
      </c>
      <c r="H2954" s="7">
        <f t="shared" si="242"/>
        <v>0</v>
      </c>
      <c r="I2954" s="6">
        <f t="shared" si="241"/>
        <v>5.3819900236282492E-3</v>
      </c>
      <c r="J2954" s="10">
        <f>IF(B2954="Pending","",C2954/(VLOOKUP(B2954,Population!$A$2:$B$10,2,FALSE)/100000))</f>
        <v>12299.14913990055</v>
      </c>
      <c r="K2954" s="10">
        <f>IF(B2954="Pending","",SUMIFS(E:E,A:A,"&lt;="&amp;A2954,A:A,"&gt;="&amp;A2954-13,B:B,B2954)/(VLOOKUP(B2954,Population!$A$2:$B$10,2,FALSE)/100000)/14)</f>
        <v>110.69970674064545</v>
      </c>
      <c r="L2954" s="13">
        <f>IF(B2954="Pending","",(G2954/C2954)/(VLOOKUP(B2954,Population!$A$2:$B$10,2,FALSE)/100000))</f>
        <v>3.6747368168262437E-5</v>
      </c>
    </row>
    <row r="2955" spans="1:12" x14ac:dyDescent="0.3">
      <c r="A2955" s="1">
        <v>44204</v>
      </c>
      <c r="B2955" s="101" t="s">
        <v>3</v>
      </c>
      <c r="C2955" s="101">
        <v>99907</v>
      </c>
      <c r="D2955" s="6">
        <f t="shared" si="243"/>
        <v>0.15595701570075834</v>
      </c>
      <c r="E2955" s="7">
        <f t="shared" si="244"/>
        <v>905</v>
      </c>
      <c r="F2955" s="6">
        <f t="shared" si="245"/>
        <v>0.1420945203328623</v>
      </c>
      <c r="G2955" s="101">
        <v>77</v>
      </c>
      <c r="H2955" s="7">
        <f t="shared" si="242"/>
        <v>1</v>
      </c>
      <c r="I2955" s="6">
        <f t="shared" si="241"/>
        <v>1.0107639800472565E-2</v>
      </c>
      <c r="J2955" s="10">
        <f>IF(B2955="Pending","",C2955/(VLOOKUP(B2955,Population!$A$2:$B$10,2,FALSE)/100000))</f>
        <v>11389.540597048275</v>
      </c>
      <c r="K2955" s="10">
        <f>IF(B2955="Pending","",SUMIFS(E:E,A:A,"&lt;="&amp;A2955,A:A,"&gt;="&amp;A2955-13,B:B,B2955)/(VLOOKUP(B2955,Population!$A$2:$B$10,2,FALSE)/100000)/14)</f>
        <v>107.62549032828177</v>
      </c>
      <c r="L2955" s="13">
        <f>IF(B2955="Pending","",(G2955/C2955)/(VLOOKUP(B2955,Population!$A$2:$B$10,2,FALSE)/100000))</f>
        <v>8.7862811433993341E-5</v>
      </c>
    </row>
    <row r="2956" spans="1:12" x14ac:dyDescent="0.3">
      <c r="A2956" s="1">
        <v>44204</v>
      </c>
      <c r="B2956" s="101" t="s">
        <v>4</v>
      </c>
      <c r="C2956" s="101">
        <v>95962</v>
      </c>
      <c r="D2956" s="6">
        <f t="shared" si="243"/>
        <v>0.14979878427613852</v>
      </c>
      <c r="E2956" s="7">
        <f t="shared" si="244"/>
        <v>905</v>
      </c>
      <c r="F2956" s="6">
        <f t="shared" si="245"/>
        <v>0.1420945203328623</v>
      </c>
      <c r="G2956" s="101">
        <v>247</v>
      </c>
      <c r="H2956" s="7">
        <f t="shared" si="242"/>
        <v>4</v>
      </c>
      <c r="I2956" s="6">
        <f t="shared" si="241"/>
        <v>3.2423208191126277E-2</v>
      </c>
      <c r="J2956" s="10">
        <f>IF(B2956="Pending","",C2956/(VLOOKUP(B2956,Population!$A$2:$B$10,2,FALSE)/100000))</f>
        <v>11256.275512597946</v>
      </c>
      <c r="K2956" s="10">
        <f>IF(B2956="Pending","",SUMIFS(E:E,A:A,"&lt;="&amp;A2956,A:A,"&gt;="&amp;A2956-13,B:B,B2956)/(VLOOKUP(B2956,Population!$A$2:$B$10,2,FALSE)/100000)/14)</f>
        <v>107.01885502476691</v>
      </c>
      <c r="L2956" s="13">
        <f>IF(B2956="Pending","",(G2956/C2956)/(VLOOKUP(B2956,Population!$A$2:$B$10,2,FALSE)/100000))</f>
        <v>3.0192083659524779E-4</v>
      </c>
    </row>
    <row r="2957" spans="1:12" x14ac:dyDescent="0.3">
      <c r="A2957" s="1">
        <v>44204</v>
      </c>
      <c r="B2957" s="101" t="s">
        <v>5</v>
      </c>
      <c r="C2957" s="101">
        <v>89790</v>
      </c>
      <c r="D2957" s="6">
        <f t="shared" si="243"/>
        <v>0.14016415706378024</v>
      </c>
      <c r="E2957" s="7">
        <f t="shared" si="244"/>
        <v>951</v>
      </c>
      <c r="F2957" s="6">
        <f t="shared" si="245"/>
        <v>0.14931700423928404</v>
      </c>
      <c r="G2957" s="101">
        <v>645</v>
      </c>
      <c r="H2957" s="7">
        <f t="shared" si="242"/>
        <v>8</v>
      </c>
      <c r="I2957" s="6">
        <f t="shared" si="241"/>
        <v>8.4667891835127324E-2</v>
      </c>
      <c r="J2957" s="10">
        <f>IF(B2957="Pending","",C2957/(VLOOKUP(B2957,Population!$A$2:$B$10,2,FALSE)/100000))</f>
        <v>10028.357277120625</v>
      </c>
      <c r="K2957" s="10">
        <f>IF(B2957="Pending","",SUMIFS(E:E,A:A,"&lt;="&amp;A2957,A:A,"&gt;="&amp;A2957-13,B:B,B2957)/(VLOOKUP(B2957,Population!$A$2:$B$10,2,FALSE)/100000)/14)</f>
        <v>101.13239240931871</v>
      </c>
      <c r="L2957" s="13">
        <f>IF(B2957="Pending","",(G2957/C2957)/(VLOOKUP(B2957,Population!$A$2:$B$10,2,FALSE)/100000))</f>
        <v>8.0229404660952944E-4</v>
      </c>
    </row>
    <row r="2958" spans="1:12" x14ac:dyDescent="0.3">
      <c r="A2958" s="1">
        <v>44204</v>
      </c>
      <c r="B2958" s="101" t="s">
        <v>6</v>
      </c>
      <c r="C2958" s="101">
        <v>64454</v>
      </c>
      <c r="D2958" s="6">
        <f t="shared" si="243"/>
        <v>0.10061410601836386</v>
      </c>
      <c r="E2958" s="7">
        <f t="shared" si="244"/>
        <v>679</v>
      </c>
      <c r="F2958" s="6">
        <f t="shared" si="245"/>
        <v>0.10661014287957293</v>
      </c>
      <c r="G2958" s="101">
        <v>1378</v>
      </c>
      <c r="H2958" s="7">
        <f t="shared" si="242"/>
        <v>26</v>
      </c>
      <c r="I2958" s="6">
        <f t="shared" si="241"/>
        <v>0.18088737201365188</v>
      </c>
      <c r="J2958" s="10">
        <f>IF(B2958="Pending","",C2958/(VLOOKUP(B2958,Population!$A$2:$B$10,2,FALSE)/100000))</f>
        <v>8179.0472033074548</v>
      </c>
      <c r="K2958" s="10">
        <f>IF(B2958="Pending","",SUMIFS(E:E,A:A,"&lt;="&amp;A2958,A:A,"&gt;="&amp;A2958-13,B:B,B2958)/(VLOOKUP(B2958,Population!$A$2:$B$10,2,FALSE)/100000)/14)</f>
        <v>87.160408870783243</v>
      </c>
      <c r="L2958" s="13">
        <f>IF(B2958="Pending","",(G2958/C2958)/(VLOOKUP(B2958,Population!$A$2:$B$10,2,FALSE)/100000))</f>
        <v>2.713014923616329E-3</v>
      </c>
    </row>
    <row r="2959" spans="1:12" x14ac:dyDescent="0.3">
      <c r="A2959" s="1">
        <v>44204</v>
      </c>
      <c r="B2959" s="101" t="s">
        <v>7</v>
      </c>
      <c r="C2959" s="101">
        <v>38622</v>
      </c>
      <c r="D2959" s="6">
        <f t="shared" si="243"/>
        <v>6.0289788106886295E-2</v>
      </c>
      <c r="E2959" s="7">
        <f t="shared" si="244"/>
        <v>460</v>
      </c>
      <c r="F2959" s="6">
        <f t="shared" si="245"/>
        <v>7.2224839064217297E-2</v>
      </c>
      <c r="G2959" s="101">
        <v>2319</v>
      </c>
      <c r="H2959" s="7">
        <f t="shared" si="242"/>
        <v>33</v>
      </c>
      <c r="I2959" s="6">
        <f t="shared" si="241"/>
        <v>0.30441060645838802</v>
      </c>
      <c r="J2959" s="10">
        <f>IF(B2959="Pending","",C2959/(VLOOKUP(B2959,Population!$A$2:$B$10,2,FALSE)/100000))</f>
        <v>8053.0111739648082</v>
      </c>
      <c r="K2959" s="10">
        <f>IF(B2959="Pending","",SUMIFS(E:E,A:A,"&lt;="&amp;A2959,A:A,"&gt;="&amp;A2959-13,B:B,B2959)/(VLOOKUP(B2959,Population!$A$2:$B$10,2,FALSE)/100000)/14)</f>
        <v>85.905458124216793</v>
      </c>
      <c r="L2959" s="13">
        <f>IF(B2959="Pending","",(G2959/C2959)/(VLOOKUP(B2959,Population!$A$2:$B$10,2,FALSE)/100000))</f>
        <v>1.2519573417714711E-2</v>
      </c>
    </row>
    <row r="2960" spans="1:12" x14ac:dyDescent="0.3">
      <c r="A2960" s="1">
        <v>44204</v>
      </c>
      <c r="B2960" s="101" t="s">
        <v>25</v>
      </c>
      <c r="C2960" s="101">
        <v>20385</v>
      </c>
      <c r="D2960" s="6">
        <f t="shared" si="243"/>
        <v>3.1821431581970823E-2</v>
      </c>
      <c r="E2960" s="7">
        <f t="shared" si="244"/>
        <v>254</v>
      </c>
      <c r="F2960" s="6">
        <f t="shared" si="245"/>
        <v>3.9880672005024334E-2</v>
      </c>
      <c r="G2960" s="101">
        <v>2902</v>
      </c>
      <c r="H2960" s="7">
        <f t="shared" si="242"/>
        <v>53</v>
      </c>
      <c r="I2960" s="6">
        <f t="shared" si="241"/>
        <v>0.38093987923339462</v>
      </c>
      <c r="J2960" s="10">
        <f>IF(B2960="Pending","",C2960/(VLOOKUP(B2960,Population!$A$2:$B$10,2,FALSE)/100000))</f>
        <v>9208.6064444434396</v>
      </c>
      <c r="K2960" s="10">
        <f>IF(B2960="Pending","",SUMIFS(E:E,A:A,"&lt;="&amp;A2960,A:A,"&gt;="&amp;A2960-13,B:B,B2960)/(VLOOKUP(B2960,Population!$A$2:$B$10,2,FALSE)/100000)/14)</f>
        <v>97.155170132867994</v>
      </c>
      <c r="L2960" s="13">
        <f>IF(B2960="Pending","",(G2960/C2960)/(VLOOKUP(B2960,Population!$A$2:$B$10,2,FALSE)/100000))</f>
        <v>6.4308723498397488E-2</v>
      </c>
    </row>
    <row r="2961" spans="1:12" x14ac:dyDescent="0.3">
      <c r="A2961" s="1">
        <v>44204</v>
      </c>
      <c r="B2961" s="101" t="s">
        <v>21</v>
      </c>
      <c r="C2961" s="101">
        <v>1014</v>
      </c>
      <c r="D2961" s="6">
        <f t="shared" si="243"/>
        <v>1.5828762140847885E-3</v>
      </c>
      <c r="E2961" s="7">
        <f t="shared" si="244"/>
        <v>-2</v>
      </c>
      <c r="F2961" s="6">
        <f t="shared" si="245"/>
        <v>-3.1402103940964042E-4</v>
      </c>
      <c r="G2961" s="101">
        <v>2</v>
      </c>
      <c r="H2961" s="7">
        <f t="shared" si="242"/>
        <v>1</v>
      </c>
      <c r="I2961" s="6">
        <f t="shared" si="241"/>
        <v>2.6253609871357313E-4</v>
      </c>
      <c r="J2961" s="10" t="str">
        <f>IF(B2961="Pending","",C2961/(VLOOKUP(B2961,Population!$A$2:$B$10,2,FALSE)/100000))</f>
        <v/>
      </c>
      <c r="K2961" s="10" t="str">
        <f>IF(B2961="Pending","",SUMIFS(E:E,A:A,"&lt;="&amp;A2961,A:A,"&gt;="&amp;A2961-13,B:B,B2961)/(VLOOKUP(B2961,Population!$A$2:$B$10,2,FALSE)/100000)/14)</f>
        <v/>
      </c>
      <c r="L2961" s="13" t="str">
        <f>IF(B2961="Pending","",(G2961/C2961)/(VLOOKUP(B2961,Population!$A$2:$B$10,2,FALSE)/100000))</f>
        <v/>
      </c>
    </row>
    <row r="2962" spans="1:12" x14ac:dyDescent="0.3">
      <c r="A2962" s="1">
        <v>44205</v>
      </c>
      <c r="B2962" s="101" t="s">
        <v>0</v>
      </c>
      <c r="C2962" s="101">
        <v>33025</v>
      </c>
      <c r="D2962" s="6">
        <f t="shared" si="243"/>
        <v>5.1086704308144479E-2</v>
      </c>
      <c r="E2962" s="7">
        <f t="shared" si="244"/>
        <v>387</v>
      </c>
      <c r="F2962" s="6">
        <f t="shared" si="245"/>
        <v>6.6221765913757696E-2</v>
      </c>
      <c r="G2962" s="101">
        <v>4</v>
      </c>
      <c r="H2962" s="7">
        <f t="shared" si="242"/>
        <v>0</v>
      </c>
      <c r="I2962" s="6">
        <f t="shared" si="241"/>
        <v>5.1921079958463135E-4</v>
      </c>
      <c r="J2962" s="10">
        <f>IF(B2962="Pending","",C2962/(VLOOKUP(B2962,Population!$A$2:$B$10,2,FALSE)/100000))</f>
        <v>3645.4090474582031</v>
      </c>
      <c r="K2962" s="10">
        <f>IF(B2962="Pending","",SUMIFS(E:E,A:A,"&lt;="&amp;A2962,A:A,"&gt;="&amp;A2962-13,B:B,B2962)/(VLOOKUP(B2962,Population!$A$2:$B$10,2,FALSE)/100000)/14)</f>
        <v>33.501336741970164</v>
      </c>
      <c r="L2962" s="13">
        <f>IF(B2962="Pending","",(G2962/C2962)/(VLOOKUP(B2962,Population!$A$2:$B$10,2,FALSE)/100000))</f>
        <v>1.3369667477000541E-5</v>
      </c>
    </row>
    <row r="2963" spans="1:12" x14ac:dyDescent="0.3">
      <c r="A2963" s="1">
        <v>44205</v>
      </c>
      <c r="B2963" s="101" t="s">
        <v>1</v>
      </c>
      <c r="C2963" s="101">
        <v>81381</v>
      </c>
      <c r="D2963" s="6">
        <f t="shared" si="243"/>
        <v>0.12588908654961714</v>
      </c>
      <c r="E2963" s="7">
        <f t="shared" si="244"/>
        <v>690</v>
      </c>
      <c r="F2963" s="6">
        <f t="shared" si="245"/>
        <v>0.11806981519507187</v>
      </c>
      <c r="G2963" s="101">
        <v>3</v>
      </c>
      <c r="H2963" s="7">
        <f t="shared" si="242"/>
        <v>0</v>
      </c>
      <c r="I2963" s="6">
        <f t="shared" si="241"/>
        <v>3.8940809968847351E-4</v>
      </c>
      <c r="J2963" s="10">
        <f>IF(B2963="Pending","",C2963/(VLOOKUP(B2963,Population!$A$2:$B$10,2,FALSE)/100000))</f>
        <v>9499.0808018909229</v>
      </c>
      <c r="K2963" s="10">
        <f>IF(B2963="Pending","",SUMIFS(E:E,A:A,"&lt;="&amp;A2963,A:A,"&gt;="&amp;A2963-13,B:B,B2963)/(VLOOKUP(B2963,Population!$A$2:$B$10,2,FALSE)/100000)/14)</f>
        <v>74.728096613765871</v>
      </c>
      <c r="L2963" s="13">
        <f>IF(B2963="Pending","",(G2963/C2963)/(VLOOKUP(B2963,Population!$A$2:$B$10,2,FALSE)/100000))</f>
        <v>4.3028558044292569E-6</v>
      </c>
    </row>
    <row r="2964" spans="1:12" x14ac:dyDescent="0.3">
      <c r="A2964" s="1">
        <v>44205</v>
      </c>
      <c r="B2964" s="101" t="s">
        <v>2</v>
      </c>
      <c r="C2964" s="101">
        <v>118223</v>
      </c>
      <c r="D2964" s="6">
        <f t="shared" si="243"/>
        <v>0.18288034650785057</v>
      </c>
      <c r="E2964" s="7">
        <f t="shared" si="244"/>
        <v>1080</v>
      </c>
      <c r="F2964" s="6">
        <f t="shared" si="245"/>
        <v>0.18480492813141683</v>
      </c>
      <c r="G2964" s="101">
        <v>41</v>
      </c>
      <c r="H2964" s="7">
        <f t="shared" si="242"/>
        <v>0</v>
      </c>
      <c r="I2964" s="6">
        <f t="shared" si="241"/>
        <v>5.3219106957424715E-3</v>
      </c>
      <c r="J2964" s="10">
        <f>IF(B2964="Pending","",C2964/(VLOOKUP(B2964,Population!$A$2:$B$10,2,FALSE)/100000))</f>
        <v>12412.54115710254</v>
      </c>
      <c r="K2964" s="10">
        <f>IF(B2964="Pending","",SUMIFS(E:E,A:A,"&lt;="&amp;A2964,A:A,"&gt;="&amp;A2964-13,B:B,B2964)/(VLOOKUP(B2964,Population!$A$2:$B$10,2,FALSE)/100000)/14)</f>
        <v>112.69456630253229</v>
      </c>
      <c r="L2964" s="13">
        <f>IF(B2964="Pending","",(G2964/C2964)/(VLOOKUP(B2964,Population!$A$2:$B$10,2,FALSE)/100000))</f>
        <v>3.6411670735261048E-5</v>
      </c>
    </row>
    <row r="2965" spans="1:12" x14ac:dyDescent="0.3">
      <c r="A2965" s="1">
        <v>44205</v>
      </c>
      <c r="B2965" s="101" t="s">
        <v>3</v>
      </c>
      <c r="C2965" s="101">
        <v>100811</v>
      </c>
      <c r="D2965" s="6">
        <f t="shared" si="243"/>
        <v>0.15594554876633923</v>
      </c>
      <c r="E2965" s="7">
        <f t="shared" si="244"/>
        <v>904</v>
      </c>
      <c r="F2965" s="6">
        <f t="shared" si="245"/>
        <v>0.15468856947296372</v>
      </c>
      <c r="G2965" s="101">
        <v>77</v>
      </c>
      <c r="H2965" s="7">
        <f t="shared" si="242"/>
        <v>0</v>
      </c>
      <c r="I2965" s="6">
        <f t="shared" si="241"/>
        <v>9.9948078920041542E-3</v>
      </c>
      <c r="J2965" s="10">
        <f>IF(B2965="Pending","",C2965/(VLOOKUP(B2965,Population!$A$2:$B$10,2,FALSE)/100000))</f>
        <v>11492.59788732555</v>
      </c>
      <c r="K2965" s="10">
        <f>IF(B2965="Pending","",SUMIFS(E:E,A:A,"&lt;="&amp;A2965,A:A,"&gt;="&amp;A2965-13,B:B,B2965)/(VLOOKUP(B2965,Population!$A$2:$B$10,2,FALSE)/100000)/14)</f>
        <v>108.3502136875325</v>
      </c>
      <c r="L2965" s="13">
        <f>IF(B2965="Pending","",(G2965/C2965)/(VLOOKUP(B2965,Population!$A$2:$B$10,2,FALSE)/100000))</f>
        <v>8.7074921406750974E-5</v>
      </c>
    </row>
    <row r="2966" spans="1:12" x14ac:dyDescent="0.3">
      <c r="A2966" s="1">
        <v>44205</v>
      </c>
      <c r="B2966" s="101" t="s">
        <v>4</v>
      </c>
      <c r="C2966" s="101">
        <v>96793</v>
      </c>
      <c r="D2966" s="6">
        <f t="shared" si="243"/>
        <v>0.14973006419676696</v>
      </c>
      <c r="E2966" s="7">
        <f t="shared" si="244"/>
        <v>831</v>
      </c>
      <c r="F2966" s="6">
        <f t="shared" si="245"/>
        <v>0.14219712525667352</v>
      </c>
      <c r="G2966" s="101">
        <v>249</v>
      </c>
      <c r="H2966" s="7">
        <f t="shared" si="242"/>
        <v>2</v>
      </c>
      <c r="I2966" s="6">
        <f t="shared" si="241"/>
        <v>3.2320872274143299E-2</v>
      </c>
      <c r="J2966" s="10">
        <f>IF(B2966="Pending","",C2966/(VLOOKUP(B2966,Population!$A$2:$B$10,2,FALSE)/100000))</f>
        <v>11353.75123164266</v>
      </c>
      <c r="K2966" s="10">
        <f>IF(B2966="Pending","",SUMIFS(E:E,A:A,"&lt;="&amp;A2966,A:A,"&gt;="&amp;A2966-13,B:B,B2966)/(VLOOKUP(B2966,Population!$A$2:$B$10,2,FALSE)/100000)/14)</f>
        <v>107.06074763222982</v>
      </c>
      <c r="L2966" s="13">
        <f>IF(B2966="Pending","",(G2966/C2966)/(VLOOKUP(B2966,Population!$A$2:$B$10,2,FALSE)/100000))</f>
        <v>3.0175246064431828E-4</v>
      </c>
    </row>
    <row r="2967" spans="1:12" x14ac:dyDescent="0.3">
      <c r="A2967" s="1">
        <v>44205</v>
      </c>
      <c r="B2967" s="101" t="s">
        <v>5</v>
      </c>
      <c r="C2967" s="101">
        <v>90612</v>
      </c>
      <c r="D2967" s="6">
        <f t="shared" si="243"/>
        <v>0.14016861319514271</v>
      </c>
      <c r="E2967" s="7">
        <f t="shared" si="244"/>
        <v>822</v>
      </c>
      <c r="F2967" s="6">
        <f t="shared" si="245"/>
        <v>0.14065708418891171</v>
      </c>
      <c r="G2967" s="101">
        <v>653</v>
      </c>
      <c r="H2967" s="7">
        <f t="shared" si="242"/>
        <v>8</v>
      </c>
      <c r="I2967" s="6">
        <f t="shared" si="241"/>
        <v>8.476116303219107E-2</v>
      </c>
      <c r="J2967" s="10">
        <f>IF(B2967="Pending","",C2967/(VLOOKUP(B2967,Population!$A$2:$B$10,2,FALSE)/100000))</f>
        <v>10120.163822190156</v>
      </c>
      <c r="K2967" s="10">
        <f>IF(B2967="Pending","",SUMIFS(E:E,A:A,"&lt;="&amp;A2967,A:A,"&gt;="&amp;A2967-13,B:B,B2967)/(VLOOKUP(B2967,Population!$A$2:$B$10,2,FALSE)/100000)/14)</f>
        <v>101.49138567731738</v>
      </c>
      <c r="L2967" s="13">
        <f>IF(B2967="Pending","",(G2967/C2967)/(VLOOKUP(B2967,Population!$A$2:$B$10,2,FALSE)/100000))</f>
        <v>8.0487658147902579E-4</v>
      </c>
    </row>
    <row r="2968" spans="1:12" x14ac:dyDescent="0.3">
      <c r="A2968" s="1">
        <v>44205</v>
      </c>
      <c r="B2968" s="101" t="s">
        <v>6</v>
      </c>
      <c r="C2968" s="101">
        <v>65065</v>
      </c>
      <c r="D2968" s="6">
        <f t="shared" si="243"/>
        <v>0.10064970221981592</v>
      </c>
      <c r="E2968" s="7">
        <f t="shared" si="244"/>
        <v>611</v>
      </c>
      <c r="F2968" s="6">
        <f t="shared" si="245"/>
        <v>0.10455167693360712</v>
      </c>
      <c r="G2968" s="101">
        <v>1395</v>
      </c>
      <c r="H2968" s="7">
        <f t="shared" si="242"/>
        <v>17</v>
      </c>
      <c r="I2968" s="6">
        <f t="shared" si="241"/>
        <v>0.18107476635514019</v>
      </c>
      <c r="J2968" s="10">
        <f>IF(B2968="Pending","",C2968/(VLOOKUP(B2968,Population!$A$2:$B$10,2,FALSE)/100000))</f>
        <v>8256.5815354081915</v>
      </c>
      <c r="K2968" s="10">
        <f>IF(B2968="Pending","",SUMIFS(E:E,A:A,"&lt;="&amp;A2968,A:A,"&gt;="&amp;A2968-13,B:B,B2968)/(VLOOKUP(B2968,Population!$A$2:$B$10,2,FALSE)/100000)/14)</f>
        <v>87.13321656352322</v>
      </c>
      <c r="L2968" s="13">
        <f>IF(B2968="Pending","",(G2968/C2968)/(VLOOKUP(B2968,Population!$A$2:$B$10,2,FALSE)/100000))</f>
        <v>2.7206934644237062E-3</v>
      </c>
    </row>
    <row r="2969" spans="1:12" x14ac:dyDescent="0.3">
      <c r="A2969" s="1">
        <v>44205</v>
      </c>
      <c r="B2969" s="101" t="s">
        <v>7</v>
      </c>
      <c r="C2969" s="101">
        <v>38994</v>
      </c>
      <c r="D2969" s="6">
        <f t="shared" si="243"/>
        <v>6.0320210379766419E-2</v>
      </c>
      <c r="E2969" s="7">
        <f t="shared" si="244"/>
        <v>372</v>
      </c>
      <c r="F2969" s="6">
        <f t="shared" si="245"/>
        <v>6.3655030800821355E-2</v>
      </c>
      <c r="G2969" s="101">
        <v>2350</v>
      </c>
      <c r="H2969" s="7">
        <f t="shared" si="242"/>
        <v>31</v>
      </c>
      <c r="I2969" s="6">
        <f t="shared" si="241"/>
        <v>0.30503634475597091</v>
      </c>
      <c r="J2969" s="10">
        <f>IF(B2969="Pending","",C2969/(VLOOKUP(B2969,Population!$A$2:$B$10,2,FALSE)/100000))</f>
        <v>8130.5762963488105</v>
      </c>
      <c r="K2969" s="10">
        <f>IF(B2969="Pending","",SUMIFS(E:E,A:A,"&lt;="&amp;A2969,A:A,"&gt;="&amp;A2969-13,B:B,B2969)/(VLOOKUP(B2969,Population!$A$2:$B$10,2,FALSE)/100000)/14)</f>
        <v>86.17354034443801</v>
      </c>
      <c r="L2969" s="13">
        <f>IF(B2969="Pending","",(G2969/C2969)/(VLOOKUP(B2969,Population!$A$2:$B$10,2,FALSE)/100000))</f>
        <v>1.2565900516429305E-2</v>
      </c>
    </row>
    <row r="2970" spans="1:12" x14ac:dyDescent="0.3">
      <c r="A2970" s="1">
        <v>44205</v>
      </c>
      <c r="B2970" s="101" t="s">
        <v>25</v>
      </c>
      <c r="C2970" s="101">
        <v>20544</v>
      </c>
      <c r="D2970" s="6">
        <f t="shared" si="243"/>
        <v>3.1779720009281462E-2</v>
      </c>
      <c r="E2970" s="7">
        <f t="shared" si="244"/>
        <v>159</v>
      </c>
      <c r="F2970" s="6">
        <f t="shared" si="245"/>
        <v>2.7207392197125257E-2</v>
      </c>
      <c r="G2970" s="101">
        <v>2930</v>
      </c>
      <c r="H2970" s="7">
        <f t="shared" si="242"/>
        <v>28</v>
      </c>
      <c r="I2970" s="6">
        <f t="shared" si="241"/>
        <v>0.38032191069574245</v>
      </c>
      <c r="J2970" s="10">
        <f>IF(B2970="Pending","",C2970/(VLOOKUP(B2970,Population!$A$2:$B$10,2,FALSE)/100000))</f>
        <v>9280.4322195067962</v>
      </c>
      <c r="K2970" s="10">
        <f>IF(B2970="Pending","",SUMIFS(E:E,A:A,"&lt;="&amp;A2970,A:A,"&gt;="&amp;A2970-13,B:B,B2970)/(VLOOKUP(B2970,Population!$A$2:$B$10,2,FALSE)/100000)/14)</f>
        <v>96.6389022078843</v>
      </c>
      <c r="L2970" s="13">
        <f>IF(B2970="Pending","",(G2970/C2970)/(VLOOKUP(B2970,Population!$A$2:$B$10,2,FALSE)/100000))</f>
        <v>6.4426688701174697E-2</v>
      </c>
    </row>
    <row r="2971" spans="1:12" x14ac:dyDescent="0.3">
      <c r="A2971" s="1">
        <v>44205</v>
      </c>
      <c r="B2971" s="101" t="s">
        <v>21</v>
      </c>
      <c r="C2971" s="101">
        <v>1002</v>
      </c>
      <c r="D2971" s="6">
        <f t="shared" si="243"/>
        <v>1.5500038672751179E-3</v>
      </c>
      <c r="E2971" s="7">
        <f t="shared" si="244"/>
        <v>-12</v>
      </c>
      <c r="F2971" s="6">
        <f t="shared" si="245"/>
        <v>-2.0533880903490761E-3</v>
      </c>
      <c r="G2971" s="101">
        <v>2</v>
      </c>
      <c r="H2971" s="7">
        <f t="shared" si="242"/>
        <v>0</v>
      </c>
      <c r="I2971" s="6">
        <f t="shared" si="241"/>
        <v>2.5960539979231567E-4</v>
      </c>
      <c r="J2971" s="10" t="str">
        <f>IF(B2971="Pending","",C2971/(VLOOKUP(B2971,Population!$A$2:$B$10,2,FALSE)/100000))</f>
        <v/>
      </c>
      <c r="K2971" s="10" t="str">
        <f>IF(B2971="Pending","",SUMIFS(E:E,A:A,"&lt;="&amp;A2971,A:A,"&gt;="&amp;A2971-13,B:B,B2971)/(VLOOKUP(B2971,Population!$A$2:$B$10,2,FALSE)/100000)/14)</f>
        <v/>
      </c>
      <c r="L2971" s="13" t="str">
        <f>IF(B2971="Pending","",(G2971/C2971)/(VLOOKUP(B2971,Population!$A$2:$B$10,2,FALSE)/100000))</f>
        <v/>
      </c>
    </row>
    <row r="2972" spans="1:12" x14ac:dyDescent="0.3">
      <c r="A2972" s="1">
        <v>44206</v>
      </c>
      <c r="B2972" s="101" t="s">
        <v>0</v>
      </c>
      <c r="C2972" s="101">
        <v>33456</v>
      </c>
      <c r="D2972" s="6">
        <f t="shared" si="243"/>
        <v>5.1166212192350458E-2</v>
      </c>
      <c r="E2972" s="7">
        <f t="shared" si="244"/>
        <v>431</v>
      </c>
      <c r="F2972" s="6">
        <f t="shared" si="245"/>
        <v>5.8094082760479851E-2</v>
      </c>
      <c r="G2972" s="101">
        <v>4</v>
      </c>
      <c r="H2972" s="7">
        <f t="shared" si="242"/>
        <v>0</v>
      </c>
      <c r="I2972" s="6">
        <f t="shared" si="241"/>
        <v>5.1380860629415544E-4</v>
      </c>
      <c r="J2972" s="10">
        <f>IF(B2972="Pending","",C2972/(VLOOKUP(B2972,Population!$A$2:$B$10,2,FALSE)/100000))</f>
        <v>3692.9842571313138</v>
      </c>
      <c r="K2972" s="10">
        <f>IF(B2972="Pending","",SUMIFS(E:E,A:A,"&lt;="&amp;A2972,A:A,"&gt;="&amp;A2972-13,B:B,B2972)/(VLOOKUP(B2972,Population!$A$2:$B$10,2,FALSE)/100000)/14)</f>
        <v>35.866693537119858</v>
      </c>
      <c r="L2972" s="13">
        <f>IF(B2972="Pending","",(G2972/C2972)/(VLOOKUP(B2972,Population!$A$2:$B$10,2,FALSE)/100000))</f>
        <v>1.3197431504900253E-5</v>
      </c>
    </row>
    <row r="2973" spans="1:12" x14ac:dyDescent="0.3">
      <c r="A2973" s="1">
        <v>44206</v>
      </c>
      <c r="B2973" s="101" t="s">
        <v>1</v>
      </c>
      <c r="C2973" s="101">
        <v>82374</v>
      </c>
      <c r="D2973" s="6">
        <f t="shared" si="243"/>
        <v>0.12597936283873376</v>
      </c>
      <c r="E2973" s="7">
        <f t="shared" si="244"/>
        <v>993</v>
      </c>
      <c r="F2973" s="6">
        <f t="shared" si="245"/>
        <v>0.13384553174282249</v>
      </c>
      <c r="G2973" s="101">
        <v>3</v>
      </c>
      <c r="H2973" s="7">
        <f t="shared" si="242"/>
        <v>0</v>
      </c>
      <c r="I2973" s="6">
        <f t="shared" si="241"/>
        <v>3.8535645472061658E-4</v>
      </c>
      <c r="J2973" s="10">
        <f>IF(B2973="Pending","",C2973/(VLOOKUP(B2973,Population!$A$2:$B$10,2,FALSE)/100000))</f>
        <v>9614.9873063118266</v>
      </c>
      <c r="K2973" s="10">
        <f>IF(B2973="Pending","",SUMIFS(E:E,A:A,"&lt;="&amp;A2973,A:A,"&gt;="&amp;A2973-13,B:B,B2973)/(VLOOKUP(B2973,Population!$A$2:$B$10,2,FALSE)/100000)/14)</f>
        <v>80.214104375883252</v>
      </c>
      <c r="L2973" s="13">
        <f>IF(B2973="Pending","",(G2973/C2973)/(VLOOKUP(B2973,Population!$A$2:$B$10,2,FALSE)/100000))</f>
        <v>4.2509858477220656E-6</v>
      </c>
    </row>
    <row r="2974" spans="1:12" x14ac:dyDescent="0.3">
      <c r="A2974" s="1">
        <v>44206</v>
      </c>
      <c r="B2974" s="101" t="s">
        <v>2</v>
      </c>
      <c r="C2974" s="101">
        <v>119542</v>
      </c>
      <c r="D2974" s="6">
        <f t="shared" si="243"/>
        <v>0.18282255314137846</v>
      </c>
      <c r="E2974" s="7">
        <f t="shared" si="244"/>
        <v>1319</v>
      </c>
      <c r="F2974" s="6">
        <f t="shared" si="245"/>
        <v>0.17778676371478636</v>
      </c>
      <c r="G2974" s="101">
        <v>41</v>
      </c>
      <c r="H2974" s="7">
        <f t="shared" si="242"/>
        <v>0</v>
      </c>
      <c r="I2974" s="6">
        <f t="shared" ref="I2974:I3037" si="246">G2974/SUMIF(A:A,A2974,G:G)</f>
        <v>5.2665382145150935E-3</v>
      </c>
      <c r="J2974" s="10">
        <f>IF(B2974="Pending","",C2974/(VLOOKUP(B2974,Population!$A$2:$B$10,2,FALSE)/100000))</f>
        <v>12551.026407740894</v>
      </c>
      <c r="K2974" s="10">
        <f>IF(B2974="Pending","",SUMIFS(E:E,A:A,"&lt;="&amp;A2974,A:A,"&gt;="&amp;A2974-13,B:B,B2974)/(VLOOKUP(B2974,Population!$A$2:$B$10,2,FALSE)/100000)/14)</f>
        <v>119.00162228579107</v>
      </c>
      <c r="L2974" s="13">
        <f>IF(B2974="Pending","",(G2974/C2974)/(VLOOKUP(B2974,Population!$A$2:$B$10,2,FALSE)/100000))</f>
        <v>3.6009912410155147E-5</v>
      </c>
    </row>
    <row r="2975" spans="1:12" x14ac:dyDescent="0.3">
      <c r="A2975" s="1">
        <v>44206</v>
      </c>
      <c r="B2975" s="101" t="s">
        <v>3</v>
      </c>
      <c r="C2975" s="101">
        <v>101937</v>
      </c>
      <c r="D2975" s="6">
        <f t="shared" si="243"/>
        <v>0.15589819979231315</v>
      </c>
      <c r="E2975" s="7">
        <f t="shared" si="244"/>
        <v>1126</v>
      </c>
      <c r="F2975" s="6">
        <f t="shared" si="245"/>
        <v>0.15177247607494271</v>
      </c>
      <c r="G2975" s="101">
        <v>78</v>
      </c>
      <c r="H2975" s="7">
        <f t="shared" si="242"/>
        <v>1</v>
      </c>
      <c r="I2975" s="6">
        <f t="shared" si="246"/>
        <v>1.001926782273603E-2</v>
      </c>
      <c r="J2975" s="10">
        <f>IF(B2975="Pending","",C2975/(VLOOKUP(B2975,Population!$A$2:$B$10,2,FALSE)/100000))</f>
        <v>11620.963494462951</v>
      </c>
      <c r="K2975" s="10">
        <f>IF(B2975="Pending","",SUMIFS(E:E,A:A,"&lt;="&amp;A2975,A:A,"&gt;="&amp;A2975-13,B:B,B2975)/(VLOOKUP(B2975,Population!$A$2:$B$10,2,FALSE)/100000)/14)</f>
        <v>113.61056526141992</v>
      </c>
      <c r="L2975" s="13">
        <f>IF(B2975="Pending","",(G2975/C2975)/(VLOOKUP(B2975,Population!$A$2:$B$10,2,FALSE)/100000))</f>
        <v>8.7231440293846608E-5</v>
      </c>
    </row>
    <row r="2976" spans="1:12" x14ac:dyDescent="0.3">
      <c r="A2976" s="1">
        <v>44206</v>
      </c>
      <c r="B2976" s="101" t="s">
        <v>4</v>
      </c>
      <c r="C2976" s="101">
        <v>97854</v>
      </c>
      <c r="D2976" s="6">
        <f t="shared" si="243"/>
        <v>0.14965382974265487</v>
      </c>
      <c r="E2976" s="7">
        <f t="shared" si="244"/>
        <v>1061</v>
      </c>
      <c r="F2976" s="6">
        <f t="shared" si="245"/>
        <v>0.14301118749157568</v>
      </c>
      <c r="G2976" s="101">
        <v>252</v>
      </c>
      <c r="H2976" s="7">
        <f t="shared" si="242"/>
        <v>3</v>
      </c>
      <c r="I2976" s="6">
        <f t="shared" si="246"/>
        <v>3.236994219653179E-2</v>
      </c>
      <c r="J2976" s="10">
        <f>IF(B2976="Pending","",C2976/(VLOOKUP(B2976,Population!$A$2:$B$10,2,FALSE)/100000))</f>
        <v>11478.205789893493</v>
      </c>
      <c r="K2976" s="10">
        <f>IF(B2976="Pending","",SUMIFS(E:E,A:A,"&lt;="&amp;A2976,A:A,"&gt;="&amp;A2976-13,B:B,B2976)/(VLOOKUP(B2976,Population!$A$2:$B$10,2,FALSE)/100000)/14)</f>
        <v>112.04596792031691</v>
      </c>
      <c r="L2976" s="13">
        <f>IF(B2976="Pending","",(G2976/C2976)/(VLOOKUP(B2976,Population!$A$2:$B$10,2,FALSE)/100000))</f>
        <v>3.0207680652639648E-4</v>
      </c>
    </row>
    <row r="2977" spans="1:12" x14ac:dyDescent="0.3">
      <c r="A2977" s="1">
        <v>44206</v>
      </c>
      <c r="B2977" s="101" t="s">
        <v>5</v>
      </c>
      <c r="C2977" s="101">
        <v>91603</v>
      </c>
      <c r="D2977" s="6">
        <f t="shared" si="243"/>
        <v>0.14009381083978595</v>
      </c>
      <c r="E2977" s="7">
        <f t="shared" si="244"/>
        <v>991</v>
      </c>
      <c r="F2977" s="6">
        <f t="shared" si="245"/>
        <v>0.13357595363256503</v>
      </c>
      <c r="G2977" s="101">
        <v>660</v>
      </c>
      <c r="H2977" s="7">
        <f t="shared" si="242"/>
        <v>7</v>
      </c>
      <c r="I2977" s="6">
        <f t="shared" si="246"/>
        <v>8.477842003853564E-2</v>
      </c>
      <c r="J2977" s="10">
        <f>IF(B2977="Pending","",C2977/(VLOOKUP(B2977,Population!$A$2:$B$10,2,FALSE)/100000))</f>
        <v>10230.845435528239</v>
      </c>
      <c r="K2977" s="10">
        <f>IF(B2977="Pending","",SUMIFS(E:E,A:A,"&lt;="&amp;A2977,A:A,"&gt;="&amp;A2977-13,B:B,B2977)/(VLOOKUP(B2977,Population!$A$2:$B$10,2,FALSE)/100000)/14)</f>
        <v>105.55199841979142</v>
      </c>
      <c r="L2977" s="13">
        <f>IF(B2977="Pending","",(G2977/C2977)/(VLOOKUP(B2977,Population!$A$2:$B$10,2,FALSE)/100000))</f>
        <v>8.0470382370006273E-4</v>
      </c>
    </row>
    <row r="2978" spans="1:12" x14ac:dyDescent="0.3">
      <c r="A2978" s="1">
        <v>44206</v>
      </c>
      <c r="B2978" s="101" t="s">
        <v>6</v>
      </c>
      <c r="C2978" s="101">
        <v>65833</v>
      </c>
      <c r="D2978" s="6">
        <f t="shared" si="243"/>
        <v>0.10068224674973121</v>
      </c>
      <c r="E2978" s="7">
        <f t="shared" si="244"/>
        <v>768</v>
      </c>
      <c r="F2978" s="6">
        <f t="shared" si="245"/>
        <v>0.10351799433885968</v>
      </c>
      <c r="G2978" s="101">
        <v>1409</v>
      </c>
      <c r="H2978" s="7">
        <f t="shared" si="242"/>
        <v>14</v>
      </c>
      <c r="I2978" s="6">
        <f t="shared" si="246"/>
        <v>0.18098908156711624</v>
      </c>
      <c r="J2978" s="10">
        <f>IF(B2978="Pending","",C2978/(VLOOKUP(B2978,Population!$A$2:$B$10,2,FALSE)/100000))</f>
        <v>8354.0387646281015</v>
      </c>
      <c r="K2978" s="10">
        <f>IF(B2978="Pending","",SUMIFS(E:E,A:A,"&lt;="&amp;A2978,A:A,"&gt;="&amp;A2978-13,B:B,B2978)/(VLOOKUP(B2978,Population!$A$2:$B$10,2,FALSE)/100000)/14)</f>
        <v>90.894819067825964</v>
      </c>
      <c r="L2978" s="13">
        <f>IF(B2978="Pending","",(G2978/C2978)/(VLOOKUP(B2978,Population!$A$2:$B$10,2,FALSE)/100000))</f>
        <v>2.7159400959556718E-3</v>
      </c>
    </row>
    <row r="2979" spans="1:12" x14ac:dyDescent="0.3">
      <c r="A2979" s="1">
        <v>44206</v>
      </c>
      <c r="B2979" s="101" t="s">
        <v>7</v>
      </c>
      <c r="C2979" s="101">
        <v>39447</v>
      </c>
      <c r="D2979" s="6">
        <f t="shared" si="243"/>
        <v>6.0328597930166442E-2</v>
      </c>
      <c r="E2979" s="7">
        <f t="shared" si="244"/>
        <v>453</v>
      </c>
      <c r="F2979" s="6">
        <f t="shared" si="245"/>
        <v>6.105944197331177E-2</v>
      </c>
      <c r="G2979" s="101">
        <v>2371</v>
      </c>
      <c r="H2979" s="7">
        <f t="shared" si="242"/>
        <v>21</v>
      </c>
      <c r="I2979" s="6">
        <f t="shared" si="246"/>
        <v>0.30456005138086062</v>
      </c>
      <c r="J2979" s="10">
        <f>IF(B2979="Pending","",C2979/(VLOOKUP(B2979,Population!$A$2:$B$10,2,FALSE)/100000))</f>
        <v>8225.0305986067469</v>
      </c>
      <c r="K2979" s="10">
        <f>IF(B2979="Pending","",SUMIFS(E:E,A:A,"&lt;="&amp;A2979,A:A,"&gt;="&amp;A2979-13,B:B,B2979)/(VLOOKUP(B2979,Population!$A$2:$B$10,2,FALSE)/100000)/14)</f>
        <v>90.343708214545615</v>
      </c>
      <c r="L2979" s="13">
        <f>IF(B2979="Pending","",(G2979/C2979)/(VLOOKUP(B2979,Population!$A$2:$B$10,2,FALSE)/100000))</f>
        <v>1.2532598195078392E-2</v>
      </c>
    </row>
    <row r="2980" spans="1:12" x14ac:dyDescent="0.3">
      <c r="A2980" s="1">
        <v>44206</v>
      </c>
      <c r="B2980" s="101" t="s">
        <v>25</v>
      </c>
      <c r="C2980" s="101">
        <v>20815</v>
      </c>
      <c r="D2980" s="6">
        <f t="shared" si="243"/>
        <v>3.1833593579141999E-2</v>
      </c>
      <c r="E2980" s="7">
        <f t="shared" si="244"/>
        <v>271</v>
      </c>
      <c r="F2980" s="6">
        <f t="shared" si="245"/>
        <v>3.6527833939884083E-2</v>
      </c>
      <c r="G2980" s="101">
        <v>2965</v>
      </c>
      <c r="H2980" s="7">
        <f t="shared" si="242"/>
        <v>35</v>
      </c>
      <c r="I2980" s="6">
        <f t="shared" si="246"/>
        <v>0.38086062941554272</v>
      </c>
      <c r="J2980" s="10">
        <f>IF(B2980="Pending","",C2980/(VLOOKUP(B2980,Population!$A$2:$B$10,2,FALSE)/100000))</f>
        <v>9402.8522512185536</v>
      </c>
      <c r="K2980" s="10">
        <f>IF(B2980="Pending","",SUMIFS(E:E,A:A,"&lt;="&amp;A2980,A:A,"&gt;="&amp;A2980-13,B:B,B2980)/(VLOOKUP(B2980,Population!$A$2:$B$10,2,FALSE)/100000)/14)</f>
        <v>101.44664725929491</v>
      </c>
      <c r="L2980" s="13">
        <f>IF(B2980="Pending","",(G2980/C2980)/(VLOOKUP(B2980,Population!$A$2:$B$10,2,FALSE)/100000))</f>
        <v>6.434747047223438E-2</v>
      </c>
    </row>
    <row r="2981" spans="1:12" x14ac:dyDescent="0.3">
      <c r="A2981" s="1">
        <v>44206</v>
      </c>
      <c r="B2981" s="101" t="s">
        <v>21</v>
      </c>
      <c r="C2981" s="101">
        <v>1008</v>
      </c>
      <c r="D2981" s="6">
        <f t="shared" si="243"/>
        <v>1.5415931937437009E-3</v>
      </c>
      <c r="E2981" s="7">
        <f t="shared" si="244"/>
        <v>6</v>
      </c>
      <c r="F2981" s="6">
        <f t="shared" si="245"/>
        <v>8.0873433077234124E-4</v>
      </c>
      <c r="G2981" s="101">
        <v>2</v>
      </c>
      <c r="H2981" s="7">
        <f t="shared" si="242"/>
        <v>0</v>
      </c>
      <c r="I2981" s="6">
        <f t="shared" si="246"/>
        <v>2.5690430314707772E-4</v>
      </c>
      <c r="J2981" s="10" t="str">
        <f>IF(B2981="Pending","",C2981/(VLOOKUP(B2981,Population!$A$2:$B$10,2,FALSE)/100000))</f>
        <v/>
      </c>
      <c r="K2981" s="10" t="str">
        <f>IF(B2981="Pending","",SUMIFS(E:E,A:A,"&lt;="&amp;A2981,A:A,"&gt;="&amp;A2981-13,B:B,B2981)/(VLOOKUP(B2981,Population!$A$2:$B$10,2,FALSE)/100000)/14)</f>
        <v/>
      </c>
      <c r="L2981" s="13" t="str">
        <f>IF(B2981="Pending","",(G2981/C2981)/(VLOOKUP(B2981,Population!$A$2:$B$10,2,FALSE)/100000))</f>
        <v/>
      </c>
    </row>
    <row r="2982" spans="1:12" x14ac:dyDescent="0.3">
      <c r="A2982" s="1">
        <v>44207</v>
      </c>
      <c r="B2982" s="101" t="s">
        <v>0</v>
      </c>
      <c r="C2982" s="101">
        <v>33624</v>
      </c>
      <c r="D2982" s="6">
        <f t="shared" si="243"/>
        <v>5.1147253710092544E-2</v>
      </c>
      <c r="E2982" s="7">
        <f t="shared" si="244"/>
        <v>168</v>
      </c>
      <c r="F2982" s="6">
        <f t="shared" si="245"/>
        <v>4.7632548908420752E-2</v>
      </c>
      <c r="G2982" s="101">
        <v>4</v>
      </c>
      <c r="H2982" s="7">
        <f t="shared" si="242"/>
        <v>0</v>
      </c>
      <c r="I2982" s="6">
        <f t="shared" si="246"/>
        <v>5.0858232676414498E-4</v>
      </c>
      <c r="J2982" s="10">
        <f>IF(B2982="Pending","",C2982/(VLOOKUP(B2982,Population!$A$2:$B$10,2,FALSE)/100000))</f>
        <v>3711.5286544052874</v>
      </c>
      <c r="K2982" s="10">
        <f>IF(B2982="Pending","",SUMIFS(E:E,A:A,"&lt;="&amp;A2982,A:A,"&gt;="&amp;A2982-13,B:B,B2982)/(VLOOKUP(B2982,Population!$A$2:$B$10,2,FALSE)/100000)/14)</f>
        <v>36.087460171333831</v>
      </c>
      <c r="L2982" s="13">
        <f>IF(B2982="Pending","",(G2982/C2982)/(VLOOKUP(B2982,Population!$A$2:$B$10,2,FALSE)/100000))</f>
        <v>1.3131491447416811E-5</v>
      </c>
    </row>
    <row r="2983" spans="1:12" x14ac:dyDescent="0.3">
      <c r="A2983" s="1">
        <v>44207</v>
      </c>
      <c r="B2983" s="101" t="s">
        <v>1</v>
      </c>
      <c r="C2983" s="101">
        <v>82786</v>
      </c>
      <c r="D2983" s="6">
        <f t="shared" si="243"/>
        <v>0.12593018515476212</v>
      </c>
      <c r="E2983" s="7">
        <f t="shared" si="244"/>
        <v>412</v>
      </c>
      <c r="F2983" s="6">
        <f t="shared" si="245"/>
        <v>0.11681315565636519</v>
      </c>
      <c r="G2983" s="101">
        <v>4</v>
      </c>
      <c r="H2983" s="7">
        <f t="shared" si="242"/>
        <v>1</v>
      </c>
      <c r="I2983" s="6">
        <f t="shared" si="246"/>
        <v>5.0858232676414498E-4</v>
      </c>
      <c r="J2983" s="10">
        <f>IF(B2983="Pending","",C2983/(VLOOKUP(B2983,Population!$A$2:$B$10,2,FALSE)/100000))</f>
        <v>9663.0774169074102</v>
      </c>
      <c r="K2983" s="10">
        <f>IF(B2983="Pending","",SUMIFS(E:E,A:A,"&lt;="&amp;A2983,A:A,"&gt;="&amp;A2983-13,B:B,B2983)/(VLOOKUP(B2983,Population!$A$2:$B$10,2,FALSE)/100000)/14)</f>
        <v>80.714348244769326</v>
      </c>
      <c r="L2983" s="13">
        <f>IF(B2983="Pending","",(G2983/C2983)/(VLOOKUP(B2983,Population!$A$2:$B$10,2,FALSE)/100000))</f>
        <v>5.6397733629721189E-6</v>
      </c>
    </row>
    <row r="2984" spans="1:12" x14ac:dyDescent="0.3">
      <c r="A2984" s="1">
        <v>44207</v>
      </c>
      <c r="B2984" s="101" t="s">
        <v>2</v>
      </c>
      <c r="C2984" s="101">
        <v>120222</v>
      </c>
      <c r="D2984" s="6">
        <f t="shared" si="243"/>
        <v>0.18287607469470457</v>
      </c>
      <c r="E2984" s="7">
        <f t="shared" si="244"/>
        <v>680</v>
      </c>
      <c r="F2984" s="6">
        <f t="shared" si="245"/>
        <v>0.19279841224836972</v>
      </c>
      <c r="G2984" s="101">
        <v>42</v>
      </c>
      <c r="H2984" s="7">
        <f t="shared" ref="H2984:H3047" si="247">G2984-SUMIFS(G:G,A:A,A2984-1,B:B,B2984)</f>
        <v>1</v>
      </c>
      <c r="I2984" s="6">
        <f t="shared" si="246"/>
        <v>5.3401144310235215E-3</v>
      </c>
      <c r="J2984" s="10">
        <f>IF(B2984="Pending","",C2984/(VLOOKUP(B2984,Population!$A$2:$B$10,2,FALSE)/100000))</f>
        <v>12622.421381534739</v>
      </c>
      <c r="K2984" s="10">
        <f>IF(B2984="Pending","",SUMIFS(E:E,A:A,"&lt;="&amp;A2984,A:A,"&gt;="&amp;A2984-13,B:B,B2984)/(VLOOKUP(B2984,Population!$A$2:$B$10,2,FALSE)/100000)/14)</f>
        <v>119.55658321654154</v>
      </c>
      <c r="L2984" s="13">
        <f>IF(B2984="Pending","",(G2984/C2984)/(VLOOKUP(B2984,Population!$A$2:$B$10,2,FALSE)/100000))</f>
        <v>3.667955580388886E-5</v>
      </c>
    </row>
    <row r="2985" spans="1:12" x14ac:dyDescent="0.3">
      <c r="A2985" s="1">
        <v>44207</v>
      </c>
      <c r="B2985" s="101" t="s">
        <v>3</v>
      </c>
      <c r="C2985" s="101">
        <v>102463</v>
      </c>
      <c r="D2985" s="6">
        <f t="shared" si="243"/>
        <v>0.15586191580113051</v>
      </c>
      <c r="E2985" s="7">
        <f t="shared" si="244"/>
        <v>526</v>
      </c>
      <c r="F2985" s="6">
        <f t="shared" si="245"/>
        <v>0.14913524241565068</v>
      </c>
      <c r="G2985" s="101">
        <v>79</v>
      </c>
      <c r="H2985" s="7">
        <f t="shared" si="247"/>
        <v>1</v>
      </c>
      <c r="I2985" s="6">
        <f t="shared" si="246"/>
        <v>1.0044500953591863E-2</v>
      </c>
      <c r="J2985" s="10">
        <f>IF(B2985="Pending","",C2985/(VLOOKUP(B2985,Population!$A$2:$B$10,2,FALSE)/100000))</f>
        <v>11680.92824522163</v>
      </c>
      <c r="K2985" s="10">
        <f>IF(B2985="Pending","",SUMIFS(E:E,A:A,"&lt;="&amp;A2985,A:A,"&gt;="&amp;A2985-13,B:B,B2985)/(VLOOKUP(B2985,Population!$A$2:$B$10,2,FALSE)/100000)/14)</f>
        <v>112.76369751577862</v>
      </c>
      <c r="L2985" s="13">
        <f>IF(B2985="Pending","",(G2985/C2985)/(VLOOKUP(B2985,Population!$A$2:$B$10,2,FALSE)/100000))</f>
        <v>8.7896243097817863E-5</v>
      </c>
    </row>
    <row r="2986" spans="1:12" x14ac:dyDescent="0.3">
      <c r="A2986" s="1">
        <v>44207</v>
      </c>
      <c r="B2986" s="101" t="s">
        <v>4</v>
      </c>
      <c r="C2986" s="101">
        <v>98371</v>
      </c>
      <c r="D2986" s="6">
        <f t="shared" si="243"/>
        <v>0.14963735708766102</v>
      </c>
      <c r="E2986" s="7">
        <f t="shared" si="244"/>
        <v>517</v>
      </c>
      <c r="F2986" s="6">
        <f t="shared" si="245"/>
        <v>0.14658349872412815</v>
      </c>
      <c r="G2986" s="101">
        <v>255</v>
      </c>
      <c r="H2986" s="7">
        <f t="shared" si="247"/>
        <v>3</v>
      </c>
      <c r="I2986" s="6">
        <f t="shared" si="246"/>
        <v>3.2422123331214241E-2</v>
      </c>
      <c r="J2986" s="10">
        <f>IF(B2986="Pending","",C2986/(VLOOKUP(B2986,Population!$A$2:$B$10,2,FALSE)/100000))</f>
        <v>11538.849528456811</v>
      </c>
      <c r="K2986" s="10">
        <f>IF(B2986="Pending","",SUMIFS(E:E,A:A,"&lt;="&amp;A2986,A:A,"&gt;="&amp;A2986-13,B:B,B2986)/(VLOOKUP(B2986,Population!$A$2:$B$10,2,FALSE)/100000)/14)</f>
        <v>111.30865802896957</v>
      </c>
      <c r="L2986" s="13">
        <f>IF(B2986="Pending","",(G2986/C2986)/(VLOOKUP(B2986,Population!$A$2:$B$10,2,FALSE)/100000))</f>
        <v>3.0406645991727741E-4</v>
      </c>
    </row>
    <row r="2987" spans="1:12" x14ac:dyDescent="0.3">
      <c r="A2987" s="1">
        <v>44207</v>
      </c>
      <c r="B2987" s="101" t="s">
        <v>5</v>
      </c>
      <c r="C2987" s="101">
        <v>92074</v>
      </c>
      <c r="D2987" s="6">
        <f t="shared" si="243"/>
        <v>0.14005865566568704</v>
      </c>
      <c r="E2987" s="7">
        <f t="shared" si="244"/>
        <v>471</v>
      </c>
      <c r="F2987" s="6">
        <f t="shared" si="245"/>
        <v>0.1335412531896796</v>
      </c>
      <c r="G2987" s="101">
        <v>663</v>
      </c>
      <c r="H2987" s="7">
        <f t="shared" si="247"/>
        <v>3</v>
      </c>
      <c r="I2987" s="6">
        <f t="shared" si="246"/>
        <v>8.4297520661157019E-2</v>
      </c>
      <c r="J2987" s="10">
        <f>IF(B2987="Pending","",C2987/(VLOOKUP(B2987,Population!$A$2:$B$10,2,FALSE)/100000))</f>
        <v>10283.449915732313</v>
      </c>
      <c r="K2987" s="10">
        <f>IF(B2987="Pending","",SUMIFS(E:E,A:A,"&lt;="&amp;A2987,A:A,"&gt;="&amp;A2987-13,B:B,B2987)/(VLOOKUP(B2987,Population!$A$2:$B$10,2,FALSE)/100000)/14)</f>
        <v>104.89783290921604</v>
      </c>
      <c r="L2987" s="13">
        <f>IF(B2987="Pending","",(G2987/C2987)/(VLOOKUP(B2987,Population!$A$2:$B$10,2,FALSE)/100000))</f>
        <v>8.0422643467061591E-4</v>
      </c>
    </row>
    <row r="2988" spans="1:12" x14ac:dyDescent="0.3">
      <c r="A2988" s="1">
        <v>44207</v>
      </c>
      <c r="B2988" s="101" t="s">
        <v>6</v>
      </c>
      <c r="C2988" s="101">
        <v>66236</v>
      </c>
      <c r="D2988" s="6">
        <f t="shared" si="243"/>
        <v>0.10075510042653134</v>
      </c>
      <c r="E2988" s="7">
        <f t="shared" si="244"/>
        <v>403</v>
      </c>
      <c r="F2988" s="6">
        <f t="shared" si="245"/>
        <v>0.11426141196484264</v>
      </c>
      <c r="G2988" s="101">
        <v>1419</v>
      </c>
      <c r="H2988" s="7">
        <f t="shared" si="247"/>
        <v>10</v>
      </c>
      <c r="I2988" s="6">
        <f t="shared" si="246"/>
        <v>0.18041958041958042</v>
      </c>
      <c r="J2988" s="10">
        <f>IF(B2988="Pending","",C2988/(VLOOKUP(B2988,Population!$A$2:$B$10,2,FALSE)/100000))</f>
        <v>8405.1784304817793</v>
      </c>
      <c r="K2988" s="10">
        <f>IF(B2988="Pending","",SUMIFS(E:E,A:A,"&lt;="&amp;A2988,A:A,"&gt;="&amp;A2988-13,B:B,B2988)/(VLOOKUP(B2988,Population!$A$2:$B$10,2,FALSE)/100000)/14)</f>
        <v>91.021716501706038</v>
      </c>
      <c r="L2988" s="13">
        <f>IF(B2988="Pending","",(G2988/C2988)/(VLOOKUP(B2988,Population!$A$2:$B$10,2,FALSE)/100000))</f>
        <v>2.7185738673206512E-3</v>
      </c>
    </row>
    <row r="2989" spans="1:12" x14ac:dyDescent="0.3">
      <c r="A2989" s="1">
        <v>44207</v>
      </c>
      <c r="B2989" s="101" t="s">
        <v>7</v>
      </c>
      <c r="C2989" s="101">
        <v>39682</v>
      </c>
      <c r="D2989" s="6">
        <f t="shared" si="243"/>
        <v>6.0362399527834058E-2</v>
      </c>
      <c r="E2989" s="7">
        <f t="shared" si="244"/>
        <v>235</v>
      </c>
      <c r="F2989" s="6">
        <f t="shared" si="245"/>
        <v>6.6628863056421891E-2</v>
      </c>
      <c r="G2989" s="101">
        <v>2394</v>
      </c>
      <c r="H2989" s="7">
        <f t="shared" si="247"/>
        <v>23</v>
      </c>
      <c r="I2989" s="6">
        <f t="shared" si="246"/>
        <v>0.30438652256834076</v>
      </c>
      <c r="J2989" s="10">
        <f>IF(B2989="Pending","",C2989/(VLOOKUP(B2989,Population!$A$2:$B$10,2,FALSE)/100000))</f>
        <v>8274.0300710805113</v>
      </c>
      <c r="K2989" s="10">
        <f>IF(B2989="Pending","",SUMIFS(E:E,A:A,"&lt;="&amp;A2989,A:A,"&gt;="&amp;A2989-13,B:B,B2989)/(VLOOKUP(B2989,Population!$A$2:$B$10,2,FALSE)/100000)/14)</f>
        <v>90.269240931150833</v>
      </c>
      <c r="L2989" s="13">
        <f>IF(B2989="Pending","",(G2989/C2989)/(VLOOKUP(B2989,Population!$A$2:$B$10,2,FALSE)/100000))</f>
        <v>1.2579232247665972E-2</v>
      </c>
    </row>
    <row r="2990" spans="1:12" x14ac:dyDescent="0.3">
      <c r="A2990" s="1">
        <v>44207</v>
      </c>
      <c r="B2990" s="101" t="s">
        <v>25</v>
      </c>
      <c r="C2990" s="101">
        <v>20934</v>
      </c>
      <c r="D2990" s="6">
        <f t="shared" si="243"/>
        <v>3.1843820163189311E-2</v>
      </c>
      <c r="E2990" s="7">
        <f t="shared" si="244"/>
        <v>119</v>
      </c>
      <c r="F2990" s="6">
        <f t="shared" si="245"/>
        <v>3.3739722143464698E-2</v>
      </c>
      <c r="G2990" s="101">
        <v>3003</v>
      </c>
      <c r="H2990" s="7">
        <f t="shared" si="247"/>
        <v>38</v>
      </c>
      <c r="I2990" s="6">
        <f t="shared" si="246"/>
        <v>0.38181818181818183</v>
      </c>
      <c r="J2990" s="10">
        <f>IF(B2990="Pending","",C2990/(VLOOKUP(B2990,Population!$A$2:$B$10,2,FALSE)/100000))</f>
        <v>9456.6086489074787</v>
      </c>
      <c r="K2990" s="10">
        <f>IF(B2990="Pending","",SUMIFS(E:E,A:A,"&lt;="&amp;A2990,A:A,"&gt;="&amp;A2990-13,B:B,B2990)/(VLOOKUP(B2990,Population!$A$2:$B$10,2,FALSE)/100000)/14)</f>
        <v>101.41438051398343</v>
      </c>
      <c r="L2990" s="13">
        <f>IF(B2990="Pending","",(G2990/C2990)/(VLOOKUP(B2990,Population!$A$2:$B$10,2,FALSE)/100000))</f>
        <v>6.4801686557049112E-2</v>
      </c>
    </row>
    <row r="2991" spans="1:12" x14ac:dyDescent="0.3">
      <c r="A2991" s="1">
        <v>44207</v>
      </c>
      <c r="B2991" s="101" t="s">
        <v>21</v>
      </c>
      <c r="C2991" s="101">
        <v>1004</v>
      </c>
      <c r="D2991" s="6">
        <f t="shared" si="243"/>
        <v>1.5272377684074742E-3</v>
      </c>
      <c r="E2991" s="7">
        <f t="shared" si="244"/>
        <v>-4</v>
      </c>
      <c r="F2991" s="6">
        <f t="shared" si="245"/>
        <v>-1.1341083073433513E-3</v>
      </c>
      <c r="G2991" s="101">
        <v>2</v>
      </c>
      <c r="H2991" s="7">
        <f t="shared" si="247"/>
        <v>0</v>
      </c>
      <c r="I2991" s="6">
        <f t="shared" si="246"/>
        <v>2.5429116338207249E-4</v>
      </c>
      <c r="J2991" s="10" t="str">
        <f>IF(B2991="Pending","",C2991/(VLOOKUP(B2991,Population!$A$2:$B$10,2,FALSE)/100000))</f>
        <v/>
      </c>
      <c r="K2991" s="10" t="str">
        <f>IF(B2991="Pending","",SUMIFS(E:E,A:A,"&lt;="&amp;A2991,A:A,"&gt;="&amp;A2991-13,B:B,B2991)/(VLOOKUP(B2991,Population!$A$2:$B$10,2,FALSE)/100000)/14)</f>
        <v/>
      </c>
      <c r="L2991" s="13" t="str">
        <f>IF(B2991="Pending","",(G2991/C2991)/(VLOOKUP(B2991,Population!$A$2:$B$10,2,FALSE)/100000))</f>
        <v/>
      </c>
    </row>
    <row r="2992" spans="1:12" x14ac:dyDescent="0.3">
      <c r="A2992" s="1">
        <v>44208</v>
      </c>
      <c r="B2992" s="101" t="s">
        <v>0</v>
      </c>
      <c r="C2992" s="101">
        <v>33819</v>
      </c>
      <c r="D2992" s="6">
        <f t="shared" si="243"/>
        <v>5.1173143443379525E-2</v>
      </c>
      <c r="E2992" s="7">
        <f t="shared" si="244"/>
        <v>195</v>
      </c>
      <c r="F2992" s="6">
        <f t="shared" si="245"/>
        <v>5.6066705002875215E-2</v>
      </c>
      <c r="G2992" s="101">
        <v>4</v>
      </c>
      <c r="H2992" s="7">
        <f t="shared" si="247"/>
        <v>0</v>
      </c>
      <c r="I2992" s="6">
        <f t="shared" si="246"/>
        <v>4.9931344401448006E-4</v>
      </c>
      <c r="J2992" s="10">
        <f>IF(B2992="Pending","",C2992/(VLOOKUP(B2992,Population!$A$2:$B$10,2,FALSE)/100000))</f>
        <v>3733.0534012411499</v>
      </c>
      <c r="K2992" s="10">
        <f>IF(B2992="Pending","",SUMIFS(E:E,A:A,"&lt;="&amp;A2992,A:A,"&gt;="&amp;A2992-13,B:B,B2992)/(VLOOKUP(B2992,Population!$A$2:$B$10,2,FALSE)/100000)/14)</f>
        <v>36.055922080731833</v>
      </c>
      <c r="L2992" s="13">
        <f>IF(B2992="Pending","",(G2992/C2992)/(VLOOKUP(B2992,Population!$A$2:$B$10,2,FALSE)/100000))</f>
        <v>1.3055775405184744E-5</v>
      </c>
    </row>
    <row r="2993" spans="1:12" x14ac:dyDescent="0.3">
      <c r="A2993" s="1">
        <v>44208</v>
      </c>
      <c r="B2993" s="101" t="s">
        <v>1</v>
      </c>
      <c r="C2993" s="101">
        <v>83249</v>
      </c>
      <c r="D2993" s="6">
        <f t="shared" si="243"/>
        <v>0.12596803626712505</v>
      </c>
      <c r="E2993" s="7">
        <f t="shared" si="244"/>
        <v>463</v>
      </c>
      <c r="F2993" s="6">
        <f t="shared" si="245"/>
        <v>0.13312248418631398</v>
      </c>
      <c r="G2993" s="101">
        <v>3</v>
      </c>
      <c r="H2993" s="7">
        <f t="shared" si="247"/>
        <v>-1</v>
      </c>
      <c r="I2993" s="6">
        <f t="shared" si="246"/>
        <v>3.7448508301086004E-4</v>
      </c>
      <c r="J2993" s="10">
        <f>IF(B2993="Pending","",C2993/(VLOOKUP(B2993,Population!$A$2:$B$10,2,FALSE)/100000))</f>
        <v>9717.120429542736</v>
      </c>
      <c r="K2993" s="10">
        <f>IF(B2993="Pending","",SUMIFS(E:E,A:A,"&lt;="&amp;A2993,A:A,"&gt;="&amp;A2993-13,B:B,B2993)/(VLOOKUP(B2993,Population!$A$2:$B$10,2,FALSE)/100000)/14)</f>
        <v>81.122880737692967</v>
      </c>
      <c r="L2993" s="13">
        <f>IF(B2993="Pending","",(G2993/C2993)/(VLOOKUP(B2993,Population!$A$2:$B$10,2,FALSE)/100000))</f>
        <v>4.20630527958603E-6</v>
      </c>
    </row>
    <row r="2994" spans="1:12" x14ac:dyDescent="0.3">
      <c r="A2994" s="1">
        <v>44208</v>
      </c>
      <c r="B2994" s="101" t="s">
        <v>2</v>
      </c>
      <c r="C2994" s="101">
        <v>120864</v>
      </c>
      <c r="D2994" s="6">
        <f t="shared" si="243"/>
        <v>0.18288508853427432</v>
      </c>
      <c r="E2994" s="7">
        <f t="shared" si="244"/>
        <v>642</v>
      </c>
      <c r="F2994" s="6">
        <f t="shared" si="245"/>
        <v>0.18458884416331225</v>
      </c>
      <c r="G2994" s="101">
        <v>39</v>
      </c>
      <c r="H2994" s="7">
        <f t="shared" si="247"/>
        <v>-3</v>
      </c>
      <c r="I2994" s="6">
        <f t="shared" si="246"/>
        <v>4.8683060791411808E-3</v>
      </c>
      <c r="J2994" s="10">
        <f>IF(B2994="Pending","",C2994/(VLOOKUP(B2994,Population!$A$2:$B$10,2,FALSE)/100000))</f>
        <v>12689.826636204811</v>
      </c>
      <c r="K2994" s="10">
        <f>IF(B2994="Pending","",SUMIFS(E:E,A:A,"&lt;="&amp;A2994,A:A,"&gt;="&amp;A2994-13,B:B,B2994)/(VLOOKUP(B2994,Population!$A$2:$B$10,2,FALSE)/100000)/14)</f>
        <v>118.43916188300342</v>
      </c>
      <c r="L2994" s="13">
        <f>IF(B2994="Pending","",(G2994/C2994)/(VLOOKUP(B2994,Population!$A$2:$B$10,2,FALSE)/100000))</f>
        <v>3.3878671335501441E-5</v>
      </c>
    </row>
    <row r="2995" spans="1:12" x14ac:dyDescent="0.3">
      <c r="A2995" s="1">
        <v>44208</v>
      </c>
      <c r="B2995" s="101" t="s">
        <v>3</v>
      </c>
      <c r="C2995" s="101">
        <v>102994</v>
      </c>
      <c r="D2995" s="6">
        <f t="shared" si="243"/>
        <v>0.15584513840762385</v>
      </c>
      <c r="E2995" s="7">
        <f t="shared" si="244"/>
        <v>531</v>
      </c>
      <c r="F2995" s="6">
        <f t="shared" si="245"/>
        <v>0.15267395054629096</v>
      </c>
      <c r="G2995" s="101">
        <v>81</v>
      </c>
      <c r="H2995" s="7">
        <f t="shared" si="247"/>
        <v>2</v>
      </c>
      <c r="I2995" s="6">
        <f t="shared" si="246"/>
        <v>1.0111097241293221E-2</v>
      </c>
      <c r="J2995" s="10">
        <f>IF(B2995="Pending","",C2995/(VLOOKUP(B2995,Population!$A$2:$B$10,2,FALSE)/100000))</f>
        <v>11741.4630031168</v>
      </c>
      <c r="K2995" s="10">
        <f>IF(B2995="Pending","",SUMIFS(E:E,A:A,"&lt;="&amp;A2995,A:A,"&gt;="&amp;A2995-13,B:B,B2995)/(VLOOKUP(B2995,Population!$A$2:$B$10,2,FALSE)/100000)/14)</f>
        <v>111.33053671546254</v>
      </c>
      <c r="L2995" s="13">
        <f>IF(B2995="Pending","",(G2995/C2995)/(VLOOKUP(B2995,Population!$A$2:$B$10,2,FALSE)/100000))</f>
        <v>8.9656830603020089E-5</v>
      </c>
    </row>
    <row r="2996" spans="1:12" x14ac:dyDescent="0.3">
      <c r="A2996" s="1">
        <v>44208</v>
      </c>
      <c r="B2996" s="101" t="s">
        <v>4</v>
      </c>
      <c r="C2996" s="101">
        <v>98861</v>
      </c>
      <c r="D2996" s="6">
        <f t="shared" si="243"/>
        <v>0.14959129879523178</v>
      </c>
      <c r="E2996" s="7">
        <f t="shared" si="244"/>
        <v>490</v>
      </c>
      <c r="F2996" s="6">
        <f t="shared" si="245"/>
        <v>0.14088556641748132</v>
      </c>
      <c r="G2996" s="101">
        <v>259</v>
      </c>
      <c r="H2996" s="7">
        <f t="shared" si="247"/>
        <v>4</v>
      </c>
      <c r="I2996" s="6">
        <f t="shared" si="246"/>
        <v>3.2330545499937587E-2</v>
      </c>
      <c r="J2996" s="10">
        <f>IF(B2996="Pending","",C2996/(VLOOKUP(B2996,Population!$A$2:$B$10,2,FALSE)/100000))</f>
        <v>11596.326185895932</v>
      </c>
      <c r="K2996" s="10">
        <f>IF(B2996="Pending","",SUMIFS(E:E,A:A,"&lt;="&amp;A2996,A:A,"&gt;="&amp;A2996-13,B:B,B2996)/(VLOOKUP(B2996,Population!$A$2:$B$10,2,FALSE)/100000)/14)</f>
        <v>108.987807575524</v>
      </c>
      <c r="L2996" s="13">
        <f>IF(B2996="Pending","",(G2996/C2996)/(VLOOKUP(B2996,Population!$A$2:$B$10,2,FALSE)/100000))</f>
        <v>3.0730539780203688E-4</v>
      </c>
    </row>
    <row r="2997" spans="1:12" x14ac:dyDescent="0.3">
      <c r="A2997" s="1">
        <v>44208</v>
      </c>
      <c r="B2997" s="101" t="s">
        <v>5</v>
      </c>
      <c r="C2997" s="101">
        <v>92558</v>
      </c>
      <c r="D2997" s="6">
        <f t="shared" si="243"/>
        <v>0.14005392858547924</v>
      </c>
      <c r="E2997" s="7">
        <f t="shared" si="244"/>
        <v>484</v>
      </c>
      <c r="F2997" s="6">
        <f t="shared" si="245"/>
        <v>0.13916043703277745</v>
      </c>
      <c r="G2997" s="101">
        <v>675</v>
      </c>
      <c r="H2997" s="7">
        <f t="shared" si="247"/>
        <v>12</v>
      </c>
      <c r="I2997" s="6">
        <f t="shared" si="246"/>
        <v>8.4259143677443513E-2</v>
      </c>
      <c r="J2997" s="10">
        <f>IF(B2997="Pending","",C2997/(VLOOKUP(B2997,Population!$A$2:$B$10,2,FALSE)/100000))</f>
        <v>10337.506324264739</v>
      </c>
      <c r="K2997" s="10">
        <f>IF(B2997="Pending","",SUMIFS(E:E,A:A,"&lt;="&amp;A2997,A:A,"&gt;="&amp;A2997-13,B:B,B2997)/(VLOOKUP(B2997,Population!$A$2:$B$10,2,FALSE)/100000)/14)</f>
        <v>102.66409701944643</v>
      </c>
      <c r="L2997" s="13">
        <f>IF(B2997="Pending","",(G2997/C2997)/(VLOOKUP(B2997,Population!$A$2:$B$10,2,FALSE)/100000))</f>
        <v>8.1450102940560558E-4</v>
      </c>
    </row>
    <row r="2998" spans="1:12" x14ac:dyDescent="0.3">
      <c r="A2998" s="1">
        <v>44208</v>
      </c>
      <c r="B2998" s="101" t="s">
        <v>6</v>
      </c>
      <c r="C2998" s="101">
        <v>66616</v>
      </c>
      <c r="D2998" s="6">
        <f t="shared" si="243"/>
        <v>0.10079984989574411</v>
      </c>
      <c r="E2998" s="7">
        <f t="shared" si="244"/>
        <v>380</v>
      </c>
      <c r="F2998" s="6">
        <f t="shared" si="245"/>
        <v>0.10925819436457734</v>
      </c>
      <c r="G2998" s="101">
        <v>1457</v>
      </c>
      <c r="H2998" s="7">
        <f t="shared" si="247"/>
        <v>38</v>
      </c>
      <c r="I2998" s="6">
        <f t="shared" si="246"/>
        <v>0.18187492198227437</v>
      </c>
      <c r="J2998" s="10">
        <f>IF(B2998="Pending","",C2998/(VLOOKUP(B2998,Population!$A$2:$B$10,2,FALSE)/100000))</f>
        <v>8453.3994553562134</v>
      </c>
      <c r="K2998" s="10">
        <f>IF(B2998="Pending","",SUMIFS(E:E,A:A,"&lt;="&amp;A2998,A:A,"&gt;="&amp;A2998-13,B:B,B2998)/(VLOOKUP(B2998,Population!$A$2:$B$10,2,FALSE)/100000)/14)</f>
        <v>89.453626783044911</v>
      </c>
      <c r="L2998" s="13">
        <f>IF(B2998="Pending","",(G2998/C2998)/(VLOOKUP(B2998,Population!$A$2:$B$10,2,FALSE)/100000))</f>
        <v>2.775452761548189E-3</v>
      </c>
    </row>
    <row r="2999" spans="1:12" x14ac:dyDescent="0.3">
      <c r="A2999" s="1">
        <v>44208</v>
      </c>
      <c r="B2999" s="101" t="s">
        <v>7</v>
      </c>
      <c r="C2999" s="101">
        <v>39876</v>
      </c>
      <c r="D2999" s="6">
        <f t="shared" si="243"/>
        <v>6.0338279308915166E-2</v>
      </c>
      <c r="E2999" s="7">
        <f t="shared" si="244"/>
        <v>194</v>
      </c>
      <c r="F2999" s="6">
        <f t="shared" si="245"/>
        <v>5.5779183438757908E-2</v>
      </c>
      <c r="G2999" s="101">
        <v>2433</v>
      </c>
      <c r="H2999" s="7">
        <f t="shared" si="247"/>
        <v>39</v>
      </c>
      <c r="I2999" s="6">
        <f t="shared" si="246"/>
        <v>0.30370740232180754</v>
      </c>
      <c r="J2999" s="10">
        <f>IF(B2999="Pending","",C2999/(VLOOKUP(B2999,Population!$A$2:$B$10,2,FALSE)/100000))</f>
        <v>8314.4806994205555</v>
      </c>
      <c r="K2999" s="10">
        <f>IF(B2999="Pending","",SUMIFS(E:E,A:A,"&lt;="&amp;A2999,A:A,"&gt;="&amp;A2999-13,B:B,B2999)/(VLOOKUP(B2999,Population!$A$2:$B$10,2,FALSE)/100000)/14)</f>
        <v>88.258624279491798</v>
      </c>
      <c r="L2999" s="13">
        <f>IF(B2999="Pending","",(G2999/C2999)/(VLOOKUP(B2999,Population!$A$2:$B$10,2,FALSE)/100000))</f>
        <v>1.2721961114419474E-2</v>
      </c>
    </row>
    <row r="3000" spans="1:12" x14ac:dyDescent="0.3">
      <c r="A3000" s="1">
        <v>44208</v>
      </c>
      <c r="B3000" s="101" t="s">
        <v>25</v>
      </c>
      <c r="C3000" s="101">
        <v>21043</v>
      </c>
      <c r="D3000" s="6">
        <f t="shared" si="243"/>
        <v>3.1841167907952196E-2</v>
      </c>
      <c r="E3000" s="7">
        <f t="shared" si="244"/>
        <v>109</v>
      </c>
      <c r="F3000" s="6">
        <f t="shared" si="245"/>
        <v>3.1339850488786659E-2</v>
      </c>
      <c r="G3000" s="101">
        <v>3058</v>
      </c>
      <c r="H3000" s="7">
        <f t="shared" si="247"/>
        <v>55</v>
      </c>
      <c r="I3000" s="6">
        <f t="shared" si="246"/>
        <v>0.38172512794907004</v>
      </c>
      <c r="J3000" s="10">
        <f>IF(B3000="Pending","",C3000/(VLOOKUP(B3000,Population!$A$2:$B$10,2,FALSE)/100000))</f>
        <v>9505.8477022527986</v>
      </c>
      <c r="K3000" s="10">
        <f>IF(B3000="Pending","",SUMIFS(E:E,A:A,"&lt;="&amp;A3000,A:A,"&gt;="&amp;A3000-13,B:B,B3000)/(VLOOKUP(B3000,Population!$A$2:$B$10,2,FALSE)/100000)/14)</f>
        <v>98.639440417196099</v>
      </c>
      <c r="L3000" s="13">
        <f>IF(B3000="Pending","",(G3000/C3000)/(VLOOKUP(B3000,Population!$A$2:$B$10,2,FALSE)/100000))</f>
        <v>6.564671863684389E-2</v>
      </c>
    </row>
    <row r="3001" spans="1:12" x14ac:dyDescent="0.3">
      <c r="A3001" s="1">
        <v>44208</v>
      </c>
      <c r="B3001" s="101" t="s">
        <v>21</v>
      </c>
      <c r="C3001" s="101">
        <v>994</v>
      </c>
      <c r="D3001" s="6">
        <f t="shared" si="243"/>
        <v>1.5040688542747936E-3</v>
      </c>
      <c r="E3001" s="7">
        <f t="shared" si="244"/>
        <v>-10</v>
      </c>
      <c r="F3001" s="6">
        <f t="shared" si="245"/>
        <v>-2.8752156411730881E-3</v>
      </c>
      <c r="G3001" s="101">
        <v>2</v>
      </c>
      <c r="H3001" s="7">
        <f t="shared" si="247"/>
        <v>0</v>
      </c>
      <c r="I3001" s="6">
        <f t="shared" si="246"/>
        <v>2.4965672200724003E-4</v>
      </c>
      <c r="J3001" s="10" t="str">
        <f>IF(B3001="Pending","",C3001/(VLOOKUP(B3001,Population!$A$2:$B$10,2,FALSE)/100000))</f>
        <v/>
      </c>
      <c r="K3001" s="10" t="str">
        <f>IF(B3001="Pending","",SUMIFS(E:E,A:A,"&lt;="&amp;A3001,A:A,"&gt;="&amp;A3001-13,B:B,B3001)/(VLOOKUP(B3001,Population!$A$2:$B$10,2,FALSE)/100000)/14)</f>
        <v/>
      </c>
      <c r="L3001" s="13" t="str">
        <f>IF(B3001="Pending","",(G3001/C3001)/(VLOOKUP(B3001,Population!$A$2:$B$10,2,FALSE)/100000))</f>
        <v/>
      </c>
    </row>
    <row r="3002" spans="1:12" x14ac:dyDescent="0.3">
      <c r="A3002" s="1">
        <v>44209</v>
      </c>
      <c r="B3002" s="101" t="s">
        <v>0</v>
      </c>
      <c r="C3002" s="101">
        <v>34063</v>
      </c>
      <c r="D3002" s="6">
        <f t="shared" si="243"/>
        <v>5.1184149037038371E-2</v>
      </c>
      <c r="E3002" s="7">
        <f t="shared" si="244"/>
        <v>244</v>
      </c>
      <c r="F3002" s="6">
        <f t="shared" si="245"/>
        <v>5.2756756756756756E-2</v>
      </c>
      <c r="G3002" s="101">
        <v>4</v>
      </c>
      <c r="H3002" s="7">
        <f t="shared" si="247"/>
        <v>0</v>
      </c>
      <c r="I3002" s="6">
        <f t="shared" si="246"/>
        <v>4.9091801669121256E-4</v>
      </c>
      <c r="J3002" s="10">
        <f>IF(B3002="Pending","",C3002/(VLOOKUP(B3002,Population!$A$2:$B$10,2,FALSE)/100000))</f>
        <v>3759.9869306152541</v>
      </c>
      <c r="K3002" s="10">
        <f>IF(B3002="Pending","",SUMIFS(E:E,A:A,"&lt;="&amp;A3002,A:A,"&gt;="&amp;A3002-13,B:B,B3002)/(VLOOKUP(B3002,Population!$A$2:$B$10,2,FALSE)/100000)/14)</f>
        <v>34.912666296409483</v>
      </c>
      <c r="L3002" s="13">
        <f>IF(B3002="Pending","",(G3002/C3002)/(VLOOKUP(B3002,Population!$A$2:$B$10,2,FALSE)/100000))</f>
        <v>1.2962254306078234E-5</v>
      </c>
    </row>
    <row r="3003" spans="1:12" x14ac:dyDescent="0.3">
      <c r="A3003" s="1">
        <v>44209</v>
      </c>
      <c r="B3003" s="101" t="s">
        <v>1</v>
      </c>
      <c r="C3003" s="101">
        <v>83784</v>
      </c>
      <c r="D3003" s="6">
        <f t="shared" si="243"/>
        <v>0.12589650773329486</v>
      </c>
      <c r="E3003" s="7">
        <f t="shared" si="244"/>
        <v>535</v>
      </c>
      <c r="F3003" s="6">
        <f t="shared" si="245"/>
        <v>0.11567567567567567</v>
      </c>
      <c r="G3003" s="101">
        <v>3</v>
      </c>
      <c r="H3003" s="7">
        <f t="shared" si="247"/>
        <v>0</v>
      </c>
      <c r="I3003" s="6">
        <f t="shared" si="246"/>
        <v>3.6818851251840942E-4</v>
      </c>
      <c r="J3003" s="10">
        <f>IF(B3003="Pending","",C3003/(VLOOKUP(B3003,Population!$A$2:$B$10,2,FALSE)/100000))</f>
        <v>9779.5675391753484</v>
      </c>
      <c r="K3003" s="10">
        <f>IF(B3003="Pending","",SUMIFS(E:E,A:A,"&lt;="&amp;A3003,A:A,"&gt;="&amp;A3003-13,B:B,B3003)/(VLOOKUP(B3003,Population!$A$2:$B$10,2,FALSE)/100000)/14)</f>
        <v>79.088555670889562</v>
      </c>
      <c r="L3003" s="13">
        <f>IF(B3003="Pending","",(G3003/C3003)/(VLOOKUP(B3003,Population!$A$2:$B$10,2,FALSE)/100000))</f>
        <v>4.179446054380996E-6</v>
      </c>
    </row>
    <row r="3004" spans="1:12" x14ac:dyDescent="0.3">
      <c r="A3004" s="1">
        <v>44209</v>
      </c>
      <c r="B3004" s="101" t="s">
        <v>2</v>
      </c>
      <c r="C3004" s="101">
        <v>121677</v>
      </c>
      <c r="D3004" s="6">
        <f t="shared" si="243"/>
        <v>0.18283573679299292</v>
      </c>
      <c r="E3004" s="7">
        <f t="shared" si="244"/>
        <v>813</v>
      </c>
      <c r="F3004" s="6">
        <f t="shared" si="245"/>
        <v>0.17578378378378379</v>
      </c>
      <c r="G3004" s="101">
        <v>39</v>
      </c>
      <c r="H3004" s="7">
        <f t="shared" si="247"/>
        <v>0</v>
      </c>
      <c r="I3004" s="6">
        <f t="shared" si="246"/>
        <v>4.7864506627393229E-3</v>
      </c>
      <c r="J3004" s="10">
        <f>IF(B3004="Pending","",C3004/(VLOOKUP(B3004,Population!$A$2:$B$10,2,FALSE)/100000))</f>
        <v>12775.185626931863</v>
      </c>
      <c r="K3004" s="10">
        <f>IF(B3004="Pending","",SUMIFS(E:E,A:A,"&lt;="&amp;A3004,A:A,"&gt;="&amp;A3004-13,B:B,B3004)/(VLOOKUP(B3004,Population!$A$2:$B$10,2,FALSE)/100000)/14)</f>
        <v>113.30952300958013</v>
      </c>
      <c r="L3004" s="13">
        <f>IF(B3004="Pending","",(G3004/C3004)/(VLOOKUP(B3004,Population!$A$2:$B$10,2,FALSE)/100000))</f>
        <v>3.3652306781840825E-5</v>
      </c>
    </row>
    <row r="3005" spans="1:12" x14ac:dyDescent="0.3">
      <c r="A3005" s="1">
        <v>44209</v>
      </c>
      <c r="B3005" s="101" t="s">
        <v>3</v>
      </c>
      <c r="C3005" s="101">
        <v>103658</v>
      </c>
      <c r="D3005" s="6">
        <f t="shared" si="243"/>
        <v>0.15575981331301775</v>
      </c>
      <c r="E3005" s="7">
        <f t="shared" si="244"/>
        <v>664</v>
      </c>
      <c r="F3005" s="6">
        <f t="shared" si="245"/>
        <v>0.14356756756756756</v>
      </c>
      <c r="G3005" s="101">
        <v>82</v>
      </c>
      <c r="H3005" s="7">
        <f t="shared" si="247"/>
        <v>1</v>
      </c>
      <c r="I3005" s="6">
        <f t="shared" si="246"/>
        <v>1.0063819342169858E-2</v>
      </c>
      <c r="J3005" s="10">
        <f>IF(B3005="Pending","",C3005/(VLOOKUP(B3005,Population!$A$2:$B$10,2,FALSE)/100000))</f>
        <v>11817.159950842584</v>
      </c>
      <c r="K3005" s="10">
        <f>IF(B3005="Pending","",SUMIFS(E:E,A:A,"&lt;="&amp;A3005,A:A,"&gt;="&amp;A3005-13,B:B,B3005)/(VLOOKUP(B3005,Population!$A$2:$B$10,2,FALSE)/100000)/14)</f>
        <v>105.36989065960248</v>
      </c>
      <c r="L3005" s="13">
        <f>IF(B3005="Pending","",(G3005/C3005)/(VLOOKUP(B3005,Population!$A$2:$B$10,2,FALSE)/100000))</f>
        <v>9.0182301784959406E-5</v>
      </c>
    </row>
    <row r="3006" spans="1:12" x14ac:dyDescent="0.3">
      <c r="A3006" s="1">
        <v>44209</v>
      </c>
      <c r="B3006" s="101" t="s">
        <v>4</v>
      </c>
      <c r="C3006" s="101">
        <v>99551</v>
      </c>
      <c r="D3006" s="6">
        <f t="shared" si="243"/>
        <v>0.14958850426522052</v>
      </c>
      <c r="E3006" s="7">
        <f t="shared" si="244"/>
        <v>690</v>
      </c>
      <c r="F3006" s="6">
        <f t="shared" si="245"/>
        <v>0.14918918918918919</v>
      </c>
      <c r="G3006" s="101">
        <v>267</v>
      </c>
      <c r="H3006" s="7">
        <f t="shared" si="247"/>
        <v>8</v>
      </c>
      <c r="I3006" s="6">
        <f t="shared" si="246"/>
        <v>3.276877761413844E-2</v>
      </c>
      <c r="J3006" s="10">
        <f>IF(B3006="Pending","",C3006/(VLOOKUP(B3006,Population!$A$2:$B$10,2,FALSE)/100000))</f>
        <v>11677.262703514287</v>
      </c>
      <c r="K3006" s="10">
        <f>IF(B3006="Pending","",SUMIFS(E:E,A:A,"&lt;="&amp;A3006,A:A,"&gt;="&amp;A3006-13,B:B,B3006)/(VLOOKUP(B3006,Population!$A$2:$B$10,2,FALSE)/100000)/14)</f>
        <v>103.74285312116683</v>
      </c>
      <c r="L3006" s="13">
        <f>IF(B3006="Pending","",(G3006/C3006)/(VLOOKUP(B3006,Population!$A$2:$B$10,2,FALSE)/100000))</f>
        <v>3.1460169500332992E-4</v>
      </c>
    </row>
    <row r="3007" spans="1:12" x14ac:dyDescent="0.3">
      <c r="A3007" s="1">
        <v>44209</v>
      </c>
      <c r="B3007" s="101" t="s">
        <v>5</v>
      </c>
      <c r="C3007" s="101">
        <v>93240</v>
      </c>
      <c r="D3007" s="6">
        <f t="shared" si="243"/>
        <v>0.14010539459863952</v>
      </c>
      <c r="E3007" s="7">
        <f t="shared" si="244"/>
        <v>682</v>
      </c>
      <c r="F3007" s="6">
        <f t="shared" si="245"/>
        <v>0.14745945945945946</v>
      </c>
      <c r="G3007" s="101">
        <v>689</v>
      </c>
      <c r="H3007" s="7">
        <f t="shared" si="247"/>
        <v>14</v>
      </c>
      <c r="I3007" s="6">
        <f t="shared" si="246"/>
        <v>8.456062837506137E-2</v>
      </c>
      <c r="J3007" s="10">
        <f>IF(B3007="Pending","",C3007/(VLOOKUP(B3007,Population!$A$2:$B$10,2,FALSE)/100000))</f>
        <v>10413.676718105882</v>
      </c>
      <c r="K3007" s="10">
        <f>IF(B3007="Pending","",SUMIFS(E:E,A:A,"&lt;="&amp;A3007,A:A,"&gt;="&amp;A3007-13,B:B,B3007)/(VLOOKUP(B3007,Population!$A$2:$B$10,2,FALSE)/100000)/14)</f>
        <v>98.491797482483918</v>
      </c>
      <c r="L3007" s="13">
        <f>IF(B3007="Pending","",(G3007/C3007)/(VLOOKUP(B3007,Population!$A$2:$B$10,2,FALSE)/100000))</f>
        <v>8.2531318535567107E-4</v>
      </c>
    </row>
    <row r="3008" spans="1:12" x14ac:dyDescent="0.3">
      <c r="A3008" s="1">
        <v>44209</v>
      </c>
      <c r="B3008" s="101" t="s">
        <v>6</v>
      </c>
      <c r="C3008" s="101">
        <v>67149</v>
      </c>
      <c r="D3008" s="6">
        <f t="shared" si="243"/>
        <v>0.10090022674714763</v>
      </c>
      <c r="E3008" s="7">
        <f t="shared" si="244"/>
        <v>533</v>
      </c>
      <c r="F3008" s="6">
        <f t="shared" si="245"/>
        <v>0.11524324324324324</v>
      </c>
      <c r="G3008" s="101">
        <v>1476</v>
      </c>
      <c r="H3008" s="7">
        <f t="shared" si="247"/>
        <v>19</v>
      </c>
      <c r="I3008" s="6">
        <f t="shared" si="246"/>
        <v>0.18114874815905743</v>
      </c>
      <c r="J3008" s="10">
        <f>IF(B3008="Pending","",C3008/(VLOOKUP(B3008,Population!$A$2:$B$10,2,FALSE)/100000))</f>
        <v>8521.0357876143025</v>
      </c>
      <c r="K3008" s="10">
        <f>IF(B3008="Pending","",SUMIFS(E:E,A:A,"&lt;="&amp;A3008,A:A,"&gt;="&amp;A3008-13,B:B,B3008)/(VLOOKUP(B3008,Population!$A$2:$B$10,2,FALSE)/100000)/14)</f>
        <v>85.945819146502359</v>
      </c>
      <c r="L3008" s="13">
        <f>IF(B3008="Pending","",(G3008/C3008)/(VLOOKUP(B3008,Population!$A$2:$B$10,2,FALSE)/100000))</f>
        <v>2.7893283951662112E-3</v>
      </c>
    </row>
    <row r="3009" spans="1:12" x14ac:dyDescent="0.3">
      <c r="A3009" s="1">
        <v>44209</v>
      </c>
      <c r="B3009" s="101" t="s">
        <v>7</v>
      </c>
      <c r="C3009" s="101">
        <v>40191</v>
      </c>
      <c r="D3009" s="6">
        <f t="shared" si="243"/>
        <v>6.0392277073293872E-2</v>
      </c>
      <c r="E3009" s="7">
        <f t="shared" si="244"/>
        <v>315</v>
      </c>
      <c r="F3009" s="6">
        <f t="shared" si="245"/>
        <v>6.8108108108108106E-2</v>
      </c>
      <c r="G3009" s="101">
        <v>2478</v>
      </c>
      <c r="H3009" s="7">
        <f t="shared" si="247"/>
        <v>45</v>
      </c>
      <c r="I3009" s="6">
        <f t="shared" si="246"/>
        <v>0.30412371134020616</v>
      </c>
      <c r="J3009" s="10">
        <f>IF(B3009="Pending","",C3009/(VLOOKUP(B3009,Population!$A$2:$B$10,2,FALSE)/100000))</f>
        <v>8380.1608433747515</v>
      </c>
      <c r="K3009" s="10">
        <f>IF(B3009="Pending","",SUMIFS(E:E,A:A,"&lt;="&amp;A3009,A:A,"&gt;="&amp;A3009-13,B:B,B3009)/(VLOOKUP(B3009,Population!$A$2:$B$10,2,FALSE)/100000)/14)</f>
        <v>85.339506770416477</v>
      </c>
      <c r="L3009" s="13">
        <f>IF(B3009="Pending","",(G3009/C3009)/(VLOOKUP(B3009,Population!$A$2:$B$10,2,FALSE)/100000))</f>
        <v>1.285570896733928E-2</v>
      </c>
    </row>
    <row r="3010" spans="1:12" x14ac:dyDescent="0.3">
      <c r="A3010" s="1">
        <v>44209</v>
      </c>
      <c r="B3010" s="101" t="s">
        <v>25</v>
      </c>
      <c r="C3010" s="101">
        <v>21204</v>
      </c>
      <c r="D3010" s="6">
        <f t="shared" ref="D3010:D3073" si="248">C3010/SUMIF(A:A,A3010,C:C)</f>
        <v>3.1861805953126904E-2</v>
      </c>
      <c r="E3010" s="7">
        <f t="shared" si="244"/>
        <v>161</v>
      </c>
      <c r="F3010" s="6">
        <f t="shared" si="245"/>
        <v>3.4810810810810812E-2</v>
      </c>
      <c r="G3010" s="101">
        <v>3110</v>
      </c>
      <c r="H3010" s="7">
        <f t="shared" si="247"/>
        <v>52</v>
      </c>
      <c r="I3010" s="6">
        <f t="shared" si="246"/>
        <v>0.38168875797741775</v>
      </c>
      <c r="J3010" s="10">
        <f>IF(B3010="Pending","",C3010/(VLOOKUP(B3010,Population!$A$2:$B$10,2,FALSE)/100000))</f>
        <v>9578.5769461848759</v>
      </c>
      <c r="K3010" s="10">
        <f>IF(B3010="Pending","",SUMIFS(E:E,A:A,"&lt;="&amp;A3010,A:A,"&gt;="&amp;A3010-13,B:B,B3010)/(VLOOKUP(B3010,Population!$A$2:$B$10,2,FALSE)/100000)/14)</f>
        <v>95.154631923556195</v>
      </c>
      <c r="L3010" s="13">
        <f>IF(B3010="Pending","",(G3010/C3010)/(VLOOKUP(B3010,Population!$A$2:$B$10,2,FALSE)/100000))</f>
        <v>6.6256088042910014E-2</v>
      </c>
    </row>
    <row r="3011" spans="1:12" x14ac:dyDescent="0.3">
      <c r="A3011" s="1">
        <v>44209</v>
      </c>
      <c r="B3011" s="101" t="s">
        <v>21</v>
      </c>
      <c r="C3011" s="101">
        <v>982</v>
      </c>
      <c r="D3011" s="6">
        <f t="shared" si="248"/>
        <v>1.4755844862276277E-3</v>
      </c>
      <c r="E3011" s="7">
        <f t="shared" si="244"/>
        <v>-12</v>
      </c>
      <c r="F3011" s="6">
        <f t="shared" si="245"/>
        <v>-2.5945945945945945E-3</v>
      </c>
      <c r="G3011" s="101">
        <v>0</v>
      </c>
      <c r="H3011" s="7">
        <f t="shared" si="247"/>
        <v>-2</v>
      </c>
      <c r="I3011" s="6">
        <f t="shared" si="246"/>
        <v>0</v>
      </c>
      <c r="J3011" s="10" t="str">
        <f>IF(B3011="Pending","",C3011/(VLOOKUP(B3011,Population!$A$2:$B$10,2,FALSE)/100000))</f>
        <v/>
      </c>
      <c r="K3011" s="10" t="str">
        <f>IF(B3011="Pending","",SUMIFS(E:E,A:A,"&lt;="&amp;A3011,A:A,"&gt;="&amp;A3011-13,B:B,B3011)/(VLOOKUP(B3011,Population!$A$2:$B$10,2,FALSE)/100000)/14)</f>
        <v/>
      </c>
      <c r="L3011" s="13" t="str">
        <f>IF(B3011="Pending","",(G3011/C3011)/(VLOOKUP(B3011,Population!$A$2:$B$10,2,FALSE)/100000))</f>
        <v/>
      </c>
    </row>
    <row r="3012" spans="1:12" x14ac:dyDescent="0.3">
      <c r="A3012" s="1">
        <v>44210</v>
      </c>
      <c r="B3012" s="101" t="s">
        <v>0</v>
      </c>
      <c r="C3012" s="101">
        <v>34350</v>
      </c>
      <c r="D3012" s="6">
        <f t="shared" si="248"/>
        <v>5.123180040627489E-2</v>
      </c>
      <c r="E3012" s="7">
        <f t="shared" si="244"/>
        <v>287</v>
      </c>
      <c r="F3012" s="6">
        <f t="shared" si="245"/>
        <v>5.7595825807746338E-2</v>
      </c>
      <c r="G3012" s="101">
        <v>4</v>
      </c>
      <c r="H3012" s="7">
        <f t="shared" si="247"/>
        <v>0</v>
      </c>
      <c r="I3012" s="6">
        <f t="shared" si="246"/>
        <v>4.8590864917395527E-4</v>
      </c>
      <c r="J3012" s="10">
        <f>IF(B3012="Pending","",C3012/(VLOOKUP(B3012,Population!$A$2:$B$10,2,FALSE)/100000))</f>
        <v>3791.6669426249591</v>
      </c>
      <c r="K3012" s="10">
        <f>IF(B3012="Pending","",SUMIFS(E:E,A:A,"&lt;="&amp;A3012,A:A,"&gt;="&amp;A3012-13,B:B,B3012)/(VLOOKUP(B3012,Population!$A$2:$B$10,2,FALSE)/100000)/14)</f>
        <v>34.69978418484601</v>
      </c>
      <c r="L3012" s="13">
        <f>IF(B3012="Pending","",(G3012/C3012)/(VLOOKUP(B3012,Population!$A$2:$B$10,2,FALSE)/100000))</f>
        <v>1.2853952501541276E-5</v>
      </c>
    </row>
    <row r="3013" spans="1:12" x14ac:dyDescent="0.3">
      <c r="A3013" s="1">
        <v>44210</v>
      </c>
      <c r="B3013" s="101" t="s">
        <v>1</v>
      </c>
      <c r="C3013" s="101">
        <v>84379</v>
      </c>
      <c r="D3013" s="6">
        <f t="shared" si="248"/>
        <v>0.12584827034879384</v>
      </c>
      <c r="E3013" s="7">
        <f t="shared" si="244"/>
        <v>595</v>
      </c>
      <c r="F3013" s="6">
        <f t="shared" si="245"/>
        <v>0.11940598033313266</v>
      </c>
      <c r="G3013" s="101">
        <v>3</v>
      </c>
      <c r="H3013" s="7">
        <f t="shared" si="247"/>
        <v>0</v>
      </c>
      <c r="I3013" s="6">
        <f t="shared" si="246"/>
        <v>3.6443148688046647E-4</v>
      </c>
      <c r="J3013" s="10">
        <f>IF(B3013="Pending","",C3013/(VLOOKUP(B3013,Population!$A$2:$B$10,2,FALSE)/100000))</f>
        <v>9849.0180629723654</v>
      </c>
      <c r="K3013" s="10">
        <f>IF(B3013="Pending","",SUMIFS(E:E,A:A,"&lt;="&amp;A3013,A:A,"&gt;="&amp;A3013-13,B:B,B3013)/(VLOOKUP(B3013,Population!$A$2:$B$10,2,FALSE)/100000)/14)</f>
        <v>79.480413368183662</v>
      </c>
      <c r="L3013" s="13">
        <f>IF(B3013="Pending","",(G3013/C3013)/(VLOOKUP(B3013,Population!$A$2:$B$10,2,FALSE)/100000))</f>
        <v>4.1499746171471269E-6</v>
      </c>
    </row>
    <row r="3014" spans="1:12" x14ac:dyDescent="0.3">
      <c r="A3014" s="1">
        <v>44210</v>
      </c>
      <c r="B3014" s="101" t="s">
        <v>2</v>
      </c>
      <c r="C3014" s="101">
        <v>122498</v>
      </c>
      <c r="D3014" s="6">
        <f t="shared" si="248"/>
        <v>0.18270139988843848</v>
      </c>
      <c r="E3014" s="7">
        <f t="shared" si="244"/>
        <v>821</v>
      </c>
      <c r="F3014" s="6">
        <f t="shared" si="245"/>
        <v>0.16476018462773429</v>
      </c>
      <c r="G3014" s="101">
        <v>39</v>
      </c>
      <c r="H3014" s="7">
        <f t="shared" si="247"/>
        <v>0</v>
      </c>
      <c r="I3014" s="6">
        <f t="shared" si="246"/>
        <v>4.7376093294460644E-3</v>
      </c>
      <c r="J3014" s="10">
        <f>IF(B3014="Pending","",C3014/(VLOOKUP(B3014,Population!$A$2:$B$10,2,FALSE)/100000))</f>
        <v>12861.384558527079</v>
      </c>
      <c r="K3014" s="10">
        <f>IF(B3014="Pending","",SUMIFS(E:E,A:A,"&lt;="&amp;A3014,A:A,"&gt;="&amp;A3014-13,B:B,B3014)/(VLOOKUP(B3014,Population!$A$2:$B$10,2,FALSE)/100000)/14)</f>
        <v>111.74213335381189</v>
      </c>
      <c r="L3014" s="13">
        <f>IF(B3014="Pending","",(G3014/C3014)/(VLOOKUP(B3014,Population!$A$2:$B$10,2,FALSE)/100000))</f>
        <v>3.3426763965893695E-5</v>
      </c>
    </row>
    <row r="3015" spans="1:12" x14ac:dyDescent="0.3">
      <c r="A3015" s="1">
        <v>44210</v>
      </c>
      <c r="B3015" s="101" t="s">
        <v>3</v>
      </c>
      <c r="C3015" s="101">
        <v>104431</v>
      </c>
      <c r="D3015" s="6">
        <f t="shared" si="248"/>
        <v>0.15575511348552235</v>
      </c>
      <c r="E3015" s="7">
        <f t="shared" si="244"/>
        <v>773</v>
      </c>
      <c r="F3015" s="6">
        <f t="shared" si="245"/>
        <v>0.15512743327312864</v>
      </c>
      <c r="G3015" s="101">
        <v>82</v>
      </c>
      <c r="H3015" s="7">
        <f t="shared" si="247"/>
        <v>0</v>
      </c>
      <c r="I3015" s="6">
        <f t="shared" si="246"/>
        <v>9.9611273080660832E-3</v>
      </c>
      <c r="J3015" s="10">
        <f>IF(B3015="Pending","",C3015/(VLOOKUP(B3015,Population!$A$2:$B$10,2,FALSE)/100000))</f>
        <v>11905.283054143838</v>
      </c>
      <c r="K3015" s="10">
        <f>IF(B3015="Pending","",SUMIFS(E:E,A:A,"&lt;="&amp;A3015,A:A,"&gt;="&amp;A3015-13,B:B,B3015)/(VLOOKUP(B3015,Population!$A$2:$B$10,2,FALSE)/100000)/14)</f>
        <v>103.47258119100222</v>
      </c>
      <c r="L3015" s="13">
        <f>IF(B3015="Pending","",(G3015/C3015)/(VLOOKUP(B3015,Population!$A$2:$B$10,2,FALSE)/100000))</f>
        <v>8.9514770886282052E-5</v>
      </c>
    </row>
    <row r="3016" spans="1:12" x14ac:dyDescent="0.3">
      <c r="A3016" s="1">
        <v>44210</v>
      </c>
      <c r="B3016" s="101" t="s">
        <v>4</v>
      </c>
      <c r="C3016" s="101">
        <v>100321</v>
      </c>
      <c r="D3016" s="6">
        <f t="shared" si="248"/>
        <v>0.14962519500896371</v>
      </c>
      <c r="E3016" s="7">
        <f t="shared" ref="E3016:E3079" si="249">C3016-SUMIFS(C:C,A:A,A3016-1,B:B,B3016)</f>
        <v>770</v>
      </c>
      <c r="F3016" s="6">
        <f t="shared" ref="F3016:F3079" si="250">E3016/SUMIF(A:A,A3016,E:E)</f>
        <v>0.1545253863134658</v>
      </c>
      <c r="G3016" s="101">
        <v>269</v>
      </c>
      <c r="H3016" s="7">
        <f t="shared" si="247"/>
        <v>2</v>
      </c>
      <c r="I3016" s="6">
        <f t="shared" si="246"/>
        <v>3.2677356656948493E-2</v>
      </c>
      <c r="J3016" s="10">
        <f>IF(B3016="Pending","",C3016/(VLOOKUP(B3016,Population!$A$2:$B$10,2,FALSE)/100000))</f>
        <v>11767.583165204336</v>
      </c>
      <c r="K3016" s="10">
        <f>IF(B3016="Pending","",SUMIFS(E:E,A:A,"&lt;="&amp;A3016,A:A,"&gt;="&amp;A3016-13,B:B,B3016)/(VLOOKUP(B3016,Population!$A$2:$B$10,2,FALSE)/100000)/14)</f>
        <v>102.41066820384607</v>
      </c>
      <c r="L3016" s="13">
        <f>IF(B3016="Pending","",(G3016/C3016)/(VLOOKUP(B3016,Population!$A$2:$B$10,2,FALSE)/100000))</f>
        <v>3.1452549257950807E-4</v>
      </c>
    </row>
    <row r="3017" spans="1:12" x14ac:dyDescent="0.3">
      <c r="A3017" s="1">
        <v>44210</v>
      </c>
      <c r="B3017" s="101" t="s">
        <v>5</v>
      </c>
      <c r="C3017" s="101">
        <v>93992</v>
      </c>
      <c r="D3017" s="6">
        <f t="shared" si="248"/>
        <v>0.14018571714080319</v>
      </c>
      <c r="E3017" s="7">
        <f t="shared" si="249"/>
        <v>752</v>
      </c>
      <c r="F3017" s="6">
        <f t="shared" si="250"/>
        <v>0.15091310455548868</v>
      </c>
      <c r="G3017" s="101">
        <v>692</v>
      </c>
      <c r="H3017" s="7">
        <f t="shared" si="247"/>
        <v>3</v>
      </c>
      <c r="I3017" s="6">
        <f t="shared" si="246"/>
        <v>8.4062196307094272E-2</v>
      </c>
      <c r="J3017" s="10">
        <f>IF(B3017="Pending","",C3017/(VLOOKUP(B3017,Population!$A$2:$B$10,2,FALSE)/100000))</f>
        <v>10497.665187561219</v>
      </c>
      <c r="K3017" s="10">
        <f>IF(B3017="Pending","",SUMIFS(E:E,A:A,"&lt;="&amp;A3017,A:A,"&gt;="&amp;A3017-13,B:B,B3017)/(VLOOKUP(B3017,Population!$A$2:$B$10,2,FALSE)/100000)/14)</f>
        <v>97.047846782311439</v>
      </c>
      <c r="L3017" s="13">
        <f>IF(B3017="Pending","",(G3017/C3017)/(VLOOKUP(B3017,Population!$A$2:$B$10,2,FALSE)/100000))</f>
        <v>8.2227489345931793E-4</v>
      </c>
    </row>
    <row r="3018" spans="1:12" x14ac:dyDescent="0.3">
      <c r="A3018" s="1">
        <v>44210</v>
      </c>
      <c r="B3018" s="101" t="s">
        <v>6</v>
      </c>
      <c r="C3018" s="101">
        <v>67651</v>
      </c>
      <c r="D3018" s="6">
        <f t="shared" si="248"/>
        <v>0.10089905470989527</v>
      </c>
      <c r="E3018" s="7">
        <f t="shared" si="249"/>
        <v>502</v>
      </c>
      <c r="F3018" s="6">
        <f t="shared" si="250"/>
        <v>0.10074252458358418</v>
      </c>
      <c r="G3018" s="101">
        <v>1496</v>
      </c>
      <c r="H3018" s="7">
        <f t="shared" si="247"/>
        <v>20</v>
      </c>
      <c r="I3018" s="6">
        <f t="shared" si="246"/>
        <v>0.18172983479105928</v>
      </c>
      <c r="J3018" s="10">
        <f>IF(B3018="Pending","",C3018/(VLOOKUP(B3018,Population!$A$2:$B$10,2,FALSE)/100000))</f>
        <v>8584.7382994221098</v>
      </c>
      <c r="K3018" s="10">
        <f>IF(B3018="Pending","",SUMIFS(E:E,A:A,"&lt;="&amp;A3018,A:A,"&gt;="&amp;A3018-13,B:B,B3018)/(VLOOKUP(B3018,Population!$A$2:$B$10,2,FALSE)/100000)/14)</f>
        <v>84.640588398021421</v>
      </c>
      <c r="L3018" s="13">
        <f>IF(B3018="Pending","",(G3018/C3018)/(VLOOKUP(B3018,Population!$A$2:$B$10,2,FALSE)/100000))</f>
        <v>2.8061456753723929E-3</v>
      </c>
    </row>
    <row r="3019" spans="1:12" x14ac:dyDescent="0.3">
      <c r="A3019" s="1">
        <v>44210</v>
      </c>
      <c r="B3019" s="101" t="s">
        <v>7</v>
      </c>
      <c r="C3019" s="101">
        <v>40511</v>
      </c>
      <c r="D3019" s="6">
        <f t="shared" si="248"/>
        <v>6.042071226371476E-2</v>
      </c>
      <c r="E3019" s="7">
        <f t="shared" si="249"/>
        <v>320</v>
      </c>
      <c r="F3019" s="6">
        <f t="shared" si="250"/>
        <v>6.4218342364037728E-2</v>
      </c>
      <c r="G3019" s="101">
        <v>2499</v>
      </c>
      <c r="H3019" s="7">
        <f t="shared" si="247"/>
        <v>21</v>
      </c>
      <c r="I3019" s="6">
        <f t="shared" si="246"/>
        <v>0.30357142857142855</v>
      </c>
      <c r="J3019" s="10">
        <f>IF(B3019="Pending","",C3019/(VLOOKUP(B3019,Population!$A$2:$B$10,2,FALSE)/100000))</f>
        <v>8446.8835292964723</v>
      </c>
      <c r="K3019" s="10">
        <f>IF(B3019="Pending","",SUMIFS(E:E,A:A,"&lt;="&amp;A3019,A:A,"&gt;="&amp;A3019-13,B:B,B3019)/(VLOOKUP(B3019,Population!$A$2:$B$10,2,FALSE)/100000)/14)</f>
        <v>84.013989125989411</v>
      </c>
      <c r="L3019" s="13">
        <f>IF(B3019="Pending","",(G3019/C3019)/(VLOOKUP(B3019,Population!$A$2:$B$10,2,FALSE)/100000))</f>
        <v>1.2862246682874924E-2</v>
      </c>
    </row>
    <row r="3020" spans="1:12" x14ac:dyDescent="0.3">
      <c r="A3020" s="1">
        <v>44210</v>
      </c>
      <c r="B3020" s="101" t="s">
        <v>25</v>
      </c>
      <c r="C3020" s="101">
        <v>21371</v>
      </c>
      <c r="D3020" s="6">
        <f t="shared" si="248"/>
        <v>3.1874084613755474E-2</v>
      </c>
      <c r="E3020" s="7">
        <f t="shared" si="249"/>
        <v>167</v>
      </c>
      <c r="F3020" s="6">
        <f t="shared" si="250"/>
        <v>3.351394742123219E-2</v>
      </c>
      <c r="G3020" s="101">
        <v>3148</v>
      </c>
      <c r="H3020" s="7">
        <f t="shared" si="247"/>
        <v>38</v>
      </c>
      <c r="I3020" s="6">
        <f t="shared" si="246"/>
        <v>0.38241010689990279</v>
      </c>
      <c r="J3020" s="10">
        <f>IF(B3020="Pending","",C3020/(VLOOKUP(B3020,Population!$A$2:$B$10,2,FALSE)/100000))</f>
        <v>9654.0165967231169</v>
      </c>
      <c r="K3020" s="10">
        <f>IF(B3020="Pending","",SUMIFS(E:E,A:A,"&lt;="&amp;A3020,A:A,"&gt;="&amp;A3020-13,B:B,B3020)/(VLOOKUP(B3020,Population!$A$2:$B$10,2,FALSE)/100000)/14)</f>
        <v>92.605559043949242</v>
      </c>
      <c r="L3020" s="13">
        <f>IF(B3020="Pending","",(G3020/C3020)/(VLOOKUP(B3020,Population!$A$2:$B$10,2,FALSE)/100000))</f>
        <v>6.6541575001992023E-2</v>
      </c>
    </row>
    <row r="3021" spans="1:12" x14ac:dyDescent="0.3">
      <c r="A3021" s="1">
        <v>44210</v>
      </c>
      <c r="B3021" s="101" t="s">
        <v>21</v>
      </c>
      <c r="C3021" s="101">
        <v>978</v>
      </c>
      <c r="D3021" s="6">
        <f t="shared" si="248"/>
        <v>1.4586521338380448E-3</v>
      </c>
      <c r="E3021" s="7">
        <f t="shared" si="249"/>
        <v>-4</v>
      </c>
      <c r="F3021" s="6">
        <f t="shared" si="250"/>
        <v>-8.027292795504716E-4</v>
      </c>
      <c r="G3021" s="101">
        <v>0</v>
      </c>
      <c r="H3021" s="7">
        <f t="shared" si="247"/>
        <v>0</v>
      </c>
      <c r="I3021" s="6">
        <f t="shared" si="246"/>
        <v>0</v>
      </c>
      <c r="J3021" s="10" t="str">
        <f>IF(B3021="Pending","",C3021/(VLOOKUP(B3021,Population!$A$2:$B$10,2,FALSE)/100000))</f>
        <v/>
      </c>
      <c r="K3021" s="10" t="str">
        <f>IF(B3021="Pending","",SUMIFS(E:E,A:A,"&lt;="&amp;A3021,A:A,"&gt;="&amp;A3021-13,B:B,B3021)/(VLOOKUP(B3021,Population!$A$2:$B$10,2,FALSE)/100000)/14)</f>
        <v/>
      </c>
      <c r="L3021" s="13" t="str">
        <f>IF(B3021="Pending","",(G3021/C3021)/(VLOOKUP(B3021,Population!$A$2:$B$10,2,FALSE)/100000))</f>
        <v/>
      </c>
    </row>
    <row r="3022" spans="1:12" x14ac:dyDescent="0.3">
      <c r="A3022" s="1">
        <v>44211</v>
      </c>
      <c r="B3022" s="101" t="s">
        <v>0</v>
      </c>
      <c r="C3022" s="101">
        <v>34723</v>
      </c>
      <c r="D3022" s="6">
        <f t="shared" si="248"/>
        <v>5.1362421398765457E-2</v>
      </c>
      <c r="E3022" s="7">
        <f t="shared" si="249"/>
        <v>373</v>
      </c>
      <c r="F3022" s="6">
        <f t="shared" si="250"/>
        <v>6.712254813748425E-2</v>
      </c>
      <c r="G3022" s="101">
        <v>4</v>
      </c>
      <c r="H3022" s="7">
        <f t="shared" si="247"/>
        <v>0</v>
      </c>
      <c r="I3022" s="6">
        <f t="shared" si="246"/>
        <v>4.812898568162676E-4</v>
      </c>
      <c r="J3022" s="10">
        <f>IF(B3022="Pending","",C3022/(VLOOKUP(B3022,Population!$A$2:$B$10,2,FALSE)/100000))</f>
        <v>3832.8399199058649</v>
      </c>
      <c r="K3022" s="10">
        <f>IF(B3022="Pending","",SUMIFS(E:E,A:A,"&lt;="&amp;A3022,A:A,"&gt;="&amp;A3022-13,B:B,B3022)/(VLOOKUP(B3022,Population!$A$2:$B$10,2,FALSE)/100000)/14)</f>
        <v>33.824602170640624</v>
      </c>
      <c r="L3022" s="13">
        <f>IF(B3022="Pending","",(G3022/C3022)/(VLOOKUP(B3022,Population!$A$2:$B$10,2,FALSE)/100000))</f>
        <v>1.2715873295162943E-5</v>
      </c>
    </row>
    <row r="3023" spans="1:12" x14ac:dyDescent="0.3">
      <c r="A3023" s="1">
        <v>44211</v>
      </c>
      <c r="B3023" s="101" t="s">
        <v>1</v>
      </c>
      <c r="C3023" s="101">
        <v>85040</v>
      </c>
      <c r="D3023" s="6">
        <f t="shared" si="248"/>
        <v>0.12579155936269948</v>
      </c>
      <c r="E3023" s="7">
        <f t="shared" si="249"/>
        <v>661</v>
      </c>
      <c r="F3023" s="6">
        <f t="shared" si="250"/>
        <v>0.11894907324095735</v>
      </c>
      <c r="G3023" s="101">
        <v>3</v>
      </c>
      <c r="H3023" s="7">
        <f t="shared" si="247"/>
        <v>0</v>
      </c>
      <c r="I3023" s="6">
        <f t="shared" si="246"/>
        <v>3.6096739261220069E-4</v>
      </c>
      <c r="J3023" s="10">
        <f>IF(B3023="Pending","",C3023/(VLOOKUP(B3023,Population!$A$2:$B$10,2,FALSE)/100000))</f>
        <v>9926.1723423502299</v>
      </c>
      <c r="K3023" s="10">
        <f>IF(B3023="Pending","",SUMIFS(E:E,A:A,"&lt;="&amp;A3023,A:A,"&gt;="&amp;A3023-13,B:B,B3023)/(VLOOKUP(B3023,Population!$A$2:$B$10,2,FALSE)/100000)/14)</f>
        <v>76.804108669643128</v>
      </c>
      <c r="L3023" s="13">
        <f>IF(B3023="Pending","",(G3023/C3023)/(VLOOKUP(B3023,Population!$A$2:$B$10,2,FALSE)/100000))</f>
        <v>4.1177176413482757E-6</v>
      </c>
    </row>
    <row r="3024" spans="1:12" x14ac:dyDescent="0.3">
      <c r="A3024" s="1">
        <v>44211</v>
      </c>
      <c r="B3024" s="101" t="s">
        <v>2</v>
      </c>
      <c r="C3024" s="101">
        <v>123505</v>
      </c>
      <c r="D3024" s="6">
        <f t="shared" si="248"/>
        <v>0.18268916438252822</v>
      </c>
      <c r="E3024" s="7">
        <f t="shared" si="249"/>
        <v>1007</v>
      </c>
      <c r="F3024" s="6">
        <f t="shared" si="250"/>
        <v>0.181212884649991</v>
      </c>
      <c r="G3024" s="101">
        <v>39</v>
      </c>
      <c r="H3024" s="7">
        <f t="shared" si="247"/>
        <v>0</v>
      </c>
      <c r="I3024" s="6">
        <f t="shared" si="246"/>
        <v>4.6925761039586095E-3</v>
      </c>
      <c r="J3024" s="10">
        <f>IF(B3024="Pending","",C3024/(VLOOKUP(B3024,Population!$A$2:$B$10,2,FALSE)/100000))</f>
        <v>12967.112115307082</v>
      </c>
      <c r="K3024" s="10">
        <f>IF(B3024="Pending","",SUMIFS(E:E,A:A,"&lt;="&amp;A3024,A:A,"&gt;="&amp;A3024-13,B:B,B3024)/(VLOOKUP(B3024,Population!$A$2:$B$10,2,FALSE)/100000)/14)</f>
        <v>108.21738149634265</v>
      </c>
      <c r="L3024" s="13">
        <f>IF(B3024="Pending","",(G3024/C3024)/(VLOOKUP(B3024,Population!$A$2:$B$10,2,FALSE)/100000))</f>
        <v>3.3154218309331985E-5</v>
      </c>
    </row>
    <row r="3025" spans="1:12" x14ac:dyDescent="0.3">
      <c r="A3025" s="1">
        <v>44211</v>
      </c>
      <c r="B3025" s="101" t="s">
        <v>3</v>
      </c>
      <c r="C3025" s="101">
        <v>105205</v>
      </c>
      <c r="D3025" s="6">
        <f t="shared" si="248"/>
        <v>0.15561972016407338</v>
      </c>
      <c r="E3025" s="7">
        <f t="shared" si="249"/>
        <v>774</v>
      </c>
      <c r="F3025" s="6">
        <f t="shared" si="250"/>
        <v>0.13928378621558396</v>
      </c>
      <c r="G3025" s="101">
        <v>82</v>
      </c>
      <c r="H3025" s="7">
        <f t="shared" si="247"/>
        <v>0</v>
      </c>
      <c r="I3025" s="6">
        <f t="shared" si="246"/>
        <v>9.8664420647334855E-3</v>
      </c>
      <c r="J3025" s="10">
        <f>IF(B3025="Pending","",C3025/(VLOOKUP(B3025,Population!$A$2:$B$10,2,FALSE)/100000))</f>
        <v>11993.520158872388</v>
      </c>
      <c r="K3025" s="10">
        <f>IF(B3025="Pending","",SUMIFS(E:E,A:A,"&lt;="&amp;A3025,A:A,"&gt;="&amp;A3025-13,B:B,B3025)/(VLOOKUP(B3025,Population!$A$2:$B$10,2,FALSE)/100000)/14)</f>
        <v>99.759391844728754</v>
      </c>
      <c r="L3025" s="13">
        <f>IF(B3025="Pending","",(G3025/C3025)/(VLOOKUP(B3025,Population!$A$2:$B$10,2,FALSE)/100000))</f>
        <v>8.885620491825789E-5</v>
      </c>
    </row>
    <row r="3026" spans="1:12" x14ac:dyDescent="0.3">
      <c r="A3026" s="1">
        <v>44211</v>
      </c>
      <c r="B3026" s="101" t="s">
        <v>4</v>
      </c>
      <c r="C3026" s="101">
        <v>101118</v>
      </c>
      <c r="D3026" s="6">
        <f t="shared" si="248"/>
        <v>0.14957421095528511</v>
      </c>
      <c r="E3026" s="7">
        <f t="shared" si="249"/>
        <v>797</v>
      </c>
      <c r="F3026" s="6">
        <f t="shared" si="250"/>
        <v>0.14342271009537519</v>
      </c>
      <c r="G3026" s="101">
        <v>272</v>
      </c>
      <c r="H3026" s="7">
        <f t="shared" si="247"/>
        <v>3</v>
      </c>
      <c r="I3026" s="6">
        <f t="shared" si="246"/>
        <v>3.2727710263506196E-2</v>
      </c>
      <c r="J3026" s="10">
        <f>IF(B3026="Pending","",C3026/(VLOOKUP(B3026,Population!$A$2:$B$10,2,FALSE)/100000))</f>
        <v>11861.07070801858</v>
      </c>
      <c r="K3026" s="10">
        <f>IF(B3026="Pending","",SUMIFS(E:E,A:A,"&lt;="&amp;A3026,A:A,"&gt;="&amp;A3026-13,B:B,B3026)/(VLOOKUP(B3026,Population!$A$2:$B$10,2,FALSE)/100000)/14)</f>
        <v>98.824661005020417</v>
      </c>
      <c r="L3026" s="13">
        <f>IF(B3026="Pending","",(G3026/C3026)/(VLOOKUP(B3026,Population!$A$2:$B$10,2,FALSE)/100000))</f>
        <v>3.155265120330439E-4</v>
      </c>
    </row>
    <row r="3027" spans="1:12" x14ac:dyDescent="0.3">
      <c r="A3027" s="1">
        <v>44211</v>
      </c>
      <c r="B3027" s="101" t="s">
        <v>5</v>
      </c>
      <c r="C3027" s="101">
        <v>94772</v>
      </c>
      <c r="D3027" s="6">
        <f t="shared" si="248"/>
        <v>0.1401871785503499</v>
      </c>
      <c r="E3027" s="7">
        <f t="shared" si="249"/>
        <v>780</v>
      </c>
      <c r="F3027" s="6">
        <f t="shared" si="250"/>
        <v>0.14036350548857296</v>
      </c>
      <c r="G3027" s="101">
        <v>703</v>
      </c>
      <c r="H3027" s="7">
        <f t="shared" si="247"/>
        <v>11</v>
      </c>
      <c r="I3027" s="6">
        <f t="shared" si="246"/>
        <v>8.4586692335459027E-2</v>
      </c>
      <c r="J3027" s="10">
        <f>IF(B3027="Pending","",C3027/(VLOOKUP(B3027,Population!$A$2:$B$10,2,FALSE)/100000))</f>
        <v>10584.780887262234</v>
      </c>
      <c r="K3027" s="10">
        <f>IF(B3027="Pending","",SUMIFS(E:E,A:A,"&lt;="&amp;A3027,A:A,"&gt;="&amp;A3027-13,B:B,B3027)/(VLOOKUP(B3027,Population!$A$2:$B$10,2,FALSE)/100000)/14)</f>
        <v>92.213404106595803</v>
      </c>
      <c r="L3027" s="13">
        <f>IF(B3027="Pending","",(G3027/C3027)/(VLOOKUP(B3027,Population!$A$2:$B$10,2,FALSE)/100000))</f>
        <v>8.2847060867557391E-4</v>
      </c>
    </row>
    <row r="3028" spans="1:12" x14ac:dyDescent="0.3">
      <c r="A3028" s="1">
        <v>44211</v>
      </c>
      <c r="B3028" s="101" t="s">
        <v>6</v>
      </c>
      <c r="C3028" s="101">
        <v>68226</v>
      </c>
      <c r="D3028" s="6">
        <f t="shared" si="248"/>
        <v>0.10092021318296726</v>
      </c>
      <c r="E3028" s="7">
        <f t="shared" si="249"/>
        <v>575</v>
      </c>
      <c r="F3028" s="6">
        <f t="shared" si="250"/>
        <v>0.10347309699478136</v>
      </c>
      <c r="G3028" s="101">
        <v>1516</v>
      </c>
      <c r="H3028" s="7">
        <f t="shared" si="247"/>
        <v>20</v>
      </c>
      <c r="I3028" s="6">
        <f t="shared" si="246"/>
        <v>0.18240885573336543</v>
      </c>
      <c r="J3028" s="10">
        <f>IF(B3028="Pending","",C3028/(VLOOKUP(B3028,Population!$A$2:$B$10,2,FALSE)/100000))</f>
        <v>8657.7043239031627</v>
      </c>
      <c r="K3028" s="10">
        <f>IF(B3028="Pending","",SUMIFS(E:E,A:A,"&lt;="&amp;A3028,A:A,"&gt;="&amp;A3028-13,B:B,B3028)/(VLOOKUP(B3028,Population!$A$2:$B$10,2,FALSE)/100000)/14)</f>
        <v>80.217306417058211</v>
      </c>
      <c r="L3028" s="13">
        <f>IF(B3028="Pending","",(G3028/C3028)/(VLOOKUP(B3028,Population!$A$2:$B$10,2,FALSE)/100000))</f>
        <v>2.8196949808316418E-3</v>
      </c>
    </row>
    <row r="3029" spans="1:12" x14ac:dyDescent="0.3">
      <c r="A3029" s="1">
        <v>44211</v>
      </c>
      <c r="B3029" s="101" t="s">
        <v>7</v>
      </c>
      <c r="C3029" s="101">
        <v>40877</v>
      </c>
      <c r="D3029" s="6">
        <f t="shared" si="248"/>
        <v>6.0465446520097214E-2</v>
      </c>
      <c r="E3029" s="7">
        <f t="shared" si="249"/>
        <v>366</v>
      </c>
      <c r="F3029" s="6">
        <f t="shared" si="250"/>
        <v>6.5862875652330399E-2</v>
      </c>
      <c r="G3029" s="101">
        <v>2522</v>
      </c>
      <c r="H3029" s="7">
        <f t="shared" si="247"/>
        <v>23</v>
      </c>
      <c r="I3029" s="6">
        <f t="shared" si="246"/>
        <v>0.30345325472265672</v>
      </c>
      <c r="J3029" s="10">
        <f>IF(B3029="Pending","",C3029/(VLOOKUP(B3029,Population!$A$2:$B$10,2,FALSE)/100000))</f>
        <v>8523.1976013194417</v>
      </c>
      <c r="K3029" s="10">
        <f>IF(B3029="Pending","",SUMIFS(E:E,A:A,"&lt;="&amp;A3029,A:A,"&gt;="&amp;A3029-13,B:B,B3029)/(VLOOKUP(B3029,Population!$A$2:$B$10,2,FALSE)/100000)/14)</f>
        <v>80.201264216176739</v>
      </c>
      <c r="L3029" s="13">
        <f>IF(B3029="Pending","",(G3029/C3029)/(VLOOKUP(B3029,Population!$A$2:$B$10,2,FALSE)/100000))</f>
        <v>1.286440219244489E-2</v>
      </c>
    </row>
    <row r="3030" spans="1:12" x14ac:dyDescent="0.3">
      <c r="A3030" s="1">
        <v>44211</v>
      </c>
      <c r="B3030" s="101" t="s">
        <v>25</v>
      </c>
      <c r="C3030" s="101">
        <v>21599</v>
      </c>
      <c r="D3030" s="6">
        <f t="shared" si="248"/>
        <v>3.1949340200787234E-2</v>
      </c>
      <c r="E3030" s="7">
        <f t="shared" si="249"/>
        <v>228</v>
      </c>
      <c r="F3030" s="6">
        <f t="shared" si="250"/>
        <v>4.1029332373582868E-2</v>
      </c>
      <c r="G3030" s="101">
        <v>3170</v>
      </c>
      <c r="H3030" s="7">
        <f t="shared" si="247"/>
        <v>22</v>
      </c>
      <c r="I3030" s="6">
        <f t="shared" si="246"/>
        <v>0.3814222115268921</v>
      </c>
      <c r="J3030" s="10">
        <f>IF(B3030="Pending","",C3030/(VLOOKUP(B3030,Population!$A$2:$B$10,2,FALSE)/100000))</f>
        <v>9757.0120477573637</v>
      </c>
      <c r="K3030" s="10">
        <f>IF(B3030="Pending","",SUMIFS(E:E,A:A,"&lt;="&amp;A3030,A:A,"&gt;="&amp;A3030-13,B:B,B3030)/(VLOOKUP(B3030,Population!$A$2:$B$10,2,FALSE)/100000)/14)</f>
        <v>89.991952673719311</v>
      </c>
      <c r="L3030" s="13">
        <f>IF(B3030="Pending","",(G3030/C3030)/(VLOOKUP(B3030,Population!$A$2:$B$10,2,FALSE)/100000))</f>
        <v>6.6299280379809603E-2</v>
      </c>
    </row>
    <row r="3031" spans="1:12" x14ac:dyDescent="0.3">
      <c r="A3031" s="1">
        <v>44211</v>
      </c>
      <c r="B3031" s="101" t="s">
        <v>21</v>
      </c>
      <c r="C3031" s="101">
        <v>974</v>
      </c>
      <c r="D3031" s="6">
        <f t="shared" si="248"/>
        <v>1.4407452824467227E-3</v>
      </c>
      <c r="E3031" s="7">
        <f t="shared" si="249"/>
        <v>-4</v>
      </c>
      <c r="F3031" s="6">
        <f t="shared" si="250"/>
        <v>-7.1981284865934854E-4</v>
      </c>
      <c r="G3031" s="101">
        <v>0</v>
      </c>
      <c r="H3031" s="7">
        <f t="shared" si="247"/>
        <v>0</v>
      </c>
      <c r="I3031" s="6">
        <f t="shared" si="246"/>
        <v>0</v>
      </c>
      <c r="J3031" s="10" t="str">
        <f>IF(B3031="Pending","",C3031/(VLOOKUP(B3031,Population!$A$2:$B$10,2,FALSE)/100000))</f>
        <v/>
      </c>
      <c r="K3031" s="10" t="str">
        <f>IF(B3031="Pending","",SUMIFS(E:E,A:A,"&lt;="&amp;A3031,A:A,"&gt;="&amp;A3031-13,B:B,B3031)/(VLOOKUP(B3031,Population!$A$2:$B$10,2,FALSE)/100000)/14)</f>
        <v/>
      </c>
      <c r="L3031" s="13" t="str">
        <f>IF(B3031="Pending","",(G3031/C3031)/(VLOOKUP(B3031,Population!$A$2:$B$10,2,FALSE)/100000))</f>
        <v/>
      </c>
    </row>
    <row r="3032" spans="1:12" x14ac:dyDescent="0.3">
      <c r="A3032" s="1">
        <v>44212</v>
      </c>
      <c r="B3032" s="101" t="s">
        <v>0</v>
      </c>
      <c r="C3032" s="101">
        <v>35029</v>
      </c>
      <c r="D3032" s="6">
        <f t="shared" si="248"/>
        <v>5.1449150837119061E-2</v>
      </c>
      <c r="E3032" s="7">
        <f t="shared" si="249"/>
        <v>306</v>
      </c>
      <c r="F3032" s="6">
        <f t="shared" si="250"/>
        <v>6.3643926788685523E-2</v>
      </c>
      <c r="G3032" s="101">
        <v>4</v>
      </c>
      <c r="H3032" s="7">
        <f t="shared" si="247"/>
        <v>0</v>
      </c>
      <c r="I3032" s="6">
        <f t="shared" si="246"/>
        <v>4.7875523638539794E-4</v>
      </c>
      <c r="J3032" s="10">
        <f>IF(B3032="Pending","",C3032/(VLOOKUP(B3032,Population!$A$2:$B$10,2,FALSE)/100000))</f>
        <v>3866.6172149406025</v>
      </c>
      <c r="K3032" s="10">
        <f>IF(B3032="Pending","",SUMIFS(E:E,A:A,"&lt;="&amp;A3032,A:A,"&gt;="&amp;A3032-13,B:B,B3032)/(VLOOKUP(B3032,Population!$A$2:$B$10,2,FALSE)/100000)/14)</f>
        <v>33.091341564144216</v>
      </c>
      <c r="L3032" s="13">
        <f>IF(B3032="Pending","",(G3032/C3032)/(VLOOKUP(B3032,Population!$A$2:$B$10,2,FALSE)/100000))</f>
        <v>1.2604792270060317E-5</v>
      </c>
    </row>
    <row r="3033" spans="1:12" x14ac:dyDescent="0.3">
      <c r="A3033" s="1">
        <v>44212</v>
      </c>
      <c r="B3033" s="101" t="s">
        <v>1</v>
      </c>
      <c r="C3033" s="101">
        <v>85642</v>
      </c>
      <c r="D3033" s="6">
        <f t="shared" si="248"/>
        <v>0.12578743829377231</v>
      </c>
      <c r="E3033" s="7">
        <f t="shared" si="249"/>
        <v>602</v>
      </c>
      <c r="F3033" s="6">
        <f t="shared" si="250"/>
        <v>0.12520798668885191</v>
      </c>
      <c r="G3033" s="101">
        <v>3</v>
      </c>
      <c r="H3033" s="7">
        <f t="shared" si="247"/>
        <v>0</v>
      </c>
      <c r="I3033" s="6">
        <f t="shared" si="246"/>
        <v>3.590664272890485E-4</v>
      </c>
      <c r="J3033" s="10">
        <f>IF(B3033="Pending","",C3033/(VLOOKUP(B3033,Population!$A$2:$B$10,2,FALSE)/100000))</f>
        <v>9996.4399311330944</v>
      </c>
      <c r="K3033" s="10">
        <f>IF(B3033="Pending","",SUMIFS(E:E,A:A,"&lt;="&amp;A3033,A:A,"&gt;="&amp;A3033-13,B:B,B3033)/(VLOOKUP(B3033,Population!$A$2:$B$10,2,FALSE)/100000)/14)</f>
        <v>74.444625088063759</v>
      </c>
      <c r="L3033" s="13">
        <f>IF(B3033="Pending","",(G3033/C3033)/(VLOOKUP(B3033,Population!$A$2:$B$10,2,FALSE)/100000))</f>
        <v>4.0887731279075384E-6</v>
      </c>
    </row>
    <row r="3034" spans="1:12" x14ac:dyDescent="0.3">
      <c r="A3034" s="1">
        <v>44212</v>
      </c>
      <c r="B3034" s="101" t="s">
        <v>2</v>
      </c>
      <c r="C3034" s="101">
        <v>124314</v>
      </c>
      <c r="D3034" s="6">
        <f t="shared" si="248"/>
        <v>0.18258727731781149</v>
      </c>
      <c r="E3034" s="7">
        <f t="shared" si="249"/>
        <v>809</v>
      </c>
      <c r="F3034" s="6">
        <f t="shared" si="250"/>
        <v>0.16826123128119799</v>
      </c>
      <c r="G3034" s="101">
        <v>39</v>
      </c>
      <c r="H3034" s="7">
        <f t="shared" si="247"/>
        <v>0</v>
      </c>
      <c r="I3034" s="6">
        <f t="shared" si="246"/>
        <v>4.66786355475763E-3</v>
      </c>
      <c r="J3034" s="10">
        <f>IF(B3034="Pending","",C3034/(VLOOKUP(B3034,Population!$A$2:$B$10,2,FALSE)/100000))</f>
        <v>13052.051135600053</v>
      </c>
      <c r="K3034" s="10">
        <f>IF(B3034="Pending","",SUMIFS(E:E,A:A,"&lt;="&amp;A3034,A:A,"&gt;="&amp;A3034-13,B:B,B3034)/(VLOOKUP(B3034,Population!$A$2:$B$10,2,FALSE)/100000)/14)</f>
        <v>102.9527521262503</v>
      </c>
      <c r="L3034" s="13">
        <f>IF(B3034="Pending","",(G3034/C3034)/(VLOOKUP(B3034,Population!$A$2:$B$10,2,FALSE)/100000))</f>
        <v>3.2938460127532269E-5</v>
      </c>
    </row>
    <row r="3035" spans="1:12" x14ac:dyDescent="0.3">
      <c r="A3035" s="1">
        <v>44212</v>
      </c>
      <c r="B3035" s="101" t="s">
        <v>3</v>
      </c>
      <c r="C3035" s="101">
        <v>105906</v>
      </c>
      <c r="D3035" s="6">
        <f t="shared" si="248"/>
        <v>0.15555036594124672</v>
      </c>
      <c r="E3035" s="7">
        <f t="shared" si="249"/>
        <v>701</v>
      </c>
      <c r="F3035" s="6">
        <f t="shared" si="250"/>
        <v>0.14579866888519136</v>
      </c>
      <c r="G3035" s="101">
        <v>82</v>
      </c>
      <c r="H3035" s="7">
        <f t="shared" si="247"/>
        <v>0</v>
      </c>
      <c r="I3035" s="6">
        <f t="shared" si="246"/>
        <v>9.8144823459006582E-3</v>
      </c>
      <c r="J3035" s="10">
        <f>IF(B3035="Pending","",C3035/(VLOOKUP(B3035,Population!$A$2:$B$10,2,FALSE)/100000))</f>
        <v>12073.435159408196</v>
      </c>
      <c r="K3035" s="10">
        <f>IF(B3035="Pending","",SUMIFS(E:E,A:A,"&lt;="&amp;A3035,A:A,"&gt;="&amp;A3035-13,B:B,B3035)/(VLOOKUP(B3035,Population!$A$2:$B$10,2,FALSE)/100000)/14)</f>
        <v>94.52346914811946</v>
      </c>
      <c r="L3035" s="13">
        <f>IF(B3035="Pending","",(G3035/C3035)/(VLOOKUP(B3035,Population!$A$2:$B$10,2,FALSE)/100000))</f>
        <v>8.8268058829767164E-5</v>
      </c>
    </row>
    <row r="3036" spans="1:12" x14ac:dyDescent="0.3">
      <c r="A3036" s="1">
        <v>44212</v>
      </c>
      <c r="B3036" s="101" t="s">
        <v>4</v>
      </c>
      <c r="C3036" s="101">
        <v>101751</v>
      </c>
      <c r="D3036" s="6">
        <f t="shared" si="248"/>
        <v>0.1494476732657998</v>
      </c>
      <c r="E3036" s="7">
        <f t="shared" si="249"/>
        <v>633</v>
      </c>
      <c r="F3036" s="6">
        <f t="shared" si="250"/>
        <v>0.13165557404326123</v>
      </c>
      <c r="G3036" s="101">
        <v>272</v>
      </c>
      <c r="H3036" s="7">
        <f t="shared" si="247"/>
        <v>0</v>
      </c>
      <c r="I3036" s="6">
        <f t="shared" si="246"/>
        <v>3.2555356074207065E-2</v>
      </c>
      <c r="J3036" s="10">
        <f>IF(B3036="Pending","",C3036/(VLOOKUP(B3036,Population!$A$2:$B$10,2,FALSE)/100000))</f>
        <v>11935.321165485853</v>
      </c>
      <c r="K3036" s="10">
        <f>IF(B3036="Pending","",SUMIFS(E:E,A:A,"&lt;="&amp;A3036,A:A,"&gt;="&amp;A3036-13,B:B,B3036)/(VLOOKUP(B3036,Population!$A$2:$B$10,2,FALSE)/100000)/14)</f>
        <v>93.847819238425913</v>
      </c>
      <c r="L3036" s="13">
        <f>IF(B3036="Pending","",(G3036/C3036)/(VLOOKUP(B3036,Population!$A$2:$B$10,2,FALSE)/100000))</f>
        <v>3.1356359980498801E-4</v>
      </c>
    </row>
    <row r="3037" spans="1:12" x14ac:dyDescent="0.3">
      <c r="A3037" s="1">
        <v>44212</v>
      </c>
      <c r="B3037" s="101" t="s">
        <v>5</v>
      </c>
      <c r="C3037" s="101">
        <v>95501</v>
      </c>
      <c r="D3037" s="6">
        <f t="shared" si="248"/>
        <v>0.140267930974213</v>
      </c>
      <c r="E3037" s="7">
        <f t="shared" si="249"/>
        <v>729</v>
      </c>
      <c r="F3037" s="6">
        <f t="shared" si="250"/>
        <v>0.15162229617304493</v>
      </c>
      <c r="G3037" s="101">
        <v>707</v>
      </c>
      <c r="H3037" s="7">
        <f t="shared" si="247"/>
        <v>4</v>
      </c>
      <c r="I3037" s="6">
        <f t="shared" si="246"/>
        <v>8.4619988031119087E-2</v>
      </c>
      <c r="J3037" s="10">
        <f>IF(B3037="Pending","",C3037/(VLOOKUP(B3037,Population!$A$2:$B$10,2,FALSE)/100000))</f>
        <v>10666.200560444335</v>
      </c>
      <c r="K3037" s="10">
        <f>IF(B3037="Pending","",SUMIFS(E:E,A:A,"&lt;="&amp;A3037,A:A,"&gt;="&amp;A3037-13,B:B,B3037)/(VLOOKUP(B3037,Population!$A$2:$B$10,2,FALSE)/100000)/14)</f>
        <v>88.264478158610245</v>
      </c>
      <c r="L3037" s="13">
        <f>IF(B3037="Pending","",(G3037/C3037)/(VLOOKUP(B3037,Population!$A$2:$B$10,2,FALSE)/100000))</f>
        <v>8.2682446993597347E-4</v>
      </c>
    </row>
    <row r="3038" spans="1:12" x14ac:dyDescent="0.3">
      <c r="A3038" s="1">
        <v>44212</v>
      </c>
      <c r="B3038" s="101" t="s">
        <v>6</v>
      </c>
      <c r="C3038" s="101">
        <v>68729</v>
      </c>
      <c r="D3038" s="6">
        <f t="shared" si="248"/>
        <v>0.10094632127335509</v>
      </c>
      <c r="E3038" s="7">
        <f t="shared" si="249"/>
        <v>503</v>
      </c>
      <c r="F3038" s="6">
        <f t="shared" si="250"/>
        <v>0.10461730449251248</v>
      </c>
      <c r="G3038" s="101">
        <v>1525</v>
      </c>
      <c r="H3038" s="7">
        <f t="shared" si="247"/>
        <v>9</v>
      </c>
      <c r="I3038" s="6">
        <f t="shared" ref="I3038:I3101" si="251">G3038/SUMIF(A:A,A3038,G:G)</f>
        <v>0.18252543387193298</v>
      </c>
      <c r="J3038" s="10">
        <f>IF(B3038="Pending","",C3038/(VLOOKUP(B3038,Population!$A$2:$B$10,2,FALSE)/100000))</f>
        <v>8721.5337331448482</v>
      </c>
      <c r="K3038" s="10">
        <f>IF(B3038="Pending","",SUMIFS(E:E,A:A,"&lt;="&amp;A3038,A:A,"&gt;="&amp;A3038-13,B:B,B3038)/(VLOOKUP(B3038,Population!$A$2:$B$10,2,FALSE)/100000)/14)</f>
        <v>75.87560135787507</v>
      </c>
      <c r="L3038" s="13">
        <f>IF(B3038="Pending","",(G3038/C3038)/(VLOOKUP(B3038,Population!$A$2:$B$10,2,FALSE)/100000))</f>
        <v>2.8156758670596169E-3</v>
      </c>
    </row>
    <row r="3039" spans="1:12" x14ac:dyDescent="0.3">
      <c r="A3039" s="1">
        <v>44212</v>
      </c>
      <c r="B3039" s="101" t="s">
        <v>7</v>
      </c>
      <c r="C3039" s="101">
        <v>41225</v>
      </c>
      <c r="D3039" s="6">
        <f t="shared" si="248"/>
        <v>6.0549580155306551E-2</v>
      </c>
      <c r="E3039" s="7">
        <f t="shared" si="249"/>
        <v>348</v>
      </c>
      <c r="F3039" s="6">
        <f t="shared" si="250"/>
        <v>7.2379367720465895E-2</v>
      </c>
      <c r="G3039" s="101">
        <v>2533</v>
      </c>
      <c r="H3039" s="7">
        <f t="shared" si="247"/>
        <v>11</v>
      </c>
      <c r="I3039" s="6">
        <f t="shared" si="251"/>
        <v>0.30317175344105324</v>
      </c>
      <c r="J3039" s="10">
        <f>IF(B3039="Pending","",C3039/(VLOOKUP(B3039,Population!$A$2:$B$10,2,FALSE)/100000))</f>
        <v>8595.7585222593134</v>
      </c>
      <c r="K3039" s="10">
        <f>IF(B3039="Pending","",SUMIFS(E:E,A:A,"&lt;="&amp;A3039,A:A,"&gt;="&amp;A3039-13,B:B,B3039)/(VLOOKUP(B3039,Population!$A$2:$B$10,2,FALSE)/100000)/14)</f>
        <v>75.301316968800293</v>
      </c>
      <c r="L3039" s="13">
        <f>IF(B3039="Pending","",(G3039/C3039)/(VLOOKUP(B3039,Population!$A$2:$B$10,2,FALSE)/100000))</f>
        <v>1.2811443559712043E-2</v>
      </c>
    </row>
    <row r="3040" spans="1:12" x14ac:dyDescent="0.3">
      <c r="A3040" s="1">
        <v>44212</v>
      </c>
      <c r="B3040" s="101" t="s">
        <v>25</v>
      </c>
      <c r="C3040" s="101">
        <v>21770</v>
      </c>
      <c r="D3040" s="6">
        <f t="shared" si="248"/>
        <v>3.197487835005515E-2</v>
      </c>
      <c r="E3040" s="7">
        <f t="shared" si="249"/>
        <v>171</v>
      </c>
      <c r="F3040" s="6">
        <f t="shared" si="250"/>
        <v>3.5565723793677208E-2</v>
      </c>
      <c r="G3040" s="101">
        <v>3190</v>
      </c>
      <c r="H3040" s="7">
        <f t="shared" si="247"/>
        <v>20</v>
      </c>
      <c r="I3040" s="6">
        <f t="shared" si="251"/>
        <v>0.38180730101735488</v>
      </c>
      <c r="J3040" s="10">
        <f>IF(B3040="Pending","",C3040/(VLOOKUP(B3040,Population!$A$2:$B$10,2,FALSE)/100000))</f>
        <v>9834.2586360330479</v>
      </c>
      <c r="K3040" s="10">
        <f>IF(B3040="Pending","",SUMIFS(E:E,A:A,"&lt;="&amp;A3040,A:A,"&gt;="&amp;A3040-13,B:B,B3040)/(VLOOKUP(B3040,Population!$A$2:$B$10,2,FALSE)/100000)/14)</f>
        <v>86.216743472276093</v>
      </c>
      <c r="L3040" s="13">
        <f>IF(B3040="Pending","",(G3040/C3040)/(VLOOKUP(B3040,Population!$A$2:$B$10,2,FALSE)/100000))</f>
        <v>6.619351610522381E-2</v>
      </c>
    </row>
    <row r="3041" spans="1:12" x14ac:dyDescent="0.3">
      <c r="A3041" s="1">
        <v>44212</v>
      </c>
      <c r="B3041" s="101" t="s">
        <v>21</v>
      </c>
      <c r="C3041" s="101">
        <v>980</v>
      </c>
      <c r="D3041" s="6">
        <f t="shared" si="248"/>
        <v>1.4393835913208107E-3</v>
      </c>
      <c r="E3041" s="7">
        <f t="shared" si="249"/>
        <v>6</v>
      </c>
      <c r="F3041" s="6">
        <f t="shared" si="250"/>
        <v>1.2479201331114808E-3</v>
      </c>
      <c r="G3041" s="101">
        <v>0</v>
      </c>
      <c r="H3041" s="7">
        <f t="shared" si="247"/>
        <v>0</v>
      </c>
      <c r="I3041" s="6">
        <f t="shared" si="251"/>
        <v>0</v>
      </c>
      <c r="J3041" s="10" t="str">
        <f>IF(B3041="Pending","",C3041/(VLOOKUP(B3041,Population!$A$2:$B$10,2,FALSE)/100000))</f>
        <v/>
      </c>
      <c r="K3041" s="10" t="str">
        <f>IF(B3041="Pending","",SUMIFS(E:E,A:A,"&lt;="&amp;A3041,A:A,"&gt;="&amp;A3041-13,B:B,B3041)/(VLOOKUP(B3041,Population!$A$2:$B$10,2,FALSE)/100000)/14)</f>
        <v/>
      </c>
      <c r="L3041" s="13" t="str">
        <f>IF(B3041="Pending","",(G3041/C3041)/(VLOOKUP(B3041,Population!$A$2:$B$10,2,FALSE)/100000))</f>
        <v/>
      </c>
    </row>
    <row r="3042" spans="1:12" x14ac:dyDescent="0.3">
      <c r="A3042" s="1">
        <v>44213</v>
      </c>
      <c r="B3042" s="101" t="s">
        <v>0</v>
      </c>
      <c r="C3042" s="101">
        <v>35280</v>
      </c>
      <c r="D3042" s="6">
        <f t="shared" si="248"/>
        <v>5.1479525652942199E-2</v>
      </c>
      <c r="E3042" s="7">
        <f t="shared" si="249"/>
        <v>251</v>
      </c>
      <c r="F3042" s="6">
        <f t="shared" si="250"/>
        <v>5.6101922217255254E-2</v>
      </c>
      <c r="G3042" s="101">
        <v>4</v>
      </c>
      <c r="H3042" s="7">
        <f t="shared" si="247"/>
        <v>0</v>
      </c>
      <c r="I3042" s="6">
        <f t="shared" si="251"/>
        <v>4.7670122750566085E-4</v>
      </c>
      <c r="J3042" s="10">
        <f>IF(B3042="Pending","",C3042/(VLOOKUP(B3042,Population!$A$2:$B$10,2,FALSE)/100000))</f>
        <v>3894.3234275344557</v>
      </c>
      <c r="K3042" s="10">
        <f>IF(B3042="Pending","",SUMIFS(E:E,A:A,"&lt;="&amp;A3042,A:A,"&gt;="&amp;A3042-13,B:B,B3042)/(VLOOKUP(B3042,Population!$A$2:$B$10,2,FALSE)/100000)/14)</f>
        <v>33.414606992814676</v>
      </c>
      <c r="L3042" s="13">
        <f>IF(B3042="Pending","",(G3042/C3042)/(VLOOKUP(B3042,Population!$A$2:$B$10,2,FALSE)/100000))</f>
        <v>1.2515115318252349E-5</v>
      </c>
    </row>
    <row r="3043" spans="1:12" x14ac:dyDescent="0.3">
      <c r="A3043" s="1">
        <v>44213</v>
      </c>
      <c r="B3043" s="101" t="s">
        <v>1</v>
      </c>
      <c r="C3043" s="101">
        <v>86187</v>
      </c>
      <c r="D3043" s="6">
        <f t="shared" si="248"/>
        <v>0.12576150446287215</v>
      </c>
      <c r="E3043" s="7">
        <f t="shared" si="249"/>
        <v>545</v>
      </c>
      <c r="F3043" s="6">
        <f t="shared" si="250"/>
        <v>0.12181493071077336</v>
      </c>
      <c r="G3043" s="101">
        <v>3</v>
      </c>
      <c r="H3043" s="7">
        <f t="shared" si="247"/>
        <v>0</v>
      </c>
      <c r="I3043" s="6">
        <f t="shared" si="251"/>
        <v>3.5752592062924561E-4</v>
      </c>
      <c r="J3043" s="10">
        <f>IF(B3043="Pending","",C3043/(VLOOKUP(B3043,Population!$A$2:$B$10,2,FALSE)/100000))</f>
        <v>10060.054276459774</v>
      </c>
      <c r="K3043" s="10">
        <f>IF(B3043="Pending","",SUMIFS(E:E,A:A,"&lt;="&amp;A3043,A:A,"&gt;="&amp;A3043-13,B:B,B3043)/(VLOOKUP(B3043,Population!$A$2:$B$10,2,FALSE)/100000)/14)</f>
        <v>76.103767253202605</v>
      </c>
      <c r="L3043" s="13">
        <f>IF(B3043="Pending","",(G3043/C3043)/(VLOOKUP(B3043,Population!$A$2:$B$10,2,FALSE)/100000))</f>
        <v>4.0629179368148029E-6</v>
      </c>
    </row>
    <row r="3044" spans="1:12" x14ac:dyDescent="0.3">
      <c r="A3044" s="1">
        <v>44213</v>
      </c>
      <c r="B3044" s="101" t="s">
        <v>2</v>
      </c>
      <c r="C3044" s="101">
        <v>125110</v>
      </c>
      <c r="D3044" s="6">
        <f t="shared" si="248"/>
        <v>0.18255678725735824</v>
      </c>
      <c r="E3044" s="7">
        <f t="shared" si="249"/>
        <v>796</v>
      </c>
      <c r="F3044" s="6">
        <f t="shared" si="250"/>
        <v>0.17791685292802861</v>
      </c>
      <c r="G3044" s="101">
        <v>39</v>
      </c>
      <c r="H3044" s="7">
        <f t="shared" si="247"/>
        <v>0</v>
      </c>
      <c r="I3044" s="6">
        <f t="shared" si="251"/>
        <v>4.6478369681801929E-3</v>
      </c>
      <c r="J3044" s="10">
        <f>IF(B3044="Pending","",C3044/(VLOOKUP(B3044,Population!$A$2:$B$10,2,FALSE)/100000))</f>
        <v>13135.625251982259</v>
      </c>
      <c r="K3044" s="10">
        <f>IF(B3044="Pending","",SUMIFS(E:E,A:A,"&lt;="&amp;A3044,A:A,"&gt;="&amp;A3044-13,B:B,B3044)/(VLOOKUP(B3044,Population!$A$2:$B$10,2,FALSE)/100000)/14)</f>
        <v>103.97268032330523</v>
      </c>
      <c r="L3044" s="13">
        <f>IF(B3044="Pending","",(G3044/C3044)/(VLOOKUP(B3044,Population!$A$2:$B$10,2,FALSE)/100000))</f>
        <v>3.2728892433011316E-5</v>
      </c>
    </row>
    <row r="3045" spans="1:12" x14ac:dyDescent="0.3">
      <c r="A3045" s="1">
        <v>44213</v>
      </c>
      <c r="B3045" s="101" t="s">
        <v>3</v>
      </c>
      <c r="C3045" s="101">
        <v>106607</v>
      </c>
      <c r="D3045" s="6">
        <f t="shared" si="248"/>
        <v>0.15555776052390047</v>
      </c>
      <c r="E3045" s="7">
        <f t="shared" si="249"/>
        <v>701</v>
      </c>
      <c r="F3045" s="6">
        <f t="shared" si="250"/>
        <v>0.15668305766651766</v>
      </c>
      <c r="G3045" s="101">
        <v>83</v>
      </c>
      <c r="H3045" s="7">
        <f t="shared" si="247"/>
        <v>1</v>
      </c>
      <c r="I3045" s="6">
        <f t="shared" si="251"/>
        <v>9.8915504707424613E-3</v>
      </c>
      <c r="J3045" s="10">
        <f>IF(B3045="Pending","",C3045/(VLOOKUP(B3045,Population!$A$2:$B$10,2,FALSE)/100000))</f>
        <v>12153.350159944002</v>
      </c>
      <c r="K3045" s="10">
        <f>IF(B3045="Pending","",SUMIFS(E:E,A:A,"&lt;="&amp;A3045,A:A,"&gt;="&amp;A3045-13,B:B,B3045)/(VLOOKUP(B3045,Population!$A$2:$B$10,2,FALSE)/100000)/14)</f>
        <v>94.971331898218224</v>
      </c>
      <c r="L3045" s="13">
        <f>IF(B3045="Pending","",(G3045/C3045)/(VLOOKUP(B3045,Population!$A$2:$B$10,2,FALSE)/100000))</f>
        <v>8.8757009068102379E-5</v>
      </c>
    </row>
    <row r="3046" spans="1:12" x14ac:dyDescent="0.3">
      <c r="A3046" s="1">
        <v>44213</v>
      </c>
      <c r="B3046" s="101" t="s">
        <v>4</v>
      </c>
      <c r="C3046" s="101">
        <v>102371</v>
      </c>
      <c r="D3046" s="6">
        <f t="shared" si="248"/>
        <v>0.1493767154369996</v>
      </c>
      <c r="E3046" s="7">
        <f t="shared" si="249"/>
        <v>620</v>
      </c>
      <c r="F3046" s="6">
        <f t="shared" si="250"/>
        <v>0.13857845328565044</v>
      </c>
      <c r="G3046" s="101">
        <v>273</v>
      </c>
      <c r="H3046" s="7">
        <f t="shared" si="247"/>
        <v>1</v>
      </c>
      <c r="I3046" s="6">
        <f t="shared" si="251"/>
        <v>3.2534858777261352E-2</v>
      </c>
      <c r="J3046" s="10">
        <f>IF(B3046="Pending","",C3046/(VLOOKUP(B3046,Population!$A$2:$B$10,2,FALSE)/100000))</f>
        <v>12008.046732041477</v>
      </c>
      <c r="K3046" s="10">
        <f>IF(B3046="Pending","",SUMIFS(E:E,A:A,"&lt;="&amp;A3046,A:A,"&gt;="&amp;A3046-13,B:B,B3046)/(VLOOKUP(B3046,Population!$A$2:$B$10,2,FALSE)/100000)/14)</f>
        <v>93.772412544992662</v>
      </c>
      <c r="L3046" s="13">
        <f>IF(B3046="Pending","",(G3046/C3046)/(VLOOKUP(B3046,Population!$A$2:$B$10,2,FALSE)/100000))</f>
        <v>3.1281035786163562E-4</v>
      </c>
    </row>
    <row r="3047" spans="1:12" x14ac:dyDescent="0.3">
      <c r="A3047" s="1">
        <v>44213</v>
      </c>
      <c r="B3047" s="101" t="s">
        <v>5</v>
      </c>
      <c r="C3047" s="101">
        <v>96160</v>
      </c>
      <c r="D3047" s="6">
        <f t="shared" si="248"/>
        <v>0.14031380914928918</v>
      </c>
      <c r="E3047" s="7">
        <f t="shared" si="249"/>
        <v>659</v>
      </c>
      <c r="F3047" s="6">
        <f t="shared" si="250"/>
        <v>0.1472954850245865</v>
      </c>
      <c r="G3047" s="101">
        <v>711</v>
      </c>
      <c r="H3047" s="7">
        <f t="shared" si="247"/>
        <v>4</v>
      </c>
      <c r="I3047" s="6">
        <f t="shared" si="251"/>
        <v>8.4733643189131208E-2</v>
      </c>
      <c r="J3047" s="10">
        <f>IF(B3047="Pending","",C3047/(VLOOKUP(B3047,Population!$A$2:$B$10,2,FALSE)/100000))</f>
        <v>10739.802158012244</v>
      </c>
      <c r="K3047" s="10">
        <f>IF(B3047="Pending","",SUMIFS(E:E,A:A,"&lt;="&amp;A3047,A:A,"&gt;="&amp;A3047-13,B:B,B3047)/(VLOOKUP(B3047,Population!$A$2:$B$10,2,FALSE)/100000)/14)</f>
        <v>88.567628029364684</v>
      </c>
      <c r="L3047" s="13">
        <f>IF(B3047="Pending","",(G3047/C3047)/(VLOOKUP(B3047,Population!$A$2:$B$10,2,FALSE)/100000))</f>
        <v>8.2580398171078759E-4</v>
      </c>
    </row>
    <row r="3048" spans="1:12" x14ac:dyDescent="0.3">
      <c r="A3048" s="1">
        <v>44213</v>
      </c>
      <c r="B3048" s="101" t="s">
        <v>6</v>
      </c>
      <c r="C3048" s="101">
        <v>69182</v>
      </c>
      <c r="D3048" s="6">
        <f t="shared" si="248"/>
        <v>0.10094831473134487</v>
      </c>
      <c r="E3048" s="7">
        <f t="shared" si="249"/>
        <v>453</v>
      </c>
      <c r="F3048" s="6">
        <f t="shared" si="250"/>
        <v>0.10125167635225749</v>
      </c>
      <c r="G3048" s="101">
        <v>1533</v>
      </c>
      <c r="H3048" s="7">
        <f t="shared" ref="H3048:H3111" si="252">G3048-SUMIFS(G:G,A:A,A3048-1,B:B,B3048)</f>
        <v>8</v>
      </c>
      <c r="I3048" s="6">
        <f t="shared" si="251"/>
        <v>0.18269574544154452</v>
      </c>
      <c r="J3048" s="10">
        <f>IF(B3048="Pending","",C3048/(VLOOKUP(B3048,Population!$A$2:$B$10,2,FALSE)/100000))</f>
        <v>8779.0182706925298</v>
      </c>
      <c r="K3048" s="10">
        <f>IF(B3048="Pending","",SUMIFS(E:E,A:A,"&lt;="&amp;A3048,A:A,"&gt;="&amp;A3048-13,B:B,B3048)/(VLOOKUP(B3048,Population!$A$2:$B$10,2,FALSE)/100000)/14)</f>
        <v>75.050768037654464</v>
      </c>
      <c r="L3048" s="13">
        <f>IF(B3048="Pending","",(G3048/C3048)/(VLOOKUP(B3048,Population!$A$2:$B$10,2,FALSE)/100000))</f>
        <v>2.8119130140525162E-3</v>
      </c>
    </row>
    <row r="3049" spans="1:12" x14ac:dyDescent="0.3">
      <c r="A3049" s="1">
        <v>44213</v>
      </c>
      <c r="B3049" s="101" t="s">
        <v>7</v>
      </c>
      <c r="C3049" s="101">
        <v>41510</v>
      </c>
      <c r="D3049" s="6">
        <f t="shared" si="248"/>
        <v>6.057015617498953E-2</v>
      </c>
      <c r="E3049" s="7">
        <f t="shared" si="249"/>
        <v>285</v>
      </c>
      <c r="F3049" s="6">
        <f t="shared" si="250"/>
        <v>6.3701385784532855E-2</v>
      </c>
      <c r="G3049" s="101">
        <v>2542</v>
      </c>
      <c r="H3049" s="7">
        <f t="shared" si="252"/>
        <v>9</v>
      </c>
      <c r="I3049" s="6">
        <f t="shared" si="251"/>
        <v>0.30294363007984748</v>
      </c>
      <c r="J3049" s="10">
        <f>IF(B3049="Pending","",C3049/(VLOOKUP(B3049,Population!$A$2:$B$10,2,FALSE)/100000))</f>
        <v>8655.1834144083477</v>
      </c>
      <c r="K3049" s="10">
        <f>IF(B3049="Pending","",SUMIFS(E:E,A:A,"&lt;="&amp;A3049,A:A,"&gt;="&amp;A3049-13,B:B,B3049)/(VLOOKUP(B3049,Population!$A$2:$B$10,2,FALSE)/100000)/14)</f>
        <v>74.601324504889376</v>
      </c>
      <c r="L3049" s="13">
        <f>IF(B3049="Pending","",(G3049/C3049)/(VLOOKUP(B3049,Population!$A$2:$B$10,2,FALSE)/100000))</f>
        <v>1.2768690346679774E-2</v>
      </c>
    </row>
    <row r="3050" spans="1:12" x14ac:dyDescent="0.3">
      <c r="A3050" s="1">
        <v>44213</v>
      </c>
      <c r="B3050" s="101" t="s">
        <v>25</v>
      </c>
      <c r="C3050" s="101">
        <v>21902</v>
      </c>
      <c r="D3050" s="6">
        <f t="shared" si="248"/>
        <v>3.195874633930669E-2</v>
      </c>
      <c r="E3050" s="7">
        <f t="shared" si="249"/>
        <v>132</v>
      </c>
      <c r="F3050" s="6">
        <f t="shared" si="250"/>
        <v>2.9503799731783638E-2</v>
      </c>
      <c r="G3050" s="101">
        <v>3203</v>
      </c>
      <c r="H3050" s="7">
        <f t="shared" si="252"/>
        <v>13</v>
      </c>
      <c r="I3050" s="6">
        <f t="shared" si="251"/>
        <v>0.38171850792515793</v>
      </c>
      <c r="J3050" s="10">
        <f>IF(B3050="Pending","",C3050/(VLOOKUP(B3050,Population!$A$2:$B$10,2,FALSE)/100000))</f>
        <v>9893.8875813686645</v>
      </c>
      <c r="K3050" s="10">
        <f>IF(B3050="Pending","",SUMIFS(E:E,A:A,"&lt;="&amp;A3050,A:A,"&gt;="&amp;A3050-13,B:B,B3050)/(VLOOKUP(B3050,Population!$A$2:$B$10,2,FALSE)/100000)/14)</f>
        <v>84.95834040512834</v>
      </c>
      <c r="L3050" s="13">
        <f>IF(B3050="Pending","",(G3050/C3050)/(VLOOKUP(B3050,Population!$A$2:$B$10,2,FALSE)/100000))</f>
        <v>6.6062706294284151E-2</v>
      </c>
    </row>
    <row r="3051" spans="1:12" x14ac:dyDescent="0.3">
      <c r="A3051" s="1">
        <v>44213</v>
      </c>
      <c r="B3051" s="101" t="s">
        <v>21</v>
      </c>
      <c r="C3051" s="101">
        <v>1012</v>
      </c>
      <c r="D3051" s="6">
        <f t="shared" si="248"/>
        <v>1.4766802709970947E-3</v>
      </c>
      <c r="E3051" s="7">
        <f t="shared" si="249"/>
        <v>32</v>
      </c>
      <c r="F3051" s="6">
        <f t="shared" si="250"/>
        <v>7.1524362986142157E-3</v>
      </c>
      <c r="G3051" s="101">
        <v>0</v>
      </c>
      <c r="H3051" s="7">
        <f t="shared" si="252"/>
        <v>0</v>
      </c>
      <c r="I3051" s="6">
        <f t="shared" si="251"/>
        <v>0</v>
      </c>
      <c r="J3051" s="10" t="str">
        <f>IF(B3051="Pending","",C3051/(VLOOKUP(B3051,Population!$A$2:$B$10,2,FALSE)/100000))</f>
        <v/>
      </c>
      <c r="K3051" s="10" t="str">
        <f>IF(B3051="Pending","",SUMIFS(E:E,A:A,"&lt;="&amp;A3051,A:A,"&gt;="&amp;A3051-13,B:B,B3051)/(VLOOKUP(B3051,Population!$A$2:$B$10,2,FALSE)/100000)/14)</f>
        <v/>
      </c>
      <c r="L3051" s="13" t="str">
        <f>IF(B3051="Pending","",(G3051/C3051)/(VLOOKUP(B3051,Population!$A$2:$B$10,2,FALSE)/100000))</f>
        <v/>
      </c>
    </row>
    <row r="3052" spans="1:12" x14ac:dyDescent="0.3">
      <c r="A3052" s="1">
        <v>44214</v>
      </c>
      <c r="B3052" s="101" t="s">
        <v>0</v>
      </c>
      <c r="C3052" s="101">
        <v>35401</v>
      </c>
      <c r="D3052" s="6">
        <f t="shared" si="248"/>
        <v>5.1473571103495305E-2</v>
      </c>
      <c r="E3052" s="7">
        <f t="shared" si="249"/>
        <v>121</v>
      </c>
      <c r="F3052" s="6">
        <f t="shared" si="250"/>
        <v>4.9794238683127573E-2</v>
      </c>
      <c r="G3052" s="101">
        <v>4</v>
      </c>
      <c r="H3052" s="7">
        <f t="shared" si="252"/>
        <v>0</v>
      </c>
      <c r="I3052" s="6">
        <f t="shared" si="251"/>
        <v>4.7449584816132857E-4</v>
      </c>
      <c r="J3052" s="10">
        <f>IF(B3052="Pending","",C3052/(VLOOKUP(B3052,Population!$A$2:$B$10,2,FALSE)/100000))</f>
        <v>3907.6798089044009</v>
      </c>
      <c r="K3052" s="10">
        <f>IF(B3052="Pending","",SUMIFS(E:E,A:A,"&lt;="&amp;A3052,A:A,"&gt;="&amp;A3052-13,B:B,B3052)/(VLOOKUP(B3052,Population!$A$2:$B$10,2,FALSE)/100000)/14)</f>
        <v>32.90999754318274</v>
      </c>
      <c r="L3052" s="13">
        <f>IF(B3052="Pending","",(G3052/C3052)/(VLOOKUP(B3052,Population!$A$2:$B$10,2,FALSE)/100000))</f>
        <v>1.2472338872572607E-5</v>
      </c>
    </row>
    <row r="3053" spans="1:12" x14ac:dyDescent="0.3">
      <c r="A3053" s="1">
        <v>44214</v>
      </c>
      <c r="B3053" s="101" t="s">
        <v>1</v>
      </c>
      <c r="C3053" s="101">
        <v>86463</v>
      </c>
      <c r="D3053" s="6">
        <f t="shared" si="248"/>
        <v>0.12571846496769906</v>
      </c>
      <c r="E3053" s="7">
        <f t="shared" si="249"/>
        <v>276</v>
      </c>
      <c r="F3053" s="6">
        <f t="shared" si="250"/>
        <v>0.11358024691358025</v>
      </c>
      <c r="G3053" s="101">
        <v>3</v>
      </c>
      <c r="H3053" s="7">
        <f t="shared" si="252"/>
        <v>0</v>
      </c>
      <c r="I3053" s="6">
        <f t="shared" si="251"/>
        <v>3.5587188612099647E-4</v>
      </c>
      <c r="J3053" s="10">
        <f>IF(B3053="Pending","",C3053/(VLOOKUP(B3053,Population!$A$2:$B$10,2,FALSE)/100000))</f>
        <v>10092.269981616038</v>
      </c>
      <c r="K3053" s="10">
        <f>IF(B3053="Pending","",SUMIFS(E:E,A:A,"&lt;="&amp;A3053,A:A,"&gt;="&amp;A3053-13,B:B,B3053)/(VLOOKUP(B3053,Population!$A$2:$B$10,2,FALSE)/100000)/14)</f>
        <v>74.886507172246482</v>
      </c>
      <c r="L3053" s="13">
        <f>IF(B3053="Pending","",(G3053/C3053)/(VLOOKUP(B3053,Population!$A$2:$B$10,2,FALSE)/100000))</f>
        <v>4.0499486279710092E-6</v>
      </c>
    </row>
    <row r="3054" spans="1:12" x14ac:dyDescent="0.3">
      <c r="A3054" s="1">
        <v>44214</v>
      </c>
      <c r="B3054" s="101" t="s">
        <v>2</v>
      </c>
      <c r="C3054" s="101">
        <v>125540</v>
      </c>
      <c r="D3054" s="6">
        <f t="shared" si="248"/>
        <v>0.18253699376663937</v>
      </c>
      <c r="E3054" s="7">
        <f t="shared" si="249"/>
        <v>430</v>
      </c>
      <c r="F3054" s="6">
        <f t="shared" si="250"/>
        <v>0.17695473251028807</v>
      </c>
      <c r="G3054" s="101">
        <v>39</v>
      </c>
      <c r="H3054" s="7">
        <f t="shared" si="252"/>
        <v>0</v>
      </c>
      <c r="I3054" s="6">
        <f t="shared" si="251"/>
        <v>4.6263345195729534E-3</v>
      </c>
      <c r="J3054" s="10">
        <f>IF(B3054="Pending","",C3054/(VLOOKUP(B3054,Population!$A$2:$B$10,2,FALSE)/100000))</f>
        <v>13180.772073646014</v>
      </c>
      <c r="K3054" s="10">
        <f>IF(B3054="Pending","",SUMIFS(E:E,A:A,"&lt;="&amp;A3054,A:A,"&gt;="&amp;A3054-13,B:B,B3054)/(VLOOKUP(B3054,Population!$A$2:$B$10,2,FALSE)/100000)/14)</f>
        <v>101.76783554437768</v>
      </c>
      <c r="L3054" s="13">
        <f>IF(B3054="Pending","",(G3054/C3054)/(VLOOKUP(B3054,Population!$A$2:$B$10,2,FALSE)/100000))</f>
        <v>3.261678932845345E-5</v>
      </c>
    </row>
    <row r="3055" spans="1:12" x14ac:dyDescent="0.3">
      <c r="A3055" s="1">
        <v>44214</v>
      </c>
      <c r="B3055" s="101" t="s">
        <v>3</v>
      </c>
      <c r="C3055" s="101">
        <v>107013</v>
      </c>
      <c r="D3055" s="6">
        <f t="shared" si="248"/>
        <v>0.15559846514218081</v>
      </c>
      <c r="E3055" s="7">
        <f t="shared" si="249"/>
        <v>406</v>
      </c>
      <c r="F3055" s="6">
        <f t="shared" si="250"/>
        <v>0.16707818930041152</v>
      </c>
      <c r="G3055" s="101">
        <v>83</v>
      </c>
      <c r="H3055" s="7">
        <f t="shared" si="252"/>
        <v>0</v>
      </c>
      <c r="I3055" s="6">
        <f t="shared" si="251"/>
        <v>9.8457888493475674E-3</v>
      </c>
      <c r="J3055" s="10">
        <f>IF(B3055="Pending","",C3055/(VLOOKUP(B3055,Population!$A$2:$B$10,2,FALSE)/100000))</f>
        <v>12199.634739426938</v>
      </c>
      <c r="K3055" s="10">
        <f>IF(B3055="Pending","",SUMIFS(E:E,A:A,"&lt;="&amp;A3055,A:A,"&gt;="&amp;A3055-13,B:B,B3055)/(VLOOKUP(B3055,Population!$A$2:$B$10,2,FALSE)/100000)/14)</f>
        <v>92.797161820466002</v>
      </c>
      <c r="L3055" s="13">
        <f>IF(B3055="Pending","",(G3055/C3055)/(VLOOKUP(B3055,Population!$A$2:$B$10,2,FALSE)/100000))</f>
        <v>8.8420271048594008E-5</v>
      </c>
    </row>
    <row r="3056" spans="1:12" x14ac:dyDescent="0.3">
      <c r="A3056" s="1">
        <v>44214</v>
      </c>
      <c r="B3056" s="101" t="s">
        <v>4</v>
      </c>
      <c r="C3056" s="101">
        <v>102724</v>
      </c>
      <c r="D3056" s="6">
        <f t="shared" si="248"/>
        <v>0.14936219649262597</v>
      </c>
      <c r="E3056" s="7">
        <f t="shared" si="249"/>
        <v>353</v>
      </c>
      <c r="F3056" s="6">
        <f t="shared" si="250"/>
        <v>0.14526748971193415</v>
      </c>
      <c r="G3056" s="101">
        <v>274</v>
      </c>
      <c r="H3056" s="7">
        <f t="shared" si="252"/>
        <v>1</v>
      </c>
      <c r="I3056" s="6">
        <f t="shared" si="251"/>
        <v>3.2502965599051005E-2</v>
      </c>
      <c r="J3056" s="10">
        <f>IF(B3056="Pending","",C3056/(VLOOKUP(B3056,Population!$A$2:$B$10,2,FALSE)/100000))</f>
        <v>12049.453385257824</v>
      </c>
      <c r="K3056" s="10">
        <f>IF(B3056="Pending","",SUMIFS(E:E,A:A,"&lt;="&amp;A3056,A:A,"&gt;="&amp;A3056-13,B:B,B3056)/(VLOOKUP(B3056,Population!$A$2:$B$10,2,FALSE)/100000)/14)</f>
        <v>91.275613140202836</v>
      </c>
      <c r="L3056" s="13">
        <f>IF(B3056="Pending","",(G3056/C3056)/(VLOOKUP(B3056,Population!$A$2:$B$10,2,FALSE)/100000))</f>
        <v>3.1287730662308389E-4</v>
      </c>
    </row>
    <row r="3057" spans="1:12" x14ac:dyDescent="0.3">
      <c r="A3057" s="1">
        <v>44214</v>
      </c>
      <c r="B3057" s="101" t="s">
        <v>5</v>
      </c>
      <c r="C3057" s="101">
        <v>96526</v>
      </c>
      <c r="D3057" s="6">
        <f t="shared" si="248"/>
        <v>0.14035021395824943</v>
      </c>
      <c r="E3057" s="7">
        <f t="shared" si="249"/>
        <v>366</v>
      </c>
      <c r="F3057" s="6">
        <f t="shared" si="250"/>
        <v>0.1506172839506173</v>
      </c>
      <c r="G3057" s="101">
        <v>714</v>
      </c>
      <c r="H3057" s="7">
        <f t="shared" si="252"/>
        <v>3</v>
      </c>
      <c r="I3057" s="6">
        <f t="shared" si="251"/>
        <v>8.4697508896797155E-2</v>
      </c>
      <c r="J3057" s="10">
        <f>IF(B3057="Pending","",C3057/(VLOOKUP(B3057,Population!$A$2:$B$10,2,FALSE)/100000))</f>
        <v>10780.679524795027</v>
      </c>
      <c r="K3057" s="10">
        <f>IF(B3057="Pending","",SUMIFS(E:E,A:A,"&lt;="&amp;A3057,A:A,"&gt;="&amp;A3057-13,B:B,B3057)/(VLOOKUP(B3057,Population!$A$2:$B$10,2,FALSE)/100000)/14)</f>
        <v>87.418849571768902</v>
      </c>
      <c r="L3057" s="13">
        <f>IF(B3057="Pending","",(G3057/C3057)/(VLOOKUP(B3057,Population!$A$2:$B$10,2,FALSE)/100000))</f>
        <v>8.2614395359566098E-4</v>
      </c>
    </row>
    <row r="3058" spans="1:12" x14ac:dyDescent="0.3">
      <c r="A3058" s="1">
        <v>44214</v>
      </c>
      <c r="B3058" s="101" t="s">
        <v>6</v>
      </c>
      <c r="C3058" s="101">
        <v>69441</v>
      </c>
      <c r="D3058" s="6">
        <f t="shared" si="248"/>
        <v>0.10096822832682177</v>
      </c>
      <c r="E3058" s="7">
        <f t="shared" si="249"/>
        <v>259</v>
      </c>
      <c r="F3058" s="6">
        <f t="shared" si="250"/>
        <v>0.10658436213991769</v>
      </c>
      <c r="G3058" s="101">
        <v>1539</v>
      </c>
      <c r="H3058" s="7">
        <f t="shared" si="252"/>
        <v>6</v>
      </c>
      <c r="I3058" s="6">
        <f t="shared" si="251"/>
        <v>0.18256227758007118</v>
      </c>
      <c r="J3058" s="10">
        <f>IF(B3058="Pending","",C3058/(VLOOKUP(B3058,Population!$A$2:$B$10,2,FALSE)/100000))</f>
        <v>8811.8847060674743</v>
      </c>
      <c r="K3058" s="10">
        <f>IF(B3058="Pending","",SUMIFS(E:E,A:A,"&lt;="&amp;A3058,A:A,"&gt;="&amp;A3058-13,B:B,B3058)/(VLOOKUP(B3058,Population!$A$2:$B$10,2,FALSE)/100000)/14)</f>
        <v>73.546127035933367</v>
      </c>
      <c r="L3058" s="13">
        <f>IF(B3058="Pending","",(G3058/C3058)/(VLOOKUP(B3058,Population!$A$2:$B$10,2,FALSE)/100000))</f>
        <v>2.812389665204443E-3</v>
      </c>
    </row>
    <row r="3059" spans="1:12" x14ac:dyDescent="0.3">
      <c r="A3059" s="1">
        <v>44214</v>
      </c>
      <c r="B3059" s="101" t="s">
        <v>7</v>
      </c>
      <c r="C3059" s="101">
        <v>41676</v>
      </c>
      <c r="D3059" s="6">
        <f t="shared" si="248"/>
        <v>6.0597512762613215E-2</v>
      </c>
      <c r="E3059" s="7">
        <f t="shared" si="249"/>
        <v>166</v>
      </c>
      <c r="F3059" s="6">
        <f t="shared" si="250"/>
        <v>6.831275720164609E-2</v>
      </c>
      <c r="G3059" s="101">
        <v>2558</v>
      </c>
      <c r="H3059" s="7">
        <f t="shared" si="252"/>
        <v>16</v>
      </c>
      <c r="I3059" s="6">
        <f t="shared" si="251"/>
        <v>0.30344009489916962</v>
      </c>
      <c r="J3059" s="10">
        <f>IF(B3059="Pending","",C3059/(VLOOKUP(B3059,Population!$A$2:$B$10,2,FALSE)/100000))</f>
        <v>8689.795807730241</v>
      </c>
      <c r="K3059" s="10">
        <f>IF(B3059="Pending","",SUMIFS(E:E,A:A,"&lt;="&amp;A3059,A:A,"&gt;="&amp;A3059-13,B:B,B3059)/(VLOOKUP(B3059,Population!$A$2:$B$10,2,FALSE)/100000)/14)</f>
        <v>73.424741427251874</v>
      </c>
      <c r="L3059" s="13">
        <f>IF(B3059="Pending","",(G3059/C3059)/(VLOOKUP(B3059,Population!$A$2:$B$10,2,FALSE)/100000))</f>
        <v>1.2797880568834906E-2</v>
      </c>
    </row>
    <row r="3060" spans="1:12" x14ac:dyDescent="0.3">
      <c r="A3060" s="1">
        <v>44214</v>
      </c>
      <c r="B3060" s="101" t="s">
        <v>25</v>
      </c>
      <c r="C3060" s="101">
        <v>21973</v>
      </c>
      <c r="D3060" s="6">
        <f t="shared" si="248"/>
        <v>3.1949062960286496E-2</v>
      </c>
      <c r="E3060" s="7">
        <f t="shared" si="249"/>
        <v>71</v>
      </c>
      <c r="F3060" s="6">
        <f t="shared" si="250"/>
        <v>2.9218106995884775E-2</v>
      </c>
      <c r="G3060" s="101">
        <v>3216</v>
      </c>
      <c r="H3060" s="7">
        <f t="shared" si="252"/>
        <v>13</v>
      </c>
      <c r="I3060" s="6">
        <f t="shared" si="251"/>
        <v>0.38149466192170817</v>
      </c>
      <c r="J3060" s="10">
        <f>IF(B3060="Pending","",C3060/(VLOOKUP(B3060,Population!$A$2:$B$10,2,FALSE)/100000))</f>
        <v>9925.9607262082754</v>
      </c>
      <c r="K3060" s="10">
        <f>IF(B3060="Pending","",SUMIFS(E:E,A:A,"&lt;="&amp;A3060,A:A,"&gt;="&amp;A3060-13,B:B,B3060)/(VLOOKUP(B3060,Population!$A$2:$B$10,2,FALSE)/100000)/14)</f>
        <v>83.44180337548876</v>
      </c>
      <c r="L3060" s="13">
        <f>IF(B3060="Pending","",(G3060/C3060)/(VLOOKUP(B3060,Population!$A$2:$B$10,2,FALSE)/100000))</f>
        <v>6.6116503932285131E-2</v>
      </c>
    </row>
    <row r="3061" spans="1:12" x14ac:dyDescent="0.3">
      <c r="A3061" s="1">
        <v>44214</v>
      </c>
      <c r="B3061" s="101" t="s">
        <v>21</v>
      </c>
      <c r="C3061" s="101">
        <v>994</v>
      </c>
      <c r="D3061" s="6">
        <f t="shared" si="248"/>
        <v>1.4452905193885577E-3</v>
      </c>
      <c r="E3061" s="7">
        <f t="shared" si="249"/>
        <v>-18</v>
      </c>
      <c r="F3061" s="6">
        <f t="shared" si="250"/>
        <v>-7.4074074074074077E-3</v>
      </c>
      <c r="G3061" s="101">
        <v>0</v>
      </c>
      <c r="H3061" s="7">
        <f t="shared" si="252"/>
        <v>0</v>
      </c>
      <c r="I3061" s="6">
        <f t="shared" si="251"/>
        <v>0</v>
      </c>
      <c r="J3061" s="10" t="str">
        <f>IF(B3061="Pending","",C3061/(VLOOKUP(B3061,Population!$A$2:$B$10,2,FALSE)/100000))</f>
        <v/>
      </c>
      <c r="K3061" s="10" t="str">
        <f>IF(B3061="Pending","",SUMIFS(E:E,A:A,"&lt;="&amp;A3061,A:A,"&gt;="&amp;A3061-13,B:B,B3061)/(VLOOKUP(B3061,Population!$A$2:$B$10,2,FALSE)/100000)/14)</f>
        <v/>
      </c>
      <c r="L3061" s="13" t="str">
        <f>IF(B3061="Pending","",(G3061/C3061)/(VLOOKUP(B3061,Population!$A$2:$B$10,2,FALSE)/100000))</f>
        <v/>
      </c>
    </row>
    <row r="3062" spans="1:12" x14ac:dyDescent="0.3">
      <c r="A3062" s="1">
        <v>44215</v>
      </c>
      <c r="B3062" s="101" t="s">
        <v>0</v>
      </c>
      <c r="C3062" s="101">
        <v>35522</v>
      </c>
      <c r="D3062" s="6">
        <f t="shared" si="248"/>
        <v>5.1495488599726302E-2</v>
      </c>
      <c r="E3062" s="7">
        <f t="shared" si="249"/>
        <v>121</v>
      </c>
      <c r="F3062" s="6">
        <f t="shared" si="250"/>
        <v>5.8823529411764705E-2</v>
      </c>
      <c r="G3062" s="101">
        <v>4</v>
      </c>
      <c r="H3062" s="7">
        <f t="shared" si="252"/>
        <v>0</v>
      </c>
      <c r="I3062" s="6">
        <f t="shared" si="251"/>
        <v>4.7225501770956318E-4</v>
      </c>
      <c r="J3062" s="10">
        <f>IF(B3062="Pending","",C3062/(VLOOKUP(B3062,Population!$A$2:$B$10,2,FALSE)/100000))</f>
        <v>3921.0361902743466</v>
      </c>
      <c r="K3062" s="10">
        <f>IF(B3062="Pending","",SUMIFS(E:E,A:A,"&lt;="&amp;A3062,A:A,"&gt;="&amp;A3062-13,B:B,B3062)/(VLOOKUP(B3062,Population!$A$2:$B$10,2,FALSE)/100000)/14)</f>
        <v>31.916547689219868</v>
      </c>
      <c r="L3062" s="13">
        <f>IF(B3062="Pending","",(G3062/C3062)/(VLOOKUP(B3062,Population!$A$2:$B$10,2,FALSE)/100000))</f>
        <v>1.2429853849105987E-5</v>
      </c>
    </row>
    <row r="3063" spans="1:12" x14ac:dyDescent="0.3">
      <c r="A3063" s="1">
        <v>44215</v>
      </c>
      <c r="B3063" s="101" t="s">
        <v>1</v>
      </c>
      <c r="C3063" s="101">
        <v>86671</v>
      </c>
      <c r="D3063" s="6">
        <f t="shared" si="248"/>
        <v>0.12564510704427898</v>
      </c>
      <c r="E3063" s="7">
        <f t="shared" si="249"/>
        <v>208</v>
      </c>
      <c r="F3063" s="6">
        <f t="shared" si="250"/>
        <v>0.1011181332036947</v>
      </c>
      <c r="G3063" s="101">
        <v>3</v>
      </c>
      <c r="H3063" s="7">
        <f t="shared" si="252"/>
        <v>0</v>
      </c>
      <c r="I3063" s="6">
        <f t="shared" si="251"/>
        <v>3.5419126328217239E-4</v>
      </c>
      <c r="J3063" s="10">
        <f>IF(B3063="Pending","",C3063/(VLOOKUP(B3063,Population!$A$2:$B$10,2,FALSE)/100000))</f>
        <v>10116.548484052642</v>
      </c>
      <c r="K3063" s="10">
        <f>IF(B3063="Pending","",SUMIFS(E:E,A:A,"&lt;="&amp;A3063,A:A,"&gt;="&amp;A3063-13,B:B,B3063)/(VLOOKUP(B3063,Population!$A$2:$B$10,2,FALSE)/100000)/14)</f>
        <v>72.051791915225337</v>
      </c>
      <c r="L3063" s="13">
        <f>IF(B3063="Pending","",(G3063/C3063)/(VLOOKUP(B3063,Population!$A$2:$B$10,2,FALSE)/100000))</f>
        <v>4.040229237233416E-6</v>
      </c>
    </row>
    <row r="3064" spans="1:12" x14ac:dyDescent="0.3">
      <c r="A3064" s="1">
        <v>44215</v>
      </c>
      <c r="B3064" s="101" t="s">
        <v>2</v>
      </c>
      <c r="C3064" s="101">
        <v>125917</v>
      </c>
      <c r="D3064" s="6">
        <f t="shared" si="248"/>
        <v>0.18253919931343215</v>
      </c>
      <c r="E3064" s="7">
        <f t="shared" si="249"/>
        <v>377</v>
      </c>
      <c r="F3064" s="6">
        <f t="shared" si="250"/>
        <v>0.18327661643169665</v>
      </c>
      <c r="G3064" s="101">
        <v>39</v>
      </c>
      <c r="H3064" s="7">
        <f t="shared" si="252"/>
        <v>0</v>
      </c>
      <c r="I3064" s="6">
        <f t="shared" si="251"/>
        <v>4.6044864226682412E-3</v>
      </c>
      <c r="J3064" s="10">
        <f>IF(B3064="Pending","",C3064/(VLOOKUP(B3064,Population!$A$2:$B$10,2,FALSE)/100000))</f>
        <v>13220.35428705819</v>
      </c>
      <c r="K3064" s="10">
        <f>IF(B3064="Pending","",SUMIFS(E:E,A:A,"&lt;="&amp;A3064,A:A,"&gt;="&amp;A3064-13,B:B,B3064)/(VLOOKUP(B3064,Population!$A$2:$B$10,2,FALSE)/100000)/14)</f>
        <v>97.658124868009281</v>
      </c>
      <c r="L3064" s="13">
        <f>IF(B3064="Pending","",(G3064/C3064)/(VLOOKUP(B3064,Population!$A$2:$B$10,2,FALSE)/100000))</f>
        <v>3.2519133495032809E-5</v>
      </c>
    </row>
    <row r="3065" spans="1:12" x14ac:dyDescent="0.3">
      <c r="A3065" s="1">
        <v>44215</v>
      </c>
      <c r="B3065" s="101" t="s">
        <v>3</v>
      </c>
      <c r="C3065" s="101">
        <v>107308</v>
      </c>
      <c r="D3065" s="6">
        <f t="shared" si="248"/>
        <v>0.15556212743256095</v>
      </c>
      <c r="E3065" s="7">
        <f t="shared" si="249"/>
        <v>295</v>
      </c>
      <c r="F3065" s="6">
        <f t="shared" si="250"/>
        <v>0.14341273699562471</v>
      </c>
      <c r="G3065" s="101">
        <v>83</v>
      </c>
      <c r="H3065" s="7">
        <f t="shared" si="252"/>
        <v>0</v>
      </c>
      <c r="I3065" s="6">
        <f t="shared" si="251"/>
        <v>9.7992916174734351E-3</v>
      </c>
      <c r="J3065" s="10">
        <f>IF(B3065="Pending","",C3065/(VLOOKUP(B3065,Population!$A$2:$B$10,2,FALSE)/100000))</f>
        <v>12233.265160479808</v>
      </c>
      <c r="K3065" s="10">
        <f>IF(B3065="Pending","",SUMIFS(E:E,A:A,"&lt;="&amp;A3065,A:A,"&gt;="&amp;A3065-13,B:B,B3065)/(VLOOKUP(B3065,Population!$A$2:$B$10,2,FALSE)/100000)/14)</f>
        <v>88.318534319478246</v>
      </c>
      <c r="L3065" s="13">
        <f>IF(B3065="Pending","",(G3065/C3065)/(VLOOKUP(B3065,Population!$A$2:$B$10,2,FALSE)/100000))</f>
        <v>8.8177195229835532E-5</v>
      </c>
    </row>
    <row r="3066" spans="1:12" x14ac:dyDescent="0.3">
      <c r="A3066" s="1">
        <v>44215</v>
      </c>
      <c r="B3066" s="101" t="s">
        <v>4</v>
      </c>
      <c r="C3066" s="101">
        <v>103006</v>
      </c>
      <c r="D3066" s="6">
        <f t="shared" si="248"/>
        <v>0.14932560944494699</v>
      </c>
      <c r="E3066" s="7">
        <f t="shared" si="249"/>
        <v>282</v>
      </c>
      <c r="F3066" s="6">
        <f t="shared" si="250"/>
        <v>0.13709285367039378</v>
      </c>
      <c r="G3066" s="101">
        <v>274</v>
      </c>
      <c r="H3066" s="7">
        <f t="shared" si="252"/>
        <v>0</v>
      </c>
      <c r="I3066" s="6">
        <f t="shared" si="251"/>
        <v>3.2349468713105074E-2</v>
      </c>
      <c r="J3066" s="10">
        <f>IF(B3066="Pending","",C3066/(VLOOKUP(B3066,Population!$A$2:$B$10,2,FALSE)/100000))</f>
        <v>12082.531788110544</v>
      </c>
      <c r="K3066" s="10">
        <f>IF(B3066="Pending","",SUMIFS(E:E,A:A,"&lt;="&amp;A3066,A:A,"&gt;="&amp;A3066-13,B:B,B3066)/(VLOOKUP(B3066,Population!$A$2:$B$10,2,FALSE)/100000)/14)</f>
        <v>86.50823441092291</v>
      </c>
      <c r="L3066" s="13">
        <f>IF(B3066="Pending","",(G3066/C3066)/(VLOOKUP(B3066,Population!$A$2:$B$10,2,FALSE)/100000))</f>
        <v>3.1202074098159009E-4</v>
      </c>
    </row>
    <row r="3067" spans="1:12" x14ac:dyDescent="0.3">
      <c r="A3067" s="1">
        <v>44215</v>
      </c>
      <c r="B3067" s="101" t="s">
        <v>5</v>
      </c>
      <c r="C3067" s="101">
        <v>96798</v>
      </c>
      <c r="D3067" s="6">
        <f t="shared" si="248"/>
        <v>0.14032600375756732</v>
      </c>
      <c r="E3067" s="7">
        <f t="shared" si="249"/>
        <v>272</v>
      </c>
      <c r="F3067" s="6">
        <f t="shared" si="250"/>
        <v>0.13223140495867769</v>
      </c>
      <c r="G3067" s="101">
        <v>721</v>
      </c>
      <c r="H3067" s="7">
        <f t="shared" si="252"/>
        <v>7</v>
      </c>
      <c r="I3067" s="6">
        <f t="shared" si="251"/>
        <v>8.5123966942148757E-2</v>
      </c>
      <c r="J3067" s="10">
        <f>IF(B3067="Pending","",C3067/(VLOOKUP(B3067,Population!$A$2:$B$10,2,FALSE)/100000))</f>
        <v>10811.058332895895</v>
      </c>
      <c r="K3067" s="10">
        <f>IF(B3067="Pending","",SUMIFS(E:E,A:A,"&lt;="&amp;A3067,A:A,"&gt;="&amp;A3067-13,B:B,B3067)/(VLOOKUP(B3067,Population!$A$2:$B$10,2,FALSE)/100000)/14)</f>
        <v>82.943400164051951</v>
      </c>
      <c r="L3067" s="13">
        <f>IF(B3067="Pending","",(G3067/C3067)/(VLOOKUP(B3067,Population!$A$2:$B$10,2,FALSE)/100000))</f>
        <v>8.318992006673086E-4</v>
      </c>
    </row>
    <row r="3068" spans="1:12" x14ac:dyDescent="0.3">
      <c r="A3068" s="1">
        <v>44215</v>
      </c>
      <c r="B3068" s="101" t="s">
        <v>6</v>
      </c>
      <c r="C3068" s="101">
        <v>69640</v>
      </c>
      <c r="D3068" s="6">
        <f t="shared" si="248"/>
        <v>0.10095562823278362</v>
      </c>
      <c r="E3068" s="7">
        <f t="shared" si="249"/>
        <v>199</v>
      </c>
      <c r="F3068" s="6">
        <f t="shared" si="250"/>
        <v>9.6742829363150221E-2</v>
      </c>
      <c r="G3068" s="101">
        <v>1546</v>
      </c>
      <c r="H3068" s="7">
        <f t="shared" si="252"/>
        <v>7</v>
      </c>
      <c r="I3068" s="6">
        <f t="shared" si="251"/>
        <v>0.18252656434474615</v>
      </c>
      <c r="J3068" s="10">
        <f>IF(B3068="Pending","",C3068/(VLOOKUP(B3068,Population!$A$2:$B$10,2,FALSE)/100000))</f>
        <v>8837.1372954096132</v>
      </c>
      <c r="K3068" s="10">
        <f>IF(B3068="Pending","",SUMIFS(E:E,A:A,"&lt;="&amp;A3068,A:A,"&gt;="&amp;A3068-13,B:B,B3068)/(VLOOKUP(B3068,Population!$A$2:$B$10,2,FALSE)/100000)/14)</f>
        <v>69.793588634050636</v>
      </c>
      <c r="L3068" s="13">
        <f>IF(B3068="Pending","",(G3068/C3068)/(VLOOKUP(B3068,Population!$A$2:$B$10,2,FALSE)/100000))</f>
        <v>2.8171084546039973E-3</v>
      </c>
    </row>
    <row r="3069" spans="1:12" x14ac:dyDescent="0.3">
      <c r="A3069" s="1">
        <v>44215</v>
      </c>
      <c r="B3069" s="101" t="s">
        <v>7</v>
      </c>
      <c r="C3069" s="101">
        <v>41808</v>
      </c>
      <c r="D3069" s="6">
        <f t="shared" si="248"/>
        <v>6.0608169229698701E-2</v>
      </c>
      <c r="E3069" s="7">
        <f t="shared" si="249"/>
        <v>132</v>
      </c>
      <c r="F3069" s="6">
        <f t="shared" si="250"/>
        <v>6.4171122994652413E-2</v>
      </c>
      <c r="G3069" s="101">
        <v>2571</v>
      </c>
      <c r="H3069" s="7">
        <f t="shared" si="252"/>
        <v>13</v>
      </c>
      <c r="I3069" s="6">
        <f t="shared" si="251"/>
        <v>0.30354191263282171</v>
      </c>
      <c r="J3069" s="10">
        <f>IF(B3069="Pending","",C3069/(VLOOKUP(B3069,Population!$A$2:$B$10,2,FALSE)/100000))</f>
        <v>8717.3189156729513</v>
      </c>
      <c r="K3069" s="10">
        <f>IF(B3069="Pending","",SUMIFS(E:E,A:A,"&lt;="&amp;A3069,A:A,"&gt;="&amp;A3069-13,B:B,B3069)/(VLOOKUP(B3069,Population!$A$2:$B$10,2,FALSE)/100000)/14)</f>
        <v>70.133287501202659</v>
      </c>
      <c r="L3069" s="13">
        <f>IF(B3069="Pending","",(G3069/C3069)/(VLOOKUP(B3069,Population!$A$2:$B$10,2,FALSE)/100000))</f>
        <v>1.2822308641942533E-2</v>
      </c>
    </row>
    <row r="3070" spans="1:12" x14ac:dyDescent="0.3">
      <c r="A3070" s="1">
        <v>44215</v>
      </c>
      <c r="B3070" s="101" t="s">
        <v>25</v>
      </c>
      <c r="C3070" s="101">
        <v>22103</v>
      </c>
      <c r="D3070" s="6">
        <f t="shared" si="248"/>
        <v>3.2042249437524643E-2</v>
      </c>
      <c r="E3070" s="7">
        <f t="shared" si="249"/>
        <v>130</v>
      </c>
      <c r="F3070" s="6">
        <f t="shared" si="250"/>
        <v>6.3198833252309183E-2</v>
      </c>
      <c r="G3070" s="101">
        <v>3229</v>
      </c>
      <c r="H3070" s="7">
        <f t="shared" si="252"/>
        <v>13</v>
      </c>
      <c r="I3070" s="6">
        <f t="shared" si="251"/>
        <v>0.38122786304604489</v>
      </c>
      <c r="J3070" s="10">
        <f>IF(B3070="Pending","",C3070/(VLOOKUP(B3070,Population!$A$2:$B$10,2,FALSE)/100000))</f>
        <v>9984.6862026751714</v>
      </c>
      <c r="K3070" s="10">
        <f>IF(B3070="Pending","",SUMIFS(E:E,A:A,"&lt;="&amp;A3070,A:A,"&gt;="&amp;A3070-13,B:B,B3070)/(VLOOKUP(B3070,Population!$A$2:$B$10,2,FALSE)/100000)/14)</f>
        <v>81.118597713062158</v>
      </c>
      <c r="L3070" s="13">
        <f>IF(B3070="Pending","",(G3070/C3070)/(VLOOKUP(B3070,Population!$A$2:$B$10,2,FALSE)/100000))</f>
        <v>6.5993326179739881E-2</v>
      </c>
    </row>
    <row r="3071" spans="1:12" x14ac:dyDescent="0.3">
      <c r="A3071" s="1">
        <v>44215</v>
      </c>
      <c r="B3071" s="101" t="s">
        <v>21</v>
      </c>
      <c r="C3071" s="101">
        <v>1035</v>
      </c>
      <c r="D3071" s="6">
        <f t="shared" si="248"/>
        <v>1.5004175074803425E-3</v>
      </c>
      <c r="E3071" s="7">
        <f t="shared" si="249"/>
        <v>41</v>
      </c>
      <c r="F3071" s="6">
        <f t="shared" si="250"/>
        <v>1.9931939718035974E-2</v>
      </c>
      <c r="G3071" s="101">
        <v>0</v>
      </c>
      <c r="H3071" s="7">
        <f t="shared" si="252"/>
        <v>0</v>
      </c>
      <c r="I3071" s="6">
        <f t="shared" si="251"/>
        <v>0</v>
      </c>
      <c r="J3071" s="10" t="str">
        <f>IF(B3071="Pending","",C3071/(VLOOKUP(B3071,Population!$A$2:$B$10,2,FALSE)/100000))</f>
        <v/>
      </c>
      <c r="K3071" s="10" t="str">
        <f>IF(B3071="Pending","",SUMIFS(E:E,A:A,"&lt;="&amp;A3071,A:A,"&gt;="&amp;A3071-13,B:B,B3071)/(VLOOKUP(B3071,Population!$A$2:$B$10,2,FALSE)/100000)/14)</f>
        <v/>
      </c>
      <c r="L3071" s="13" t="str">
        <f>IF(B3071="Pending","",(G3071/C3071)/(VLOOKUP(B3071,Population!$A$2:$B$10,2,FALSE)/100000))</f>
        <v/>
      </c>
    </row>
    <row r="3072" spans="1:12" x14ac:dyDescent="0.3">
      <c r="A3072" s="1">
        <v>44216</v>
      </c>
      <c r="B3072" s="101" t="s">
        <v>0</v>
      </c>
      <c r="C3072" s="101">
        <v>35790</v>
      </c>
      <c r="D3072" s="6">
        <f t="shared" si="248"/>
        <v>5.1548990264888933E-2</v>
      </c>
      <c r="E3072" s="7">
        <f t="shared" si="249"/>
        <v>268</v>
      </c>
      <c r="F3072" s="6">
        <f t="shared" si="250"/>
        <v>5.9781396386348426E-2</v>
      </c>
      <c r="G3072" s="101">
        <v>4</v>
      </c>
      <c r="H3072" s="7">
        <f t="shared" si="252"/>
        <v>0</v>
      </c>
      <c r="I3072" s="6">
        <f t="shared" si="251"/>
        <v>4.675081813931744E-4</v>
      </c>
      <c r="J3072" s="10">
        <f>IF(B3072="Pending","",C3072/(VLOOKUP(B3072,Population!$A$2:$B$10,2,FALSE)/100000))</f>
        <v>3950.6189192590186</v>
      </c>
      <c r="K3072" s="10">
        <f>IF(B3072="Pending","",SUMIFS(E:E,A:A,"&lt;="&amp;A3072,A:A,"&gt;="&amp;A3072-13,B:B,B3072)/(VLOOKUP(B3072,Population!$A$2:$B$10,2,FALSE)/100000)/14)</f>
        <v>31.080788288266977</v>
      </c>
      <c r="L3072" s="13">
        <f>IF(B3072="Pending","",(G3072/C3072)/(VLOOKUP(B3072,Population!$A$2:$B$10,2,FALSE)/100000))</f>
        <v>1.2336777547581527E-5</v>
      </c>
    </row>
    <row r="3073" spans="1:12" x14ac:dyDescent="0.3">
      <c r="A3073" s="1">
        <v>44216</v>
      </c>
      <c r="B3073" s="101" t="s">
        <v>1</v>
      </c>
      <c r="C3073" s="101">
        <v>87183</v>
      </c>
      <c r="D3073" s="6">
        <f t="shared" si="248"/>
        <v>0.12557126622698553</v>
      </c>
      <c r="E3073" s="7">
        <f t="shared" si="249"/>
        <v>512</v>
      </c>
      <c r="F3073" s="6">
        <f t="shared" si="250"/>
        <v>0.11420923488735223</v>
      </c>
      <c r="G3073" s="101">
        <v>4</v>
      </c>
      <c r="H3073" s="7">
        <f t="shared" si="252"/>
        <v>1</v>
      </c>
      <c r="I3073" s="6">
        <f t="shared" si="251"/>
        <v>4.675081813931744E-4</v>
      </c>
      <c r="J3073" s="10">
        <f>IF(B3073="Pending","",C3073/(VLOOKUP(B3073,Population!$A$2:$B$10,2,FALSE)/100000))</f>
        <v>10176.310951588901</v>
      </c>
      <c r="K3073" s="10">
        <f>IF(B3073="Pending","",SUMIFS(E:E,A:A,"&lt;="&amp;A3073,A:A,"&gt;="&amp;A3073-13,B:B,B3073)/(VLOOKUP(B3073,Population!$A$2:$B$10,2,FALSE)/100000)/14)</f>
        <v>69.041991304094083</v>
      </c>
      <c r="L3073" s="13">
        <f>IF(B3073="Pending","",(G3073/C3073)/(VLOOKUP(B3073,Population!$A$2:$B$10,2,FALSE)/100000))</f>
        <v>5.3553362195268557E-6</v>
      </c>
    </row>
    <row r="3074" spans="1:12" x14ac:dyDescent="0.3">
      <c r="A3074" s="1">
        <v>44216</v>
      </c>
      <c r="B3074" s="101" t="s">
        <v>2</v>
      </c>
      <c r="C3074" s="101">
        <v>126689</v>
      </c>
      <c r="D3074" s="6">
        <f t="shared" ref="D3074:D3137" si="253">C3074/SUMIF(A:A,A3074,C:C)</f>
        <v>0.18247247911898612</v>
      </c>
      <c r="E3074" s="7">
        <f t="shared" si="249"/>
        <v>772</v>
      </c>
      <c r="F3074" s="6">
        <f t="shared" si="250"/>
        <v>0.17220611197858576</v>
      </c>
      <c r="G3074" s="101">
        <v>39</v>
      </c>
      <c r="H3074" s="7">
        <f t="shared" si="252"/>
        <v>0</v>
      </c>
      <c r="I3074" s="6">
        <f t="shared" si="251"/>
        <v>4.5582047685834501E-3</v>
      </c>
      <c r="J3074" s="10">
        <f>IF(B3074="Pending","",C3074/(VLOOKUP(B3074,Population!$A$2:$B$10,2,FALSE)/100000))</f>
        <v>13301.408580835909</v>
      </c>
      <c r="K3074" s="10">
        <f>IF(B3074="Pending","",SUMIFS(E:E,A:A,"&lt;="&amp;A3074,A:A,"&gt;="&amp;A3074-13,B:B,B3074)/(VLOOKUP(B3074,Population!$A$2:$B$10,2,FALSE)/100000)/14)</f>
        <v>92.663476491255011</v>
      </c>
      <c r="L3074" s="13">
        <f>IF(B3074="Pending","",(G3074/C3074)/(VLOOKUP(B3074,Population!$A$2:$B$10,2,FALSE)/100000))</f>
        <v>3.2320972872893833E-5</v>
      </c>
    </row>
    <row r="3075" spans="1:12" x14ac:dyDescent="0.3">
      <c r="A3075" s="1">
        <v>44216</v>
      </c>
      <c r="B3075" s="101" t="s">
        <v>3</v>
      </c>
      <c r="C3075" s="101">
        <v>107988</v>
      </c>
      <c r="D3075" s="6">
        <f t="shared" si="253"/>
        <v>0.15553708747484843</v>
      </c>
      <c r="E3075" s="7">
        <f t="shared" si="249"/>
        <v>680</v>
      </c>
      <c r="F3075" s="6">
        <f t="shared" si="250"/>
        <v>0.15168414008476466</v>
      </c>
      <c r="G3075" s="101">
        <v>85</v>
      </c>
      <c r="H3075" s="7">
        <f t="shared" si="252"/>
        <v>2</v>
      </c>
      <c r="I3075" s="6">
        <f t="shared" si="251"/>
        <v>9.9345488546049559E-3</v>
      </c>
      <c r="J3075" s="10">
        <f>IF(B3075="Pending","",C3075/(VLOOKUP(B3075,Population!$A$2:$B$10,2,FALSE)/100000))</f>
        <v>12310.786131042361</v>
      </c>
      <c r="K3075" s="10">
        <f>IF(B3075="Pending","",SUMIFS(E:E,A:A,"&lt;="&amp;A3075,A:A,"&gt;="&amp;A3075-13,B:B,B3075)/(VLOOKUP(B3075,Population!$A$2:$B$10,2,FALSE)/100000)/14)</f>
        <v>84.116767427642472</v>
      </c>
      <c r="L3075" s="13">
        <f>IF(B3075="Pending","",(G3075/C3075)/(VLOOKUP(B3075,Population!$A$2:$B$10,2,FALSE)/100000))</f>
        <v>8.973331592694494E-5</v>
      </c>
    </row>
    <row r="3076" spans="1:12" x14ac:dyDescent="0.3">
      <c r="A3076" s="1">
        <v>44216</v>
      </c>
      <c r="B3076" s="101" t="s">
        <v>4</v>
      </c>
      <c r="C3076" s="101">
        <v>103658</v>
      </c>
      <c r="D3076" s="6">
        <f t="shared" si="253"/>
        <v>0.149300509440566</v>
      </c>
      <c r="E3076" s="7">
        <f t="shared" si="249"/>
        <v>652</v>
      </c>
      <c r="F3076" s="6">
        <f t="shared" si="250"/>
        <v>0.14543832255186259</v>
      </c>
      <c r="G3076" s="101">
        <v>276</v>
      </c>
      <c r="H3076" s="7">
        <f t="shared" si="252"/>
        <v>2</v>
      </c>
      <c r="I3076" s="6">
        <f t="shared" si="251"/>
        <v>3.2258064516129031E-2</v>
      </c>
      <c r="J3076" s="10">
        <f>IF(B3076="Pending","",C3076/(VLOOKUP(B3076,Population!$A$2:$B$10,2,FALSE)/100000))</f>
        <v>12159.010932294843</v>
      </c>
      <c r="K3076" s="10">
        <f>IF(B3076="Pending","",SUMIFS(E:E,A:A,"&lt;="&amp;A3076,A:A,"&gt;="&amp;A3076-13,B:B,B3076)/(VLOOKUP(B3076,Population!$A$2:$B$10,2,FALSE)/100000)/14)</f>
        <v>82.486544094482923</v>
      </c>
      <c r="L3076" s="13">
        <f>IF(B3076="Pending","",(G3076/C3076)/(VLOOKUP(B3076,Population!$A$2:$B$10,2,FALSE)/100000))</f>
        <v>3.1232135529666785E-4</v>
      </c>
    </row>
    <row r="3077" spans="1:12" x14ac:dyDescent="0.3">
      <c r="A3077" s="1">
        <v>44216</v>
      </c>
      <c r="B3077" s="101" t="s">
        <v>5</v>
      </c>
      <c r="C3077" s="101">
        <v>97479</v>
      </c>
      <c r="D3077" s="6">
        <f t="shared" si="253"/>
        <v>0.14040078295700217</v>
      </c>
      <c r="E3077" s="7">
        <f t="shared" si="249"/>
        <v>681</v>
      </c>
      <c r="F3077" s="6">
        <f t="shared" si="250"/>
        <v>0.15190720499665403</v>
      </c>
      <c r="G3077" s="101">
        <v>729</v>
      </c>
      <c r="H3077" s="7">
        <f t="shared" si="252"/>
        <v>8</v>
      </c>
      <c r="I3077" s="6">
        <f t="shared" si="251"/>
        <v>8.5203366058906035E-2</v>
      </c>
      <c r="J3077" s="10">
        <f>IF(B3077="Pending","",C3077/(VLOOKUP(B3077,Population!$A$2:$B$10,2,FALSE)/100000))</f>
        <v>10887.117039942548</v>
      </c>
      <c r="K3077" s="10">
        <f>IF(B3077="Pending","",SUMIFS(E:E,A:A,"&lt;="&amp;A3077,A:A,"&gt;="&amp;A3077-13,B:B,B3077)/(VLOOKUP(B3077,Population!$A$2:$B$10,2,FALSE)/100000)/14)</f>
        <v>79.409310881309338</v>
      </c>
      <c r="L3077" s="13">
        <f>IF(B3077="Pending","",(G3077/C3077)/(VLOOKUP(B3077,Population!$A$2:$B$10,2,FALSE)/100000))</f>
        <v>8.3525347184626409E-4</v>
      </c>
    </row>
    <row r="3078" spans="1:12" x14ac:dyDescent="0.3">
      <c r="A3078" s="1">
        <v>44216</v>
      </c>
      <c r="B3078" s="101" t="s">
        <v>6</v>
      </c>
      <c r="C3078" s="101">
        <v>70152</v>
      </c>
      <c r="D3078" s="6">
        <f t="shared" si="253"/>
        <v>0.1010412060648921</v>
      </c>
      <c r="E3078" s="7">
        <f t="shared" si="249"/>
        <v>512</v>
      </c>
      <c r="F3078" s="6">
        <f t="shared" si="250"/>
        <v>0.11420923488735223</v>
      </c>
      <c r="G3078" s="101">
        <v>1558</v>
      </c>
      <c r="H3078" s="7">
        <f t="shared" si="252"/>
        <v>12</v>
      </c>
      <c r="I3078" s="6">
        <f t="shared" si="251"/>
        <v>0.18209443665264141</v>
      </c>
      <c r="J3078" s="10">
        <f>IF(B3078="Pending","",C3078/(VLOOKUP(B3078,Population!$A$2:$B$10,2,FALSE)/100000))</f>
        <v>8902.1087815562205</v>
      </c>
      <c r="K3078" s="10">
        <f>IF(B3078="Pending","",SUMIFS(E:E,A:A,"&lt;="&amp;A3078,A:A,"&gt;="&amp;A3078-13,B:B,B3078)/(VLOOKUP(B3078,Population!$A$2:$B$10,2,FALSE)/100000)/14)</f>
        <v>67.174063034668748</v>
      </c>
      <c r="L3078" s="13">
        <f>IF(B3078="Pending","",(G3078/C3078)/(VLOOKUP(B3078,Population!$A$2:$B$10,2,FALSE)/100000))</f>
        <v>2.8182546753504315E-3</v>
      </c>
    </row>
    <row r="3079" spans="1:12" x14ac:dyDescent="0.3">
      <c r="A3079" s="1">
        <v>44216</v>
      </c>
      <c r="B3079" s="101" t="s">
        <v>7</v>
      </c>
      <c r="C3079" s="101">
        <v>42073</v>
      </c>
      <c r="D3079" s="6">
        <f t="shared" si="253"/>
        <v>6.0598509846735732E-2</v>
      </c>
      <c r="E3079" s="7">
        <f t="shared" si="249"/>
        <v>265</v>
      </c>
      <c r="F3079" s="6">
        <f t="shared" si="250"/>
        <v>5.9112201650680346E-2</v>
      </c>
      <c r="G3079" s="101">
        <v>2601</v>
      </c>
      <c r="H3079" s="7">
        <f t="shared" si="252"/>
        <v>30</v>
      </c>
      <c r="I3079" s="6">
        <f t="shared" si="251"/>
        <v>0.30399719495091165</v>
      </c>
      <c r="J3079" s="10">
        <f>IF(B3079="Pending","",C3079/(VLOOKUP(B3079,Population!$A$2:$B$10,2,FALSE)/100000))</f>
        <v>8772.5736399518773</v>
      </c>
      <c r="K3079" s="10">
        <f>IF(B3079="Pending","",SUMIFS(E:E,A:A,"&lt;="&amp;A3079,A:A,"&gt;="&amp;A3079-13,B:B,B3079)/(VLOOKUP(B3079,Population!$A$2:$B$10,2,FALSE)/100000)/14)</f>
        <v>67.303530732201054</v>
      </c>
      <c r="L3079" s="13">
        <f>IF(B3079="Pending","",(G3079/C3079)/(VLOOKUP(B3079,Population!$A$2:$B$10,2,FALSE)/100000))</f>
        <v>1.2890222506298454E-2</v>
      </c>
    </row>
    <row r="3080" spans="1:12" x14ac:dyDescent="0.3">
      <c r="A3080" s="1">
        <v>44216</v>
      </c>
      <c r="B3080" s="101" t="s">
        <v>25</v>
      </c>
      <c r="C3080" s="101">
        <v>22245</v>
      </c>
      <c r="D3080" s="6">
        <f t="shared" si="253"/>
        <v>3.2039879531781341E-2</v>
      </c>
      <c r="E3080" s="7">
        <f t="shared" ref="E3080:E3143" si="254">C3080-SUMIFS(C:C,A:A,A3080-1,B:B,B3080)</f>
        <v>142</v>
      </c>
      <c r="F3080" s="6">
        <f t="shared" ref="F3080:F3143" si="255">E3080/SUMIF(A:A,A3080,E:E)</f>
        <v>3.1675217488289095E-2</v>
      </c>
      <c r="G3080" s="101">
        <v>3260</v>
      </c>
      <c r="H3080" s="7">
        <f t="shared" si="252"/>
        <v>31</v>
      </c>
      <c r="I3080" s="6">
        <f t="shared" si="251"/>
        <v>0.3810191678354371</v>
      </c>
      <c r="J3080" s="10">
        <f>IF(B3080="Pending","",C3080/(VLOOKUP(B3080,Population!$A$2:$B$10,2,FALSE)/100000))</f>
        <v>10048.832492354393</v>
      </c>
      <c r="K3080" s="10">
        <f>IF(B3080="Pending","",SUMIFS(E:E,A:A,"&lt;="&amp;A3080,A:A,"&gt;="&amp;A3080-13,B:B,B3080)/(VLOOKUP(B3080,Population!$A$2:$B$10,2,FALSE)/100000)/14)</f>
        <v>78.150057144405949</v>
      </c>
      <c r="L3080" s="13">
        <f>IF(B3080="Pending","",(G3080/C3080)/(VLOOKUP(B3080,Population!$A$2:$B$10,2,FALSE)/100000))</f>
        <v>6.6201584896200191E-2</v>
      </c>
    </row>
    <row r="3081" spans="1:12" x14ac:dyDescent="0.3">
      <c r="A3081" s="1">
        <v>44216</v>
      </c>
      <c r="B3081" s="101" t="s">
        <v>21</v>
      </c>
      <c r="C3081" s="101">
        <v>1034</v>
      </c>
      <c r="D3081" s="6">
        <f t="shared" si="253"/>
        <v>1.4892890733136394E-3</v>
      </c>
      <c r="E3081" s="7">
        <f t="shared" si="254"/>
        <v>-1</v>
      </c>
      <c r="F3081" s="6">
        <f t="shared" si="255"/>
        <v>-2.2306491188935982E-4</v>
      </c>
      <c r="G3081" s="101">
        <v>0</v>
      </c>
      <c r="H3081" s="7">
        <f t="shared" si="252"/>
        <v>0</v>
      </c>
      <c r="I3081" s="6">
        <f t="shared" si="251"/>
        <v>0</v>
      </c>
      <c r="J3081" s="10" t="str">
        <f>IF(B3081="Pending","",C3081/(VLOOKUP(B3081,Population!$A$2:$B$10,2,FALSE)/100000))</f>
        <v/>
      </c>
      <c r="K3081" s="10" t="str">
        <f>IF(B3081="Pending","",SUMIFS(E:E,A:A,"&lt;="&amp;A3081,A:A,"&gt;="&amp;A3081-13,B:B,B3081)/(VLOOKUP(B3081,Population!$A$2:$B$10,2,FALSE)/100000)/14)</f>
        <v/>
      </c>
      <c r="L3081" s="13" t="str">
        <f>IF(B3081="Pending","",(G3081/C3081)/(VLOOKUP(B3081,Population!$A$2:$B$10,2,FALSE)/100000))</f>
        <v/>
      </c>
    </row>
    <row r="3082" spans="1:12" x14ac:dyDescent="0.3">
      <c r="A3082" s="1">
        <v>44217</v>
      </c>
      <c r="B3082" s="101" t="s">
        <v>0</v>
      </c>
      <c r="C3082" s="101">
        <v>36001</v>
      </c>
      <c r="D3082" s="6">
        <f t="shared" si="253"/>
        <v>5.1593403679940614E-2</v>
      </c>
      <c r="E3082" s="7">
        <f t="shared" si="254"/>
        <v>211</v>
      </c>
      <c r="F3082" s="6">
        <f t="shared" si="255"/>
        <v>6.0423825887743414E-2</v>
      </c>
      <c r="G3082" s="101">
        <v>4</v>
      </c>
      <c r="H3082" s="7">
        <f t="shared" si="252"/>
        <v>0</v>
      </c>
      <c r="I3082" s="6">
        <f t="shared" si="251"/>
        <v>4.6061722708429296E-4</v>
      </c>
      <c r="J3082" s="10">
        <f>IF(B3082="Pending","",C3082/(VLOOKUP(B3082,Population!$A$2:$B$10,2,FALSE)/100000))</f>
        <v>3973.9097991685926</v>
      </c>
      <c r="K3082" s="10">
        <f>IF(B3082="Pending","",SUMIFS(E:E,A:A,"&lt;="&amp;A3082,A:A,"&gt;="&amp;A3082-13,B:B,B3082)/(VLOOKUP(B3082,Population!$A$2:$B$10,2,FALSE)/100000)/14)</f>
        <v>29.101773102991732</v>
      </c>
      <c r="L3082" s="13">
        <f>IF(B3082="Pending","",(G3082/C3082)/(VLOOKUP(B3082,Population!$A$2:$B$10,2,FALSE)/100000))</f>
        <v>1.2264472332100298E-5</v>
      </c>
    </row>
    <row r="3083" spans="1:12" x14ac:dyDescent="0.3">
      <c r="A3083" s="1">
        <v>44217</v>
      </c>
      <c r="B3083" s="101" t="s">
        <v>1</v>
      </c>
      <c r="C3083" s="101">
        <v>87576</v>
      </c>
      <c r="D3083" s="6">
        <f t="shared" si="253"/>
        <v>0.12550606707242795</v>
      </c>
      <c r="E3083" s="7">
        <f t="shared" si="254"/>
        <v>393</v>
      </c>
      <c r="F3083" s="6">
        <f t="shared" si="255"/>
        <v>0.11254295532646048</v>
      </c>
      <c r="G3083" s="101">
        <v>3</v>
      </c>
      <c r="H3083" s="7">
        <f t="shared" si="252"/>
        <v>-1</v>
      </c>
      <c r="I3083" s="6">
        <f t="shared" si="251"/>
        <v>3.4546292031321972E-4</v>
      </c>
      <c r="J3083" s="10">
        <f>IF(B3083="Pending","",C3083/(VLOOKUP(B3083,Population!$A$2:$B$10,2,FALSE)/100000))</f>
        <v>10222.183314365753</v>
      </c>
      <c r="K3083" s="10">
        <f>IF(B3083="Pending","",SUMIFS(E:E,A:A,"&lt;="&amp;A3083,A:A,"&gt;="&amp;A3083-13,B:B,B3083)/(VLOOKUP(B3083,Population!$A$2:$B$10,2,FALSE)/100000)/14)</f>
        <v>63.697719304827778</v>
      </c>
      <c r="L3083" s="13">
        <f>IF(B3083="Pending","",(G3083/C3083)/(VLOOKUP(B3083,Population!$A$2:$B$10,2,FALSE)/100000))</f>
        <v>3.9984779873510712E-6</v>
      </c>
    </row>
    <row r="3084" spans="1:12" x14ac:dyDescent="0.3">
      <c r="A3084" s="1">
        <v>44217</v>
      </c>
      <c r="B3084" s="101" t="s">
        <v>2</v>
      </c>
      <c r="C3084" s="101">
        <v>127286</v>
      </c>
      <c r="D3084" s="6">
        <f t="shared" si="253"/>
        <v>0.18241487683133581</v>
      </c>
      <c r="E3084" s="7">
        <f t="shared" si="254"/>
        <v>597</v>
      </c>
      <c r="F3084" s="6">
        <f t="shared" si="255"/>
        <v>0.17096219931271478</v>
      </c>
      <c r="G3084" s="101">
        <v>39</v>
      </c>
      <c r="H3084" s="7">
        <f t="shared" si="252"/>
        <v>0</v>
      </c>
      <c r="I3084" s="6">
        <f t="shared" si="251"/>
        <v>4.4910179640718561E-3</v>
      </c>
      <c r="J3084" s="10">
        <f>IF(B3084="Pending","",C3084/(VLOOKUP(B3084,Population!$A$2:$B$10,2,FALSE)/100000))</f>
        <v>13364.089168122564</v>
      </c>
      <c r="K3084" s="10">
        <f>IF(B3084="Pending","",SUMIFS(E:E,A:A,"&lt;="&amp;A3084,A:A,"&gt;="&amp;A3084-13,B:B,B3084)/(VLOOKUP(B3084,Population!$A$2:$B$10,2,FALSE)/100000)/14)</f>
        <v>84.571546163150103</v>
      </c>
      <c r="L3084" s="13">
        <f>IF(B3084="Pending","",(G3084/C3084)/(VLOOKUP(B3084,Population!$A$2:$B$10,2,FALSE)/100000))</f>
        <v>3.2169380232657531E-5</v>
      </c>
    </row>
    <row r="3085" spans="1:12" x14ac:dyDescent="0.3">
      <c r="A3085" s="1">
        <v>44217</v>
      </c>
      <c r="B3085" s="101" t="s">
        <v>3</v>
      </c>
      <c r="C3085" s="101">
        <v>108526</v>
      </c>
      <c r="D3085" s="6">
        <f t="shared" si="253"/>
        <v>0.15552972772337531</v>
      </c>
      <c r="E3085" s="7">
        <f t="shared" si="254"/>
        <v>538</v>
      </c>
      <c r="F3085" s="6">
        <f t="shared" si="255"/>
        <v>0.15406643757159222</v>
      </c>
      <c r="G3085" s="101">
        <v>86</v>
      </c>
      <c r="H3085" s="7">
        <f t="shared" si="252"/>
        <v>1</v>
      </c>
      <c r="I3085" s="6">
        <f t="shared" si="251"/>
        <v>9.9032703823122986E-3</v>
      </c>
      <c r="J3085" s="10">
        <f>IF(B3085="Pending","",C3085/(VLOOKUP(B3085,Population!$A$2:$B$10,2,FALSE)/100000))</f>
        <v>12372.118898928615</v>
      </c>
      <c r="K3085" s="10">
        <f>IF(B3085="Pending","",SUMIFS(E:E,A:A,"&lt;="&amp;A3085,A:A,"&gt;="&amp;A3085-13,B:B,B3085)/(VLOOKUP(B3085,Population!$A$2:$B$10,2,FALSE)/100000)/14)</f>
        <v>77.553542398922261</v>
      </c>
      <c r="L3085" s="13">
        <f>IF(B3085="Pending","",(G3085/C3085)/(VLOOKUP(B3085,Population!$A$2:$B$10,2,FALSE)/100000))</f>
        <v>9.0338930280456307E-5</v>
      </c>
    </row>
    <row r="3086" spans="1:12" x14ac:dyDescent="0.3">
      <c r="A3086" s="1">
        <v>44217</v>
      </c>
      <c r="B3086" s="101" t="s">
        <v>4</v>
      </c>
      <c r="C3086" s="101">
        <v>104171</v>
      </c>
      <c r="D3086" s="6">
        <f t="shared" si="253"/>
        <v>0.14928853239474163</v>
      </c>
      <c r="E3086" s="7">
        <f t="shared" si="254"/>
        <v>513</v>
      </c>
      <c r="F3086" s="6">
        <f t="shared" si="255"/>
        <v>0.14690721649484537</v>
      </c>
      <c r="G3086" s="101">
        <v>281</v>
      </c>
      <c r="H3086" s="7">
        <f t="shared" si="252"/>
        <v>5</v>
      </c>
      <c r="I3086" s="6">
        <f t="shared" si="251"/>
        <v>3.2358360202671577E-2</v>
      </c>
      <c r="J3086" s="10">
        <f>IF(B3086="Pending","",C3086/(VLOOKUP(B3086,Population!$A$2:$B$10,2,FALSE)/100000))</f>
        <v>12219.185473654577</v>
      </c>
      <c r="K3086" s="10">
        <f>IF(B3086="Pending","",SUMIFS(E:E,A:A,"&lt;="&amp;A3086,A:A,"&gt;="&amp;A3086-13,B:B,B3086)/(VLOOKUP(B3086,Population!$A$2:$B$10,2,FALSE)/100000)/14)</f>
        <v>76.361844883404501</v>
      </c>
      <c r="L3086" s="13">
        <f>IF(B3086="Pending","",(G3086/C3086)/(VLOOKUP(B3086,Population!$A$2:$B$10,2,FALSE)/100000))</f>
        <v>3.1641343129875716E-4</v>
      </c>
    </row>
    <row r="3087" spans="1:12" x14ac:dyDescent="0.3">
      <c r="A3087" s="1">
        <v>44217</v>
      </c>
      <c r="B3087" s="101" t="s">
        <v>5</v>
      </c>
      <c r="C3087" s="101">
        <v>97985</v>
      </c>
      <c r="D3087" s="6">
        <f t="shared" si="253"/>
        <v>0.14042331211852396</v>
      </c>
      <c r="E3087" s="7">
        <f t="shared" si="254"/>
        <v>506</v>
      </c>
      <c r="F3087" s="6">
        <f t="shared" si="255"/>
        <v>0.14490263459335626</v>
      </c>
      <c r="G3087" s="101">
        <v>735</v>
      </c>
      <c r="H3087" s="7">
        <f t="shared" si="252"/>
        <v>6</v>
      </c>
      <c r="I3087" s="6">
        <f t="shared" si="251"/>
        <v>8.4638415476738824E-2</v>
      </c>
      <c r="J3087" s="10">
        <f>IF(B3087="Pending","",C3087/(VLOOKUP(B3087,Population!$A$2:$B$10,2,FALSE)/100000))</f>
        <v>10943.63055795372</v>
      </c>
      <c r="K3087" s="10">
        <f>IF(B3087="Pending","",SUMIFS(E:E,A:A,"&lt;="&amp;A3087,A:A,"&gt;="&amp;A3087-13,B:B,B3087)/(VLOOKUP(B3087,Population!$A$2:$B$10,2,FALSE)/100000)/14)</f>
        <v>72.963387313688486</v>
      </c>
      <c r="L3087" s="13">
        <f>IF(B3087="Pending","",(G3087/C3087)/(VLOOKUP(B3087,Population!$A$2:$B$10,2,FALSE)/100000))</f>
        <v>8.3777919017230041E-4</v>
      </c>
    </row>
    <row r="3088" spans="1:12" x14ac:dyDescent="0.3">
      <c r="A3088" s="1">
        <v>44217</v>
      </c>
      <c r="B3088" s="101" t="s">
        <v>6</v>
      </c>
      <c r="C3088" s="101">
        <v>70574</v>
      </c>
      <c r="D3088" s="6">
        <f t="shared" si="253"/>
        <v>0.10114032586061857</v>
      </c>
      <c r="E3088" s="7">
        <f t="shared" si="254"/>
        <v>422</v>
      </c>
      <c r="F3088" s="6">
        <f t="shared" si="255"/>
        <v>0.12084765177548683</v>
      </c>
      <c r="G3088" s="101">
        <v>1583</v>
      </c>
      <c r="H3088" s="7">
        <f t="shared" si="252"/>
        <v>25</v>
      </c>
      <c r="I3088" s="6">
        <f t="shared" si="251"/>
        <v>0.18228926761860895</v>
      </c>
      <c r="J3088" s="10">
        <f>IF(B3088="Pending","",C3088/(VLOOKUP(B3088,Population!$A$2:$B$10,2,FALSE)/100000))</f>
        <v>8955.6594986536184</v>
      </c>
      <c r="K3088" s="10">
        <f>IF(B3088="Pending","",SUMIFS(E:E,A:A,"&lt;="&amp;A3088,A:A,"&gt;="&amp;A3088-13,B:B,B3088)/(VLOOKUP(B3088,Population!$A$2:$B$10,2,FALSE)/100000)/14)</f>
        <v>61.626832353624714</v>
      </c>
      <c r="L3088" s="13">
        <f>IF(B3088="Pending","",(G3088/C3088)/(VLOOKUP(B3088,Population!$A$2:$B$10,2,FALSE)/100000))</f>
        <v>2.8463547174906586E-3</v>
      </c>
    </row>
    <row r="3089" spans="1:12" x14ac:dyDescent="0.3">
      <c r="A3089" s="1">
        <v>44217</v>
      </c>
      <c r="B3089" s="101" t="s">
        <v>7</v>
      </c>
      <c r="C3089" s="101">
        <v>42291</v>
      </c>
      <c r="D3089" s="6">
        <f t="shared" si="253"/>
        <v>6.0607667426692824E-2</v>
      </c>
      <c r="E3089" s="7">
        <f t="shared" si="254"/>
        <v>218</v>
      </c>
      <c r="F3089" s="6">
        <f t="shared" si="255"/>
        <v>6.2428407789232532E-2</v>
      </c>
      <c r="G3089" s="101">
        <v>2641</v>
      </c>
      <c r="H3089" s="7">
        <f t="shared" si="252"/>
        <v>40</v>
      </c>
      <c r="I3089" s="6">
        <f t="shared" si="251"/>
        <v>0.30412252418240443</v>
      </c>
      <c r="J3089" s="10">
        <f>IF(B3089="Pending","",C3089/(VLOOKUP(B3089,Population!$A$2:$B$10,2,FALSE)/100000))</f>
        <v>8818.0284697360494</v>
      </c>
      <c r="K3089" s="10">
        <f>IF(B3089="Pending","",SUMIFS(E:E,A:A,"&lt;="&amp;A3089,A:A,"&gt;="&amp;A3089-13,B:B,B3089)/(VLOOKUP(B3089,Population!$A$2:$B$10,2,FALSE)/100000)/14)</f>
        <v>61.495082627408308</v>
      </c>
      <c r="L3089" s="13">
        <f>IF(B3089="Pending","",(G3089/C3089)/(VLOOKUP(B3089,Population!$A$2:$B$10,2,FALSE)/100000))</f>
        <v>1.3020989507169614E-2</v>
      </c>
    </row>
    <row r="3090" spans="1:12" x14ac:dyDescent="0.3">
      <c r="A3090" s="1">
        <v>44217</v>
      </c>
      <c r="B3090" s="101" t="s">
        <v>25</v>
      </c>
      <c r="C3090" s="101">
        <v>22352</v>
      </c>
      <c r="D3090" s="6">
        <f t="shared" si="253"/>
        <v>3.2032881282576385E-2</v>
      </c>
      <c r="E3090" s="7">
        <f t="shared" si="254"/>
        <v>107</v>
      </c>
      <c r="F3090" s="6">
        <f t="shared" si="255"/>
        <v>3.0641466208476516E-2</v>
      </c>
      <c r="G3090" s="101">
        <v>3312</v>
      </c>
      <c r="H3090" s="7">
        <f t="shared" si="252"/>
        <v>52</v>
      </c>
      <c r="I3090" s="6">
        <f t="shared" si="251"/>
        <v>0.38139106402579459</v>
      </c>
      <c r="J3090" s="10">
        <f>IF(B3090="Pending","",C3090/(VLOOKUP(B3090,Population!$A$2:$B$10,2,FALSE)/100000))</f>
        <v>10097.168076830993</v>
      </c>
      <c r="K3090" s="10">
        <f>IF(B3090="Pending","",SUMIFS(E:E,A:A,"&lt;="&amp;A3090,A:A,"&gt;="&amp;A3090-13,B:B,B3090)/(VLOOKUP(B3090,Population!$A$2:$B$10,2,FALSE)/100000)/14)</f>
        <v>71.664441336798347</v>
      </c>
      <c r="L3090" s="13">
        <f>IF(B3090="Pending","",(G3090/C3090)/(VLOOKUP(B3090,Population!$A$2:$B$10,2,FALSE)/100000))</f>
        <v>6.6935596215225976E-2</v>
      </c>
    </row>
    <row r="3091" spans="1:12" x14ac:dyDescent="0.3">
      <c r="A3091" s="1">
        <v>44217</v>
      </c>
      <c r="B3091" s="101" t="s">
        <v>21</v>
      </c>
      <c r="C3091" s="101">
        <v>1021</v>
      </c>
      <c r="D3091" s="6">
        <f t="shared" si="253"/>
        <v>1.4632056097669333E-3</v>
      </c>
      <c r="E3091" s="7">
        <f t="shared" si="254"/>
        <v>-13</v>
      </c>
      <c r="F3091" s="6">
        <f t="shared" si="255"/>
        <v>-3.7227949599083618E-3</v>
      </c>
      <c r="G3091" s="101">
        <v>0</v>
      </c>
      <c r="H3091" s="7">
        <f t="shared" si="252"/>
        <v>0</v>
      </c>
      <c r="I3091" s="6">
        <f t="shared" si="251"/>
        <v>0</v>
      </c>
      <c r="J3091" s="10" t="str">
        <f>IF(B3091="Pending","",C3091/(VLOOKUP(B3091,Population!$A$2:$B$10,2,FALSE)/100000))</f>
        <v/>
      </c>
      <c r="K3091" s="10" t="str">
        <f>IF(B3091="Pending","",SUMIFS(E:E,A:A,"&lt;="&amp;A3091,A:A,"&gt;="&amp;A3091-13,B:B,B3091)/(VLOOKUP(B3091,Population!$A$2:$B$10,2,FALSE)/100000)/14)</f>
        <v/>
      </c>
      <c r="L3091" s="13" t="str">
        <f>IF(B3091="Pending","",(G3091/C3091)/(VLOOKUP(B3091,Population!$A$2:$B$10,2,FALSE)/100000))</f>
        <v/>
      </c>
    </row>
    <row r="3092" spans="1:12" x14ac:dyDescent="0.3">
      <c r="A3092" s="1">
        <v>44218</v>
      </c>
      <c r="B3092" s="101" t="s">
        <v>0</v>
      </c>
      <c r="C3092" s="101">
        <v>36287</v>
      </c>
      <c r="D3092" s="6">
        <f t="shared" si="253"/>
        <v>5.1702151608541462E-2</v>
      </c>
      <c r="E3092" s="7">
        <f t="shared" si="254"/>
        <v>286</v>
      </c>
      <c r="F3092" s="6">
        <f t="shared" si="255"/>
        <v>7.0374015748031496E-2</v>
      </c>
      <c r="G3092" s="101">
        <v>5</v>
      </c>
      <c r="H3092" s="7">
        <f t="shared" si="252"/>
        <v>1</v>
      </c>
      <c r="I3092" s="6">
        <f t="shared" si="251"/>
        <v>5.6967073031787625E-4</v>
      </c>
      <c r="J3092" s="10">
        <f>IF(B3092="Pending","",C3092/(VLOOKUP(B3092,Population!$A$2:$B$10,2,FALSE)/100000))</f>
        <v>4005.4794278611903</v>
      </c>
      <c r="K3092" s="10">
        <f>IF(B3092="Pending","",SUMIFS(E:E,A:A,"&lt;="&amp;A3092,A:A,"&gt;="&amp;A3092-13,B:B,B3092)/(VLOOKUP(B3092,Population!$A$2:$B$10,2,FALSE)/100000)/14)</f>
        <v>28.770623151670776</v>
      </c>
      <c r="L3092" s="13">
        <f>IF(B3092="Pending","",(G3092/C3092)/(VLOOKUP(B3092,Population!$A$2:$B$10,2,FALSE)/100000))</f>
        <v>1.5209760672828521E-5</v>
      </c>
    </row>
    <row r="3093" spans="1:12" x14ac:dyDescent="0.3">
      <c r="A3093" s="1">
        <v>44218</v>
      </c>
      <c r="B3093" s="101" t="s">
        <v>1</v>
      </c>
      <c r="C3093" s="101">
        <v>88075</v>
      </c>
      <c r="D3093" s="6">
        <f t="shared" si="253"/>
        <v>0.12549031341588693</v>
      </c>
      <c r="E3093" s="7">
        <f t="shared" si="254"/>
        <v>499</v>
      </c>
      <c r="F3093" s="6">
        <f t="shared" si="255"/>
        <v>0.12278543307086615</v>
      </c>
      <c r="G3093" s="101">
        <v>3</v>
      </c>
      <c r="H3093" s="7">
        <f t="shared" si="252"/>
        <v>0</v>
      </c>
      <c r="I3093" s="6">
        <f t="shared" si="251"/>
        <v>3.4180243819072577E-4</v>
      </c>
      <c r="J3093" s="10">
        <f>IF(B3093="Pending","",C3093/(VLOOKUP(B3093,Population!$A$2:$B$10,2,FALSE)/100000))</f>
        <v>10280.428375499723</v>
      </c>
      <c r="K3093" s="10">
        <f>IF(B3093="Pending","",SUMIFS(E:E,A:A,"&lt;="&amp;A3093,A:A,"&gt;="&amp;A3093-13,B:B,B3093)/(VLOOKUP(B3093,Population!$A$2:$B$10,2,FALSE)/100000)/14)</f>
        <v>61.563345464247156</v>
      </c>
      <c r="L3093" s="13">
        <f>IF(B3093="Pending","",(G3093/C3093)/(VLOOKUP(B3093,Population!$A$2:$B$10,2,FALSE)/100000))</f>
        <v>3.9758241069572227E-6</v>
      </c>
    </row>
    <row r="3094" spans="1:12" x14ac:dyDescent="0.3">
      <c r="A3094" s="1">
        <v>44218</v>
      </c>
      <c r="B3094" s="101" t="s">
        <v>2</v>
      </c>
      <c r="C3094" s="101">
        <v>127970</v>
      </c>
      <c r="D3094" s="6">
        <f t="shared" si="253"/>
        <v>0.18233318657770139</v>
      </c>
      <c r="E3094" s="7">
        <f t="shared" si="254"/>
        <v>684</v>
      </c>
      <c r="F3094" s="6">
        <f t="shared" si="255"/>
        <v>0.16830708661417323</v>
      </c>
      <c r="G3094" s="101">
        <v>39</v>
      </c>
      <c r="H3094" s="7">
        <f t="shared" si="252"/>
        <v>0</v>
      </c>
      <c r="I3094" s="6">
        <f t="shared" si="251"/>
        <v>4.4434316964794352E-3</v>
      </c>
      <c r="J3094" s="10">
        <f>IF(B3094="Pending","",C3094/(VLOOKUP(B3094,Population!$A$2:$B$10,2,FALSE)/100000))</f>
        <v>13435.90411235049</v>
      </c>
      <c r="K3094" s="10">
        <f>IF(B3094="Pending","",SUMIFS(E:E,A:A,"&lt;="&amp;A3094,A:A,"&gt;="&amp;A3094-13,B:B,B3094)/(VLOOKUP(B3094,Population!$A$2:$B$10,2,FALSE)/100000)/14)</f>
        <v>81.196783746424245</v>
      </c>
      <c r="L3094" s="13">
        <f>IF(B3094="Pending","",(G3094/C3094)/(VLOOKUP(B3094,Population!$A$2:$B$10,2,FALSE)/100000))</f>
        <v>3.1997434807330208E-5</v>
      </c>
    </row>
    <row r="3095" spans="1:12" x14ac:dyDescent="0.3">
      <c r="A3095" s="1">
        <v>44218</v>
      </c>
      <c r="B3095" s="101" t="s">
        <v>3</v>
      </c>
      <c r="C3095" s="101">
        <v>109092</v>
      </c>
      <c r="D3095" s="6">
        <f t="shared" si="253"/>
        <v>0.15543558638848637</v>
      </c>
      <c r="E3095" s="7">
        <f t="shared" si="254"/>
        <v>566</v>
      </c>
      <c r="F3095" s="6">
        <f t="shared" si="255"/>
        <v>0.13927165354330709</v>
      </c>
      <c r="G3095" s="101">
        <v>86</v>
      </c>
      <c r="H3095" s="7">
        <f t="shared" si="252"/>
        <v>0</v>
      </c>
      <c r="I3095" s="6">
        <f t="shared" si="251"/>
        <v>9.798336561467471E-3</v>
      </c>
      <c r="J3095" s="10">
        <f>IF(B3095="Pending","",C3095/(VLOOKUP(B3095,Population!$A$2:$B$10,2,FALSE)/100000))</f>
        <v>12436.643706779209</v>
      </c>
      <c r="K3095" s="10">
        <f>IF(B3095="Pending","",SUMIFS(E:E,A:A,"&lt;="&amp;A3095,A:A,"&gt;="&amp;A3095-13,B:B,B3095)/(VLOOKUP(B3095,Population!$A$2:$B$10,2,FALSE)/100000)/14)</f>
        <v>74.793079266495269</v>
      </c>
      <c r="L3095" s="13">
        <f>IF(B3095="Pending","",(G3095/C3095)/(VLOOKUP(B3095,Population!$A$2:$B$10,2,FALSE)/100000))</f>
        <v>8.9870226484222495E-5</v>
      </c>
    </row>
    <row r="3096" spans="1:12" x14ac:dyDescent="0.3">
      <c r="A3096" s="1">
        <v>44218</v>
      </c>
      <c r="B3096" s="101" t="s">
        <v>4</v>
      </c>
      <c r="C3096" s="101">
        <v>104707</v>
      </c>
      <c r="D3096" s="6">
        <f t="shared" si="253"/>
        <v>0.14918778594195031</v>
      </c>
      <c r="E3096" s="7">
        <f t="shared" si="254"/>
        <v>536</v>
      </c>
      <c r="F3096" s="6">
        <f t="shared" si="255"/>
        <v>0.13188976377952755</v>
      </c>
      <c r="G3096" s="101">
        <v>284</v>
      </c>
      <c r="H3096" s="7">
        <f t="shared" si="252"/>
        <v>3</v>
      </c>
      <c r="I3096" s="6">
        <f t="shared" si="251"/>
        <v>3.2357297482055375E-2</v>
      </c>
      <c r="J3096" s="10">
        <f>IF(B3096="Pending","",C3096/(VLOOKUP(B3096,Population!$A$2:$B$10,2,FALSE)/100000))</f>
        <v>12282.057898934923</v>
      </c>
      <c r="K3096" s="10">
        <f>IF(B3096="Pending","",SUMIFS(E:E,A:A,"&lt;="&amp;A3096,A:A,"&gt;="&amp;A3096-13,B:B,B3096)/(VLOOKUP(B3096,Population!$A$2:$B$10,2,FALSE)/100000)/14)</f>
        <v>73.270170452641239</v>
      </c>
      <c r="L3096" s="13">
        <f>IF(B3096="Pending","",(G3096/C3096)/(VLOOKUP(B3096,Population!$A$2:$B$10,2,FALSE)/100000))</f>
        <v>3.1815448302894103E-4</v>
      </c>
    </row>
    <row r="3097" spans="1:12" x14ac:dyDescent="0.3">
      <c r="A3097" s="1">
        <v>44218</v>
      </c>
      <c r="B3097" s="101" t="s">
        <v>5</v>
      </c>
      <c r="C3097" s="101">
        <v>98604</v>
      </c>
      <c r="D3097" s="6">
        <f t="shared" si="253"/>
        <v>0.14049215854737571</v>
      </c>
      <c r="E3097" s="7">
        <f t="shared" si="254"/>
        <v>619</v>
      </c>
      <c r="F3097" s="6">
        <f t="shared" si="255"/>
        <v>0.15231299212598426</v>
      </c>
      <c r="G3097" s="101">
        <v>741</v>
      </c>
      <c r="H3097" s="7">
        <f t="shared" si="252"/>
        <v>6</v>
      </c>
      <c r="I3097" s="6">
        <f t="shared" si="251"/>
        <v>8.4425202233109259E-2</v>
      </c>
      <c r="J3097" s="10">
        <f>IF(B3097="Pending","",C3097/(VLOOKUP(B3097,Population!$A$2:$B$10,2,FALSE)/100000))</f>
        <v>11012.764683742089</v>
      </c>
      <c r="K3097" s="10">
        <f>IF(B3097="Pending","",SUMIFS(E:E,A:A,"&lt;="&amp;A3097,A:A,"&gt;="&amp;A3097-13,B:B,B3097)/(VLOOKUP(B3097,Population!$A$2:$B$10,2,FALSE)/100000)/14)</f>
        <v>70.314814758675951</v>
      </c>
      <c r="L3097" s="13">
        <f>IF(B3097="Pending","",(G3097/C3097)/(VLOOKUP(B3097,Population!$A$2:$B$10,2,FALSE)/100000))</f>
        <v>8.393159984986789E-4</v>
      </c>
    </row>
    <row r="3098" spans="1:12" x14ac:dyDescent="0.3">
      <c r="A3098" s="1">
        <v>44218</v>
      </c>
      <c r="B3098" s="101" t="s">
        <v>6</v>
      </c>
      <c r="C3098" s="101">
        <v>71020</v>
      </c>
      <c r="D3098" s="6">
        <f t="shared" si="253"/>
        <v>0.10119014543055681</v>
      </c>
      <c r="E3098" s="7">
        <f t="shared" si="254"/>
        <v>446</v>
      </c>
      <c r="F3098" s="6">
        <f t="shared" si="255"/>
        <v>0.10974409448818898</v>
      </c>
      <c r="G3098" s="101">
        <v>1602</v>
      </c>
      <c r="H3098" s="7">
        <f t="shared" si="252"/>
        <v>19</v>
      </c>
      <c r="I3098" s="6">
        <f t="shared" si="251"/>
        <v>0.18252250199384756</v>
      </c>
      <c r="J3098" s="10">
        <f>IF(B3098="Pending","",C3098/(VLOOKUP(B3098,Population!$A$2:$B$10,2,FALSE)/100000))</f>
        <v>9012.2557541641399</v>
      </c>
      <c r="K3098" s="10">
        <f>IF(B3098="Pending","",SUMIFS(E:E,A:A,"&lt;="&amp;A3098,A:A,"&gt;="&amp;A3098-13,B:B,B3098)/(VLOOKUP(B3098,Population!$A$2:$B$10,2,FALSE)/100000)/14)</f>
        <v>59.514896489763188</v>
      </c>
      <c r="L3098" s="13">
        <f>IF(B3098="Pending","",(G3098/C3098)/(VLOOKUP(B3098,Population!$A$2:$B$10,2,FALSE)/100000))</f>
        <v>2.8624287394523728E-3</v>
      </c>
    </row>
    <row r="3099" spans="1:12" x14ac:dyDescent="0.3">
      <c r="A3099" s="1">
        <v>44218</v>
      </c>
      <c r="B3099" s="101" t="s">
        <v>7</v>
      </c>
      <c r="C3099" s="101">
        <v>42549</v>
      </c>
      <c r="D3099" s="6">
        <f t="shared" si="253"/>
        <v>6.0624324104826266E-2</v>
      </c>
      <c r="E3099" s="7">
        <f t="shared" si="254"/>
        <v>258</v>
      </c>
      <c r="F3099" s="6">
        <f t="shared" si="255"/>
        <v>6.3484251968503935E-2</v>
      </c>
      <c r="G3099" s="101">
        <v>2675</v>
      </c>
      <c r="H3099" s="7">
        <f t="shared" si="252"/>
        <v>34</v>
      </c>
      <c r="I3099" s="6">
        <f t="shared" si="251"/>
        <v>0.3047738407200638</v>
      </c>
      <c r="J3099" s="10">
        <f>IF(B3099="Pending","",C3099/(VLOOKUP(B3099,Population!$A$2:$B$10,2,FALSE)/100000))</f>
        <v>8871.8236352604381</v>
      </c>
      <c r="K3099" s="10">
        <f>IF(B3099="Pending","",SUMIFS(E:E,A:A,"&lt;="&amp;A3099,A:A,"&gt;="&amp;A3099-13,B:B,B3099)/(VLOOKUP(B3099,Population!$A$2:$B$10,2,FALSE)/100000)/14)</f>
        <v>58.486604378259251</v>
      </c>
      <c r="L3099" s="13">
        <f>IF(B3099="Pending","",(G3099/C3099)/(VLOOKUP(B3099,Population!$A$2:$B$10,2,FALSE)/100000))</f>
        <v>1.310865008876573E-2</v>
      </c>
    </row>
    <row r="3100" spans="1:12" x14ac:dyDescent="0.3">
      <c r="A3100" s="1">
        <v>44218</v>
      </c>
      <c r="B3100" s="101" t="s">
        <v>25</v>
      </c>
      <c r="C3100" s="101">
        <v>22514</v>
      </c>
      <c r="D3100" s="6">
        <f t="shared" si="253"/>
        <v>3.2078216477380399E-2</v>
      </c>
      <c r="E3100" s="7">
        <f t="shared" si="254"/>
        <v>162</v>
      </c>
      <c r="F3100" s="6">
        <f t="shared" si="255"/>
        <v>3.9862204724409447E-2</v>
      </c>
      <c r="G3100" s="101">
        <v>3342</v>
      </c>
      <c r="H3100" s="7">
        <f t="shared" si="252"/>
        <v>30</v>
      </c>
      <c r="I3100" s="6">
        <f t="shared" si="251"/>
        <v>0.38076791614446848</v>
      </c>
      <c r="J3100" s="10">
        <f>IF(B3100="Pending","",C3100/(VLOOKUP(B3100,Population!$A$2:$B$10,2,FALSE)/100000))</f>
        <v>10170.34905519743</v>
      </c>
      <c r="K3100" s="10">
        <f>IF(B3100="Pending","",SUMIFS(E:E,A:A,"&lt;="&amp;A3100,A:A,"&gt;="&amp;A3100-13,B:B,B3100)/(VLOOKUP(B3100,Population!$A$2:$B$10,2,FALSE)/100000)/14)</f>
        <v>68.695900768142138</v>
      </c>
      <c r="L3100" s="13">
        <f>IF(B3100="Pending","",(G3100/C3100)/(VLOOKUP(B3100,Population!$A$2:$B$10,2,FALSE)/100000))</f>
        <v>6.7055897647399526E-2</v>
      </c>
    </row>
    <row r="3101" spans="1:12" x14ac:dyDescent="0.3">
      <c r="A3101" s="1">
        <v>44218</v>
      </c>
      <c r="B3101" s="101" t="s">
        <v>21</v>
      </c>
      <c r="C3101" s="101">
        <v>1029</v>
      </c>
      <c r="D3101" s="6">
        <f t="shared" si="253"/>
        <v>1.4661315072943249E-3</v>
      </c>
      <c r="E3101" s="7">
        <f t="shared" si="254"/>
        <v>8</v>
      </c>
      <c r="F3101" s="6">
        <f t="shared" si="255"/>
        <v>1.968503937007874E-3</v>
      </c>
      <c r="G3101" s="101">
        <v>0</v>
      </c>
      <c r="H3101" s="7">
        <f t="shared" si="252"/>
        <v>0</v>
      </c>
      <c r="I3101" s="6">
        <f t="shared" si="251"/>
        <v>0</v>
      </c>
      <c r="J3101" s="10" t="str">
        <f>IF(B3101="Pending","",C3101/(VLOOKUP(B3101,Population!$A$2:$B$10,2,FALSE)/100000))</f>
        <v/>
      </c>
      <c r="K3101" s="10" t="str">
        <f>IF(B3101="Pending","",SUMIFS(E:E,A:A,"&lt;="&amp;A3101,A:A,"&gt;="&amp;A3101-13,B:B,B3101)/(VLOOKUP(B3101,Population!$A$2:$B$10,2,FALSE)/100000)/14)</f>
        <v/>
      </c>
      <c r="L3101" s="13" t="str">
        <f>IF(B3101="Pending","",(G3101/C3101)/(VLOOKUP(B3101,Population!$A$2:$B$10,2,FALSE)/100000))</f>
        <v/>
      </c>
    </row>
    <row r="3102" spans="1:12" x14ac:dyDescent="0.3">
      <c r="A3102" s="1">
        <v>44219</v>
      </c>
      <c r="B3102" s="101" t="s">
        <v>0</v>
      </c>
      <c r="C3102" s="101">
        <v>36582</v>
      </c>
      <c r="D3102" s="6">
        <f t="shared" si="253"/>
        <v>5.1824966424697826E-2</v>
      </c>
      <c r="E3102" s="7">
        <f t="shared" si="254"/>
        <v>295</v>
      </c>
      <c r="F3102" s="6">
        <f t="shared" si="255"/>
        <v>7.3219161082154385E-2</v>
      </c>
      <c r="G3102" s="101">
        <v>5</v>
      </c>
      <c r="H3102" s="7">
        <f t="shared" si="252"/>
        <v>0</v>
      </c>
      <c r="I3102" s="6">
        <f t="shared" ref="I3102:I3165" si="256">G3102/SUMIF(A:A,A3102,G:G)</f>
        <v>5.669577049552103E-4</v>
      </c>
      <c r="J3102" s="10">
        <f>IF(B3102="Pending","",C3102/(VLOOKUP(B3102,Population!$A$2:$B$10,2,FALSE)/100000))</f>
        <v>4038.0425064077513</v>
      </c>
      <c r="K3102" s="10">
        <f>IF(B3102="Pending","",SUMIFS(E:E,A:A,"&lt;="&amp;A3102,A:A,"&gt;="&amp;A3102-13,B:B,B3102)/(VLOOKUP(B3102,Population!$A$2:$B$10,2,FALSE)/100000)/14)</f>
        <v>28.045247067824871</v>
      </c>
      <c r="L3102" s="13">
        <f>IF(B3102="Pending","",(G3102/C3102)/(VLOOKUP(B3102,Population!$A$2:$B$10,2,FALSE)/100000))</f>
        <v>1.5087108018559088E-5</v>
      </c>
    </row>
    <row r="3103" spans="1:12" x14ac:dyDescent="0.3">
      <c r="A3103" s="1">
        <v>44219</v>
      </c>
      <c r="B3103" s="101" t="s">
        <v>1</v>
      </c>
      <c r="C3103" s="101">
        <v>88560</v>
      </c>
      <c r="D3103" s="6">
        <f t="shared" si="253"/>
        <v>0.12546112915016236</v>
      </c>
      <c r="E3103" s="7">
        <f t="shared" si="254"/>
        <v>485</v>
      </c>
      <c r="F3103" s="6">
        <f t="shared" si="255"/>
        <v>0.12037726482998262</v>
      </c>
      <c r="G3103" s="101">
        <v>3</v>
      </c>
      <c r="H3103" s="7">
        <f t="shared" si="252"/>
        <v>0</v>
      </c>
      <c r="I3103" s="6">
        <f t="shared" si="256"/>
        <v>3.4017462297312621E-4</v>
      </c>
      <c r="J3103" s="10">
        <f>IF(B3103="Pending","",C3103/(VLOOKUP(B3103,Population!$A$2:$B$10,2,FALSE)/100000))</f>
        <v>10337.039306661998</v>
      </c>
      <c r="K3103" s="10">
        <f>IF(B3103="Pending","",SUMIFS(E:E,A:A,"&lt;="&amp;A3103,A:A,"&gt;="&amp;A3103-13,B:B,B3103)/(VLOOKUP(B3103,Population!$A$2:$B$10,2,FALSE)/100000)/14)</f>
        <v>59.854178912219709</v>
      </c>
      <c r="L3103" s="13">
        <f>IF(B3103="Pending","",(G3103/C3103)/(VLOOKUP(B3103,Population!$A$2:$B$10,2,FALSE)/100000))</f>
        <v>3.9540504541582817E-6</v>
      </c>
    </row>
    <row r="3104" spans="1:12" x14ac:dyDescent="0.3">
      <c r="A3104" s="1">
        <v>44219</v>
      </c>
      <c r="B3104" s="101" t="s">
        <v>2</v>
      </c>
      <c r="C3104" s="101">
        <v>128639</v>
      </c>
      <c r="D3104" s="6">
        <f t="shared" si="253"/>
        <v>0.1822402234953448</v>
      </c>
      <c r="E3104" s="7">
        <f t="shared" si="254"/>
        <v>669</v>
      </c>
      <c r="F3104" s="6">
        <f t="shared" si="255"/>
        <v>0.16604616530156366</v>
      </c>
      <c r="G3104" s="101">
        <v>40</v>
      </c>
      <c r="H3104" s="7">
        <f t="shared" si="252"/>
        <v>1</v>
      </c>
      <c r="I3104" s="6">
        <f t="shared" si="256"/>
        <v>4.5356616396416824E-3</v>
      </c>
      <c r="J3104" s="10">
        <f>IF(B3104="Pending","",C3104/(VLOOKUP(B3104,Population!$A$2:$B$10,2,FALSE)/100000))</f>
        <v>13506.144167450611</v>
      </c>
      <c r="K3104" s="10">
        <f>IF(B3104="Pending","",SUMIFS(E:E,A:A,"&lt;="&amp;A3104,A:A,"&gt;="&amp;A3104-13,B:B,B3104)/(VLOOKUP(B3104,Population!$A$2:$B$10,2,FALSE)/100000)/14)</f>
        <v>78.114500739147957</v>
      </c>
      <c r="L3104" s="13">
        <f>IF(B3104="Pending","",(G3104/C3104)/(VLOOKUP(B3104,Population!$A$2:$B$10,2,FALSE)/100000))</f>
        <v>3.2647209173068875E-5</v>
      </c>
    </row>
    <row r="3105" spans="1:12" x14ac:dyDescent="0.3">
      <c r="A3105" s="1">
        <v>44219</v>
      </c>
      <c r="B3105" s="101" t="s">
        <v>3</v>
      </c>
      <c r="C3105" s="101">
        <v>109722</v>
      </c>
      <c r="D3105" s="6">
        <f t="shared" si="253"/>
        <v>0.15544089896809071</v>
      </c>
      <c r="E3105" s="7">
        <f t="shared" si="254"/>
        <v>630</v>
      </c>
      <c r="F3105" s="6">
        <f t="shared" si="255"/>
        <v>0.15636634400595681</v>
      </c>
      <c r="G3105" s="101">
        <v>88</v>
      </c>
      <c r="H3105" s="7">
        <f t="shared" si="252"/>
        <v>2</v>
      </c>
      <c r="I3105" s="6">
        <f t="shared" si="256"/>
        <v>9.9784556072117017E-3</v>
      </c>
      <c r="J3105" s="10">
        <f>IF(B3105="Pending","",C3105/(VLOOKUP(B3105,Population!$A$2:$B$10,2,FALSE)/100000))</f>
        <v>12508.464605976867</v>
      </c>
      <c r="K3105" s="10">
        <f>IF(B3105="Pending","",SUMIFS(E:E,A:A,"&lt;="&amp;A3105,A:A,"&gt;="&amp;A3105-13,B:B,B3105)/(VLOOKUP(B3105,Population!$A$2:$B$10,2,FALSE)/100000)/14)</f>
        <v>72.561908475094114</v>
      </c>
      <c r="L3105" s="13">
        <f>IF(B3105="Pending","",(G3105/C3105)/(VLOOKUP(B3105,Population!$A$2:$B$10,2,FALSE)/100000))</f>
        <v>9.1432215984146666E-5</v>
      </c>
    </row>
    <row r="3106" spans="1:12" x14ac:dyDescent="0.3">
      <c r="A3106" s="1">
        <v>44219</v>
      </c>
      <c r="B3106" s="101" t="s">
        <v>4</v>
      </c>
      <c r="C3106" s="101">
        <v>105293</v>
      </c>
      <c r="D3106" s="6">
        <f t="shared" si="253"/>
        <v>0.14916642583116582</v>
      </c>
      <c r="E3106" s="7">
        <f t="shared" si="254"/>
        <v>586</v>
      </c>
      <c r="F3106" s="6">
        <f t="shared" si="255"/>
        <v>0.14544551998014396</v>
      </c>
      <c r="G3106" s="101">
        <v>285</v>
      </c>
      <c r="H3106" s="7">
        <f t="shared" si="252"/>
        <v>1</v>
      </c>
      <c r="I3106" s="6">
        <f t="shared" si="256"/>
        <v>3.2316589182446988E-2</v>
      </c>
      <c r="J3106" s="10">
        <f>IF(B3106="Pending","",C3106/(VLOOKUP(B3106,Population!$A$2:$B$10,2,FALSE)/100000))</f>
        <v>12350.795289260077</v>
      </c>
      <c r="K3106" s="10">
        <f>IF(B3106="Pending","",SUMIFS(E:E,A:A,"&lt;="&amp;A3106,A:A,"&gt;="&amp;A3106-13,B:B,B3106)/(VLOOKUP(B3106,Population!$A$2:$B$10,2,FALSE)/100000)/14)</f>
        <v>71.217432686958333</v>
      </c>
      <c r="L3106" s="13">
        <f>IF(B3106="Pending","",(G3106/C3106)/(VLOOKUP(B3106,Population!$A$2:$B$10,2,FALSE)/100000))</f>
        <v>3.1749784653687806E-4</v>
      </c>
    </row>
    <row r="3107" spans="1:12" x14ac:dyDescent="0.3">
      <c r="A3107" s="1">
        <v>44219</v>
      </c>
      <c r="B3107" s="101" t="s">
        <v>5</v>
      </c>
      <c r="C3107" s="101">
        <v>99186</v>
      </c>
      <c r="D3107" s="6">
        <f t="shared" si="253"/>
        <v>0.14051476463288171</v>
      </c>
      <c r="E3107" s="7">
        <f t="shared" si="254"/>
        <v>582</v>
      </c>
      <c r="F3107" s="6">
        <f t="shared" si="255"/>
        <v>0.14445271779597915</v>
      </c>
      <c r="G3107" s="101">
        <v>745</v>
      </c>
      <c r="H3107" s="7">
        <f t="shared" si="252"/>
        <v>4</v>
      </c>
      <c r="I3107" s="6">
        <f t="shared" si="256"/>
        <v>8.4476698038326345E-2</v>
      </c>
      <c r="J3107" s="10">
        <f>IF(B3107="Pending","",C3107/(VLOOKUP(B3107,Population!$A$2:$B$10,2,FALSE)/100000))</f>
        <v>11077.766398134385</v>
      </c>
      <c r="K3107" s="10">
        <f>IF(B3107="Pending","",SUMIFS(E:E,A:A,"&lt;="&amp;A3107,A:A,"&gt;="&amp;A3107-13,B:B,B3107)/(VLOOKUP(B3107,Population!$A$2:$B$10,2,FALSE)/100000)/14)</f>
        <v>68.400183996016295</v>
      </c>
      <c r="L3107" s="13">
        <f>IF(B3107="Pending","",(G3107/C3107)/(VLOOKUP(B3107,Population!$A$2:$B$10,2,FALSE)/100000))</f>
        <v>8.3889522607946329E-4</v>
      </c>
    </row>
    <row r="3108" spans="1:12" x14ac:dyDescent="0.3">
      <c r="A3108" s="1">
        <v>44219</v>
      </c>
      <c r="B3108" s="101" t="s">
        <v>6</v>
      </c>
      <c r="C3108" s="101">
        <v>71451</v>
      </c>
      <c r="D3108" s="6">
        <f t="shared" si="253"/>
        <v>0.10122316100844908</v>
      </c>
      <c r="E3108" s="7">
        <f t="shared" si="254"/>
        <v>431</v>
      </c>
      <c r="F3108" s="6">
        <f t="shared" si="255"/>
        <v>0.10697443534375775</v>
      </c>
      <c r="G3108" s="101">
        <v>1610</v>
      </c>
      <c r="H3108" s="7">
        <f t="shared" si="252"/>
        <v>8</v>
      </c>
      <c r="I3108" s="6">
        <f t="shared" si="256"/>
        <v>0.18256038099557773</v>
      </c>
      <c r="J3108" s="10">
        <f>IF(B3108="Pending","",C3108/(VLOOKUP(B3108,Population!$A$2:$B$10,2,FALSE)/100000))</f>
        <v>9066.9485481664597</v>
      </c>
      <c r="K3108" s="10">
        <f>IF(B3108="Pending","",SUMIFS(E:E,A:A,"&lt;="&amp;A3108,A:A,"&gt;="&amp;A3108-13,B:B,B3108)/(VLOOKUP(B3108,Population!$A$2:$B$10,2,FALSE)/100000)/14)</f>
        <v>57.883358054162002</v>
      </c>
      <c r="L3108" s="13">
        <f>IF(B3108="Pending","",(G3108/C3108)/(VLOOKUP(B3108,Population!$A$2:$B$10,2,FALSE)/100000))</f>
        <v>2.8593703173776189E-3</v>
      </c>
    </row>
    <row r="3109" spans="1:12" x14ac:dyDescent="0.3">
      <c r="A3109" s="1">
        <v>44219</v>
      </c>
      <c r="B3109" s="101" t="s">
        <v>7</v>
      </c>
      <c r="C3109" s="101">
        <v>42810</v>
      </c>
      <c r="D3109" s="6">
        <f t="shared" si="253"/>
        <v>6.0648045832412491E-2</v>
      </c>
      <c r="E3109" s="7">
        <f t="shared" si="254"/>
        <v>261</v>
      </c>
      <c r="F3109" s="6">
        <f t="shared" si="255"/>
        <v>6.4780342516753533E-2</v>
      </c>
      <c r="G3109" s="101">
        <v>2686</v>
      </c>
      <c r="H3109" s="7">
        <f t="shared" si="252"/>
        <v>11</v>
      </c>
      <c r="I3109" s="6">
        <f t="shared" si="256"/>
        <v>0.30456967910193899</v>
      </c>
      <c r="J3109" s="10">
        <f>IF(B3109="Pending","",C3109/(VLOOKUP(B3109,Population!$A$2:$B$10,2,FALSE)/100000))</f>
        <v>8926.2443259653428</v>
      </c>
      <c r="K3109" s="10">
        <f>IF(B3109="Pending","",SUMIFS(E:E,A:A,"&lt;="&amp;A3109,A:A,"&gt;="&amp;A3109-13,B:B,B3109)/(VLOOKUP(B3109,Population!$A$2:$B$10,2,FALSE)/100000)/14)</f>
        <v>56.833430686895163</v>
      </c>
      <c r="L3109" s="13">
        <f>IF(B3109="Pending","",(G3109/C3109)/(VLOOKUP(B3109,Population!$A$2:$B$10,2,FALSE)/100000))</f>
        <v>1.3082306586205378E-2</v>
      </c>
    </row>
    <row r="3110" spans="1:12" x14ac:dyDescent="0.3">
      <c r="A3110" s="1">
        <v>44219</v>
      </c>
      <c r="B3110" s="101" t="s">
        <v>25</v>
      </c>
      <c r="C3110" s="101">
        <v>22610</v>
      </c>
      <c r="D3110" s="6">
        <f t="shared" si="253"/>
        <v>3.2031121613427853E-2</v>
      </c>
      <c r="E3110" s="7">
        <f t="shared" si="254"/>
        <v>96</v>
      </c>
      <c r="F3110" s="6">
        <f t="shared" si="255"/>
        <v>2.3827252419955324E-2</v>
      </c>
      <c r="G3110" s="101">
        <v>3357</v>
      </c>
      <c r="H3110" s="7">
        <f t="shared" si="252"/>
        <v>15</v>
      </c>
      <c r="I3110" s="6">
        <f t="shared" si="256"/>
        <v>0.38065540310692825</v>
      </c>
      <c r="J3110" s="10">
        <f>IF(B3110="Pending","",C3110/(VLOOKUP(B3110,Population!$A$2:$B$10,2,FALSE)/100000))</f>
        <v>10213.71556089606</v>
      </c>
      <c r="K3110" s="10">
        <f>IF(B3110="Pending","",SUMIFS(E:E,A:A,"&lt;="&amp;A3110,A:A,"&gt;="&amp;A3110-13,B:B,B3110)/(VLOOKUP(B3110,Population!$A$2:$B$10,2,FALSE)/100000)/14)</f>
        <v>66.663095813518865</v>
      </c>
      <c r="L3110" s="13">
        <f>IF(B3110="Pending","",(G3110/C3110)/(VLOOKUP(B3110,Population!$A$2:$B$10,2,FALSE)/100000))</f>
        <v>6.7070875548384062E-2</v>
      </c>
    </row>
    <row r="3111" spans="1:12" x14ac:dyDescent="0.3">
      <c r="A3111" s="1">
        <v>44219</v>
      </c>
      <c r="B3111" s="101" t="s">
        <v>21</v>
      </c>
      <c r="C3111" s="101">
        <v>1023</v>
      </c>
      <c r="D3111" s="6">
        <f t="shared" si="253"/>
        <v>1.4492630433673903E-3</v>
      </c>
      <c r="E3111" s="7">
        <f t="shared" si="254"/>
        <v>-6</v>
      </c>
      <c r="F3111" s="6">
        <f t="shared" si="255"/>
        <v>-1.4892032762472078E-3</v>
      </c>
      <c r="G3111" s="101">
        <v>0</v>
      </c>
      <c r="H3111" s="7">
        <f t="shared" si="252"/>
        <v>0</v>
      </c>
      <c r="I3111" s="6">
        <f t="shared" si="256"/>
        <v>0</v>
      </c>
      <c r="J3111" s="10" t="str">
        <f>IF(B3111="Pending","",C3111/(VLOOKUP(B3111,Population!$A$2:$B$10,2,FALSE)/100000))</f>
        <v/>
      </c>
      <c r="K3111" s="10" t="str">
        <f>IF(B3111="Pending","",SUMIFS(E:E,A:A,"&lt;="&amp;A3111,A:A,"&gt;="&amp;A3111-13,B:B,B3111)/(VLOOKUP(B3111,Population!$A$2:$B$10,2,FALSE)/100000)/14)</f>
        <v/>
      </c>
      <c r="L3111" s="13" t="str">
        <f>IF(B3111="Pending","",(G3111/C3111)/(VLOOKUP(B3111,Population!$A$2:$B$10,2,FALSE)/100000))</f>
        <v/>
      </c>
    </row>
    <row r="3112" spans="1:12" x14ac:dyDescent="0.3">
      <c r="A3112" s="1">
        <v>44220</v>
      </c>
      <c r="B3112" s="101" t="s">
        <v>0</v>
      </c>
      <c r="C3112" s="101">
        <v>36749</v>
      </c>
      <c r="D3112" s="6">
        <f t="shared" si="253"/>
        <v>5.1852855229943685E-2</v>
      </c>
      <c r="E3112" s="7">
        <f t="shared" si="254"/>
        <v>167</v>
      </c>
      <c r="F3112" s="6">
        <f t="shared" si="255"/>
        <v>5.878211897219289E-2</v>
      </c>
      <c r="G3112" s="101">
        <v>5</v>
      </c>
      <c r="H3112" s="7">
        <f t="shared" ref="H3112:H3175" si="257">G3112-SUMIFS(G:G,A:A,A3112-1,B:B,B3112)</f>
        <v>0</v>
      </c>
      <c r="I3112" s="6">
        <f t="shared" si="256"/>
        <v>5.6439778756067272E-4</v>
      </c>
      <c r="J3112" s="10">
        <f>IF(B3112="Pending","",C3112/(VLOOKUP(B3112,Population!$A$2:$B$10,2,FALSE)/100000))</f>
        <v>4056.476520364618</v>
      </c>
      <c r="K3112" s="10">
        <f>IF(B3112="Pending","",SUMIFS(E:E,A:A,"&lt;="&amp;A3112,A:A,"&gt;="&amp;A3112-13,B:B,B3112)/(VLOOKUP(B3112,Population!$A$2:$B$10,2,FALSE)/100000)/14)</f>
        <v>25.963733088093139</v>
      </c>
      <c r="L3112" s="13">
        <f>IF(B3112="Pending","",(G3112/C3112)/(VLOOKUP(B3112,Population!$A$2:$B$10,2,FALSE)/100000))</f>
        <v>1.5018547049849753E-5</v>
      </c>
    </row>
    <row r="3113" spans="1:12" x14ac:dyDescent="0.3">
      <c r="A3113" s="1">
        <v>44220</v>
      </c>
      <c r="B3113" s="101" t="s">
        <v>1</v>
      </c>
      <c r="C3113" s="101">
        <v>88928</v>
      </c>
      <c r="D3113" s="6">
        <f t="shared" si="253"/>
        <v>0.12547744727444099</v>
      </c>
      <c r="E3113" s="7">
        <f t="shared" si="254"/>
        <v>368</v>
      </c>
      <c r="F3113" s="6">
        <f t="shared" si="255"/>
        <v>0.12953185498064063</v>
      </c>
      <c r="G3113" s="101">
        <v>3</v>
      </c>
      <c r="H3113" s="7">
        <f t="shared" si="257"/>
        <v>0</v>
      </c>
      <c r="I3113" s="6">
        <f t="shared" si="256"/>
        <v>3.3863867253640368E-4</v>
      </c>
      <c r="J3113" s="10">
        <f>IF(B3113="Pending","",C3113/(VLOOKUP(B3113,Population!$A$2:$B$10,2,FALSE)/100000))</f>
        <v>10379.993580203683</v>
      </c>
      <c r="K3113" s="10">
        <f>IF(B3113="Pending","",SUMIFS(E:E,A:A,"&lt;="&amp;A3113,A:A,"&gt;="&amp;A3113-13,B:B,B3113)/(VLOOKUP(B3113,Population!$A$2:$B$10,2,FALSE)/100000)/14)</f>
        <v>54.64330527798969</v>
      </c>
      <c r="L3113" s="13">
        <f>IF(B3113="Pending","",(G3113/C3113)/(VLOOKUP(B3113,Population!$A$2:$B$10,2,FALSE)/100000))</f>
        <v>3.9376878848085803E-6</v>
      </c>
    </row>
    <row r="3114" spans="1:12" x14ac:dyDescent="0.3">
      <c r="A3114" s="1">
        <v>44220</v>
      </c>
      <c r="B3114" s="101" t="s">
        <v>2</v>
      </c>
      <c r="C3114" s="101">
        <v>129116</v>
      </c>
      <c r="D3114" s="6">
        <f t="shared" si="253"/>
        <v>0.18218273302319543</v>
      </c>
      <c r="E3114" s="7">
        <f t="shared" si="254"/>
        <v>477</v>
      </c>
      <c r="F3114" s="6">
        <f t="shared" si="255"/>
        <v>0.16789862724392821</v>
      </c>
      <c r="G3114" s="101">
        <v>40</v>
      </c>
      <c r="H3114" s="7">
        <f t="shared" si="257"/>
        <v>0</v>
      </c>
      <c r="I3114" s="6">
        <f t="shared" si="256"/>
        <v>4.5151823004853818E-3</v>
      </c>
      <c r="J3114" s="10">
        <f>IF(B3114="Pending","",C3114/(VLOOKUP(B3114,Population!$A$2:$B$10,2,FALSE)/100000))</f>
        <v>13556.225641714822</v>
      </c>
      <c r="K3114" s="10">
        <f>IF(B3114="Pending","",SUMIFS(E:E,A:A,"&lt;="&amp;A3114,A:A,"&gt;="&amp;A3114-13,B:B,B3114)/(VLOOKUP(B3114,Population!$A$2:$B$10,2,FALSE)/100000)/14)</f>
        <v>71.799945283852011</v>
      </c>
      <c r="L3114" s="13">
        <f>IF(B3114="Pending","",(G3114/C3114)/(VLOOKUP(B3114,Population!$A$2:$B$10,2,FALSE)/100000))</f>
        <v>3.2526598878639408E-5</v>
      </c>
    </row>
    <row r="3115" spans="1:12" x14ac:dyDescent="0.3">
      <c r="A3115" s="1">
        <v>44220</v>
      </c>
      <c r="B3115" s="101" t="s">
        <v>3</v>
      </c>
      <c r="C3115" s="101">
        <v>110141</v>
      </c>
      <c r="D3115" s="6">
        <f t="shared" si="253"/>
        <v>0.15540899964301688</v>
      </c>
      <c r="E3115" s="7">
        <f t="shared" si="254"/>
        <v>419</v>
      </c>
      <c r="F3115" s="6">
        <f t="shared" si="255"/>
        <v>0.14748328053502288</v>
      </c>
      <c r="G3115" s="101">
        <v>88</v>
      </c>
      <c r="H3115" s="7">
        <f t="shared" si="257"/>
        <v>0</v>
      </c>
      <c r="I3115" s="6">
        <f t="shared" si="256"/>
        <v>9.9334010610678414E-3</v>
      </c>
      <c r="J3115" s="10">
        <f>IF(B3115="Pending","",C3115/(VLOOKUP(B3115,Population!$A$2:$B$10,2,FALSE)/100000))</f>
        <v>12556.231204014673</v>
      </c>
      <c r="K3115" s="10">
        <f>IF(B3115="Pending","",SUMIFS(E:E,A:A,"&lt;="&amp;A3115,A:A,"&gt;="&amp;A3115-13,B:B,B3115)/(VLOOKUP(B3115,Population!$A$2:$B$10,2,FALSE)/100000)/14)</f>
        <v>66.804836396551678</v>
      </c>
      <c r="L3115" s="13">
        <f>IF(B3115="Pending","",(G3115/C3115)/(VLOOKUP(B3115,Population!$A$2:$B$10,2,FALSE)/100000))</f>
        <v>9.1084388213404088E-5</v>
      </c>
    </row>
    <row r="3116" spans="1:12" x14ac:dyDescent="0.3">
      <c r="A3116" s="1">
        <v>44220</v>
      </c>
      <c r="B3116" s="101" t="s">
        <v>4</v>
      </c>
      <c r="C3116" s="101">
        <v>105670</v>
      </c>
      <c r="D3116" s="6">
        <f t="shared" si="253"/>
        <v>0.14910041666843041</v>
      </c>
      <c r="E3116" s="7">
        <f t="shared" si="254"/>
        <v>377</v>
      </c>
      <c r="F3116" s="6">
        <f t="shared" si="255"/>
        <v>0.13269975360788455</v>
      </c>
      <c r="G3116" s="101">
        <v>285</v>
      </c>
      <c r="H3116" s="7">
        <f t="shared" si="257"/>
        <v>0</v>
      </c>
      <c r="I3116" s="6">
        <f t="shared" si="256"/>
        <v>3.2170673890958346E-2</v>
      </c>
      <c r="J3116" s="10">
        <f>IF(B3116="Pending","",C3116/(VLOOKUP(B3116,Population!$A$2:$B$10,2,FALSE)/100000))</f>
        <v>12395.01712569793</v>
      </c>
      <c r="K3116" s="10">
        <f>IF(B3116="Pending","",SUMIFS(E:E,A:A,"&lt;="&amp;A3116,A:A,"&gt;="&amp;A3116-13,B:B,B3116)/(VLOOKUP(B3116,Population!$A$2:$B$10,2,FALSE)/100000)/14)</f>
        <v>65.48652398603133</v>
      </c>
      <c r="L3116" s="13">
        <f>IF(B3116="Pending","",(G3116/C3116)/(VLOOKUP(B3116,Population!$A$2:$B$10,2,FALSE)/100000))</f>
        <v>3.1636510604152076E-4</v>
      </c>
    </row>
    <row r="3117" spans="1:12" x14ac:dyDescent="0.3">
      <c r="A3117" s="1">
        <v>44220</v>
      </c>
      <c r="B3117" s="101" t="s">
        <v>5</v>
      </c>
      <c r="C3117" s="101">
        <v>99592</v>
      </c>
      <c r="D3117" s="6">
        <f t="shared" si="253"/>
        <v>0.14052435598412341</v>
      </c>
      <c r="E3117" s="7">
        <f t="shared" si="254"/>
        <v>406</v>
      </c>
      <c r="F3117" s="6">
        <f t="shared" si="255"/>
        <v>0.14290742696233721</v>
      </c>
      <c r="G3117" s="101">
        <v>747</v>
      </c>
      <c r="H3117" s="7">
        <f t="shared" si="257"/>
        <v>2</v>
      </c>
      <c r="I3117" s="6">
        <f t="shared" si="256"/>
        <v>8.4321029461564515E-2</v>
      </c>
      <c r="J3117" s="10">
        <f>IF(B3117="Pending","",C3117/(VLOOKUP(B3117,Population!$A$2:$B$10,2,FALSE)/100000))</f>
        <v>11123.111236696708</v>
      </c>
      <c r="K3117" s="10">
        <f>IF(B3117="Pending","",SUMIFS(E:E,A:A,"&lt;="&amp;A3117,A:A,"&gt;="&amp;A3117-13,B:B,B3117)/(VLOOKUP(B3117,Population!$A$2:$B$10,2,FALSE)/100000)/14)</f>
        <v>63.733271512033376</v>
      </c>
      <c r="L3117" s="13">
        <f>IF(B3117="Pending","",(G3117/C3117)/(VLOOKUP(B3117,Population!$A$2:$B$10,2,FALSE)/100000))</f>
        <v>8.3771824526964638E-4</v>
      </c>
    </row>
    <row r="3118" spans="1:12" x14ac:dyDescent="0.3">
      <c r="A3118" s="1">
        <v>44220</v>
      </c>
      <c r="B3118" s="101" t="s">
        <v>6</v>
      </c>
      <c r="C3118" s="101">
        <v>71760</v>
      </c>
      <c r="D3118" s="6">
        <f t="shared" si="253"/>
        <v>0.1012533916923116</v>
      </c>
      <c r="E3118" s="7">
        <f t="shared" si="254"/>
        <v>309</v>
      </c>
      <c r="F3118" s="6">
        <f t="shared" si="255"/>
        <v>0.10876451953537487</v>
      </c>
      <c r="G3118" s="101">
        <v>1613</v>
      </c>
      <c r="H3118" s="7">
        <f t="shared" si="257"/>
        <v>3</v>
      </c>
      <c r="I3118" s="6">
        <f t="shared" si="256"/>
        <v>0.18207472626707302</v>
      </c>
      <c r="J3118" s="10">
        <f>IF(B3118="Pending","",C3118/(VLOOKUP(B3118,Population!$A$2:$B$10,2,FALSE)/100000))</f>
        <v>9106.159855235408</v>
      </c>
      <c r="K3118" s="10">
        <f>IF(B3118="Pending","",SUMIFS(E:E,A:A,"&lt;="&amp;A3118,A:A,"&gt;="&amp;A3118-13,B:B,B3118)/(VLOOKUP(B3118,Population!$A$2:$B$10,2,FALSE)/100000)/14)</f>
        <v>53.722935043378982</v>
      </c>
      <c r="L3118" s="13">
        <f>IF(B3118="Pending","",(G3118/C3118)/(VLOOKUP(B3118,Population!$A$2:$B$10,2,FALSE)/100000))</f>
        <v>2.8523628880795506E-3</v>
      </c>
    </row>
    <row r="3119" spans="1:12" x14ac:dyDescent="0.3">
      <c r="A3119" s="1">
        <v>44220</v>
      </c>
      <c r="B3119" s="101" t="s">
        <v>7</v>
      </c>
      <c r="C3119" s="101">
        <v>42974</v>
      </c>
      <c r="D3119" s="6">
        <f t="shared" si="253"/>
        <v>6.0636332979172224E-2</v>
      </c>
      <c r="E3119" s="7">
        <f t="shared" si="254"/>
        <v>164</v>
      </c>
      <c r="F3119" s="6">
        <f t="shared" si="255"/>
        <v>5.7726152763111584E-2</v>
      </c>
      <c r="G3119" s="101">
        <v>2702</v>
      </c>
      <c r="H3119" s="7">
        <f t="shared" si="257"/>
        <v>16</v>
      </c>
      <c r="I3119" s="6">
        <f t="shared" si="256"/>
        <v>0.30500056439778755</v>
      </c>
      <c r="J3119" s="10">
        <f>IF(B3119="Pending","",C3119/(VLOOKUP(B3119,Population!$A$2:$B$10,2,FALSE)/100000))</f>
        <v>8960.4397025002254</v>
      </c>
      <c r="K3119" s="10">
        <f>IF(B3119="Pending","",SUMIFS(E:E,A:A,"&lt;="&amp;A3119,A:A,"&gt;="&amp;A3119-13,B:B,B3119)/(VLOOKUP(B3119,Population!$A$2:$B$10,2,FALSE)/100000)/14)</f>
        <v>52.52922170667695</v>
      </c>
      <c r="L3119" s="13">
        <f>IF(B3119="Pending","",(G3119/C3119)/(VLOOKUP(B3119,Population!$A$2:$B$10,2,FALSE)/100000))</f>
        <v>1.3110012548320806E-2</v>
      </c>
    </row>
    <row r="3120" spans="1:12" x14ac:dyDescent="0.3">
      <c r="A3120" s="1">
        <v>44220</v>
      </c>
      <c r="B3120" s="101" t="s">
        <v>25</v>
      </c>
      <c r="C3120" s="101">
        <v>22688</v>
      </c>
      <c r="D3120" s="6">
        <f t="shared" si="253"/>
        <v>3.2012778019999522E-2</v>
      </c>
      <c r="E3120" s="7">
        <f t="shared" si="254"/>
        <v>78</v>
      </c>
      <c r="F3120" s="6">
        <f t="shared" si="255"/>
        <v>2.7455121436114043E-2</v>
      </c>
      <c r="G3120" s="101">
        <v>3376</v>
      </c>
      <c r="H3120" s="7">
        <f t="shared" si="257"/>
        <v>19</v>
      </c>
      <c r="I3120" s="6">
        <f t="shared" si="256"/>
        <v>0.38108138616096626</v>
      </c>
      <c r="J3120" s="10">
        <f>IF(B3120="Pending","",C3120/(VLOOKUP(B3120,Population!$A$2:$B$10,2,FALSE)/100000))</f>
        <v>10248.950846776197</v>
      </c>
      <c r="K3120" s="10">
        <f>IF(B3120="Pending","",SUMIFS(E:E,A:A,"&lt;="&amp;A3120,A:A,"&gt;="&amp;A3120-13,B:B,B3120)/(VLOOKUP(B3120,Population!$A$2:$B$10,2,FALSE)/100000)/14)</f>
        <v>60.435613968403111</v>
      </c>
      <c r="L3120" s="13">
        <f>IF(B3120="Pending","",(G3120/C3120)/(VLOOKUP(B3120,Population!$A$2:$B$10,2,FALSE)/100000))</f>
        <v>6.7218593547329758E-2</v>
      </c>
    </row>
    <row r="3121" spans="1:12" x14ac:dyDescent="0.3">
      <c r="A3121" s="1">
        <v>44220</v>
      </c>
      <c r="B3121" s="101" t="s">
        <v>21</v>
      </c>
      <c r="C3121" s="101">
        <v>1099</v>
      </c>
      <c r="D3121" s="6">
        <f t="shared" si="253"/>
        <v>1.550689485365809E-3</v>
      </c>
      <c r="E3121" s="7">
        <f t="shared" si="254"/>
        <v>76</v>
      </c>
      <c r="F3121" s="6">
        <f t="shared" si="255"/>
        <v>2.6751143963393172E-2</v>
      </c>
      <c r="G3121" s="101">
        <v>0</v>
      </c>
      <c r="H3121" s="7">
        <f t="shared" si="257"/>
        <v>0</v>
      </c>
      <c r="I3121" s="6">
        <f t="shared" si="256"/>
        <v>0</v>
      </c>
      <c r="J3121" s="10" t="str">
        <f>IF(B3121="Pending","",C3121/(VLOOKUP(B3121,Population!$A$2:$B$10,2,FALSE)/100000))</f>
        <v/>
      </c>
      <c r="K3121" s="10" t="str">
        <f>IF(B3121="Pending","",SUMIFS(E:E,A:A,"&lt;="&amp;A3121,A:A,"&gt;="&amp;A3121-13,B:B,B3121)/(VLOOKUP(B3121,Population!$A$2:$B$10,2,FALSE)/100000)/14)</f>
        <v/>
      </c>
      <c r="L3121" s="13" t="str">
        <f>IF(B3121="Pending","",(G3121/C3121)/(VLOOKUP(B3121,Population!$A$2:$B$10,2,FALSE)/100000))</f>
        <v/>
      </c>
    </row>
    <row r="3122" spans="1:12" x14ac:dyDescent="0.3">
      <c r="A3122" s="1">
        <v>44221</v>
      </c>
      <c r="B3122" s="101" t="s">
        <v>0</v>
      </c>
      <c r="C3122" s="101">
        <v>36833</v>
      </c>
      <c r="D3122" s="6">
        <f t="shared" si="253"/>
        <v>5.184628399539995E-2</v>
      </c>
      <c r="E3122" s="7">
        <f t="shared" si="254"/>
        <v>84</v>
      </c>
      <c r="F3122" s="6">
        <f t="shared" si="255"/>
        <v>4.912280701754386E-2</v>
      </c>
      <c r="G3122" s="101">
        <v>6</v>
      </c>
      <c r="H3122" s="7">
        <f t="shared" si="257"/>
        <v>1</v>
      </c>
      <c r="I3122" s="6">
        <f t="shared" si="256"/>
        <v>6.6889632107023408E-4</v>
      </c>
      <c r="J3122" s="10">
        <f>IF(B3122="Pending","",C3122/(VLOOKUP(B3122,Population!$A$2:$B$10,2,FALSE)/100000))</f>
        <v>4065.7487190016045</v>
      </c>
      <c r="K3122" s="10">
        <f>IF(B3122="Pending","",SUMIFS(E:E,A:A,"&lt;="&amp;A3122,A:A,"&gt;="&amp;A3122-13,B:B,B3122)/(VLOOKUP(B3122,Population!$A$2:$B$10,2,FALSE)/100000)/14)</f>
        <v>25.301433185451227</v>
      </c>
      <c r="L3122" s="13">
        <f>IF(B3122="Pending","",(G3122/C3122)/(VLOOKUP(B3122,Population!$A$2:$B$10,2,FALSE)/100000))</f>
        <v>1.7981155557296834E-5</v>
      </c>
    </row>
    <row r="3123" spans="1:12" x14ac:dyDescent="0.3">
      <c r="A3123" s="1">
        <v>44221</v>
      </c>
      <c r="B3123" s="101" t="s">
        <v>1</v>
      </c>
      <c r="C3123" s="101">
        <v>89108</v>
      </c>
      <c r="D3123" s="6">
        <f t="shared" si="253"/>
        <v>0.12542879141699287</v>
      </c>
      <c r="E3123" s="7">
        <f t="shared" si="254"/>
        <v>180</v>
      </c>
      <c r="F3123" s="6">
        <f t="shared" si="255"/>
        <v>0.10526315789473684</v>
      </c>
      <c r="G3123" s="101">
        <v>3</v>
      </c>
      <c r="H3123" s="7">
        <f t="shared" si="257"/>
        <v>0</v>
      </c>
      <c r="I3123" s="6">
        <f t="shared" si="256"/>
        <v>3.3444816053511704E-4</v>
      </c>
      <c r="J3123" s="10">
        <f>IF(B3123="Pending","",C3123/(VLOOKUP(B3123,Population!$A$2:$B$10,2,FALSE)/100000))</f>
        <v>10401.003822696899</v>
      </c>
      <c r="K3123" s="10">
        <f>IF(B3123="Pending","",SUMIFS(E:E,A:A,"&lt;="&amp;A3123,A:A,"&gt;="&amp;A3123-13,B:B,B3123)/(VLOOKUP(B3123,Population!$A$2:$B$10,2,FALSE)/100000)/14)</f>
        <v>52.709028984963503</v>
      </c>
      <c r="L3123" s="13">
        <f>IF(B3123="Pending","",(G3123/C3123)/(VLOOKUP(B3123,Population!$A$2:$B$10,2,FALSE)/100000))</f>
        <v>3.9297336739715556E-6</v>
      </c>
    </row>
    <row r="3124" spans="1:12" x14ac:dyDescent="0.3">
      <c r="A3124" s="1">
        <v>44221</v>
      </c>
      <c r="B3124" s="101" t="s">
        <v>2</v>
      </c>
      <c r="C3124" s="101">
        <v>129423</v>
      </c>
      <c r="D3124" s="6">
        <f t="shared" si="253"/>
        <v>0.18217635309468813</v>
      </c>
      <c r="E3124" s="7">
        <f t="shared" si="254"/>
        <v>307</v>
      </c>
      <c r="F3124" s="6">
        <f t="shared" si="255"/>
        <v>0.17953216374269007</v>
      </c>
      <c r="G3124" s="101">
        <v>40</v>
      </c>
      <c r="H3124" s="7">
        <f t="shared" si="257"/>
        <v>0</v>
      </c>
      <c r="I3124" s="6">
        <f t="shared" si="256"/>
        <v>4.459308807134894E-3</v>
      </c>
      <c r="J3124" s="10">
        <f>IF(B3124="Pending","",C3124/(VLOOKUP(B3124,Population!$A$2:$B$10,2,FALSE)/100000))</f>
        <v>13588.458372530573</v>
      </c>
      <c r="K3124" s="10">
        <f>IF(B3124="Pending","",SUMIFS(E:E,A:A,"&lt;="&amp;A3124,A:A,"&gt;="&amp;A3124-13,B:B,B3124)/(VLOOKUP(B3124,Population!$A$2:$B$10,2,FALSE)/100000)/14)</f>
        <v>69.002642213988139</v>
      </c>
      <c r="L3124" s="13">
        <f>IF(B3124="Pending","",(G3124/C3124)/(VLOOKUP(B3124,Population!$A$2:$B$10,2,FALSE)/100000))</f>
        <v>3.2449443613688502E-5</v>
      </c>
    </row>
    <row r="3125" spans="1:12" x14ac:dyDescent="0.3">
      <c r="A3125" s="1">
        <v>44221</v>
      </c>
      <c r="B3125" s="101" t="s">
        <v>3</v>
      </c>
      <c r="C3125" s="101">
        <v>110411</v>
      </c>
      <c r="D3125" s="6">
        <f t="shared" si="253"/>
        <v>0.15541498282019123</v>
      </c>
      <c r="E3125" s="7">
        <f t="shared" si="254"/>
        <v>270</v>
      </c>
      <c r="F3125" s="6">
        <f t="shared" si="255"/>
        <v>0.15789473684210525</v>
      </c>
      <c r="G3125" s="101">
        <v>88</v>
      </c>
      <c r="H3125" s="7">
        <f t="shared" si="257"/>
        <v>0</v>
      </c>
      <c r="I3125" s="6">
        <f t="shared" si="256"/>
        <v>9.8104793756967675E-3</v>
      </c>
      <c r="J3125" s="10">
        <f>IF(B3125="Pending","",C3125/(VLOOKUP(B3125,Population!$A$2:$B$10,2,FALSE)/100000))</f>
        <v>12587.0115893851</v>
      </c>
      <c r="K3125" s="10">
        <f>IF(B3125="Pending","",SUMIFS(E:E,A:A,"&lt;="&amp;A3125,A:A,"&gt;="&amp;A3125-13,B:B,B3125)/(VLOOKUP(B3125,Population!$A$2:$B$10,2,FALSE)/100000)/14)</f>
        <v>64.720238868819209</v>
      </c>
      <c r="L3125" s="13">
        <f>IF(B3125="Pending","",(G3125/C3125)/(VLOOKUP(B3125,Population!$A$2:$B$10,2,FALSE)/100000))</f>
        <v>9.0861649674511965E-5</v>
      </c>
    </row>
    <row r="3126" spans="1:12" x14ac:dyDescent="0.3">
      <c r="A3126" s="1">
        <v>44221</v>
      </c>
      <c r="B3126" s="101" t="s">
        <v>4</v>
      </c>
      <c r="C3126" s="101">
        <v>105945</v>
      </c>
      <c r="D3126" s="6">
        <f t="shared" si="253"/>
        <v>0.1491286226452542</v>
      </c>
      <c r="E3126" s="7">
        <f t="shared" si="254"/>
        <v>275</v>
      </c>
      <c r="F3126" s="6">
        <f t="shared" si="255"/>
        <v>0.16081871345029239</v>
      </c>
      <c r="G3126" s="101">
        <v>286</v>
      </c>
      <c r="H3126" s="7">
        <f t="shared" si="257"/>
        <v>1</v>
      </c>
      <c r="I3126" s="6">
        <f t="shared" si="256"/>
        <v>3.1884057971014491E-2</v>
      </c>
      <c r="J3126" s="10">
        <f>IF(B3126="Pending","",C3126/(VLOOKUP(B3126,Population!$A$2:$B$10,2,FALSE)/100000))</f>
        <v>12427.274433444376</v>
      </c>
      <c r="K3126" s="10">
        <f>IF(B3126="Pending","",SUMIFS(E:E,A:A,"&lt;="&amp;A3126,A:A,"&gt;="&amp;A3126-13,B:B,B3126)/(VLOOKUP(B3126,Population!$A$2:$B$10,2,FALSE)/100000)/14)</f>
        <v>63.45892178482616</v>
      </c>
      <c r="L3126" s="13">
        <f>IF(B3126="Pending","",(G3126/C3126)/(VLOOKUP(B3126,Population!$A$2:$B$10,2,FALSE)/100000))</f>
        <v>3.1665109307946258E-4</v>
      </c>
    </row>
    <row r="3127" spans="1:12" x14ac:dyDescent="0.3">
      <c r="A3127" s="1">
        <v>44221</v>
      </c>
      <c r="B3127" s="101" t="s">
        <v>5</v>
      </c>
      <c r="C3127" s="101">
        <v>99870</v>
      </c>
      <c r="D3127" s="6">
        <f t="shared" si="253"/>
        <v>0.14057742737818241</v>
      </c>
      <c r="E3127" s="7">
        <f t="shared" si="254"/>
        <v>278</v>
      </c>
      <c r="F3127" s="6">
        <f t="shared" si="255"/>
        <v>0.16257309941520467</v>
      </c>
      <c r="G3127" s="101">
        <v>753</v>
      </c>
      <c r="H3127" s="7">
        <f t="shared" si="257"/>
        <v>6</v>
      </c>
      <c r="I3127" s="6">
        <f t="shared" si="256"/>
        <v>8.3946488294314378E-2</v>
      </c>
      <c r="J3127" s="10">
        <f>IF(B3127="Pending","",C3127/(VLOOKUP(B3127,Population!$A$2:$B$10,2,FALSE)/100000))</f>
        <v>11154.160165564504</v>
      </c>
      <c r="K3127" s="10">
        <f>IF(B3127="Pending","",SUMIFS(E:E,A:A,"&lt;="&amp;A3127,A:A,"&gt;="&amp;A3127-13,B:B,B3127)/(VLOOKUP(B3127,Population!$A$2:$B$10,2,FALSE)/100000)/14)</f>
        <v>62.193589273727909</v>
      </c>
      <c r="L3127" s="13">
        <f>IF(B3127="Pending","",(G3127/C3127)/(VLOOKUP(B3127,Population!$A$2:$B$10,2,FALSE)/100000))</f>
        <v>8.4209628767222889E-4</v>
      </c>
    </row>
    <row r="3128" spans="1:12" x14ac:dyDescent="0.3">
      <c r="A3128" s="1">
        <v>44221</v>
      </c>
      <c r="B3128" s="101" t="s">
        <v>6</v>
      </c>
      <c r="C3128" s="101">
        <v>71967</v>
      </c>
      <c r="D3128" s="6">
        <f t="shared" si="253"/>
        <v>0.10130104852433817</v>
      </c>
      <c r="E3128" s="7">
        <f t="shared" si="254"/>
        <v>207</v>
      </c>
      <c r="F3128" s="6">
        <f t="shared" si="255"/>
        <v>0.12105263157894737</v>
      </c>
      <c r="G3128" s="101">
        <v>1625</v>
      </c>
      <c r="H3128" s="7">
        <f t="shared" si="257"/>
        <v>12</v>
      </c>
      <c r="I3128" s="6">
        <f t="shared" si="256"/>
        <v>0.18115942028985507</v>
      </c>
      <c r="J3128" s="10">
        <f>IF(B3128="Pending","",C3128/(VLOOKUP(B3128,Population!$A$2:$B$10,2,FALSE)/100000))</f>
        <v>9132.4276240485869</v>
      </c>
      <c r="K3128" s="10">
        <f>IF(B3128="Pending","",SUMIFS(E:E,A:A,"&lt;="&amp;A3128,A:A,"&gt;="&amp;A3128-13,B:B,B3128)/(VLOOKUP(B3128,Population!$A$2:$B$10,2,FALSE)/100000)/14)</f>
        <v>51.946370969057689</v>
      </c>
      <c r="L3128" s="13">
        <f>IF(B3128="Pending","",(G3128/C3128)/(VLOOKUP(B3128,Population!$A$2:$B$10,2,FALSE)/100000))</f>
        <v>2.8653178547827425E-3</v>
      </c>
    </row>
    <row r="3129" spans="1:12" x14ac:dyDescent="0.3">
      <c r="A3129" s="1">
        <v>44221</v>
      </c>
      <c r="B3129" s="101" t="s">
        <v>7</v>
      </c>
      <c r="C3129" s="101">
        <v>43041</v>
      </c>
      <c r="D3129" s="6">
        <f t="shared" si="253"/>
        <v>6.0584690615643831E-2</v>
      </c>
      <c r="E3129" s="7">
        <f t="shared" si="254"/>
        <v>67</v>
      </c>
      <c r="F3129" s="6">
        <f t="shared" si="255"/>
        <v>3.9181286549707602E-2</v>
      </c>
      <c r="G3129" s="101">
        <v>2741</v>
      </c>
      <c r="H3129" s="7">
        <f t="shared" si="257"/>
        <v>39</v>
      </c>
      <c r="I3129" s="6">
        <f t="shared" si="256"/>
        <v>0.30557413600891864</v>
      </c>
      <c r="J3129" s="10">
        <f>IF(B3129="Pending","",C3129/(VLOOKUP(B3129,Population!$A$2:$B$10,2,FALSE)/100000))</f>
        <v>8974.4097648650859</v>
      </c>
      <c r="K3129" s="10">
        <f>IF(B3129="Pending","",SUMIFS(E:E,A:A,"&lt;="&amp;A3129,A:A,"&gt;="&amp;A3129-13,B:B,B3129)/(VLOOKUP(B3129,Population!$A$2:$B$10,2,FALSE)/100000)/14)</f>
        <v>50.027120984612381</v>
      </c>
      <c r="L3129" s="13">
        <f>IF(B3129="Pending","",(G3129/C3129)/(VLOOKUP(B3129,Population!$A$2:$B$10,2,FALSE)/100000))</f>
        <v>1.3278536897336218E-2</v>
      </c>
    </row>
    <row r="3130" spans="1:12" x14ac:dyDescent="0.3">
      <c r="A3130" s="1">
        <v>44221</v>
      </c>
      <c r="B3130" s="101" t="s">
        <v>25</v>
      </c>
      <c r="C3130" s="101">
        <v>22734</v>
      </c>
      <c r="D3130" s="6">
        <f t="shared" si="253"/>
        <v>3.2000472954997486E-2</v>
      </c>
      <c r="E3130" s="7">
        <f t="shared" si="254"/>
        <v>46</v>
      </c>
      <c r="F3130" s="6">
        <f t="shared" si="255"/>
        <v>2.6900584795321637E-2</v>
      </c>
      <c r="G3130" s="101">
        <v>3428</v>
      </c>
      <c r="H3130" s="7">
        <f t="shared" si="257"/>
        <v>52</v>
      </c>
      <c r="I3130" s="6">
        <f t="shared" si="256"/>
        <v>0.38216276477146044</v>
      </c>
      <c r="J3130" s="10">
        <f>IF(B3130="Pending","",C3130/(VLOOKUP(B3130,Population!$A$2:$B$10,2,FALSE)/100000))</f>
        <v>10269.730630756791</v>
      </c>
      <c r="K3130" s="10">
        <f>IF(B3130="Pending","",SUMIFS(E:E,A:A,"&lt;="&amp;A3130,A:A,"&gt;="&amp;A3130-13,B:B,B3130)/(VLOOKUP(B3130,Population!$A$2:$B$10,2,FALSE)/100000)/14)</f>
        <v>58.080141560665027</v>
      </c>
      <c r="L3130" s="13">
        <f>IF(B3130="Pending","",(G3130/C3130)/(VLOOKUP(B3130,Population!$A$2:$B$10,2,FALSE)/100000))</f>
        <v>6.8115845913107043E-2</v>
      </c>
    </row>
    <row r="3131" spans="1:12" x14ac:dyDescent="0.3">
      <c r="A3131" s="1">
        <v>44221</v>
      </c>
      <c r="B3131" s="101" t="s">
        <v>21</v>
      </c>
      <c r="C3131" s="101">
        <v>1095</v>
      </c>
      <c r="D3131" s="6">
        <f t="shared" si="253"/>
        <v>1.5413265543117026E-3</v>
      </c>
      <c r="E3131" s="7">
        <f t="shared" si="254"/>
        <v>-4</v>
      </c>
      <c r="F3131" s="6">
        <f t="shared" si="255"/>
        <v>-2.3391812865497076E-3</v>
      </c>
      <c r="G3131" s="101">
        <v>0</v>
      </c>
      <c r="H3131" s="7">
        <f t="shared" si="257"/>
        <v>0</v>
      </c>
      <c r="I3131" s="6">
        <f t="shared" si="256"/>
        <v>0</v>
      </c>
      <c r="J3131" s="10" t="str">
        <f>IF(B3131="Pending","",C3131/(VLOOKUP(B3131,Population!$A$2:$B$10,2,FALSE)/100000))</f>
        <v/>
      </c>
      <c r="K3131" s="10" t="str">
        <f>IF(B3131="Pending","",SUMIFS(E:E,A:A,"&lt;="&amp;A3131,A:A,"&gt;="&amp;A3131-13,B:B,B3131)/(VLOOKUP(B3131,Population!$A$2:$B$10,2,FALSE)/100000)/14)</f>
        <v/>
      </c>
      <c r="L3131" s="13" t="str">
        <f>IF(B3131="Pending","",(G3131/C3131)/(VLOOKUP(B3131,Population!$A$2:$B$10,2,FALSE)/100000))</f>
        <v/>
      </c>
    </row>
    <row r="3132" spans="1:12" x14ac:dyDescent="0.3">
      <c r="A3132" s="1">
        <v>44222</v>
      </c>
      <c r="B3132" s="101" t="s">
        <v>0</v>
      </c>
      <c r="C3132" s="101">
        <v>36965</v>
      </c>
      <c r="D3132" s="6">
        <f t="shared" si="253"/>
        <v>5.1887547269394138E-2</v>
      </c>
      <c r="E3132" s="7">
        <f t="shared" si="254"/>
        <v>132</v>
      </c>
      <c r="F3132" s="6">
        <f t="shared" si="255"/>
        <v>6.6700353713996963E-2</v>
      </c>
      <c r="G3132" s="101">
        <v>4</v>
      </c>
      <c r="H3132" s="7">
        <f t="shared" si="257"/>
        <v>-2</v>
      </c>
      <c r="I3132" s="6">
        <f t="shared" si="256"/>
        <v>4.365858982754857E-4</v>
      </c>
      <c r="J3132" s="10">
        <f>IF(B3132="Pending","",C3132/(VLOOKUP(B3132,Population!$A$2:$B$10,2,FALSE)/100000))</f>
        <v>4080.3193168597268</v>
      </c>
      <c r="K3132" s="10">
        <f>IF(B3132="Pending","",SUMIFS(E:E,A:A,"&lt;="&amp;A3132,A:A,"&gt;="&amp;A3132-13,B:B,B3132)/(VLOOKUP(B3132,Population!$A$2:$B$10,2,FALSE)/100000)/14)</f>
        <v>24.804708258469788</v>
      </c>
      <c r="L3132" s="13">
        <f>IF(B3132="Pending","",(G3132/C3132)/(VLOOKUP(B3132,Population!$A$2:$B$10,2,FALSE)/100000))</f>
        <v>1.1944630553981953E-5</v>
      </c>
    </row>
    <row r="3133" spans="1:12" x14ac:dyDescent="0.3">
      <c r="A3133" s="1">
        <v>44222</v>
      </c>
      <c r="B3133" s="101" t="s">
        <v>1</v>
      </c>
      <c r="C3133" s="101">
        <v>89376</v>
      </c>
      <c r="D3133" s="6">
        <f t="shared" si="253"/>
        <v>0.12545655146082429</v>
      </c>
      <c r="E3133" s="7">
        <f t="shared" si="254"/>
        <v>268</v>
      </c>
      <c r="F3133" s="6">
        <f t="shared" si="255"/>
        <v>0.13542193026781202</v>
      </c>
      <c r="G3133" s="101">
        <v>3</v>
      </c>
      <c r="H3133" s="7">
        <f t="shared" si="257"/>
        <v>0</v>
      </c>
      <c r="I3133" s="6">
        <f t="shared" si="256"/>
        <v>3.2743942370661429E-4</v>
      </c>
      <c r="J3133" s="10">
        <f>IF(B3133="Pending","",C3133/(VLOOKUP(B3133,Population!$A$2:$B$10,2,FALSE)/100000))</f>
        <v>10432.285739297908</v>
      </c>
      <c r="K3133" s="10">
        <f>IF(B3133="Pending","",SUMIFS(E:E,A:A,"&lt;="&amp;A3133,A:A,"&gt;="&amp;A3133-13,B:B,B3133)/(VLOOKUP(B3133,Population!$A$2:$B$10,2,FALSE)/100000)/14)</f>
        <v>51.083236411083739</v>
      </c>
      <c r="L3133" s="13">
        <f>IF(B3133="Pending","",(G3133/C3133)/(VLOOKUP(B3133,Population!$A$2:$B$10,2,FALSE)/100000))</f>
        <v>3.9179501009248273E-6</v>
      </c>
    </row>
    <row r="3134" spans="1:12" x14ac:dyDescent="0.3">
      <c r="A3134" s="1">
        <v>44222</v>
      </c>
      <c r="B3134" s="101" t="s">
        <v>2</v>
      </c>
      <c r="C3134" s="101">
        <v>129720</v>
      </c>
      <c r="D3134" s="6">
        <f t="shared" si="253"/>
        <v>0.18208718062453152</v>
      </c>
      <c r="E3134" s="7">
        <f t="shared" si="254"/>
        <v>297</v>
      </c>
      <c r="F3134" s="6">
        <f t="shared" si="255"/>
        <v>0.15007579585649317</v>
      </c>
      <c r="G3134" s="101">
        <v>40</v>
      </c>
      <c r="H3134" s="7">
        <f t="shared" si="257"/>
        <v>0</v>
      </c>
      <c r="I3134" s="6">
        <f t="shared" si="256"/>
        <v>4.3658589827548569E-3</v>
      </c>
      <c r="J3134" s="10">
        <f>IF(B3134="Pending","",C3134/(VLOOKUP(B3134,Population!$A$2:$B$10,2,FALSE)/100000))</f>
        <v>13619.641177261121</v>
      </c>
      <c r="K3134" s="10">
        <f>IF(B3134="Pending","",SUMIFS(E:E,A:A,"&lt;="&amp;A3134,A:A,"&gt;="&amp;A3134-13,B:B,B3134)/(VLOOKUP(B3134,Population!$A$2:$B$10,2,FALSE)/100000)/14)</f>
        <v>66.415324361164977</v>
      </c>
      <c r="L3134" s="13">
        <f>IF(B3134="Pending","",(G3134/C3134)/(VLOOKUP(B3134,Population!$A$2:$B$10,2,FALSE)/100000))</f>
        <v>3.2375149096626627E-5</v>
      </c>
    </row>
    <row r="3135" spans="1:12" x14ac:dyDescent="0.3">
      <c r="A3135" s="1">
        <v>44222</v>
      </c>
      <c r="B3135" s="101" t="s">
        <v>3</v>
      </c>
      <c r="C3135" s="101">
        <v>110666</v>
      </c>
      <c r="D3135" s="6">
        <f t="shared" si="253"/>
        <v>0.15534119589110704</v>
      </c>
      <c r="E3135" s="7">
        <f t="shared" si="254"/>
        <v>255</v>
      </c>
      <c r="F3135" s="6">
        <f t="shared" si="255"/>
        <v>0.12885295603840324</v>
      </c>
      <c r="G3135" s="101">
        <v>90</v>
      </c>
      <c r="H3135" s="7">
        <f t="shared" si="257"/>
        <v>2</v>
      </c>
      <c r="I3135" s="6">
        <f t="shared" si="256"/>
        <v>9.823182711198428E-3</v>
      </c>
      <c r="J3135" s="10">
        <f>IF(B3135="Pending","",C3135/(VLOOKUP(B3135,Population!$A$2:$B$10,2,FALSE)/100000))</f>
        <v>12616.081953346056</v>
      </c>
      <c r="K3135" s="10">
        <f>IF(B3135="Pending","",SUMIFS(E:E,A:A,"&lt;="&amp;A3135,A:A,"&gt;="&amp;A3135-13,B:B,B3135)/(VLOOKUP(B3135,Population!$A$2:$B$10,2,FALSE)/100000)/14)</f>
        <v>62.472782159232629</v>
      </c>
      <c r="L3135" s="13">
        <f>IF(B3135="Pending","",(G3135/C3135)/(VLOOKUP(B3135,Population!$A$2:$B$10,2,FALSE)/100000))</f>
        <v>9.2712562637199135E-5</v>
      </c>
    </row>
    <row r="3136" spans="1:12" x14ac:dyDescent="0.3">
      <c r="A3136" s="1">
        <v>44222</v>
      </c>
      <c r="B3136" s="101" t="s">
        <v>4</v>
      </c>
      <c r="C3136" s="101">
        <v>106229</v>
      </c>
      <c r="D3136" s="6">
        <f t="shared" si="253"/>
        <v>0.14911300578602651</v>
      </c>
      <c r="E3136" s="7">
        <f t="shared" si="254"/>
        <v>284</v>
      </c>
      <c r="F3136" s="6">
        <f t="shared" si="255"/>
        <v>0.14350682162708439</v>
      </c>
      <c r="G3136" s="101">
        <v>291</v>
      </c>
      <c r="H3136" s="7">
        <f t="shared" si="257"/>
        <v>5</v>
      </c>
      <c r="I3136" s="6">
        <f t="shared" si="256"/>
        <v>3.1761624099541585E-2</v>
      </c>
      <c r="J3136" s="10">
        <f>IF(B3136="Pending","",C3136/(VLOOKUP(B3136,Population!$A$2:$B$10,2,FALSE)/100000))</f>
        <v>12460.587434898887</v>
      </c>
      <c r="K3136" s="10">
        <f>IF(B3136="Pending","",SUMIFS(E:E,A:A,"&lt;="&amp;A3136,A:A,"&gt;="&amp;A3136-13,B:B,B3136)/(VLOOKUP(B3136,Population!$A$2:$B$10,2,FALSE)/100000)/14)</f>
        <v>61.732946357354002</v>
      </c>
      <c r="L3136" s="13">
        <f>IF(B3136="Pending","",(G3136/C3136)/(VLOOKUP(B3136,Population!$A$2:$B$10,2,FALSE)/100000))</f>
        <v>3.213255943366171E-4</v>
      </c>
    </row>
    <row r="3137" spans="1:12" x14ac:dyDescent="0.3">
      <c r="A3137" s="1">
        <v>44222</v>
      </c>
      <c r="B3137" s="101" t="s">
        <v>5</v>
      </c>
      <c r="C3137" s="101">
        <v>100154</v>
      </c>
      <c r="D3137" s="6">
        <f t="shared" si="253"/>
        <v>0.14058556497278238</v>
      </c>
      <c r="E3137" s="7">
        <f t="shared" si="254"/>
        <v>284</v>
      </c>
      <c r="F3137" s="6">
        <f t="shared" si="255"/>
        <v>0.14350682162708439</v>
      </c>
      <c r="G3137" s="101">
        <v>777</v>
      </c>
      <c r="H3137" s="7">
        <f t="shared" si="257"/>
        <v>24</v>
      </c>
      <c r="I3137" s="6">
        <f t="shared" si="256"/>
        <v>8.4806810740013103E-2</v>
      </c>
      <c r="J3137" s="10">
        <f>IF(B3137="Pending","",C3137/(VLOOKUP(B3137,Population!$A$2:$B$10,2,FALSE)/100000))</f>
        <v>11185.879215199233</v>
      </c>
      <c r="K3137" s="10">
        <f>IF(B3137="Pending","",SUMIFS(E:E,A:A,"&lt;="&amp;A3137,A:A,"&gt;="&amp;A3137-13,B:B,B3137)/(VLOOKUP(B3137,Population!$A$2:$B$10,2,FALSE)/100000)/14)</f>
        <v>60.598063638178189</v>
      </c>
      <c r="L3137" s="13">
        <f>IF(B3137="Pending","",(G3137/C3137)/(VLOOKUP(B3137,Population!$A$2:$B$10,2,FALSE)/100000))</f>
        <v>8.6647202625505745E-4</v>
      </c>
    </row>
    <row r="3138" spans="1:12" x14ac:dyDescent="0.3">
      <c r="A3138" s="1">
        <v>44222</v>
      </c>
      <c r="B3138" s="101" t="s">
        <v>6</v>
      </c>
      <c r="C3138" s="101">
        <v>72192</v>
      </c>
      <c r="D3138" s="6">
        <f t="shared" ref="D3138:D3201" si="258">C3138/SUMIF(A:A,A3138,C:C)</f>
        <v>0.10133547443452189</v>
      </c>
      <c r="E3138" s="7">
        <f t="shared" si="254"/>
        <v>225</v>
      </c>
      <c r="F3138" s="6">
        <f t="shared" si="255"/>
        <v>0.11369378473976756</v>
      </c>
      <c r="G3138" s="101">
        <v>1660</v>
      </c>
      <c r="H3138" s="7">
        <f t="shared" si="257"/>
        <v>35</v>
      </c>
      <c r="I3138" s="6">
        <f t="shared" si="256"/>
        <v>0.18118314778432656</v>
      </c>
      <c r="J3138" s="10">
        <f>IF(B3138="Pending","",C3138/(VLOOKUP(B3138,Population!$A$2:$B$10,2,FALSE)/100000))</f>
        <v>9160.9795466716077</v>
      </c>
      <c r="K3138" s="10">
        <f>IF(B3138="Pending","",SUMIFS(E:E,A:A,"&lt;="&amp;A3138,A:A,"&gt;="&amp;A3138-13,B:B,B3138)/(VLOOKUP(B3138,Population!$A$2:$B$10,2,FALSE)/100000)/14)</f>
        <v>50.541435093956679</v>
      </c>
      <c r="L3138" s="13">
        <f>IF(B3138="Pending","",(G3138/C3138)/(VLOOKUP(B3138,Population!$A$2:$B$10,2,FALSE)/100000))</f>
        <v>2.9179097440291562E-3</v>
      </c>
    </row>
    <row r="3139" spans="1:12" x14ac:dyDescent="0.3">
      <c r="A3139" s="1">
        <v>44222</v>
      </c>
      <c r="B3139" s="101" t="s">
        <v>7</v>
      </c>
      <c r="C3139" s="101">
        <v>43186</v>
      </c>
      <c r="D3139" s="6">
        <f t="shared" si="258"/>
        <v>6.0619927400948334E-2</v>
      </c>
      <c r="E3139" s="7">
        <f t="shared" si="254"/>
        <v>145</v>
      </c>
      <c r="F3139" s="6">
        <f t="shared" si="255"/>
        <v>7.3269327943405765E-2</v>
      </c>
      <c r="G3139" s="101">
        <v>2794</v>
      </c>
      <c r="H3139" s="7">
        <f t="shared" si="257"/>
        <v>53</v>
      </c>
      <c r="I3139" s="6">
        <f t="shared" si="256"/>
        <v>0.30495524994542678</v>
      </c>
      <c r="J3139" s="10">
        <f>IF(B3139="Pending","",C3139/(VLOOKUP(B3139,Population!$A$2:$B$10,2,FALSE)/100000))</f>
        <v>9004.6434819233655</v>
      </c>
      <c r="K3139" s="10">
        <f>IF(B3139="Pending","",SUMIFS(E:E,A:A,"&lt;="&amp;A3139,A:A,"&gt;="&amp;A3139-13,B:B,B3139)/(VLOOKUP(B3139,Population!$A$2:$B$10,2,FALSE)/100000)/14)</f>
        <v>49.297341607343547</v>
      </c>
      <c r="L3139" s="13">
        <f>IF(B3139="Pending","",(G3139/C3139)/(VLOOKUP(B3139,Population!$A$2:$B$10,2,FALSE)/100000))</f>
        <v>1.3489845122355237E-2</v>
      </c>
    </row>
    <row r="3140" spans="1:12" x14ac:dyDescent="0.3">
      <c r="A3140" s="1">
        <v>44222</v>
      </c>
      <c r="B3140" s="101" t="s">
        <v>25</v>
      </c>
      <c r="C3140" s="101">
        <v>22831</v>
      </c>
      <c r="D3140" s="6">
        <f t="shared" si="258"/>
        <v>3.2047736824226632E-2</v>
      </c>
      <c r="E3140" s="7">
        <f t="shared" si="254"/>
        <v>97</v>
      </c>
      <c r="F3140" s="6">
        <f t="shared" si="255"/>
        <v>4.9014653865588682E-2</v>
      </c>
      <c r="G3140" s="101">
        <v>3503</v>
      </c>
      <c r="H3140" s="7">
        <f t="shared" si="257"/>
        <v>75</v>
      </c>
      <c r="I3140" s="6">
        <f t="shared" si="256"/>
        <v>0.38234010041475658</v>
      </c>
      <c r="J3140" s="10">
        <f>IF(B3140="Pending","",C3140/(VLOOKUP(B3140,Population!$A$2:$B$10,2,FALSE)/100000))</f>
        <v>10313.548870889781</v>
      </c>
      <c r="K3140" s="10">
        <f>IF(B3140="Pending","",SUMIFS(E:E,A:A,"&lt;="&amp;A3140,A:A,"&gt;="&amp;A3140-13,B:B,B3140)/(VLOOKUP(B3140,Population!$A$2:$B$10,2,FALSE)/100000)/14)</f>
        <v>57.69294061692726</v>
      </c>
      <c r="L3140" s="13">
        <f>IF(B3140="Pending","",(G3140/C3140)/(VLOOKUP(B3140,Population!$A$2:$B$10,2,FALSE)/100000))</f>
        <v>6.9310399175052786E-2</v>
      </c>
    </row>
    <row r="3141" spans="1:12" x14ac:dyDescent="0.3">
      <c r="A3141" s="1">
        <v>44222</v>
      </c>
      <c r="B3141" s="101" t="s">
        <v>21</v>
      </c>
      <c r="C3141" s="101">
        <v>1087</v>
      </c>
      <c r="D3141" s="6">
        <f t="shared" si="258"/>
        <v>1.525815335637263E-3</v>
      </c>
      <c r="E3141" s="7">
        <f t="shared" si="254"/>
        <v>-8</v>
      </c>
      <c r="F3141" s="6">
        <f t="shared" si="255"/>
        <v>-4.0424456796361802E-3</v>
      </c>
      <c r="G3141" s="101">
        <v>0</v>
      </c>
      <c r="H3141" s="7">
        <f t="shared" si="257"/>
        <v>0</v>
      </c>
      <c r="I3141" s="6">
        <f t="shared" si="256"/>
        <v>0</v>
      </c>
      <c r="J3141" s="10" t="str">
        <f>IF(B3141="Pending","",C3141/(VLOOKUP(B3141,Population!$A$2:$B$10,2,FALSE)/100000))</f>
        <v/>
      </c>
      <c r="K3141" s="10" t="str">
        <f>IF(B3141="Pending","",SUMIFS(E:E,A:A,"&lt;="&amp;A3141,A:A,"&gt;="&amp;A3141-13,B:B,B3141)/(VLOOKUP(B3141,Population!$A$2:$B$10,2,FALSE)/100000)/14)</f>
        <v/>
      </c>
      <c r="L3141" s="13" t="str">
        <f>IF(B3141="Pending","",(G3141/C3141)/(VLOOKUP(B3141,Population!$A$2:$B$10,2,FALSE)/100000))</f>
        <v/>
      </c>
    </row>
    <row r="3142" spans="1:12" x14ac:dyDescent="0.3">
      <c r="A3142" s="1">
        <v>44223</v>
      </c>
      <c r="B3142" s="101" t="s">
        <v>0</v>
      </c>
      <c r="C3142" s="101">
        <v>37192</v>
      </c>
      <c r="D3142" s="6">
        <f t="shared" si="258"/>
        <v>5.1958212141278499E-2</v>
      </c>
      <c r="E3142" s="7">
        <f t="shared" si="254"/>
        <v>227</v>
      </c>
      <c r="F3142" s="6">
        <f t="shared" si="255"/>
        <v>6.6764705882352934E-2</v>
      </c>
      <c r="G3142" s="101">
        <v>4</v>
      </c>
      <c r="H3142" s="7">
        <f t="shared" si="257"/>
        <v>0</v>
      </c>
      <c r="I3142" s="6">
        <f t="shared" si="256"/>
        <v>4.2936882782310007E-4</v>
      </c>
      <c r="J3142" s="10">
        <f>IF(B3142="Pending","",C3142/(VLOOKUP(B3142,Population!$A$2:$B$10,2,FALSE)/100000))</f>
        <v>4105.3763298430122</v>
      </c>
      <c r="K3142" s="10">
        <f>IF(B3142="Pending","",SUMIFS(E:E,A:A,"&lt;="&amp;A3142,A:A,"&gt;="&amp;A3142-13,B:B,B3142)/(VLOOKUP(B3142,Population!$A$2:$B$10,2,FALSE)/100000)/14)</f>
        <v>24.670671373411306</v>
      </c>
      <c r="L3142" s="13">
        <f>IF(B3142="Pending","",(G3142/C3142)/(VLOOKUP(B3142,Population!$A$2:$B$10,2,FALSE)/100000))</f>
        <v>1.1871726942029008E-5</v>
      </c>
    </row>
    <row r="3143" spans="1:12" x14ac:dyDescent="0.3">
      <c r="A3143" s="1">
        <v>44223</v>
      </c>
      <c r="B3143" s="101" t="s">
        <v>1</v>
      </c>
      <c r="C3143" s="101">
        <v>89785</v>
      </c>
      <c r="D3143" s="6">
        <f t="shared" si="258"/>
        <v>0.1254320304663554</v>
      </c>
      <c r="E3143" s="7">
        <f t="shared" si="254"/>
        <v>409</v>
      </c>
      <c r="F3143" s="6">
        <f t="shared" si="255"/>
        <v>0.12029411764705883</v>
      </c>
      <c r="G3143" s="101">
        <v>3</v>
      </c>
      <c r="H3143" s="7">
        <f t="shared" si="257"/>
        <v>0</v>
      </c>
      <c r="I3143" s="6">
        <f t="shared" si="256"/>
        <v>3.2202662086732505E-4</v>
      </c>
      <c r="J3143" s="10">
        <f>IF(B3143="Pending","",C3143/(VLOOKUP(B3143,Population!$A$2:$B$10,2,FALSE)/100000))</f>
        <v>10480.02567918527</v>
      </c>
      <c r="K3143" s="10">
        <f>IF(B3143="Pending","",SUMIFS(E:E,A:A,"&lt;="&amp;A3143,A:A,"&gt;="&amp;A3143-13,B:B,B3143)/(VLOOKUP(B3143,Population!$A$2:$B$10,2,FALSE)/100000)/14)</f>
        <v>50.032724286422969</v>
      </c>
      <c r="L3143" s="13">
        <f>IF(B3143="Pending","",(G3143/C3143)/(VLOOKUP(B3143,Population!$A$2:$B$10,2,FALSE)/100000))</f>
        <v>3.9001025585594182E-6</v>
      </c>
    </row>
    <row r="3144" spans="1:12" x14ac:dyDescent="0.3">
      <c r="A3144" s="1">
        <v>44223</v>
      </c>
      <c r="B3144" s="101" t="s">
        <v>2</v>
      </c>
      <c r="C3144" s="101">
        <v>130330</v>
      </c>
      <c r="D3144" s="6">
        <f t="shared" si="258"/>
        <v>0.18207447269232166</v>
      </c>
      <c r="E3144" s="7">
        <f t="shared" ref="E3144:E3207" si="259">C3144-SUMIFS(C:C,A:A,A3144-1,B:B,B3144)</f>
        <v>610</v>
      </c>
      <c r="F3144" s="6">
        <f t="shared" ref="F3144:F3207" si="260">E3144/SUMIF(A:A,A3144,E:E)</f>
        <v>0.17941176470588235</v>
      </c>
      <c r="G3144" s="101">
        <v>41</v>
      </c>
      <c r="H3144" s="7">
        <f t="shared" si="257"/>
        <v>1</v>
      </c>
      <c r="I3144" s="6">
        <f t="shared" si="256"/>
        <v>4.4010304851867755E-3</v>
      </c>
      <c r="J3144" s="10">
        <f>IF(B3144="Pending","",C3144/(VLOOKUP(B3144,Population!$A$2:$B$10,2,FALSE)/100000))</f>
        <v>13683.68666845854</v>
      </c>
      <c r="K3144" s="10">
        <f>IF(B3144="Pending","",SUMIFS(E:E,A:A,"&lt;="&amp;A3144,A:A,"&gt;="&amp;A3144-13,B:B,B3144)/(VLOOKUP(B3144,Population!$A$2:$B$10,2,FALSE)/100000)/14)</f>
        <v>64.892931537619745</v>
      </c>
      <c r="L3144" s="13">
        <f>IF(B3144="Pending","",(G3144/C3144)/(VLOOKUP(B3144,Population!$A$2:$B$10,2,FALSE)/100000))</f>
        <v>3.3029210076995064E-5</v>
      </c>
    </row>
    <row r="3145" spans="1:12" x14ac:dyDescent="0.3">
      <c r="A3145" s="1">
        <v>44223</v>
      </c>
      <c r="B3145" s="101" t="s">
        <v>3</v>
      </c>
      <c r="C3145" s="101">
        <v>111205</v>
      </c>
      <c r="D3145" s="6">
        <f t="shared" si="258"/>
        <v>0.15535633956686587</v>
      </c>
      <c r="E3145" s="7">
        <f t="shared" si="259"/>
        <v>539</v>
      </c>
      <c r="F3145" s="6">
        <f t="shared" si="260"/>
        <v>0.15852941176470589</v>
      </c>
      <c r="G3145" s="101">
        <v>90</v>
      </c>
      <c r="H3145" s="7">
        <f t="shared" si="257"/>
        <v>0</v>
      </c>
      <c r="I3145" s="6">
        <f t="shared" si="256"/>
        <v>9.6607986260197516E-3</v>
      </c>
      <c r="J3145" s="10">
        <f>IF(B3145="Pending","",C3145/(VLOOKUP(B3145,Population!$A$2:$B$10,2,FALSE)/100000))</f>
        <v>12677.528722659608</v>
      </c>
      <c r="K3145" s="10">
        <f>IF(B3145="Pending","",SUMIFS(E:E,A:A,"&lt;="&amp;A3145,A:A,"&gt;="&amp;A3145-13,B:B,B3145)/(VLOOKUP(B3145,Population!$A$2:$B$10,2,FALSE)/100000)/14)</f>
        <v>61.454912272644506</v>
      </c>
      <c r="L3145" s="13">
        <f>IF(B3145="Pending","",(G3145/C3145)/(VLOOKUP(B3145,Population!$A$2:$B$10,2,FALSE)/100000))</f>
        <v>9.2263193712587374E-5</v>
      </c>
    </row>
    <row r="3146" spans="1:12" x14ac:dyDescent="0.3">
      <c r="A3146" s="1">
        <v>44223</v>
      </c>
      <c r="B3146" s="101" t="s">
        <v>4</v>
      </c>
      <c r="C3146" s="101">
        <v>106713</v>
      </c>
      <c r="D3146" s="6">
        <f t="shared" si="258"/>
        <v>0.14908089622048432</v>
      </c>
      <c r="E3146" s="7">
        <f t="shared" si="259"/>
        <v>484</v>
      </c>
      <c r="F3146" s="6">
        <f t="shared" si="260"/>
        <v>0.1423529411764706</v>
      </c>
      <c r="G3146" s="101">
        <v>292</v>
      </c>
      <c r="H3146" s="7">
        <f t="shared" si="257"/>
        <v>1</v>
      </c>
      <c r="I3146" s="6">
        <f t="shared" si="256"/>
        <v>3.1343924431086301E-2</v>
      </c>
      <c r="J3146" s="10">
        <f>IF(B3146="Pending","",C3146/(VLOOKUP(B3146,Population!$A$2:$B$10,2,FALSE)/100000))</f>
        <v>12517.360296532634</v>
      </c>
      <c r="K3146" s="10">
        <f>IF(B3146="Pending","",SUMIFS(E:E,A:A,"&lt;="&amp;A3146,A:A,"&gt;="&amp;A3146-13,B:B,B3146)/(VLOOKUP(B3146,Population!$A$2:$B$10,2,FALSE)/100000)/14)</f>
        <v>60.006970929881831</v>
      </c>
      <c r="L3146" s="13">
        <f>IF(B3146="Pending","",(G3146/C3146)/(VLOOKUP(B3146,Population!$A$2:$B$10,2,FALSE)/100000))</f>
        <v>3.2096741598193907E-4</v>
      </c>
    </row>
    <row r="3147" spans="1:12" x14ac:dyDescent="0.3">
      <c r="A3147" s="1">
        <v>44223</v>
      </c>
      <c r="B3147" s="101" t="s">
        <v>5</v>
      </c>
      <c r="C3147" s="101">
        <v>100626</v>
      </c>
      <c r="D3147" s="6">
        <f t="shared" si="258"/>
        <v>0.14057719549710396</v>
      </c>
      <c r="E3147" s="7">
        <f t="shared" si="259"/>
        <v>472</v>
      </c>
      <c r="F3147" s="6">
        <f t="shared" si="260"/>
        <v>0.13882352941176471</v>
      </c>
      <c r="G3147" s="101">
        <v>787</v>
      </c>
      <c r="H3147" s="7">
        <f t="shared" si="257"/>
        <v>10</v>
      </c>
      <c r="I3147" s="6">
        <f t="shared" si="256"/>
        <v>8.4478316874194936E-2</v>
      </c>
      <c r="J3147" s="10">
        <f>IF(B3147="Pending","",C3147/(VLOOKUP(B3147,Population!$A$2:$B$10,2,FALSE)/100000))</f>
        <v>11238.595382197796</v>
      </c>
      <c r="K3147" s="10">
        <f>IF(B3147="Pending","",SUMIFS(E:E,A:A,"&lt;="&amp;A3147,A:A,"&gt;="&amp;A3147-13,B:B,B3147)/(VLOOKUP(B3147,Population!$A$2:$B$10,2,FALSE)/100000)/14)</f>
        <v>58.922761720850986</v>
      </c>
      <c r="L3147" s="13">
        <f>IF(B3147="Pending","",(G3147/C3147)/(VLOOKUP(B3147,Population!$A$2:$B$10,2,FALSE)/100000))</f>
        <v>8.7350691930946093E-4</v>
      </c>
    </row>
    <row r="3148" spans="1:12" x14ac:dyDescent="0.3">
      <c r="A3148" s="1">
        <v>44223</v>
      </c>
      <c r="B3148" s="101" t="s">
        <v>6</v>
      </c>
      <c r="C3148" s="101">
        <v>72557</v>
      </c>
      <c r="D3148" s="6">
        <f t="shared" si="258"/>
        <v>0.10136405674163111</v>
      </c>
      <c r="E3148" s="7">
        <f t="shared" si="259"/>
        <v>365</v>
      </c>
      <c r="F3148" s="6">
        <f t="shared" si="260"/>
        <v>0.10735294117647058</v>
      </c>
      <c r="G3148" s="101">
        <v>1691</v>
      </c>
      <c r="H3148" s="7">
        <f t="shared" si="257"/>
        <v>31</v>
      </c>
      <c r="I3148" s="6">
        <f t="shared" si="256"/>
        <v>0.18151567196221555</v>
      </c>
      <c r="J3148" s="10">
        <f>IF(B3148="Pending","",C3148/(VLOOKUP(B3148,Population!$A$2:$B$10,2,FALSE)/100000))</f>
        <v>9207.2971100378418</v>
      </c>
      <c r="K3148" s="10">
        <f>IF(B3148="Pending","",SUMIFS(E:E,A:A,"&lt;="&amp;A3148,A:A,"&gt;="&amp;A3148-13,B:B,B3148)/(VLOOKUP(B3148,Population!$A$2:$B$10,2,FALSE)/100000)/14)</f>
        <v>49.018665887395571</v>
      </c>
      <c r="L3148" s="13">
        <f>IF(B3148="Pending","",(G3148/C3148)/(VLOOKUP(B3148,Population!$A$2:$B$10,2,FALSE)/100000))</f>
        <v>2.9574480848331068E-3</v>
      </c>
    </row>
    <row r="3149" spans="1:12" x14ac:dyDescent="0.3">
      <c r="A3149" s="1">
        <v>44223</v>
      </c>
      <c r="B3149" s="101" t="s">
        <v>7</v>
      </c>
      <c r="C3149" s="101">
        <v>43405</v>
      </c>
      <c r="D3149" s="6">
        <f t="shared" si="258"/>
        <v>6.0637938212308923E-2</v>
      </c>
      <c r="E3149" s="7">
        <f t="shared" si="259"/>
        <v>219</v>
      </c>
      <c r="F3149" s="6">
        <f t="shared" si="260"/>
        <v>6.4411764705882349E-2</v>
      </c>
      <c r="G3149" s="101">
        <v>2841</v>
      </c>
      <c r="H3149" s="7">
        <f t="shared" si="257"/>
        <v>47</v>
      </c>
      <c r="I3149" s="6">
        <f t="shared" si="256"/>
        <v>0.30495920996135678</v>
      </c>
      <c r="J3149" s="10">
        <f>IF(B3149="Pending","",C3149/(VLOOKUP(B3149,Population!$A$2:$B$10,2,FALSE)/100000))</f>
        <v>9050.3068201010447</v>
      </c>
      <c r="K3149" s="10">
        <f>IF(B3149="Pending","",SUMIFS(E:E,A:A,"&lt;="&amp;A3149,A:A,"&gt;="&amp;A3149-13,B:B,B3149)/(VLOOKUP(B3149,Population!$A$2:$B$10,2,FALSE)/100000)/14)</f>
        <v>47.867569766163797</v>
      </c>
      <c r="L3149" s="13">
        <f>IF(B3149="Pending","",(G3149/C3149)/(VLOOKUP(B3149,Population!$A$2:$B$10,2,FALSE)/100000))</f>
        <v>1.364756009558314E-2</v>
      </c>
    </row>
    <row r="3150" spans="1:12" x14ac:dyDescent="0.3">
      <c r="A3150" s="1">
        <v>44223</v>
      </c>
      <c r="B3150" s="101" t="s">
        <v>25</v>
      </c>
      <c r="C3150" s="101">
        <v>22914</v>
      </c>
      <c r="D3150" s="6">
        <f t="shared" si="258"/>
        <v>3.2011466794075488E-2</v>
      </c>
      <c r="E3150" s="7">
        <f t="shared" si="259"/>
        <v>83</v>
      </c>
      <c r="F3150" s="6">
        <f t="shared" si="260"/>
        <v>2.4411764705882352E-2</v>
      </c>
      <c r="G3150" s="101">
        <v>3567</v>
      </c>
      <c r="H3150" s="7">
        <f t="shared" si="257"/>
        <v>64</v>
      </c>
      <c r="I3150" s="6">
        <f t="shared" si="256"/>
        <v>0.38288965221124949</v>
      </c>
      <c r="J3150" s="10">
        <f>IF(B3150="Pending","",C3150/(VLOOKUP(B3150,Population!$A$2:$B$10,2,FALSE)/100000))</f>
        <v>10351.042828941721</v>
      </c>
      <c r="K3150" s="10">
        <f>IF(B3150="Pending","",SUMIFS(E:E,A:A,"&lt;="&amp;A3150,A:A,"&gt;="&amp;A3150-13,B:B,B3150)/(VLOOKUP(B3150,Population!$A$2:$B$10,2,FALSE)/100000)/14)</f>
        <v>55.176134482631774</v>
      </c>
      <c r="L3150" s="13">
        <f>IF(B3150="Pending","",(G3150/C3150)/(VLOOKUP(B3150,Population!$A$2:$B$10,2,FALSE)/100000))</f>
        <v>7.0321058189958832E-2</v>
      </c>
    </row>
    <row r="3151" spans="1:12" x14ac:dyDescent="0.3">
      <c r="A3151" s="1">
        <v>44223</v>
      </c>
      <c r="B3151" s="101" t="s">
        <v>21</v>
      </c>
      <c r="C3151" s="101">
        <v>1079</v>
      </c>
      <c r="D3151" s="6">
        <f t="shared" si="258"/>
        <v>1.5073916675747338E-3</v>
      </c>
      <c r="E3151" s="7">
        <f t="shared" si="259"/>
        <v>-8</v>
      </c>
      <c r="F3151" s="6">
        <f t="shared" si="260"/>
        <v>-2.352941176470588E-3</v>
      </c>
      <c r="G3151" s="101">
        <v>0</v>
      </c>
      <c r="H3151" s="7">
        <f t="shared" si="257"/>
        <v>0</v>
      </c>
      <c r="I3151" s="6">
        <f t="shared" si="256"/>
        <v>0</v>
      </c>
      <c r="J3151" s="10" t="str">
        <f>IF(B3151="Pending","",C3151/(VLOOKUP(B3151,Population!$A$2:$B$10,2,FALSE)/100000))</f>
        <v/>
      </c>
      <c r="K3151" s="10" t="str">
        <f>IF(B3151="Pending","",SUMIFS(E:E,A:A,"&lt;="&amp;A3151,A:A,"&gt;="&amp;A3151-13,B:B,B3151)/(VLOOKUP(B3151,Population!$A$2:$B$10,2,FALSE)/100000)/14)</f>
        <v/>
      </c>
      <c r="L3151" s="13" t="str">
        <f>IF(B3151="Pending","",(G3151/C3151)/(VLOOKUP(B3151,Population!$A$2:$B$10,2,FALSE)/100000))</f>
        <v/>
      </c>
    </row>
    <row r="3152" spans="1:12" x14ac:dyDescent="0.3">
      <c r="A3152" s="1">
        <v>44224</v>
      </c>
      <c r="B3152" s="101" t="s">
        <v>0</v>
      </c>
      <c r="C3152" s="101">
        <v>37315</v>
      </c>
      <c r="D3152" s="6">
        <f t="shared" si="258"/>
        <v>5.2000953199838905E-2</v>
      </c>
      <c r="E3152" s="7">
        <f t="shared" si="259"/>
        <v>123</v>
      </c>
      <c r="F3152" s="6">
        <f t="shared" si="260"/>
        <v>6.9217782779966236E-2</v>
      </c>
      <c r="G3152" s="101">
        <v>4</v>
      </c>
      <c r="H3152" s="7">
        <f t="shared" si="257"/>
        <v>0</v>
      </c>
      <c r="I3152" s="6">
        <f t="shared" si="256"/>
        <v>4.2476372517786983E-4</v>
      </c>
      <c r="J3152" s="10">
        <f>IF(B3152="Pending","",C3152/(VLOOKUP(B3152,Population!$A$2:$B$10,2,FALSE)/100000))</f>
        <v>4118.9534778471716</v>
      </c>
      <c r="K3152" s="10">
        <f>IF(B3152="Pending","",SUMIFS(E:E,A:A,"&lt;="&amp;A3152,A:A,"&gt;="&amp;A3152-13,B:B,B3152)/(VLOOKUP(B3152,Population!$A$2:$B$10,2,FALSE)/100000)/14)</f>
        <v>23.377609658729476</v>
      </c>
      <c r="L3152" s="13">
        <f>IF(B3152="Pending","",(G3152/C3152)/(VLOOKUP(B3152,Population!$A$2:$B$10,2,FALSE)/100000))</f>
        <v>1.1832594624894623E-5</v>
      </c>
    </row>
    <row r="3153" spans="1:12" x14ac:dyDescent="0.3">
      <c r="A3153" s="1">
        <v>44224</v>
      </c>
      <c r="B3153" s="101" t="s">
        <v>1</v>
      </c>
      <c r="C3153" s="101">
        <v>90015</v>
      </c>
      <c r="D3153" s="6">
        <f t="shared" si="258"/>
        <v>0.12544193493993031</v>
      </c>
      <c r="E3153" s="7">
        <f t="shared" si="259"/>
        <v>230</v>
      </c>
      <c r="F3153" s="6">
        <f t="shared" si="260"/>
        <v>0.12943162633652222</v>
      </c>
      <c r="G3153" s="101">
        <v>3</v>
      </c>
      <c r="H3153" s="7">
        <f t="shared" si="257"/>
        <v>0</v>
      </c>
      <c r="I3153" s="6">
        <f t="shared" si="256"/>
        <v>3.1857279388340236E-4</v>
      </c>
      <c r="J3153" s="10">
        <f>IF(B3153="Pending","",C3153/(VLOOKUP(B3153,Population!$A$2:$B$10,2,FALSE)/100000))</f>
        <v>10506.872100148823</v>
      </c>
      <c r="K3153" s="10">
        <f>IF(B3153="Pending","",SUMIFS(E:E,A:A,"&lt;="&amp;A3153,A:A,"&gt;="&amp;A3153-13,B:B,B3153)/(VLOOKUP(B3153,Population!$A$2:$B$10,2,FALSE)/100000)/14)</f>
        <v>46.98957408403264</v>
      </c>
      <c r="L3153" s="13">
        <f>IF(B3153="Pending","",(G3153/C3153)/(VLOOKUP(B3153,Population!$A$2:$B$10,2,FALSE)/100000))</f>
        <v>3.890137290676636E-6</v>
      </c>
    </row>
    <row r="3154" spans="1:12" x14ac:dyDescent="0.3">
      <c r="A3154" s="1">
        <v>44224</v>
      </c>
      <c r="B3154" s="101" t="s">
        <v>2</v>
      </c>
      <c r="C3154" s="101">
        <v>130601</v>
      </c>
      <c r="D3154" s="6">
        <f t="shared" si="258"/>
        <v>0.18200124584891225</v>
      </c>
      <c r="E3154" s="7">
        <f t="shared" si="259"/>
        <v>271</v>
      </c>
      <c r="F3154" s="6">
        <f t="shared" si="260"/>
        <v>0.15250422059651098</v>
      </c>
      <c r="G3154" s="101">
        <v>41</v>
      </c>
      <c r="H3154" s="7">
        <f t="shared" si="257"/>
        <v>0</v>
      </c>
      <c r="I3154" s="6">
        <f t="shared" si="256"/>
        <v>4.3538281830731657E-3</v>
      </c>
      <c r="J3154" s="10">
        <f>IF(B3154="Pending","",C3154/(VLOOKUP(B3154,Population!$A$2:$B$10,2,FALSE)/100000))</f>
        <v>13712.139665367557</v>
      </c>
      <c r="K3154" s="10">
        <f>IF(B3154="Pending","",SUMIFS(E:E,A:A,"&lt;="&amp;A3154,A:A,"&gt;="&amp;A3154-13,B:B,B3154)/(VLOOKUP(B3154,Population!$A$2:$B$10,2,FALSE)/100000)/14)</f>
        <v>60.768221917177023</v>
      </c>
      <c r="L3154" s="13">
        <f>IF(B3154="Pending","",(G3154/C3154)/(VLOOKUP(B3154,Population!$A$2:$B$10,2,FALSE)/100000))</f>
        <v>3.2960673726347934E-5</v>
      </c>
    </row>
    <row r="3155" spans="1:12" x14ac:dyDescent="0.3">
      <c r="A3155" s="1">
        <v>44224</v>
      </c>
      <c r="B3155" s="101" t="s">
        <v>3</v>
      </c>
      <c r="C3155" s="101">
        <v>111458</v>
      </c>
      <c r="D3155" s="6">
        <f t="shared" si="258"/>
        <v>0.15532419246275345</v>
      </c>
      <c r="E3155" s="7">
        <f t="shared" si="259"/>
        <v>253</v>
      </c>
      <c r="F3155" s="6">
        <f t="shared" si="260"/>
        <v>0.14237478897017444</v>
      </c>
      <c r="G3155" s="101">
        <v>91</v>
      </c>
      <c r="H3155" s="7">
        <f t="shared" si="257"/>
        <v>1</v>
      </c>
      <c r="I3155" s="6">
        <f t="shared" si="256"/>
        <v>9.6633747477965388E-3</v>
      </c>
      <c r="J3155" s="10">
        <f>IF(B3155="Pending","",C3155/(VLOOKUP(B3155,Population!$A$2:$B$10,2,FALSE)/100000))</f>
        <v>12706.371083765969</v>
      </c>
      <c r="K3155" s="10">
        <f>IF(B3155="Pending","",SUMIFS(E:E,A:A,"&lt;="&amp;A3155,A:A,"&gt;="&amp;A3155-13,B:B,B3155)/(VLOOKUP(B3155,Population!$A$2:$B$10,2,FALSE)/100000)/14)</f>
        <v>57.220573544437919</v>
      </c>
      <c r="L3155" s="13">
        <f>IF(B3155="Pending","",(G3155/C3155)/(VLOOKUP(B3155,Population!$A$2:$B$10,2,FALSE)/100000))</f>
        <v>9.3076583862137743E-5</v>
      </c>
    </row>
    <row r="3156" spans="1:12" x14ac:dyDescent="0.3">
      <c r="A3156" s="1">
        <v>44224</v>
      </c>
      <c r="B3156" s="101" t="s">
        <v>4</v>
      </c>
      <c r="C3156" s="101">
        <v>106934</v>
      </c>
      <c r="D3156" s="6">
        <f t="shared" si="258"/>
        <v>0.14901969528263628</v>
      </c>
      <c r="E3156" s="7">
        <f t="shared" si="259"/>
        <v>221</v>
      </c>
      <c r="F3156" s="6">
        <f t="shared" si="260"/>
        <v>0.12436691052335397</v>
      </c>
      <c r="G3156" s="101">
        <v>295</v>
      </c>
      <c r="H3156" s="7">
        <f t="shared" si="257"/>
        <v>3</v>
      </c>
      <c r="I3156" s="6">
        <f t="shared" si="256"/>
        <v>3.1326324731867895E-2</v>
      </c>
      <c r="J3156" s="10">
        <f>IF(B3156="Pending","",C3156/(VLOOKUP(B3156,Population!$A$2:$B$10,2,FALSE)/100000))</f>
        <v>12543.283442030686</v>
      </c>
      <c r="K3156" s="10">
        <f>IF(B3156="Pending","",SUMIFS(E:E,A:A,"&lt;="&amp;A3156,A:A,"&gt;="&amp;A3156-13,B:B,B3156)/(VLOOKUP(B3156,Population!$A$2:$B$10,2,FALSE)/100000)/14)</f>
        <v>55.407162630453577</v>
      </c>
      <c r="L3156" s="13">
        <f>IF(B3156="Pending","",(G3156/C3156)/(VLOOKUP(B3156,Population!$A$2:$B$10,2,FALSE)/100000))</f>
        <v>3.2359486939952835E-4</v>
      </c>
    </row>
    <row r="3157" spans="1:12" x14ac:dyDescent="0.3">
      <c r="A3157" s="1">
        <v>44224</v>
      </c>
      <c r="B3157" s="101" t="s">
        <v>5</v>
      </c>
      <c r="C3157" s="101">
        <v>100867</v>
      </c>
      <c r="D3157" s="6">
        <f t="shared" si="258"/>
        <v>0.14056492419692218</v>
      </c>
      <c r="E3157" s="7">
        <f t="shared" si="259"/>
        <v>241</v>
      </c>
      <c r="F3157" s="6">
        <f t="shared" si="260"/>
        <v>0.13562183455261678</v>
      </c>
      <c r="G3157" s="101">
        <v>796</v>
      </c>
      <c r="H3157" s="7">
        <f t="shared" si="257"/>
        <v>9</v>
      </c>
      <c r="I3157" s="6">
        <f t="shared" si="256"/>
        <v>8.4527981310396086E-2</v>
      </c>
      <c r="J3157" s="10">
        <f>IF(B3157="Pending","",C3157/(VLOOKUP(B3157,Population!$A$2:$B$10,2,FALSE)/100000))</f>
        <v>11265.51189966952</v>
      </c>
      <c r="K3157" s="10">
        <f>IF(B3157="Pending","",SUMIFS(E:E,A:A,"&lt;="&amp;A3157,A:A,"&gt;="&amp;A3157-13,B:B,B3157)/(VLOOKUP(B3157,Population!$A$2:$B$10,2,FALSE)/100000)/14)</f>
        <v>54.846193722021461</v>
      </c>
      <c r="L3157" s="13">
        <f>IF(B3157="Pending","",(G3157/C3157)/(VLOOKUP(B3157,Population!$A$2:$B$10,2,FALSE)/100000))</f>
        <v>8.8138527380441712E-4</v>
      </c>
    </row>
    <row r="3158" spans="1:12" x14ac:dyDescent="0.3">
      <c r="A3158" s="1">
        <v>44224</v>
      </c>
      <c r="B3158" s="101" t="s">
        <v>6</v>
      </c>
      <c r="C3158" s="101">
        <v>72798</v>
      </c>
      <c r="D3158" s="6">
        <f t="shared" si="258"/>
        <v>0.10144889162647387</v>
      </c>
      <c r="E3158" s="7">
        <f t="shared" si="259"/>
        <v>241</v>
      </c>
      <c r="F3158" s="6">
        <f t="shared" si="260"/>
        <v>0.13562183455261678</v>
      </c>
      <c r="G3158" s="101">
        <v>1708</v>
      </c>
      <c r="H3158" s="7">
        <f t="shared" si="257"/>
        <v>17</v>
      </c>
      <c r="I3158" s="6">
        <f t="shared" si="256"/>
        <v>0.18137411065095041</v>
      </c>
      <c r="J3158" s="10">
        <f>IF(B3158="Pending","",C3158/(VLOOKUP(B3158,Population!$A$2:$B$10,2,FALSE)/100000))</f>
        <v>9237.8793916029426</v>
      </c>
      <c r="K3158" s="10">
        <f>IF(B3158="Pending","",SUMIFS(E:E,A:A,"&lt;="&amp;A3158,A:A,"&gt;="&amp;A3158-13,B:B,B3158)/(VLOOKUP(B3158,Population!$A$2:$B$10,2,FALSE)/100000)/14)</f>
        <v>46.652935155773854</v>
      </c>
      <c r="L3158" s="13">
        <f>IF(B3158="Pending","",(G3158/C3158)/(VLOOKUP(B3158,Population!$A$2:$B$10,2,FALSE)/100000))</f>
        <v>2.9772908193521426E-3</v>
      </c>
    </row>
    <row r="3159" spans="1:12" x14ac:dyDescent="0.3">
      <c r="A3159" s="1">
        <v>44224</v>
      </c>
      <c r="B3159" s="101" t="s">
        <v>7</v>
      </c>
      <c r="C3159" s="101">
        <v>43538</v>
      </c>
      <c r="D3159" s="6">
        <f t="shared" si="258"/>
        <v>6.0673120740039825E-2</v>
      </c>
      <c r="E3159" s="7">
        <f t="shared" si="259"/>
        <v>133</v>
      </c>
      <c r="F3159" s="6">
        <f t="shared" si="260"/>
        <v>7.4845244794597643E-2</v>
      </c>
      <c r="G3159" s="101">
        <v>2872</v>
      </c>
      <c r="H3159" s="7">
        <f t="shared" si="257"/>
        <v>31</v>
      </c>
      <c r="I3159" s="6">
        <f t="shared" si="256"/>
        <v>0.30498035467771051</v>
      </c>
      <c r="J3159" s="10">
        <f>IF(B3159="Pending","",C3159/(VLOOKUP(B3159,Population!$A$2:$B$10,2,FALSE)/100000))</f>
        <v>9078.0384364372603</v>
      </c>
      <c r="K3159" s="10">
        <f>IF(B3159="Pending","",SUMIFS(E:E,A:A,"&lt;="&amp;A3159,A:A,"&gt;="&amp;A3159-13,B:B,B3159)/(VLOOKUP(B3159,Population!$A$2:$B$10,2,FALSE)/100000)/14)</f>
        <v>45.082493367199071</v>
      </c>
      <c r="L3159" s="13">
        <f>IF(B3159="Pending","",(G3159/C3159)/(VLOOKUP(B3159,Population!$A$2:$B$10,2,FALSE)/100000))</f>
        <v>1.3754331989238205E-2</v>
      </c>
    </row>
    <row r="3160" spans="1:12" x14ac:dyDescent="0.3">
      <c r="A3160" s="1">
        <v>44224</v>
      </c>
      <c r="B3160" s="101" t="s">
        <v>25</v>
      </c>
      <c r="C3160" s="101">
        <v>22982</v>
      </c>
      <c r="D3160" s="6">
        <f t="shared" si="258"/>
        <v>3.2026957160356362E-2</v>
      </c>
      <c r="E3160" s="7">
        <f t="shared" si="259"/>
        <v>68</v>
      </c>
      <c r="F3160" s="6">
        <f t="shared" si="260"/>
        <v>3.8266741699493526E-2</v>
      </c>
      <c r="G3160" s="101">
        <v>3607</v>
      </c>
      <c r="H3160" s="7">
        <f t="shared" si="257"/>
        <v>40</v>
      </c>
      <c r="I3160" s="6">
        <f t="shared" si="256"/>
        <v>0.38303068917914412</v>
      </c>
      <c r="J3160" s="10">
        <f>IF(B3160="Pending","",C3160/(VLOOKUP(B3160,Population!$A$2:$B$10,2,FALSE)/100000))</f>
        <v>10381.760770478251</v>
      </c>
      <c r="K3160" s="10">
        <f>IF(B3160="Pending","",SUMIFS(E:E,A:A,"&lt;="&amp;A3160,A:A,"&gt;="&amp;A3160-13,B:B,B3160)/(VLOOKUP(B3160,Population!$A$2:$B$10,2,FALSE)/100000)/14)</f>
        <v>51.981726696795199</v>
      </c>
      <c r="L3160" s="13">
        <f>IF(B3160="Pending","",(G3160/C3160)/(VLOOKUP(B3160,Population!$A$2:$B$10,2,FALSE)/100000))</f>
        <v>7.0899230038253672E-2</v>
      </c>
    </row>
    <row r="3161" spans="1:12" x14ac:dyDescent="0.3">
      <c r="A3161" s="1">
        <v>44224</v>
      </c>
      <c r="B3161" s="101" t="s">
        <v>21</v>
      </c>
      <c r="C3161" s="101">
        <v>1075</v>
      </c>
      <c r="D3161" s="6">
        <f t="shared" si="258"/>
        <v>1.4980845421365891E-3</v>
      </c>
      <c r="E3161" s="7">
        <f t="shared" si="259"/>
        <v>-4</v>
      </c>
      <c r="F3161" s="6">
        <f t="shared" si="260"/>
        <v>-2.2509848058525606E-3</v>
      </c>
      <c r="G3161" s="101">
        <v>0</v>
      </c>
      <c r="H3161" s="7">
        <f t="shared" si="257"/>
        <v>0</v>
      </c>
      <c r="I3161" s="6">
        <f t="shared" si="256"/>
        <v>0</v>
      </c>
      <c r="J3161" s="10" t="str">
        <f>IF(B3161="Pending","",C3161/(VLOOKUP(B3161,Population!$A$2:$B$10,2,FALSE)/100000))</f>
        <v/>
      </c>
      <c r="K3161" s="10" t="str">
        <f>IF(B3161="Pending","",SUMIFS(E:E,A:A,"&lt;="&amp;A3161,A:A,"&gt;="&amp;A3161-13,B:B,B3161)/(VLOOKUP(B3161,Population!$A$2:$B$10,2,FALSE)/100000)/14)</f>
        <v/>
      </c>
      <c r="L3161" s="13" t="str">
        <f>IF(B3161="Pending","",(G3161/C3161)/(VLOOKUP(B3161,Population!$A$2:$B$10,2,FALSE)/100000))</f>
        <v/>
      </c>
    </row>
    <row r="3162" spans="1:12" x14ac:dyDescent="0.3">
      <c r="A3162" s="1">
        <v>44225</v>
      </c>
      <c r="B3162" s="101" t="s">
        <v>0</v>
      </c>
      <c r="C3162" s="101">
        <v>37700</v>
      </c>
      <c r="D3162" s="6">
        <f t="shared" si="258"/>
        <v>5.2180580796162168E-2</v>
      </c>
      <c r="E3162" s="7">
        <f t="shared" si="259"/>
        <v>385</v>
      </c>
      <c r="F3162" s="6">
        <f t="shared" si="260"/>
        <v>7.8443357783211085E-2</v>
      </c>
      <c r="G3162" s="101">
        <v>5</v>
      </c>
      <c r="H3162" s="7">
        <f t="shared" si="257"/>
        <v>1</v>
      </c>
      <c r="I3162" s="6">
        <f t="shared" si="256"/>
        <v>5.2848536095550158E-4</v>
      </c>
      <c r="J3162" s="10">
        <f>IF(B3162="Pending","",C3162/(VLOOKUP(B3162,Population!$A$2:$B$10,2,FALSE)/100000))</f>
        <v>4161.4510549333609</v>
      </c>
      <c r="K3162" s="10">
        <f>IF(B3162="Pending","",SUMIFS(E:E,A:A,"&lt;="&amp;A3162,A:A,"&gt;="&amp;A3162-13,B:B,B3162)/(VLOOKUP(B3162,Population!$A$2:$B$10,2,FALSE)/100000)/14)</f>
        <v>23.47222393053546</v>
      </c>
      <c r="L3162" s="13">
        <f>IF(B3162="Pending","",(G3162/C3162)/(VLOOKUP(B3162,Population!$A$2:$B$10,2,FALSE)/100000))</f>
        <v>1.4639697229043196E-5</v>
      </c>
    </row>
    <row r="3163" spans="1:12" x14ac:dyDescent="0.3">
      <c r="A3163" s="1">
        <v>44225</v>
      </c>
      <c r="B3163" s="101" t="s">
        <v>1</v>
      </c>
      <c r="C3163" s="101">
        <v>90758</v>
      </c>
      <c r="D3163" s="6">
        <f t="shared" si="258"/>
        <v>0.12561817379040016</v>
      </c>
      <c r="E3163" s="7">
        <f t="shared" si="259"/>
        <v>743</v>
      </c>
      <c r="F3163" s="6">
        <f t="shared" si="260"/>
        <v>0.15138549307253463</v>
      </c>
      <c r="G3163" s="101">
        <v>3</v>
      </c>
      <c r="H3163" s="7">
        <f t="shared" si="257"/>
        <v>0</v>
      </c>
      <c r="I3163" s="6">
        <f t="shared" si="256"/>
        <v>3.1709121657330094E-4</v>
      </c>
      <c r="J3163" s="10">
        <f>IF(B3163="Pending","",C3163/(VLOOKUP(B3163,Population!$A$2:$B$10,2,FALSE)/100000))</f>
        <v>10593.597712218039</v>
      </c>
      <c r="K3163" s="10">
        <f>IF(B3163="Pending","",SUMIFS(E:E,A:A,"&lt;="&amp;A3163,A:A,"&gt;="&amp;A3163-13,B:B,B3163)/(VLOOKUP(B3163,Population!$A$2:$B$10,2,FALSE)/100000)/14)</f>
        <v>47.673240704843614</v>
      </c>
      <c r="L3163" s="13">
        <f>IF(B3163="Pending","",(G3163/C3163)/(VLOOKUP(B3163,Population!$A$2:$B$10,2,FALSE)/100000))</f>
        <v>3.8582902688496594E-6</v>
      </c>
    </row>
    <row r="3164" spans="1:12" x14ac:dyDescent="0.3">
      <c r="A3164" s="1">
        <v>44225</v>
      </c>
      <c r="B3164" s="101" t="s">
        <v>2</v>
      </c>
      <c r="C3164" s="101">
        <v>131452</v>
      </c>
      <c r="D3164" s="6">
        <f t="shared" si="258"/>
        <v>0.18194275084395514</v>
      </c>
      <c r="E3164" s="7">
        <f t="shared" si="259"/>
        <v>851</v>
      </c>
      <c r="F3164" s="6">
        <f t="shared" si="260"/>
        <v>0.17339038304808477</v>
      </c>
      <c r="G3164" s="101">
        <v>41</v>
      </c>
      <c r="H3164" s="7">
        <f t="shared" si="257"/>
        <v>0</v>
      </c>
      <c r="I3164" s="6">
        <f t="shared" si="256"/>
        <v>4.3335799598351122E-3</v>
      </c>
      <c r="J3164" s="10">
        <f>IF(B3164="Pending","",C3164/(VLOOKUP(B3164,Population!$A$2:$B$10,2,FALSE)/100000))</f>
        <v>13801.488375218383</v>
      </c>
      <c r="K3164" s="10">
        <f>IF(B3164="Pending","",SUMIFS(E:E,A:A,"&lt;="&amp;A3164,A:A,"&gt;="&amp;A3164-13,B:B,B3164)/(VLOOKUP(B3164,Population!$A$2:$B$10,2,FALSE)/100000)/14)</f>
        <v>59.598304279378731</v>
      </c>
      <c r="L3164" s="13">
        <f>IF(B3164="Pending","",(G3164/C3164)/(VLOOKUP(B3164,Population!$A$2:$B$10,2,FALSE)/100000))</f>
        <v>3.2747291401688576E-5</v>
      </c>
    </row>
    <row r="3165" spans="1:12" x14ac:dyDescent="0.3">
      <c r="A3165" s="1">
        <v>44225</v>
      </c>
      <c r="B3165" s="101" t="s">
        <v>3</v>
      </c>
      <c r="C3165" s="101">
        <v>112158</v>
      </c>
      <c r="D3165" s="6">
        <f t="shared" si="258"/>
        <v>0.15523791991872563</v>
      </c>
      <c r="E3165" s="7">
        <f t="shared" si="259"/>
        <v>700</v>
      </c>
      <c r="F3165" s="6">
        <f t="shared" si="260"/>
        <v>0.1426242868785656</v>
      </c>
      <c r="G3165" s="101">
        <v>91</v>
      </c>
      <c r="H3165" s="7">
        <f t="shared" si="257"/>
        <v>0</v>
      </c>
      <c r="I3165" s="6">
        <f t="shared" si="256"/>
        <v>9.6184335693901279E-3</v>
      </c>
      <c r="J3165" s="10">
        <f>IF(B3165="Pending","",C3165/(VLOOKUP(B3165,Population!$A$2:$B$10,2,FALSE)/100000))</f>
        <v>12786.172082874478</v>
      </c>
      <c r="K3165" s="10">
        <f>IF(B3165="Pending","",SUMIFS(E:E,A:A,"&lt;="&amp;A3165,A:A,"&gt;="&amp;A3165-13,B:B,B3165)/(VLOOKUP(B3165,Population!$A$2:$B$10,2,FALSE)/100000)/14)</f>
        <v>56.617994571577754</v>
      </c>
      <c r="L3165" s="13">
        <f>IF(B3165="Pending","",(G3165/C3165)/(VLOOKUP(B3165,Population!$A$2:$B$10,2,FALSE)/100000))</f>
        <v>9.2495674709839229E-5</v>
      </c>
    </row>
    <row r="3166" spans="1:12" x14ac:dyDescent="0.3">
      <c r="A3166" s="1">
        <v>44225</v>
      </c>
      <c r="B3166" s="101" t="s">
        <v>4</v>
      </c>
      <c r="C3166" s="101">
        <v>107636</v>
      </c>
      <c r="D3166" s="6">
        <f t="shared" si="258"/>
        <v>0.14897901842375891</v>
      </c>
      <c r="E3166" s="7">
        <f t="shared" si="259"/>
        <v>702</v>
      </c>
      <c r="F3166" s="6">
        <f t="shared" si="260"/>
        <v>0.14303178484107579</v>
      </c>
      <c r="G3166" s="101">
        <v>300</v>
      </c>
      <c r="H3166" s="7">
        <f t="shared" si="257"/>
        <v>5</v>
      </c>
      <c r="I3166" s="6">
        <f t="shared" ref="I3166:I3229" si="261">G3166/SUMIF(A:A,A3166,G:G)</f>
        <v>3.1709121657330093E-2</v>
      </c>
      <c r="J3166" s="10">
        <f>IF(B3166="Pending","",C3166/(VLOOKUP(B3166,Population!$A$2:$B$10,2,FALSE)/100000))</f>
        <v>12625.627551259795</v>
      </c>
      <c r="K3166" s="10">
        <f>IF(B3166="Pending","",SUMIFS(E:E,A:A,"&lt;="&amp;A3166,A:A,"&gt;="&amp;A3166-13,B:B,B3166)/(VLOOKUP(B3166,Population!$A$2:$B$10,2,FALSE)/100000)/14)</f>
        <v>54.611203088658165</v>
      </c>
      <c r="L3166" s="13">
        <f>IF(B3166="Pending","",(G3166/C3166)/(VLOOKUP(B3166,Population!$A$2:$B$10,2,FALSE)/100000))</f>
        <v>3.269332776101862E-4</v>
      </c>
    </row>
    <row r="3167" spans="1:12" x14ac:dyDescent="0.3">
      <c r="A3167" s="1">
        <v>44225</v>
      </c>
      <c r="B3167" s="101" t="s">
        <v>5</v>
      </c>
      <c r="C3167" s="101">
        <v>101569</v>
      </c>
      <c r="D3167" s="6">
        <f t="shared" si="258"/>
        <v>0.14058168198635002</v>
      </c>
      <c r="E3167" s="7">
        <f t="shared" si="259"/>
        <v>702</v>
      </c>
      <c r="F3167" s="6">
        <f t="shared" si="260"/>
        <v>0.14303178484107579</v>
      </c>
      <c r="G3167" s="101">
        <v>799</v>
      </c>
      <c r="H3167" s="7">
        <f t="shared" si="257"/>
        <v>3</v>
      </c>
      <c r="I3167" s="6">
        <f t="shared" si="261"/>
        <v>8.445196068068915E-2</v>
      </c>
      <c r="J3167" s="10">
        <f>IF(B3167="Pending","",C3167/(VLOOKUP(B3167,Population!$A$2:$B$10,2,FALSE)/100000))</f>
        <v>11343.916029400432</v>
      </c>
      <c r="K3167" s="10">
        <f>IF(B3167="Pending","",SUMIFS(E:E,A:A,"&lt;="&amp;A3167,A:A,"&gt;="&amp;A3167-13,B:B,B3167)/(VLOOKUP(B3167,Population!$A$2:$B$10,2,FALSE)/100000)/14)</f>
        <v>54.223938724157072</v>
      </c>
      <c r="L3167" s="13">
        <f>IF(B3167="Pending","",(G3167/C3167)/(VLOOKUP(B3167,Population!$A$2:$B$10,2,FALSE)/100000))</f>
        <v>8.7859237362084464E-4</v>
      </c>
    </row>
    <row r="3168" spans="1:12" x14ac:dyDescent="0.3">
      <c r="A3168" s="1">
        <v>44225</v>
      </c>
      <c r="B3168" s="101" t="s">
        <v>6</v>
      </c>
      <c r="C3168" s="101">
        <v>73280</v>
      </c>
      <c r="D3168" s="6">
        <f t="shared" si="258"/>
        <v>0.10142686898521919</v>
      </c>
      <c r="E3168" s="7">
        <f t="shared" si="259"/>
        <v>482</v>
      </c>
      <c r="F3168" s="6">
        <f t="shared" si="260"/>
        <v>9.820700896495517E-2</v>
      </c>
      <c r="G3168" s="101">
        <v>1718</v>
      </c>
      <c r="H3168" s="7">
        <f t="shared" si="257"/>
        <v>10</v>
      </c>
      <c r="I3168" s="6">
        <f t="shared" si="261"/>
        <v>0.18158757002431034</v>
      </c>
      <c r="J3168" s="10">
        <f>IF(B3168="Pending","",C3168/(VLOOKUP(B3168,Population!$A$2:$B$10,2,FALSE)/100000))</f>
        <v>9299.043954733148</v>
      </c>
      <c r="K3168" s="10">
        <f>IF(B3168="Pending","",SUMIFS(E:E,A:A,"&lt;="&amp;A3168,A:A,"&gt;="&amp;A3168-13,B:B,B3168)/(VLOOKUP(B3168,Population!$A$2:$B$10,2,FALSE)/100000)/14)</f>
        <v>45.809973630713237</v>
      </c>
      <c r="L3168" s="13">
        <f>IF(B3168="Pending","",(G3168/C3168)/(VLOOKUP(B3168,Population!$A$2:$B$10,2,FALSE)/100000))</f>
        <v>2.975024446042552E-3</v>
      </c>
    </row>
    <row r="3169" spans="1:12" x14ac:dyDescent="0.3">
      <c r="A3169" s="1">
        <v>44225</v>
      </c>
      <c r="B3169" s="101" t="s">
        <v>7</v>
      </c>
      <c r="C3169" s="101">
        <v>43809</v>
      </c>
      <c r="D3169" s="6">
        <f t="shared" si="258"/>
        <v>6.0636049445598632E-2</v>
      </c>
      <c r="E3169" s="7">
        <f t="shared" si="259"/>
        <v>271</v>
      </c>
      <c r="F3169" s="6">
        <f t="shared" si="260"/>
        <v>5.5215973920130397E-2</v>
      </c>
      <c r="G3169" s="101">
        <v>2889</v>
      </c>
      <c r="H3169" s="7">
        <f t="shared" si="257"/>
        <v>17</v>
      </c>
      <c r="I3169" s="6">
        <f t="shared" si="261"/>
        <v>0.3053588415600888</v>
      </c>
      <c r="J3169" s="10">
        <f>IF(B3169="Pending","",C3169/(VLOOKUP(B3169,Population!$A$2:$B$10,2,FALSE)/100000))</f>
        <v>9134.5442110772183</v>
      </c>
      <c r="K3169" s="10">
        <f>IF(B3169="Pending","",SUMIFS(E:E,A:A,"&lt;="&amp;A3169,A:A,"&gt;="&amp;A3169-13,B:B,B3169)/(VLOOKUP(B3169,Population!$A$2:$B$10,2,FALSE)/100000)/14)</f>
        <v>43.667614982698275</v>
      </c>
      <c r="L3169" s="13">
        <f>IF(B3169="Pending","",(G3169/C3169)/(VLOOKUP(B3169,Population!$A$2:$B$10,2,FALSE)/100000))</f>
        <v>1.3750159757973121E-2</v>
      </c>
    </row>
    <row r="3170" spans="1:12" x14ac:dyDescent="0.3">
      <c r="A3170" s="1">
        <v>44225</v>
      </c>
      <c r="B3170" s="101" t="s">
        <v>25</v>
      </c>
      <c r="C3170" s="101">
        <v>23076</v>
      </c>
      <c r="D3170" s="6">
        <f t="shared" si="258"/>
        <v>3.193949820828218E-2</v>
      </c>
      <c r="E3170" s="7">
        <f t="shared" si="259"/>
        <v>94</v>
      </c>
      <c r="F3170" s="6">
        <f t="shared" si="260"/>
        <v>1.9152404237978812E-2</v>
      </c>
      <c r="G3170" s="101">
        <v>3615</v>
      </c>
      <c r="H3170" s="7">
        <f t="shared" si="257"/>
        <v>8</v>
      </c>
      <c r="I3170" s="6">
        <f t="shared" si="261"/>
        <v>0.38209491597082762</v>
      </c>
      <c r="J3170" s="10">
        <f>IF(B3170="Pending","",C3170/(VLOOKUP(B3170,Population!$A$2:$B$10,2,FALSE)/100000))</f>
        <v>10424.223807308159</v>
      </c>
      <c r="K3170" s="10">
        <f>IF(B3170="Pending","",SUMIFS(E:E,A:A,"&lt;="&amp;A3170,A:A,"&gt;="&amp;A3170-13,B:B,B3170)/(VLOOKUP(B3170,Population!$A$2:$B$10,2,FALSE)/100000)/14)</f>
        <v>47.657982825056806</v>
      </c>
      <c r="L3170" s="13">
        <f>IF(B3170="Pending","",(G3170/C3170)/(VLOOKUP(B3170,Population!$A$2:$B$10,2,FALSE)/100000))</f>
        <v>7.0767029823800981E-2</v>
      </c>
    </row>
    <row r="3171" spans="1:12" x14ac:dyDescent="0.3">
      <c r="A3171" s="1">
        <v>44225</v>
      </c>
      <c r="B3171" s="101" t="s">
        <v>21</v>
      </c>
      <c r="C3171" s="101">
        <v>1053</v>
      </c>
      <c r="D3171" s="6">
        <f t="shared" si="258"/>
        <v>1.4574576015479778E-3</v>
      </c>
      <c r="E3171" s="7">
        <f t="shared" si="259"/>
        <v>-22</v>
      </c>
      <c r="F3171" s="6">
        <f t="shared" si="260"/>
        <v>-4.4824775876120618E-3</v>
      </c>
      <c r="G3171" s="101">
        <v>0</v>
      </c>
      <c r="H3171" s="7">
        <f t="shared" si="257"/>
        <v>0</v>
      </c>
      <c r="I3171" s="6">
        <f t="shared" si="261"/>
        <v>0</v>
      </c>
      <c r="J3171" s="10" t="str">
        <f>IF(B3171="Pending","",C3171/(VLOOKUP(B3171,Population!$A$2:$B$10,2,FALSE)/100000))</f>
        <v/>
      </c>
      <c r="K3171" s="10" t="str">
        <f>IF(B3171="Pending","",SUMIFS(E:E,A:A,"&lt;="&amp;A3171,A:A,"&gt;="&amp;A3171-13,B:B,B3171)/(VLOOKUP(B3171,Population!$A$2:$B$10,2,FALSE)/100000)/14)</f>
        <v/>
      </c>
      <c r="L3171" s="13" t="str">
        <f>IF(B3171="Pending","",(G3171/C3171)/(VLOOKUP(B3171,Population!$A$2:$B$10,2,FALSE)/100000))</f>
        <v/>
      </c>
    </row>
    <row r="3172" spans="1:12" x14ac:dyDescent="0.3">
      <c r="A3172" s="1">
        <v>44226</v>
      </c>
      <c r="B3172" s="101" t="s">
        <v>0</v>
      </c>
      <c r="C3172" s="101">
        <v>37860</v>
      </c>
      <c r="D3172" s="6">
        <f t="shared" si="258"/>
        <v>5.2239279633303992E-2</v>
      </c>
      <c r="E3172" s="7">
        <f t="shared" si="259"/>
        <v>160</v>
      </c>
      <c r="F3172" s="6">
        <f t="shared" si="260"/>
        <v>7.1079520213238559E-2</v>
      </c>
      <c r="G3172" s="101">
        <v>5</v>
      </c>
      <c r="H3172" s="7">
        <f t="shared" si="257"/>
        <v>0</v>
      </c>
      <c r="I3172" s="6">
        <f t="shared" si="261"/>
        <v>5.2224775433465636E-4</v>
      </c>
      <c r="J3172" s="10">
        <f>IF(B3172="Pending","",C3172/(VLOOKUP(B3172,Population!$A$2:$B$10,2,FALSE)/100000))</f>
        <v>4179.1123856704789</v>
      </c>
      <c r="K3172" s="10">
        <f>IF(B3172="Pending","",SUMIFS(E:E,A:A,"&lt;="&amp;A3172,A:A,"&gt;="&amp;A3172-13,B:B,B3172)/(VLOOKUP(B3172,Population!$A$2:$B$10,2,FALSE)/100000)/14)</f>
        <v>22.321083623562608</v>
      </c>
      <c r="L3172" s="13">
        <f>IF(B3172="Pending","",(G3172/C3172)/(VLOOKUP(B3172,Population!$A$2:$B$10,2,FALSE)/100000))</f>
        <v>1.4577828461038789E-5</v>
      </c>
    </row>
    <row r="3173" spans="1:12" x14ac:dyDescent="0.3">
      <c r="A3173" s="1">
        <v>44226</v>
      </c>
      <c r="B3173" s="101" t="s">
        <v>1</v>
      </c>
      <c r="C3173" s="101">
        <v>91073</v>
      </c>
      <c r="D3173" s="6">
        <f t="shared" si="258"/>
        <v>0.12566264960496287</v>
      </c>
      <c r="E3173" s="7">
        <f t="shared" si="259"/>
        <v>315</v>
      </c>
      <c r="F3173" s="6">
        <f t="shared" si="260"/>
        <v>0.1399378054198134</v>
      </c>
      <c r="G3173" s="101">
        <v>3</v>
      </c>
      <c r="H3173" s="7">
        <f t="shared" si="257"/>
        <v>0</v>
      </c>
      <c r="I3173" s="6">
        <f t="shared" si="261"/>
        <v>3.1334865260079379E-4</v>
      </c>
      <c r="J3173" s="10">
        <f>IF(B3173="Pending","",C3173/(VLOOKUP(B3173,Population!$A$2:$B$10,2,FALSE)/100000))</f>
        <v>10630.365636581168</v>
      </c>
      <c r="K3173" s="10">
        <f>IF(B3173="Pending","",SUMIFS(E:E,A:A,"&lt;="&amp;A3173,A:A,"&gt;="&amp;A3173-13,B:B,B3173)/(VLOOKUP(B3173,Population!$A$2:$B$10,2,FALSE)/100000)/14)</f>
        <v>45.280407532005192</v>
      </c>
      <c r="L3173" s="13">
        <f>IF(B3173="Pending","",(G3173/C3173)/(VLOOKUP(B3173,Population!$A$2:$B$10,2,FALSE)/100000))</f>
        <v>3.8449453539496602E-6</v>
      </c>
    </row>
    <row r="3174" spans="1:12" x14ac:dyDescent="0.3">
      <c r="A3174" s="1">
        <v>44226</v>
      </c>
      <c r="B3174" s="101" t="s">
        <v>2</v>
      </c>
      <c r="C3174" s="101">
        <v>131827</v>
      </c>
      <c r="D3174" s="6">
        <f t="shared" si="258"/>
        <v>0.18189507438509153</v>
      </c>
      <c r="E3174" s="7">
        <f t="shared" si="259"/>
        <v>375</v>
      </c>
      <c r="F3174" s="6">
        <f t="shared" si="260"/>
        <v>0.16659262549977788</v>
      </c>
      <c r="G3174" s="101">
        <v>41</v>
      </c>
      <c r="H3174" s="7">
        <f t="shared" si="257"/>
        <v>0</v>
      </c>
      <c r="I3174" s="6">
        <f t="shared" si="261"/>
        <v>4.2824315855441823E-3</v>
      </c>
      <c r="J3174" s="10">
        <f>IF(B3174="Pending","",C3174/(VLOOKUP(B3174,Population!$A$2:$B$10,2,FALSE)/100000))</f>
        <v>13840.860603413519</v>
      </c>
      <c r="K3174" s="10">
        <f>IF(B3174="Pending","",SUMIFS(E:E,A:A,"&lt;="&amp;A3174,A:A,"&gt;="&amp;A3174-13,B:B,B3174)/(VLOOKUP(B3174,Population!$A$2:$B$10,2,FALSE)/100000)/14)</f>
        <v>56.343533415247563</v>
      </c>
      <c r="L3174" s="13">
        <f>IF(B3174="Pending","",(G3174/C3174)/(VLOOKUP(B3174,Population!$A$2:$B$10,2,FALSE)/100000))</f>
        <v>3.2654137235427994E-5</v>
      </c>
    </row>
    <row r="3175" spans="1:12" x14ac:dyDescent="0.3">
      <c r="A3175" s="1">
        <v>44226</v>
      </c>
      <c r="B3175" s="101" t="s">
        <v>3</v>
      </c>
      <c r="C3175" s="101">
        <v>112501</v>
      </c>
      <c r="D3175" s="6">
        <f t="shared" si="258"/>
        <v>0.15522903322837645</v>
      </c>
      <c r="E3175" s="7">
        <f t="shared" si="259"/>
        <v>343</v>
      </c>
      <c r="F3175" s="6">
        <f t="shared" si="260"/>
        <v>0.15237672145713016</v>
      </c>
      <c r="G3175" s="101">
        <v>92</v>
      </c>
      <c r="H3175" s="7">
        <f t="shared" si="257"/>
        <v>1</v>
      </c>
      <c r="I3175" s="6">
        <f t="shared" si="261"/>
        <v>9.6093586797576774E-3</v>
      </c>
      <c r="J3175" s="10">
        <f>IF(B3175="Pending","",C3175/(VLOOKUP(B3175,Population!$A$2:$B$10,2,FALSE)/100000))</f>
        <v>12825.274572437647</v>
      </c>
      <c r="K3175" s="10">
        <f>IF(B3175="Pending","",SUMIFS(E:E,A:A,"&lt;="&amp;A3175,A:A,"&gt;="&amp;A3175-13,B:B,B3175)/(VLOOKUP(B3175,Population!$A$2:$B$10,2,FALSE)/100000)/14)</f>
        <v>53.702815216389368</v>
      </c>
      <c r="L3175" s="13">
        <f>IF(B3175="Pending","",(G3175/C3175)/(VLOOKUP(B3175,Population!$A$2:$B$10,2,FALSE)/100000))</f>
        <v>9.3227005194656209E-5</v>
      </c>
    </row>
    <row r="3176" spans="1:12" x14ac:dyDescent="0.3">
      <c r="A3176" s="1">
        <v>44226</v>
      </c>
      <c r="B3176" s="101" t="s">
        <v>4</v>
      </c>
      <c r="C3176" s="101">
        <v>107948</v>
      </c>
      <c r="D3176" s="6">
        <f t="shared" si="258"/>
        <v>0.14894679761901478</v>
      </c>
      <c r="E3176" s="7">
        <f t="shared" si="259"/>
        <v>312</v>
      </c>
      <c r="F3176" s="6">
        <f t="shared" si="260"/>
        <v>0.13860506441581519</v>
      </c>
      <c r="G3176" s="101">
        <v>303</v>
      </c>
      <c r="H3176" s="7">
        <f t="shared" ref="H3176:H3239" si="262">G3176-SUMIFS(G:G,A:A,A3176-1,B:B,B3176)</f>
        <v>3</v>
      </c>
      <c r="I3176" s="6">
        <f t="shared" si="261"/>
        <v>3.1648213912680176E-2</v>
      </c>
      <c r="J3176" s="10">
        <f>IF(B3176="Pending","",C3176/(VLOOKUP(B3176,Population!$A$2:$B$10,2,FALSE)/100000))</f>
        <v>12662.224933139398</v>
      </c>
      <c r="K3176" s="10">
        <f>IF(B3176="Pending","",SUMIFS(E:E,A:A,"&lt;="&amp;A3176,A:A,"&gt;="&amp;A3176-13,B:B,B3176)/(VLOOKUP(B3176,Population!$A$2:$B$10,2,FALSE)/100000)/14)</f>
        <v>51.921697689538917</v>
      </c>
      <c r="L3176" s="13">
        <f>IF(B3176="Pending","",(G3176/C3176)/(VLOOKUP(B3176,Population!$A$2:$B$10,2,FALSE)/100000))</f>
        <v>3.292482322186469E-4</v>
      </c>
    </row>
    <row r="3177" spans="1:12" x14ac:dyDescent="0.3">
      <c r="A3177" s="1">
        <v>44226</v>
      </c>
      <c r="B3177" s="101" t="s">
        <v>5</v>
      </c>
      <c r="C3177" s="101">
        <v>101880</v>
      </c>
      <c r="D3177" s="6">
        <f t="shared" si="258"/>
        <v>0.14057416294350264</v>
      </c>
      <c r="E3177" s="7">
        <f t="shared" si="259"/>
        <v>311</v>
      </c>
      <c r="F3177" s="6">
        <f t="shared" si="260"/>
        <v>0.13816081741448244</v>
      </c>
      <c r="G3177" s="101">
        <v>805</v>
      </c>
      <c r="H3177" s="7">
        <f t="shared" si="262"/>
        <v>6</v>
      </c>
      <c r="I3177" s="6">
        <f t="shared" si="261"/>
        <v>8.4081888447879671E-2</v>
      </c>
      <c r="J3177" s="10">
        <f>IF(B3177="Pending","",C3177/(VLOOKUP(B3177,Population!$A$2:$B$10,2,FALSE)/100000))</f>
        <v>11378.65062248635</v>
      </c>
      <c r="K3177" s="10">
        <f>IF(B3177="Pending","",SUMIFS(E:E,A:A,"&lt;="&amp;A3177,A:A,"&gt;="&amp;A3177-13,B:B,B3177)/(VLOOKUP(B3177,Population!$A$2:$B$10,2,FALSE)/100000)/14)</f>
        <v>50.889290145858169</v>
      </c>
      <c r="L3177" s="13">
        <f>IF(B3177="Pending","",(G3177/C3177)/(VLOOKUP(B3177,Population!$A$2:$B$10,2,FALSE)/100000))</f>
        <v>8.8248792268577202E-4</v>
      </c>
    </row>
    <row r="3178" spans="1:12" x14ac:dyDescent="0.3">
      <c r="A3178" s="1">
        <v>44226</v>
      </c>
      <c r="B3178" s="101" t="s">
        <v>6</v>
      </c>
      <c r="C3178" s="101">
        <v>73549</v>
      </c>
      <c r="D3178" s="6">
        <f t="shared" si="258"/>
        <v>0.10148301050580759</v>
      </c>
      <c r="E3178" s="7">
        <f t="shared" si="259"/>
        <v>269</v>
      </c>
      <c r="F3178" s="6">
        <f t="shared" si="260"/>
        <v>0.11950244335850733</v>
      </c>
      <c r="G3178" s="101">
        <v>1736</v>
      </c>
      <c r="H3178" s="7">
        <f t="shared" si="262"/>
        <v>18</v>
      </c>
      <c r="I3178" s="6">
        <f t="shared" si="261"/>
        <v>0.18132442030499268</v>
      </c>
      <c r="J3178" s="10">
        <f>IF(B3178="Pending","",C3178/(VLOOKUP(B3178,Population!$A$2:$B$10,2,FALSE)/100000))</f>
        <v>9333.1793644468926</v>
      </c>
      <c r="K3178" s="10">
        <f>IF(B3178="Pending","",SUMIFS(E:E,A:A,"&lt;="&amp;A3178,A:A,"&gt;="&amp;A3178-13,B:B,B3178)/(VLOOKUP(B3178,Population!$A$2:$B$10,2,FALSE)/100000)/14)</f>
        <v>43.688973664431707</v>
      </c>
      <c r="L3178" s="13">
        <f>IF(B3178="Pending","",(G3178/C3178)/(VLOOKUP(B3178,Population!$A$2:$B$10,2,FALSE)/100000))</f>
        <v>2.9951997337263571E-3</v>
      </c>
    </row>
    <row r="3179" spans="1:12" x14ac:dyDescent="0.3">
      <c r="A3179" s="1">
        <v>44226</v>
      </c>
      <c r="B3179" s="101" t="s">
        <v>7</v>
      </c>
      <c r="C3179" s="101">
        <v>43938</v>
      </c>
      <c r="D3179" s="6">
        <f t="shared" si="258"/>
        <v>6.0625712322454062E-2</v>
      </c>
      <c r="E3179" s="7">
        <f t="shared" si="259"/>
        <v>129</v>
      </c>
      <c r="F3179" s="6">
        <f t="shared" si="260"/>
        <v>5.7307863171923587E-2</v>
      </c>
      <c r="G3179" s="101">
        <v>2918</v>
      </c>
      <c r="H3179" s="7">
        <f t="shared" si="262"/>
        <v>29</v>
      </c>
      <c r="I3179" s="6">
        <f t="shared" si="261"/>
        <v>0.30478378942970547</v>
      </c>
      <c r="J3179" s="10">
        <f>IF(B3179="Pending","",C3179/(VLOOKUP(B3179,Population!$A$2:$B$10,2,FALSE)/100000))</f>
        <v>9161.4417938394108</v>
      </c>
      <c r="K3179" s="10">
        <f>IF(B3179="Pending","",SUMIFS(E:E,A:A,"&lt;="&amp;A3179,A:A,"&gt;="&amp;A3179-13,B:B,B3179)/(VLOOKUP(B3179,Population!$A$2:$B$10,2,FALSE)/100000)/14)</f>
        <v>40.40594797000697</v>
      </c>
      <c r="L3179" s="13">
        <f>IF(B3179="Pending","",(G3179/C3179)/(VLOOKUP(B3179,Population!$A$2:$B$10,2,FALSE)/100000))</f>
        <v>1.3847409810385101E-2</v>
      </c>
    </row>
    <row r="3180" spans="1:12" x14ac:dyDescent="0.3">
      <c r="A3180" s="1">
        <v>44226</v>
      </c>
      <c r="B3180" s="101" t="s">
        <v>25</v>
      </c>
      <c r="C3180" s="101">
        <v>23120</v>
      </c>
      <c r="D3180" s="6">
        <f t="shared" si="258"/>
        <v>3.1901007530955844E-2</v>
      </c>
      <c r="E3180" s="7">
        <f t="shared" si="259"/>
        <v>44</v>
      </c>
      <c r="F3180" s="6">
        <f t="shared" si="260"/>
        <v>1.9546868058640605E-2</v>
      </c>
      <c r="G3180" s="101">
        <v>3671</v>
      </c>
      <c r="H3180" s="7">
        <f t="shared" si="262"/>
        <v>56</v>
      </c>
      <c r="I3180" s="6">
        <f t="shared" si="261"/>
        <v>0.38343430123250472</v>
      </c>
      <c r="J3180" s="10">
        <f>IF(B3180="Pending","",C3180/(VLOOKUP(B3180,Population!$A$2:$B$10,2,FALSE)/100000))</f>
        <v>10444.100122420032</v>
      </c>
      <c r="K3180" s="10">
        <f>IF(B3180="Pending","",SUMIFS(E:E,A:A,"&lt;="&amp;A3180,A:A,"&gt;="&amp;A3180-13,B:B,B3180)/(VLOOKUP(B3180,Population!$A$2:$B$10,2,FALSE)/100000)/14)</f>
        <v>43.56010617049877</v>
      </c>
      <c r="L3180" s="13">
        <f>IF(B3180="Pending","",(G3180/C3180)/(VLOOKUP(B3180,Population!$A$2:$B$10,2,FALSE)/100000))</f>
        <v>7.1726518535390679E-2</v>
      </c>
    </row>
    <row r="3181" spans="1:12" x14ac:dyDescent="0.3">
      <c r="A3181" s="1">
        <v>44226</v>
      </c>
      <c r="B3181" s="101" t="s">
        <v>21</v>
      </c>
      <c r="C3181" s="101">
        <v>1046</v>
      </c>
      <c r="D3181" s="6">
        <f t="shared" si="258"/>
        <v>1.4432722265302687E-3</v>
      </c>
      <c r="E3181" s="7">
        <f t="shared" si="259"/>
        <v>-7</v>
      </c>
      <c r="F3181" s="6">
        <f t="shared" si="260"/>
        <v>-3.109729009329187E-3</v>
      </c>
      <c r="G3181" s="101">
        <v>0</v>
      </c>
      <c r="H3181" s="7">
        <f t="shared" si="262"/>
        <v>0</v>
      </c>
      <c r="I3181" s="6">
        <f t="shared" si="261"/>
        <v>0</v>
      </c>
      <c r="J3181" s="10" t="str">
        <f>IF(B3181="Pending","",C3181/(VLOOKUP(B3181,Population!$A$2:$B$10,2,FALSE)/100000))</f>
        <v/>
      </c>
      <c r="K3181" s="10" t="str">
        <f>IF(B3181="Pending","",SUMIFS(E:E,A:A,"&lt;="&amp;A3181,A:A,"&gt;="&amp;A3181-13,B:B,B3181)/(VLOOKUP(B3181,Population!$A$2:$B$10,2,FALSE)/100000)/14)</f>
        <v/>
      </c>
      <c r="L3181" s="13" t="str">
        <f>IF(B3181="Pending","",(G3181/C3181)/(VLOOKUP(B3181,Population!$A$2:$B$10,2,FALSE)/100000))</f>
        <v/>
      </c>
    </row>
    <row r="3182" spans="1:12" x14ac:dyDescent="0.3">
      <c r="A3182" s="1">
        <v>44227</v>
      </c>
      <c r="B3182" s="101" t="s">
        <v>0</v>
      </c>
      <c r="C3182" s="101">
        <v>38121</v>
      </c>
      <c r="D3182" s="6">
        <f t="shared" si="258"/>
        <v>5.2374010971875128E-2</v>
      </c>
      <c r="E3182" s="7">
        <f t="shared" si="259"/>
        <v>261</v>
      </c>
      <c r="F3182" s="6">
        <f t="shared" si="260"/>
        <v>8.3680666880410384E-2</v>
      </c>
      <c r="G3182" s="101">
        <v>4</v>
      </c>
      <c r="H3182" s="7">
        <f t="shared" si="262"/>
        <v>-1</v>
      </c>
      <c r="I3182" s="6">
        <f t="shared" si="261"/>
        <v>4.1450777202072539E-4</v>
      </c>
      <c r="J3182" s="10">
        <f>IF(B3182="Pending","",C3182/(VLOOKUP(B3182,Population!$A$2:$B$10,2,FALSE)/100000))</f>
        <v>4207.9224314354024</v>
      </c>
      <c r="K3182" s="10">
        <f>IF(B3182="Pending","",SUMIFS(E:E,A:A,"&lt;="&amp;A3182,A:A,"&gt;="&amp;A3182-13,B:B,B3182)/(VLOOKUP(B3182,Population!$A$2:$B$10,2,FALSE)/100000)/14)</f>
        <v>22.399928850067599</v>
      </c>
      <c r="L3182" s="13">
        <f>IF(B3182="Pending","",(G3182/C3182)/(VLOOKUP(B3182,Population!$A$2:$B$10,2,FALSE)/100000))</f>
        <v>1.1582415687624744E-5</v>
      </c>
    </row>
    <row r="3183" spans="1:12" x14ac:dyDescent="0.3">
      <c r="A3183" s="1">
        <v>44227</v>
      </c>
      <c r="B3183" s="101" t="s">
        <v>1</v>
      </c>
      <c r="C3183" s="101">
        <v>91483</v>
      </c>
      <c r="D3183" s="6">
        <f t="shared" si="258"/>
        <v>0.12568745955615152</v>
      </c>
      <c r="E3183" s="7">
        <f t="shared" si="259"/>
        <v>410</v>
      </c>
      <c r="F3183" s="6">
        <f t="shared" si="260"/>
        <v>0.13145238858608529</v>
      </c>
      <c r="G3183" s="101">
        <v>3</v>
      </c>
      <c r="H3183" s="7">
        <f t="shared" si="262"/>
        <v>0</v>
      </c>
      <c r="I3183" s="6">
        <f t="shared" si="261"/>
        <v>3.1088082901554402E-4</v>
      </c>
      <c r="J3183" s="10">
        <f>IF(B3183="Pending","",C3183/(VLOOKUP(B3183,Population!$A$2:$B$10,2,FALSE)/100000))</f>
        <v>10678.222300037936</v>
      </c>
      <c r="K3183" s="10">
        <f>IF(B3183="Pending","",SUMIFS(E:E,A:A,"&lt;="&amp;A3183,A:A,"&gt;="&amp;A3183-13,B:B,B3183)/(VLOOKUP(B3183,Population!$A$2:$B$10,2,FALSE)/100000)/14)</f>
        <v>44.154858827011502</v>
      </c>
      <c r="L3183" s="13">
        <f>IF(B3183="Pending","",(G3183/C3183)/(VLOOKUP(B3183,Population!$A$2:$B$10,2,FALSE)/100000))</f>
        <v>3.8277134355044915E-6</v>
      </c>
    </row>
    <row r="3184" spans="1:12" x14ac:dyDescent="0.3">
      <c r="A3184" s="1">
        <v>44227</v>
      </c>
      <c r="B3184" s="101" t="s">
        <v>2</v>
      </c>
      <c r="C3184" s="101">
        <v>132336</v>
      </c>
      <c r="D3184" s="6">
        <f t="shared" si="258"/>
        <v>0.18181493444490088</v>
      </c>
      <c r="E3184" s="7">
        <f t="shared" si="259"/>
        <v>509</v>
      </c>
      <c r="F3184" s="6">
        <f t="shared" si="260"/>
        <v>0.16319333119589613</v>
      </c>
      <c r="G3184" s="101">
        <v>41</v>
      </c>
      <c r="H3184" s="7">
        <f t="shared" si="262"/>
        <v>0</v>
      </c>
      <c r="I3184" s="6">
        <f t="shared" si="261"/>
        <v>4.2487046632124353E-3</v>
      </c>
      <c r="J3184" s="10">
        <f>IF(B3184="Pending","",C3184/(VLOOKUP(B3184,Population!$A$2:$B$10,2,FALSE)/100000))</f>
        <v>13894.301841150382</v>
      </c>
      <c r="K3184" s="10">
        <f>IF(B3184="Pending","",SUMIFS(E:E,A:A,"&lt;="&amp;A3184,A:A,"&gt;="&amp;A3184-13,B:B,B3184)/(VLOOKUP(B3184,Population!$A$2:$B$10,2,FALSE)/100000)/14)</f>
        <v>54.191184940580179</v>
      </c>
      <c r="L3184" s="13">
        <f>IF(B3184="Pending","",(G3184/C3184)/(VLOOKUP(B3184,Population!$A$2:$B$10,2,FALSE)/100000))</f>
        <v>3.2528540603726624E-5</v>
      </c>
    </row>
    <row r="3185" spans="1:12" x14ac:dyDescent="0.3">
      <c r="A3185" s="1">
        <v>44227</v>
      </c>
      <c r="B3185" s="101" t="s">
        <v>3</v>
      </c>
      <c r="C3185" s="101">
        <v>112967</v>
      </c>
      <c r="D3185" s="6">
        <f t="shared" si="258"/>
        <v>0.15520408429631483</v>
      </c>
      <c r="E3185" s="7">
        <f t="shared" si="259"/>
        <v>466</v>
      </c>
      <c r="F3185" s="6">
        <f t="shared" si="260"/>
        <v>0.14940686117345303</v>
      </c>
      <c r="G3185" s="101">
        <v>94</v>
      </c>
      <c r="H3185" s="7">
        <f t="shared" si="262"/>
        <v>2</v>
      </c>
      <c r="I3185" s="6">
        <f t="shared" si="261"/>
        <v>9.740932642487047E-3</v>
      </c>
      <c r="J3185" s="10">
        <f>IF(B3185="Pending","",C3185/(VLOOKUP(B3185,Population!$A$2:$B$10,2,FALSE)/100000))</f>
        <v>12878.399237558455</v>
      </c>
      <c r="K3185" s="10">
        <f>IF(B3185="Pending","",SUMIFS(E:E,A:A,"&lt;="&amp;A3185,A:A,"&gt;="&amp;A3185-13,B:B,B3185)/(VLOOKUP(B3185,Population!$A$2:$B$10,2,FALSE)/100000)/14)</f>
        <v>51.789219829603702</v>
      </c>
      <c r="L3185" s="13">
        <f>IF(B3185="Pending","",(G3185/C3185)/(VLOOKUP(B3185,Population!$A$2:$B$10,2,FALSE)/100000))</f>
        <v>9.4860748413251291E-5</v>
      </c>
    </row>
    <row r="3186" spans="1:12" x14ac:dyDescent="0.3">
      <c r="A3186" s="1">
        <v>44227</v>
      </c>
      <c r="B3186" s="101" t="s">
        <v>4</v>
      </c>
      <c r="C3186" s="101">
        <v>108382</v>
      </c>
      <c r="D3186" s="6">
        <f t="shared" si="258"/>
        <v>0.14890480462615802</v>
      </c>
      <c r="E3186" s="7">
        <f t="shared" si="259"/>
        <v>434</v>
      </c>
      <c r="F3186" s="6">
        <f t="shared" si="260"/>
        <v>0.13914716255210002</v>
      </c>
      <c r="G3186" s="101">
        <v>306</v>
      </c>
      <c r="H3186" s="7">
        <f t="shared" si="262"/>
        <v>3</v>
      </c>
      <c r="I3186" s="6">
        <f t="shared" si="261"/>
        <v>3.170984455958549E-2</v>
      </c>
      <c r="J3186" s="10">
        <f>IF(B3186="Pending","",C3186/(VLOOKUP(B3186,Population!$A$2:$B$10,2,FALSE)/100000))</f>
        <v>12713.132829728334</v>
      </c>
      <c r="K3186" s="10">
        <f>IF(B3186="Pending","",SUMIFS(E:E,A:A,"&lt;="&amp;A3186,A:A,"&gt;="&amp;A3186-13,B:B,B3186)/(VLOOKUP(B3186,Population!$A$2:$B$10,2,FALSE)/100000)/14)</f>
        <v>50.36329269191841</v>
      </c>
      <c r="L3186" s="13">
        <f>IF(B3186="Pending","",(G3186/C3186)/(VLOOKUP(B3186,Population!$A$2:$B$10,2,FALSE)/100000))</f>
        <v>3.3117663518136771E-4</v>
      </c>
    </row>
    <row r="3187" spans="1:12" x14ac:dyDescent="0.3">
      <c r="A3187" s="1">
        <v>44227</v>
      </c>
      <c r="B3187" s="101" t="s">
        <v>5</v>
      </c>
      <c r="C3187" s="101">
        <v>102297</v>
      </c>
      <c r="D3187" s="6">
        <f t="shared" si="258"/>
        <v>0.14054469191232941</v>
      </c>
      <c r="E3187" s="7">
        <f t="shared" si="259"/>
        <v>417</v>
      </c>
      <c r="F3187" s="6">
        <f t="shared" si="260"/>
        <v>0.13369669765950626</v>
      </c>
      <c r="G3187" s="101">
        <v>806</v>
      </c>
      <c r="H3187" s="7">
        <f t="shared" si="262"/>
        <v>1</v>
      </c>
      <c r="I3187" s="6">
        <f t="shared" si="261"/>
        <v>8.3523316062176167E-2</v>
      </c>
      <c r="J3187" s="10">
        <f>IF(B3187="Pending","",C3187/(VLOOKUP(B3187,Population!$A$2:$B$10,2,FALSE)/100000))</f>
        <v>11425.224015788046</v>
      </c>
      <c r="K3187" s="10">
        <f>IF(B3187="Pending","",SUMIFS(E:E,A:A,"&lt;="&amp;A3187,A:A,"&gt;="&amp;A3187-13,B:B,B3187)/(VLOOKUP(B3187,Population!$A$2:$B$10,2,FALSE)/100000)/14)</f>
        <v>48.958704126843017</v>
      </c>
      <c r="L3187" s="13">
        <f>IF(B3187="Pending","",(G3187/C3187)/(VLOOKUP(B3187,Population!$A$2:$B$10,2,FALSE)/100000))</f>
        <v>8.7998236857107185E-4</v>
      </c>
    </row>
    <row r="3188" spans="1:12" x14ac:dyDescent="0.3">
      <c r="A3188" s="1">
        <v>44227</v>
      </c>
      <c r="B3188" s="101" t="s">
        <v>6</v>
      </c>
      <c r="C3188" s="101">
        <v>73872</v>
      </c>
      <c r="D3188" s="6">
        <f t="shared" si="258"/>
        <v>0.10149190573474881</v>
      </c>
      <c r="E3188" s="7">
        <f t="shared" si="259"/>
        <v>323</v>
      </c>
      <c r="F3188" s="6">
        <f t="shared" si="260"/>
        <v>0.10355883295928182</v>
      </c>
      <c r="G3188" s="101">
        <v>1749</v>
      </c>
      <c r="H3188" s="7">
        <f t="shared" si="262"/>
        <v>13</v>
      </c>
      <c r="I3188" s="6">
        <f t="shared" si="261"/>
        <v>0.18124352331606217</v>
      </c>
      <c r="J3188" s="10">
        <f>IF(B3188="Pending","",C3188/(VLOOKUP(B3188,Population!$A$2:$B$10,2,FALSE)/100000))</f>
        <v>9374.1672355901628</v>
      </c>
      <c r="K3188" s="10">
        <f>IF(B3188="Pending","",SUMIFS(E:E,A:A,"&lt;="&amp;A3188,A:A,"&gt;="&amp;A3188-13,B:B,B3188)/(VLOOKUP(B3188,Population!$A$2:$B$10,2,FALSE)/100000)/14)</f>
        <v>42.510640349830851</v>
      </c>
      <c r="L3188" s="13">
        <f>IF(B3188="Pending","",(G3188/C3188)/(VLOOKUP(B3188,Population!$A$2:$B$10,2,FALSE)/100000))</f>
        <v>3.0044348583533821E-3</v>
      </c>
    </row>
    <row r="3189" spans="1:12" x14ac:dyDescent="0.3">
      <c r="A3189" s="1">
        <v>44227</v>
      </c>
      <c r="B3189" s="101" t="s">
        <v>7</v>
      </c>
      <c r="C3189" s="101">
        <v>44144</v>
      </c>
      <c r="D3189" s="6">
        <f t="shared" si="258"/>
        <v>6.0648942586565294E-2</v>
      </c>
      <c r="E3189" s="7">
        <f t="shared" si="259"/>
        <v>206</v>
      </c>
      <c r="F3189" s="6">
        <f t="shared" si="260"/>
        <v>6.6046809874959922E-2</v>
      </c>
      <c r="G3189" s="101">
        <v>2942</v>
      </c>
      <c r="H3189" s="7">
        <f t="shared" si="262"/>
        <v>24</v>
      </c>
      <c r="I3189" s="6">
        <f t="shared" si="261"/>
        <v>0.30487046632124354</v>
      </c>
      <c r="J3189" s="10">
        <f>IF(B3189="Pending","",C3189/(VLOOKUP(B3189,Population!$A$2:$B$10,2,FALSE)/100000))</f>
        <v>9204.3945229015208</v>
      </c>
      <c r="K3189" s="10">
        <f>IF(B3189="Pending","",SUMIFS(E:E,A:A,"&lt;="&amp;A3189,A:A,"&gt;="&amp;A3189-13,B:B,B3189)/(VLOOKUP(B3189,Population!$A$2:$B$10,2,FALSE)/100000)/14)</f>
        <v>39.22936489236946</v>
      </c>
      <c r="L3189" s="13">
        <f>IF(B3189="Pending","",(G3189/C3189)/(VLOOKUP(B3189,Population!$A$2:$B$10,2,FALSE)/100000))</f>
        <v>1.3896151089453372E-2</v>
      </c>
    </row>
    <row r="3190" spans="1:12" x14ac:dyDescent="0.3">
      <c r="A3190" s="1">
        <v>44227</v>
      </c>
      <c r="B3190" s="101" t="s">
        <v>25</v>
      </c>
      <c r="C3190" s="101">
        <v>23210</v>
      </c>
      <c r="D3190" s="6">
        <f t="shared" si="258"/>
        <v>3.188795662908165E-2</v>
      </c>
      <c r="E3190" s="7">
        <f t="shared" si="259"/>
        <v>90</v>
      </c>
      <c r="F3190" s="6">
        <f t="shared" si="260"/>
        <v>2.8855402372555305E-2</v>
      </c>
      <c r="G3190" s="101">
        <v>3704</v>
      </c>
      <c r="H3190" s="7">
        <f t="shared" si="262"/>
        <v>33</v>
      </c>
      <c r="I3190" s="6">
        <f t="shared" si="261"/>
        <v>0.38383419689119169</v>
      </c>
      <c r="J3190" s="10">
        <f>IF(B3190="Pending","",C3190/(VLOOKUP(B3190,Population!$A$2:$B$10,2,FALSE)/100000))</f>
        <v>10484.756221512496</v>
      </c>
      <c r="K3190" s="10">
        <f>IF(B3190="Pending","",SUMIFS(E:E,A:A,"&lt;="&amp;A3190,A:A,"&gt;="&amp;A3190-13,B:B,B3190)/(VLOOKUP(B3190,Population!$A$2:$B$10,2,FALSE)/100000)/14)</f>
        <v>42.204902867416585</v>
      </c>
      <c r="L3190" s="13">
        <f>IF(B3190="Pending","",(G3190/C3190)/(VLOOKUP(B3190,Population!$A$2:$B$10,2,FALSE)/100000))</f>
        <v>7.2090665440419491E-2</v>
      </c>
    </row>
    <row r="3191" spans="1:12" x14ac:dyDescent="0.3">
      <c r="A3191" s="1">
        <v>44227</v>
      </c>
      <c r="B3191" s="101" t="s">
        <v>21</v>
      </c>
      <c r="C3191" s="101">
        <v>1049</v>
      </c>
      <c r="D3191" s="6">
        <f t="shared" si="258"/>
        <v>1.4412092418744787E-3</v>
      </c>
      <c r="E3191" s="7">
        <f t="shared" si="259"/>
        <v>3</v>
      </c>
      <c r="F3191" s="6">
        <f t="shared" si="260"/>
        <v>9.6184674575184356E-4</v>
      </c>
      <c r="G3191" s="101">
        <v>1</v>
      </c>
      <c r="H3191" s="7">
        <f t="shared" si="262"/>
        <v>1</v>
      </c>
      <c r="I3191" s="6">
        <f t="shared" si="261"/>
        <v>1.0362694300518135E-4</v>
      </c>
      <c r="J3191" s="10" t="str">
        <f>IF(B3191="Pending","",C3191/(VLOOKUP(B3191,Population!$A$2:$B$10,2,FALSE)/100000))</f>
        <v/>
      </c>
      <c r="K3191" s="10" t="str">
        <f>IF(B3191="Pending","",SUMIFS(E:E,A:A,"&lt;="&amp;A3191,A:A,"&gt;="&amp;A3191-13,B:B,B3191)/(VLOOKUP(B3191,Population!$A$2:$B$10,2,FALSE)/100000)/14)</f>
        <v/>
      </c>
      <c r="L3191" s="13" t="str">
        <f>IF(B3191="Pending","",(G3191/C3191)/(VLOOKUP(B3191,Population!$A$2:$B$10,2,FALSE)/100000))</f>
        <v/>
      </c>
    </row>
    <row r="3192" spans="1:12" x14ac:dyDescent="0.3">
      <c r="A3192" s="1">
        <v>44228</v>
      </c>
      <c r="B3192" s="101" t="s">
        <v>0</v>
      </c>
      <c r="C3192" s="101">
        <v>38211</v>
      </c>
      <c r="D3192" s="6">
        <f t="shared" si="258"/>
        <v>5.2402195870195165E-2</v>
      </c>
      <c r="E3192" s="7">
        <f t="shared" si="259"/>
        <v>90</v>
      </c>
      <c r="F3192" s="6">
        <f t="shared" si="260"/>
        <v>6.7873303167420809E-2</v>
      </c>
      <c r="G3192" s="101">
        <v>4</v>
      </c>
      <c r="H3192" s="7">
        <f t="shared" si="262"/>
        <v>0</v>
      </c>
      <c r="I3192" s="6">
        <f t="shared" si="261"/>
        <v>4.1013021634368914E-4</v>
      </c>
      <c r="J3192" s="10">
        <f>IF(B3192="Pending","",C3192/(VLOOKUP(B3192,Population!$A$2:$B$10,2,FALSE)/100000))</f>
        <v>4217.8569299750307</v>
      </c>
      <c r="K3192" s="10">
        <f>IF(B3192="Pending","",SUMIFS(E:E,A:A,"&lt;="&amp;A3192,A:A,"&gt;="&amp;A3192-13,B:B,B3192)/(VLOOKUP(B3192,Population!$A$2:$B$10,2,FALSE)/100000)/14)</f>
        <v>22.155508647902131</v>
      </c>
      <c r="L3192" s="13">
        <f>IF(B3192="Pending","",(G3192/C3192)/(VLOOKUP(B3192,Population!$A$2:$B$10,2,FALSE)/100000))</f>
        <v>1.1555135129359159E-5</v>
      </c>
    </row>
    <row r="3193" spans="1:12" x14ac:dyDescent="0.3">
      <c r="A3193" s="1">
        <v>44228</v>
      </c>
      <c r="B3193" s="101" t="s">
        <v>1</v>
      </c>
      <c r="C3193" s="101">
        <v>91667</v>
      </c>
      <c r="D3193" s="6">
        <f t="shared" si="258"/>
        <v>0.12571123730949674</v>
      </c>
      <c r="E3193" s="7">
        <f t="shared" si="259"/>
        <v>184</v>
      </c>
      <c r="F3193" s="6">
        <f t="shared" si="260"/>
        <v>0.13876319758672701</v>
      </c>
      <c r="G3193" s="101">
        <v>3</v>
      </c>
      <c r="H3193" s="7">
        <f t="shared" si="262"/>
        <v>0</v>
      </c>
      <c r="I3193" s="6">
        <f t="shared" si="261"/>
        <v>3.0759766225776686E-4</v>
      </c>
      <c r="J3193" s="10">
        <f>IF(B3193="Pending","",C3193/(VLOOKUP(B3193,Population!$A$2:$B$10,2,FALSE)/100000))</f>
        <v>10699.699436808778</v>
      </c>
      <c r="K3193" s="10">
        <f>IF(B3193="Pending","",SUMIFS(E:E,A:A,"&lt;="&amp;A3193,A:A,"&gt;="&amp;A3193-13,B:B,B3193)/(VLOOKUP(B3193,Population!$A$2:$B$10,2,FALSE)/100000)/14)</f>
        <v>43.387818228052843</v>
      </c>
      <c r="L3193" s="13">
        <f>IF(B3193="Pending","",(G3193/C3193)/(VLOOKUP(B3193,Population!$A$2:$B$10,2,FALSE)/100000))</f>
        <v>3.8200301986566304E-6</v>
      </c>
    </row>
    <row r="3194" spans="1:12" x14ac:dyDescent="0.3">
      <c r="A3194" s="1">
        <v>44228</v>
      </c>
      <c r="B3194" s="101" t="s">
        <v>2</v>
      </c>
      <c r="C3194" s="101">
        <v>132567</v>
      </c>
      <c r="D3194" s="6">
        <f t="shared" si="258"/>
        <v>0.18180110177499051</v>
      </c>
      <c r="E3194" s="7">
        <f t="shared" si="259"/>
        <v>231</v>
      </c>
      <c r="F3194" s="6">
        <f t="shared" si="260"/>
        <v>0.17420814479638008</v>
      </c>
      <c r="G3194" s="101">
        <v>41</v>
      </c>
      <c r="H3194" s="7">
        <f t="shared" si="262"/>
        <v>0</v>
      </c>
      <c r="I3194" s="6">
        <f t="shared" si="261"/>
        <v>4.2038347175228138E-3</v>
      </c>
      <c r="J3194" s="10">
        <f>IF(B3194="Pending","",C3194/(VLOOKUP(B3194,Population!$A$2:$B$10,2,FALSE)/100000))</f>
        <v>13918.555133718586</v>
      </c>
      <c r="K3194" s="10">
        <f>IF(B3194="Pending","",SUMIFS(E:E,A:A,"&lt;="&amp;A3194,A:A,"&gt;="&amp;A3194-13,B:B,B3194)/(VLOOKUP(B3194,Population!$A$2:$B$10,2,FALSE)/100000)/14)</f>
        <v>52.698790005183632</v>
      </c>
      <c r="L3194" s="13">
        <f>IF(B3194="Pending","",(G3194/C3194)/(VLOOKUP(B3194,Population!$A$2:$B$10,2,FALSE)/100000))</f>
        <v>3.2471859130362509E-5</v>
      </c>
    </row>
    <row r="3195" spans="1:12" x14ac:dyDescent="0.3">
      <c r="A3195" s="1">
        <v>44228</v>
      </c>
      <c r="B3195" s="101" t="s">
        <v>3</v>
      </c>
      <c r="C3195" s="101">
        <v>113173</v>
      </c>
      <c r="D3195" s="6">
        <f t="shared" si="258"/>
        <v>0.15520435772991015</v>
      </c>
      <c r="E3195" s="7">
        <f t="shared" si="259"/>
        <v>206</v>
      </c>
      <c r="F3195" s="6">
        <f t="shared" si="260"/>
        <v>0.15535444947209653</v>
      </c>
      <c r="G3195" s="101">
        <v>95</v>
      </c>
      <c r="H3195" s="7">
        <f t="shared" si="262"/>
        <v>1</v>
      </c>
      <c r="I3195" s="6">
        <f t="shared" si="261"/>
        <v>9.7405926381626158E-3</v>
      </c>
      <c r="J3195" s="10">
        <f>IF(B3195="Pending","",C3195/(VLOOKUP(B3195,Population!$A$2:$B$10,2,FALSE)/100000))</f>
        <v>12901.883531581816</v>
      </c>
      <c r="K3195" s="10">
        <f>IF(B3195="Pending","",SUMIFS(E:E,A:A,"&lt;="&amp;A3195,A:A,"&gt;="&amp;A3195-13,B:B,B3195)/(VLOOKUP(B3195,Population!$A$2:$B$10,2,FALSE)/100000)/14)</f>
        <v>50.160628011062705</v>
      </c>
      <c r="L3195" s="13">
        <f>IF(B3195="Pending","",(G3195/C3195)/(VLOOKUP(B3195,Population!$A$2:$B$10,2,FALSE)/100000))</f>
        <v>9.5695400787269296E-5</v>
      </c>
    </row>
    <row r="3196" spans="1:12" x14ac:dyDescent="0.3">
      <c r="A3196" s="1">
        <v>44228</v>
      </c>
      <c r="B3196" s="101" t="s">
        <v>4</v>
      </c>
      <c r="C3196" s="101">
        <v>108574</v>
      </c>
      <c r="D3196" s="6">
        <f t="shared" si="258"/>
        <v>0.14889733360578289</v>
      </c>
      <c r="E3196" s="7">
        <f t="shared" si="259"/>
        <v>192</v>
      </c>
      <c r="F3196" s="6">
        <f t="shared" si="260"/>
        <v>0.14479638009049775</v>
      </c>
      <c r="G3196" s="101">
        <v>311</v>
      </c>
      <c r="H3196" s="7">
        <f t="shared" si="262"/>
        <v>5</v>
      </c>
      <c r="I3196" s="6">
        <f t="shared" si="261"/>
        <v>3.1887624320721827E-2</v>
      </c>
      <c r="J3196" s="10">
        <f>IF(B3196="Pending","",C3196/(VLOOKUP(B3196,Population!$A$2:$B$10,2,FALSE)/100000))</f>
        <v>12735.654295500399</v>
      </c>
      <c r="K3196" s="10">
        <f>IF(B3196="Pending","",SUMIFS(E:E,A:A,"&lt;="&amp;A3196,A:A,"&gt;="&amp;A3196-13,B:B,B3196)/(VLOOKUP(B3196,Population!$A$2:$B$10,2,FALSE)/100000)/14)</f>
        <v>49.014350731612502</v>
      </c>
      <c r="L3196" s="13">
        <f>IF(B3196="Pending","",(G3196/C3196)/(VLOOKUP(B3196,Population!$A$2:$B$10,2,FALSE)/100000))</f>
        <v>3.3599280286908314E-4</v>
      </c>
    </row>
    <row r="3197" spans="1:12" x14ac:dyDescent="0.3">
      <c r="A3197" s="1">
        <v>44228</v>
      </c>
      <c r="B3197" s="101" t="s">
        <v>5</v>
      </c>
      <c r="C3197" s="101">
        <v>102493</v>
      </c>
      <c r="D3197" s="6">
        <f t="shared" si="258"/>
        <v>0.14055790901373721</v>
      </c>
      <c r="E3197" s="7">
        <f t="shared" si="259"/>
        <v>196</v>
      </c>
      <c r="F3197" s="6">
        <f t="shared" si="260"/>
        <v>0.14781297134238311</v>
      </c>
      <c r="G3197" s="101">
        <v>815</v>
      </c>
      <c r="H3197" s="7">
        <f t="shared" si="262"/>
        <v>9</v>
      </c>
      <c r="I3197" s="6">
        <f t="shared" si="261"/>
        <v>8.3564031580026663E-2</v>
      </c>
      <c r="J3197" s="10">
        <f>IF(B3197="Pending","",C3197/(VLOOKUP(B3197,Population!$A$2:$B$10,2,FALSE)/100000))</f>
        <v>11447.114627507788</v>
      </c>
      <c r="K3197" s="10">
        <f>IF(B3197="Pending","",SUMIFS(E:E,A:A,"&lt;="&amp;A3197,A:A,"&gt;="&amp;A3197-13,B:B,B3197)/(VLOOKUP(B3197,Population!$A$2:$B$10,2,FALSE)/100000)/14)</f>
        <v>47.602507336625756</v>
      </c>
      <c r="L3197" s="13">
        <f>IF(B3197="Pending","",(G3197/C3197)/(VLOOKUP(B3197,Population!$A$2:$B$10,2,FALSE)/100000))</f>
        <v>8.8810687079226148E-4</v>
      </c>
    </row>
    <row r="3198" spans="1:12" x14ac:dyDescent="0.3">
      <c r="A3198" s="1">
        <v>44228</v>
      </c>
      <c r="B3198" s="101" t="s">
        <v>6</v>
      </c>
      <c r="C3198" s="101">
        <v>73993</v>
      </c>
      <c r="D3198" s="6">
        <f t="shared" si="258"/>
        <v>0.10147328463069144</v>
      </c>
      <c r="E3198" s="7">
        <f t="shared" si="259"/>
        <v>121</v>
      </c>
      <c r="F3198" s="6">
        <f t="shared" si="260"/>
        <v>9.1251885369532423E-2</v>
      </c>
      <c r="G3198" s="101">
        <v>1767</v>
      </c>
      <c r="H3198" s="7">
        <f t="shared" si="262"/>
        <v>18</v>
      </c>
      <c r="I3198" s="6">
        <f t="shared" si="261"/>
        <v>0.18117502306982466</v>
      </c>
      <c r="J3198" s="10">
        <f>IF(B3198="Pending","",C3198/(VLOOKUP(B3198,Population!$A$2:$B$10,2,FALSE)/100000))</f>
        <v>9389.5218250896542</v>
      </c>
      <c r="K3198" s="10">
        <f>IF(B3198="Pending","",SUMIFS(E:E,A:A,"&lt;="&amp;A3198,A:A,"&gt;="&amp;A3198-13,B:B,B3198)/(VLOOKUP(B3198,Population!$A$2:$B$10,2,FALSE)/100000)/14)</f>
        <v>41.259794215869938</v>
      </c>
      <c r="L3198" s="13">
        <f>IF(B3198="Pending","",(G3198/C3198)/(VLOOKUP(B3198,Population!$A$2:$B$10,2,FALSE)/100000))</f>
        <v>3.0303916000989648E-3</v>
      </c>
    </row>
    <row r="3199" spans="1:12" x14ac:dyDescent="0.3">
      <c r="A3199" s="1">
        <v>44228</v>
      </c>
      <c r="B3199" s="101" t="s">
        <v>7</v>
      </c>
      <c r="C3199" s="101">
        <v>44209</v>
      </c>
      <c r="D3199" s="6">
        <f t="shared" si="258"/>
        <v>6.0627795064914759E-2</v>
      </c>
      <c r="E3199" s="7">
        <f t="shared" si="259"/>
        <v>65</v>
      </c>
      <c r="F3199" s="6">
        <f t="shared" si="260"/>
        <v>4.9019607843137254E-2</v>
      </c>
      <c r="G3199" s="101">
        <v>2974</v>
      </c>
      <c r="H3199" s="7">
        <f t="shared" si="262"/>
        <v>32</v>
      </c>
      <c r="I3199" s="6">
        <f t="shared" si="261"/>
        <v>0.30493181585153284</v>
      </c>
      <c r="J3199" s="10">
        <f>IF(B3199="Pending","",C3199/(VLOOKUP(B3199,Population!$A$2:$B$10,2,FALSE)/100000))</f>
        <v>9217.9475684793706</v>
      </c>
      <c r="K3199" s="10">
        <f>IF(B3199="Pending","",SUMIFS(E:E,A:A,"&lt;="&amp;A3199,A:A,"&gt;="&amp;A3199-13,B:B,B3199)/(VLOOKUP(B3199,Population!$A$2:$B$10,2,FALSE)/100000)/14)</f>
        <v>37.725125767794928</v>
      </c>
      <c r="L3199" s="13">
        <f>IF(B3199="Pending","",(G3199/C3199)/(VLOOKUP(B3199,Population!$A$2:$B$10,2,FALSE)/100000))</f>
        <v>1.402664530491533E-2</v>
      </c>
    </row>
    <row r="3200" spans="1:12" x14ac:dyDescent="0.3">
      <c r="A3200" s="1">
        <v>44228</v>
      </c>
      <c r="B3200" s="101" t="s">
        <v>25</v>
      </c>
      <c r="C3200" s="101">
        <v>23248</v>
      </c>
      <c r="D3200" s="6">
        <f t="shared" si="258"/>
        <v>3.1882082373931517E-2</v>
      </c>
      <c r="E3200" s="7">
        <f t="shared" si="259"/>
        <v>38</v>
      </c>
      <c r="F3200" s="6">
        <f t="shared" si="260"/>
        <v>2.8657616892911009E-2</v>
      </c>
      <c r="G3200" s="101">
        <v>3742</v>
      </c>
      <c r="H3200" s="7">
        <f t="shared" si="262"/>
        <v>38</v>
      </c>
      <c r="I3200" s="6">
        <f t="shared" si="261"/>
        <v>0.3836768173895212</v>
      </c>
      <c r="J3200" s="10">
        <f>IF(B3200="Pending","",C3200/(VLOOKUP(B3200,Population!$A$2:$B$10,2,FALSE)/100000))</f>
        <v>10501.922130018203</v>
      </c>
      <c r="K3200" s="10">
        <f>IF(B3200="Pending","",SUMIFS(E:E,A:A,"&lt;="&amp;A3200,A:A,"&gt;="&amp;A3200-13,B:B,B3200)/(VLOOKUP(B3200,Population!$A$2:$B$10,2,FALSE)/100000)/14)</f>
        <v>41.140100272137722</v>
      </c>
      <c r="L3200" s="13">
        <f>IF(B3200="Pending","",(G3200/C3200)/(VLOOKUP(B3200,Population!$A$2:$B$10,2,FALSE)/100000))</f>
        <v>7.2711211862433081E-2</v>
      </c>
    </row>
    <row r="3201" spans="1:12" x14ac:dyDescent="0.3">
      <c r="A3201" s="1">
        <v>44228</v>
      </c>
      <c r="B3201" s="101" t="s">
        <v>21</v>
      </c>
      <c r="C3201" s="101">
        <v>1052</v>
      </c>
      <c r="D3201" s="6">
        <f t="shared" si="258"/>
        <v>1.4427026263496194E-3</v>
      </c>
      <c r="E3201" s="7">
        <f t="shared" si="259"/>
        <v>3</v>
      </c>
      <c r="F3201" s="6">
        <f t="shared" si="260"/>
        <v>2.2624434389140274E-3</v>
      </c>
      <c r="G3201" s="101">
        <v>1</v>
      </c>
      <c r="H3201" s="7">
        <f t="shared" si="262"/>
        <v>0</v>
      </c>
      <c r="I3201" s="6">
        <f t="shared" si="261"/>
        <v>1.0253255408592229E-4</v>
      </c>
      <c r="J3201" s="10" t="str">
        <f>IF(B3201="Pending","",C3201/(VLOOKUP(B3201,Population!$A$2:$B$10,2,FALSE)/100000))</f>
        <v/>
      </c>
      <c r="K3201" s="10" t="str">
        <f>IF(B3201="Pending","",SUMIFS(E:E,A:A,"&lt;="&amp;A3201,A:A,"&gt;="&amp;A3201-13,B:B,B3201)/(VLOOKUP(B3201,Population!$A$2:$B$10,2,FALSE)/100000)/14)</f>
        <v/>
      </c>
      <c r="L3201" s="13" t="str">
        <f>IF(B3201="Pending","",(G3201/C3201)/(VLOOKUP(B3201,Population!$A$2:$B$10,2,FALSE)/100000))</f>
        <v/>
      </c>
    </row>
    <row r="3202" spans="1:12" x14ac:dyDescent="0.3">
      <c r="A3202" s="1">
        <v>44229</v>
      </c>
      <c r="B3202" s="101" t="s">
        <v>0</v>
      </c>
      <c r="C3202" s="101">
        <v>38358</v>
      </c>
      <c r="D3202" s="6">
        <f t="shared" ref="D3202:D3265" si="263">C3202/SUMIF(A:A,A3202,C:C)</f>
        <v>5.2447495077663532E-2</v>
      </c>
      <c r="E3202" s="7">
        <f t="shared" si="259"/>
        <v>147</v>
      </c>
      <c r="F3202" s="6">
        <f t="shared" si="260"/>
        <v>6.7648412333179933E-2</v>
      </c>
      <c r="G3202" s="101">
        <v>4</v>
      </c>
      <c r="H3202" s="7">
        <f t="shared" si="262"/>
        <v>0</v>
      </c>
      <c r="I3202" s="6">
        <f t="shared" si="261"/>
        <v>4.0404040404040404E-4</v>
      </c>
      <c r="J3202" s="10">
        <f>IF(B3202="Pending","",C3202/(VLOOKUP(B3202,Population!$A$2:$B$10,2,FALSE)/100000))</f>
        <v>4234.0832775897579</v>
      </c>
      <c r="K3202" s="10">
        <f>IF(B3202="Pending","",SUMIFS(E:E,A:A,"&lt;="&amp;A3202,A:A,"&gt;="&amp;A3202-13,B:B,B3202)/(VLOOKUP(B3202,Population!$A$2:$B$10,2,FALSE)/100000)/14)</f>
        <v>22.360506236815105</v>
      </c>
      <c r="L3202" s="13">
        <f>IF(B3202="Pending","",(G3202/C3202)/(VLOOKUP(B3202,Population!$A$2:$B$10,2,FALSE)/100000))</f>
        <v>1.1510852193230691E-5</v>
      </c>
    </row>
    <row r="3203" spans="1:12" x14ac:dyDescent="0.3">
      <c r="A3203" s="1">
        <v>44229</v>
      </c>
      <c r="B3203" s="101" t="s">
        <v>1</v>
      </c>
      <c r="C3203" s="101">
        <v>91956</v>
      </c>
      <c r="D3203" s="6">
        <f t="shared" si="263"/>
        <v>0.12573288120761322</v>
      </c>
      <c r="E3203" s="7">
        <f t="shared" si="259"/>
        <v>289</v>
      </c>
      <c r="F3203" s="6">
        <f t="shared" si="260"/>
        <v>0.13299585826046939</v>
      </c>
      <c r="G3203" s="101">
        <v>3</v>
      </c>
      <c r="H3203" s="7">
        <f t="shared" si="262"/>
        <v>0</v>
      </c>
      <c r="I3203" s="6">
        <f t="shared" si="261"/>
        <v>3.0303030303030303E-4</v>
      </c>
      <c r="J3203" s="10">
        <f>IF(B3203="Pending","",C3203/(VLOOKUP(B3203,Population!$A$2:$B$10,2,FALSE)/100000))</f>
        <v>10733.432548367329</v>
      </c>
      <c r="K3203" s="10">
        <f>IF(B3203="Pending","",SUMIFS(E:E,A:A,"&lt;="&amp;A3203,A:A,"&gt;="&amp;A3203-13,B:B,B3203)/(VLOOKUP(B3203,Population!$A$2:$B$10,2,FALSE)/100000)/14)</f>
        <v>44.063147451049055</v>
      </c>
      <c r="L3203" s="13">
        <f>IF(B3203="Pending","",(G3203/C3203)/(VLOOKUP(B3203,Population!$A$2:$B$10,2,FALSE)/100000))</f>
        <v>3.8080245793668425E-6</v>
      </c>
    </row>
    <row r="3204" spans="1:12" x14ac:dyDescent="0.3">
      <c r="A3204" s="1">
        <v>44229</v>
      </c>
      <c r="B3204" s="101" t="s">
        <v>2</v>
      </c>
      <c r="C3204" s="101">
        <v>132948</v>
      </c>
      <c r="D3204" s="6">
        <f t="shared" si="263"/>
        <v>0.18178188580179391</v>
      </c>
      <c r="E3204" s="7">
        <f t="shared" si="259"/>
        <v>381</v>
      </c>
      <c r="F3204" s="6">
        <f t="shared" si="260"/>
        <v>0.17533364012885411</v>
      </c>
      <c r="G3204" s="101">
        <v>41</v>
      </c>
      <c r="H3204" s="7">
        <f t="shared" si="262"/>
        <v>0</v>
      </c>
      <c r="I3204" s="6">
        <f t="shared" si="261"/>
        <v>4.1414141414141412E-3</v>
      </c>
      <c r="J3204" s="10">
        <f>IF(B3204="Pending","",C3204/(VLOOKUP(B3204,Population!$A$2:$B$10,2,FALSE)/100000))</f>
        <v>13958.557317564842</v>
      </c>
      <c r="K3204" s="10">
        <f>IF(B3204="Pending","",SUMIFS(E:E,A:A,"&lt;="&amp;A3204,A:A,"&gt;="&amp;A3204-13,B:B,B3204)/(VLOOKUP(B3204,Population!$A$2:$B$10,2,FALSE)/100000)/14)</f>
        <v>52.72878789333231</v>
      </c>
      <c r="L3204" s="13">
        <f>IF(B3204="Pending","",(G3204/C3204)/(VLOOKUP(B3204,Population!$A$2:$B$10,2,FALSE)/100000))</f>
        <v>3.2378801857378572E-5</v>
      </c>
    </row>
    <row r="3205" spans="1:12" x14ac:dyDescent="0.3">
      <c r="A3205" s="1">
        <v>44229</v>
      </c>
      <c r="B3205" s="101" t="s">
        <v>3</v>
      </c>
      <c r="C3205" s="101">
        <v>113471</v>
      </c>
      <c r="D3205" s="6">
        <f t="shared" si="263"/>
        <v>0.15515067818858017</v>
      </c>
      <c r="E3205" s="7">
        <f t="shared" si="259"/>
        <v>298</v>
      </c>
      <c r="F3205" s="6">
        <f t="shared" si="260"/>
        <v>0.13713759779107226</v>
      </c>
      <c r="G3205" s="101">
        <v>95</v>
      </c>
      <c r="H3205" s="7">
        <f t="shared" si="262"/>
        <v>0</v>
      </c>
      <c r="I3205" s="6">
        <f t="shared" si="261"/>
        <v>9.5959595959595953E-3</v>
      </c>
      <c r="J3205" s="10">
        <f>IF(B3205="Pending","",C3205/(VLOOKUP(B3205,Population!$A$2:$B$10,2,FALSE)/100000))</f>
        <v>12935.855956916581</v>
      </c>
      <c r="K3205" s="10">
        <f>IF(B3205="Pending","",SUMIFS(E:E,A:A,"&lt;="&amp;A3205,A:A,"&gt;="&amp;A3205-13,B:B,B3205)/(VLOOKUP(B3205,Population!$A$2:$B$10,2,FALSE)/100000)/14)</f>
        <v>50.18505688834081</v>
      </c>
      <c r="L3205" s="13">
        <f>IF(B3205="Pending","",(G3205/C3205)/(VLOOKUP(B3205,Population!$A$2:$B$10,2,FALSE)/100000))</f>
        <v>9.5444083451257409E-5</v>
      </c>
    </row>
    <row r="3206" spans="1:12" x14ac:dyDescent="0.3">
      <c r="A3206" s="1">
        <v>44229</v>
      </c>
      <c r="B3206" s="101" t="s">
        <v>4</v>
      </c>
      <c r="C3206" s="101">
        <v>108917</v>
      </c>
      <c r="D3206" s="6">
        <f t="shared" si="263"/>
        <v>0.14892392255523956</v>
      </c>
      <c r="E3206" s="7">
        <f t="shared" si="259"/>
        <v>343</v>
      </c>
      <c r="F3206" s="6">
        <f t="shared" si="260"/>
        <v>0.15784629544408652</v>
      </c>
      <c r="G3206" s="101">
        <v>315</v>
      </c>
      <c r="H3206" s="7">
        <f t="shared" si="262"/>
        <v>4</v>
      </c>
      <c r="I3206" s="6">
        <f t="shared" si="261"/>
        <v>3.1818181818181815E-2</v>
      </c>
      <c r="J3206" s="10">
        <f>IF(B3206="Pending","",C3206/(VLOOKUP(B3206,Population!$A$2:$B$10,2,FALSE)/100000))</f>
        <v>12775.887955707783</v>
      </c>
      <c r="K3206" s="10">
        <f>IF(B3206="Pending","",SUMIFS(E:E,A:A,"&lt;="&amp;A3206,A:A,"&gt;="&amp;A3206-13,B:B,B3206)/(VLOOKUP(B3206,Population!$A$2:$B$10,2,FALSE)/100000)/14)</f>
        <v>49.525440542660078</v>
      </c>
      <c r="L3206" s="13">
        <f>IF(B3206="Pending","",(G3206/C3206)/(VLOOKUP(B3206,Population!$A$2:$B$10,2,FALSE)/100000))</f>
        <v>3.3924254048764191E-4</v>
      </c>
    </row>
    <row r="3207" spans="1:12" x14ac:dyDescent="0.3">
      <c r="A3207" s="1">
        <v>44229</v>
      </c>
      <c r="B3207" s="101" t="s">
        <v>5</v>
      </c>
      <c r="C3207" s="101">
        <v>102781</v>
      </c>
      <c r="D3207" s="6">
        <f t="shared" si="263"/>
        <v>0.14053407350689126</v>
      </c>
      <c r="E3207" s="7">
        <f t="shared" si="259"/>
        <v>288</v>
      </c>
      <c r="F3207" s="6">
        <f t="shared" si="260"/>
        <v>0.13253566497929131</v>
      </c>
      <c r="G3207" s="101">
        <v>823</v>
      </c>
      <c r="H3207" s="7">
        <f t="shared" si="262"/>
        <v>8</v>
      </c>
      <c r="I3207" s="6">
        <f t="shared" si="261"/>
        <v>8.3131313131313125E-2</v>
      </c>
      <c r="J3207" s="10">
        <f>IF(B3207="Pending","",C3207/(VLOOKUP(B3207,Population!$A$2:$B$10,2,FALSE)/100000))</f>
        <v>11479.28042432047</v>
      </c>
      <c r="K3207" s="10">
        <f>IF(B3207="Pending","",SUMIFS(E:E,A:A,"&lt;="&amp;A3207,A:A,"&gt;="&amp;A3207-13,B:B,B3207)/(VLOOKUP(B3207,Population!$A$2:$B$10,2,FALSE)/100000)/14)</f>
        <v>47.730149387469737</v>
      </c>
      <c r="L3207" s="13">
        <f>IF(B3207="Pending","",(G3207/C3207)/(VLOOKUP(B3207,Population!$A$2:$B$10,2,FALSE)/100000))</f>
        <v>8.9431151539700053E-4</v>
      </c>
    </row>
    <row r="3208" spans="1:12" x14ac:dyDescent="0.3">
      <c r="A3208" s="1">
        <v>44229</v>
      </c>
      <c r="B3208" s="101" t="s">
        <v>6</v>
      </c>
      <c r="C3208" s="101">
        <v>74244</v>
      </c>
      <c r="D3208" s="6">
        <f t="shared" si="263"/>
        <v>0.10151498577991687</v>
      </c>
      <c r="E3208" s="7">
        <f t="shared" ref="E3208:E3271" si="264">C3208-SUMIFS(C:C,A:A,A3208-1,B:B,B3208)</f>
        <v>251</v>
      </c>
      <c r="F3208" s="6">
        <f t="shared" ref="F3208:F3271" si="265">E3208/SUMIF(A:A,A3208,E:E)</f>
        <v>0.1155085135757018</v>
      </c>
      <c r="G3208" s="101">
        <v>1792</v>
      </c>
      <c r="H3208" s="7">
        <f t="shared" si="262"/>
        <v>25</v>
      </c>
      <c r="I3208" s="6">
        <f t="shared" si="261"/>
        <v>0.18101010101010101</v>
      </c>
      <c r="J3208" s="10">
        <f>IF(B3208="Pending","",C3208/(VLOOKUP(B3208,Population!$A$2:$B$10,2,FALSE)/100000))</f>
        <v>9421.3730809935569</v>
      </c>
      <c r="K3208" s="10">
        <f>IF(B3208="Pending","",SUMIFS(E:E,A:A,"&lt;="&amp;A3208,A:A,"&gt;="&amp;A3208-13,B:B,B3208)/(VLOOKUP(B3208,Population!$A$2:$B$10,2,FALSE)/100000)/14)</f>
        <v>41.731127541710286</v>
      </c>
      <c r="L3208" s="13">
        <f>IF(B3208="Pending","",(G3208/C3208)/(VLOOKUP(B3208,Population!$A$2:$B$10,2,FALSE)/100000))</f>
        <v>3.062876481777989E-3</v>
      </c>
    </row>
    <row r="3209" spans="1:12" x14ac:dyDescent="0.3">
      <c r="A3209" s="1">
        <v>44229</v>
      </c>
      <c r="B3209" s="101" t="s">
        <v>7</v>
      </c>
      <c r="C3209" s="101">
        <v>44330</v>
      </c>
      <c r="D3209" s="6">
        <f t="shared" si="263"/>
        <v>6.0613104353533141E-2</v>
      </c>
      <c r="E3209" s="7">
        <f t="shared" si="264"/>
        <v>121</v>
      </c>
      <c r="F3209" s="6">
        <f t="shared" si="265"/>
        <v>5.568338702254947E-2</v>
      </c>
      <c r="G3209" s="101">
        <v>3018</v>
      </c>
      <c r="H3209" s="7">
        <f t="shared" si="262"/>
        <v>44</v>
      </c>
      <c r="I3209" s="6">
        <f t="shared" si="261"/>
        <v>0.30484848484848487</v>
      </c>
      <c r="J3209" s="10">
        <f>IF(B3209="Pending","",C3209/(VLOOKUP(B3209,Population!$A$2:$B$10,2,FALSE)/100000))</f>
        <v>9243.1770840935205</v>
      </c>
      <c r="K3209" s="10">
        <f>IF(B3209="Pending","",SUMIFS(E:E,A:A,"&lt;="&amp;A3209,A:A,"&gt;="&amp;A3209-13,B:B,B3209)/(VLOOKUP(B3209,Population!$A$2:$B$10,2,FALSE)/100000)/14)</f>
        <v>37.56129774432641</v>
      </c>
      <c r="L3209" s="13">
        <f>IF(B3209="Pending","",(G3209/C3209)/(VLOOKUP(B3209,Population!$A$2:$B$10,2,FALSE)/100000))</f>
        <v>1.4195315398133061E-2</v>
      </c>
    </row>
    <row r="3210" spans="1:12" x14ac:dyDescent="0.3">
      <c r="A3210" s="1">
        <v>44229</v>
      </c>
      <c r="B3210" s="101" t="s">
        <v>25</v>
      </c>
      <c r="C3210" s="101">
        <v>23304</v>
      </c>
      <c r="D3210" s="6">
        <f t="shared" si="263"/>
        <v>3.1863924742944652E-2</v>
      </c>
      <c r="E3210" s="7">
        <f t="shared" si="264"/>
        <v>56</v>
      </c>
      <c r="F3210" s="6">
        <f t="shared" si="265"/>
        <v>2.5770823745973309E-2</v>
      </c>
      <c r="G3210" s="101">
        <v>3809</v>
      </c>
      <c r="H3210" s="7">
        <f t="shared" si="262"/>
        <v>67</v>
      </c>
      <c r="I3210" s="6">
        <f t="shared" si="261"/>
        <v>0.38474747474747473</v>
      </c>
      <c r="J3210" s="10">
        <f>IF(B3210="Pending","",C3210/(VLOOKUP(B3210,Population!$A$2:$B$10,2,FALSE)/100000))</f>
        <v>10527.219258342406</v>
      </c>
      <c r="K3210" s="10">
        <f>IF(B3210="Pending","",SUMIFS(E:E,A:A,"&lt;="&amp;A3210,A:A,"&gt;="&amp;A3210-13,B:B,B3210)/(VLOOKUP(B3210,Population!$A$2:$B$10,2,FALSE)/100000)/14)</f>
        <v>38.752361119088164</v>
      </c>
      <c r="L3210" s="13">
        <f>IF(B3210="Pending","",(G3210/C3210)/(VLOOKUP(B3210,Population!$A$2:$B$10,2,FALSE)/100000))</f>
        <v>7.3835241180913697E-2</v>
      </c>
    </row>
    <row r="3211" spans="1:12" x14ac:dyDescent="0.3">
      <c r="A3211" s="1">
        <v>44229</v>
      </c>
      <c r="B3211" s="101" t="s">
        <v>21</v>
      </c>
      <c r="C3211" s="101">
        <v>1051</v>
      </c>
      <c r="D3211" s="6">
        <f t="shared" si="263"/>
        <v>1.4370487858236709E-3</v>
      </c>
      <c r="E3211" s="7">
        <f t="shared" si="264"/>
        <v>-1</v>
      </c>
      <c r="F3211" s="6">
        <f t="shared" si="265"/>
        <v>-4.6019328117809482E-4</v>
      </c>
      <c r="G3211" s="101">
        <v>0</v>
      </c>
      <c r="H3211" s="7">
        <f t="shared" si="262"/>
        <v>-1</v>
      </c>
      <c r="I3211" s="6">
        <f t="shared" si="261"/>
        <v>0</v>
      </c>
      <c r="J3211" s="10" t="str">
        <f>IF(B3211="Pending","",C3211/(VLOOKUP(B3211,Population!$A$2:$B$10,2,FALSE)/100000))</f>
        <v/>
      </c>
      <c r="K3211" s="10" t="str">
        <f>IF(B3211="Pending","",SUMIFS(E:E,A:A,"&lt;="&amp;A3211,A:A,"&gt;="&amp;A3211-13,B:B,B3211)/(VLOOKUP(B3211,Population!$A$2:$B$10,2,FALSE)/100000)/14)</f>
        <v/>
      </c>
      <c r="L3211" s="13" t="str">
        <f>IF(B3211="Pending","",(G3211/C3211)/(VLOOKUP(B3211,Population!$A$2:$B$10,2,FALSE)/100000))</f>
        <v/>
      </c>
    </row>
    <row r="3212" spans="1:12" x14ac:dyDescent="0.3">
      <c r="A3212" s="1">
        <v>44230</v>
      </c>
      <c r="B3212" s="101" t="s">
        <v>0</v>
      </c>
      <c r="C3212" s="101">
        <v>38484</v>
      </c>
      <c r="D3212" s="6">
        <f t="shared" si="263"/>
        <v>5.2486579670929165E-2</v>
      </c>
      <c r="E3212" s="7">
        <f t="shared" si="264"/>
        <v>126</v>
      </c>
      <c r="F3212" s="6">
        <f t="shared" si="265"/>
        <v>6.7887931034482762E-2</v>
      </c>
      <c r="G3212" s="101">
        <v>4</v>
      </c>
      <c r="H3212" s="7">
        <f t="shared" si="262"/>
        <v>0</v>
      </c>
      <c r="I3212" s="6">
        <f t="shared" si="261"/>
        <v>3.9868434167248079E-4</v>
      </c>
      <c r="J3212" s="10">
        <f>IF(B3212="Pending","",C3212/(VLOOKUP(B3212,Population!$A$2:$B$10,2,FALSE)/100000))</f>
        <v>4247.9915755452384</v>
      </c>
      <c r="K3212" s="10">
        <f>IF(B3212="Pending","",SUMIFS(E:E,A:A,"&lt;="&amp;A3212,A:A,"&gt;="&amp;A3212-13,B:B,B3212)/(VLOOKUP(B3212,Population!$A$2:$B$10,2,FALSE)/100000)/14)</f>
        <v>21.240904020444251</v>
      </c>
      <c r="L3212" s="13">
        <f>IF(B3212="Pending","",(G3212/C3212)/(VLOOKUP(B3212,Population!$A$2:$B$10,2,FALSE)/100000))</f>
        <v>1.1473164650970348E-5</v>
      </c>
    </row>
    <row r="3213" spans="1:12" x14ac:dyDescent="0.3">
      <c r="A3213" s="1">
        <v>44230</v>
      </c>
      <c r="B3213" s="101" t="s">
        <v>1</v>
      </c>
      <c r="C3213" s="101">
        <v>92243</v>
      </c>
      <c r="D3213" s="6">
        <f t="shared" si="263"/>
        <v>0.12580603805699822</v>
      </c>
      <c r="E3213" s="7">
        <f t="shared" si="264"/>
        <v>287</v>
      </c>
      <c r="F3213" s="6">
        <f t="shared" si="265"/>
        <v>0.15463362068965517</v>
      </c>
      <c r="G3213" s="101">
        <v>3</v>
      </c>
      <c r="H3213" s="7">
        <f t="shared" si="262"/>
        <v>0</v>
      </c>
      <c r="I3213" s="6">
        <f t="shared" si="261"/>
        <v>2.990132562543606E-4</v>
      </c>
      <c r="J3213" s="10">
        <f>IF(B3213="Pending","",C3213/(VLOOKUP(B3213,Population!$A$2:$B$10,2,FALSE)/100000))</f>
        <v>10766.932212787067</v>
      </c>
      <c r="K3213" s="10">
        <f>IF(B3213="Pending","",SUMIFS(E:E,A:A,"&lt;="&amp;A3213,A:A,"&gt;="&amp;A3213-13,B:B,B3213)/(VLOOKUP(B3213,Population!$A$2:$B$10,2,FALSE)/100000)/14)</f>
        <v>42.187232942726247</v>
      </c>
      <c r="L3213" s="13">
        <f>IF(B3213="Pending","",(G3213/C3213)/(VLOOKUP(B3213,Population!$A$2:$B$10,2,FALSE)/100000))</f>
        <v>3.7961764927447872E-6</v>
      </c>
    </row>
    <row r="3214" spans="1:12" x14ac:dyDescent="0.3">
      <c r="A3214" s="1">
        <v>44230</v>
      </c>
      <c r="B3214" s="101" t="s">
        <v>2</v>
      </c>
      <c r="C3214" s="101">
        <v>133254</v>
      </c>
      <c r="D3214" s="6">
        <f t="shared" si="263"/>
        <v>0.18173907825252039</v>
      </c>
      <c r="E3214" s="7">
        <f t="shared" si="264"/>
        <v>306</v>
      </c>
      <c r="F3214" s="6">
        <f t="shared" si="265"/>
        <v>0.1648706896551724</v>
      </c>
      <c r="G3214" s="101">
        <v>41</v>
      </c>
      <c r="H3214" s="7">
        <f t="shared" si="262"/>
        <v>0</v>
      </c>
      <c r="I3214" s="6">
        <f t="shared" si="261"/>
        <v>4.0865145021429282E-3</v>
      </c>
      <c r="J3214" s="10">
        <f>IF(B3214="Pending","",C3214/(VLOOKUP(B3214,Population!$A$2:$B$10,2,FALSE)/100000))</f>
        <v>13990.685055772074</v>
      </c>
      <c r="K3214" s="10">
        <f>IF(B3214="Pending","",SUMIFS(E:E,A:A,"&lt;="&amp;A3214,A:A,"&gt;="&amp;A3214-13,B:B,B3214)/(VLOOKUP(B3214,Population!$A$2:$B$10,2,FALSE)/100000)/14)</f>
        <v>49.234033924011747</v>
      </c>
      <c r="L3214" s="13">
        <f>IF(B3214="Pending","",(G3214/C3214)/(VLOOKUP(B3214,Population!$A$2:$B$10,2,FALSE)/100000))</f>
        <v>3.2304448266729455E-5</v>
      </c>
    </row>
    <row r="3215" spans="1:12" x14ac:dyDescent="0.3">
      <c r="A3215" s="1">
        <v>44230</v>
      </c>
      <c r="B3215" s="101" t="s">
        <v>3</v>
      </c>
      <c r="C3215" s="101">
        <v>113721</v>
      </c>
      <c r="D3215" s="6">
        <f t="shared" si="263"/>
        <v>0.15509890673416837</v>
      </c>
      <c r="E3215" s="7">
        <f t="shared" si="264"/>
        <v>250</v>
      </c>
      <c r="F3215" s="6">
        <f t="shared" si="265"/>
        <v>0.13469827586206898</v>
      </c>
      <c r="G3215" s="101">
        <v>96</v>
      </c>
      <c r="H3215" s="7">
        <f t="shared" si="262"/>
        <v>1</v>
      </c>
      <c r="I3215" s="6">
        <f t="shared" si="261"/>
        <v>9.5684242001395393E-3</v>
      </c>
      <c r="J3215" s="10">
        <f>IF(B3215="Pending","",C3215/(VLOOKUP(B3215,Population!$A$2:$B$10,2,FALSE)/100000))</f>
        <v>12964.356313741047</v>
      </c>
      <c r="K3215" s="10">
        <f>IF(B3215="Pending","",SUMIFS(E:E,A:A,"&lt;="&amp;A3215,A:A,"&gt;="&amp;A3215-13,B:B,B3215)/(VLOOKUP(B3215,Population!$A$2:$B$10,2,FALSE)/100000)/14)</f>
        <v>46.68358447847767</v>
      </c>
      <c r="L3215" s="13">
        <f>IF(B3215="Pending","",(G3215/C3215)/(VLOOKUP(B3215,Population!$A$2:$B$10,2,FALSE)/100000))</f>
        <v>9.6236728665730149E-5</v>
      </c>
    </row>
    <row r="3216" spans="1:12" x14ac:dyDescent="0.3">
      <c r="A3216" s="1">
        <v>44230</v>
      </c>
      <c r="B3216" s="101" t="s">
        <v>4</v>
      </c>
      <c r="C3216" s="101">
        <v>109219</v>
      </c>
      <c r="D3216" s="6">
        <f t="shared" si="263"/>
        <v>0.14895883341334615</v>
      </c>
      <c r="E3216" s="7">
        <f t="shared" si="264"/>
        <v>302</v>
      </c>
      <c r="F3216" s="6">
        <f t="shared" si="265"/>
        <v>0.16271551724137931</v>
      </c>
      <c r="G3216" s="101">
        <v>318</v>
      </c>
      <c r="H3216" s="7">
        <f t="shared" si="262"/>
        <v>3</v>
      </c>
      <c r="I3216" s="6">
        <f t="shared" si="261"/>
        <v>3.1695405162962223E-2</v>
      </c>
      <c r="J3216" s="10">
        <f>IF(B3216="Pending","",C3216/(VLOOKUP(B3216,Population!$A$2:$B$10,2,FALSE)/100000))</f>
        <v>12811.312344578426</v>
      </c>
      <c r="K3216" s="10">
        <f>IF(B3216="Pending","",SUMIFS(E:E,A:A,"&lt;="&amp;A3216,A:A,"&gt;="&amp;A3216-13,B:B,B3216)/(VLOOKUP(B3216,Population!$A$2:$B$10,2,FALSE)/100000)/14)</f>
        <v>46.592958020255914</v>
      </c>
      <c r="L3216" s="13">
        <f>IF(B3216="Pending","",(G3216/C3216)/(VLOOKUP(B3216,Population!$A$2:$B$10,2,FALSE)/100000))</f>
        <v>3.4152645313526947E-4</v>
      </c>
    </row>
    <row r="3217" spans="1:12" x14ac:dyDescent="0.3">
      <c r="A3217" s="1">
        <v>44230</v>
      </c>
      <c r="B3217" s="101" t="s">
        <v>5</v>
      </c>
      <c r="C3217" s="101">
        <v>103017</v>
      </c>
      <c r="D3217" s="6">
        <f t="shared" si="263"/>
        <v>0.14050020730589621</v>
      </c>
      <c r="E3217" s="7">
        <f t="shared" si="264"/>
        <v>236</v>
      </c>
      <c r="F3217" s="6">
        <f t="shared" si="265"/>
        <v>0.12715517241379309</v>
      </c>
      <c r="G3217" s="101">
        <v>832</v>
      </c>
      <c r="H3217" s="7">
        <f t="shared" si="262"/>
        <v>9</v>
      </c>
      <c r="I3217" s="6">
        <f t="shared" si="261"/>
        <v>8.292634306787601E-2</v>
      </c>
      <c r="J3217" s="10">
        <f>IF(B3217="Pending","",C3217/(VLOOKUP(B3217,Population!$A$2:$B$10,2,FALSE)/100000))</f>
        <v>11505.638507819751</v>
      </c>
      <c r="K3217" s="10">
        <f>IF(B3217="Pending","",SUMIFS(E:E,A:A,"&lt;="&amp;A3217,A:A,"&gt;="&amp;A3217-13,B:B,B3217)/(VLOOKUP(B3217,Population!$A$2:$B$10,2,FALSE)/100000)/14)</f>
        <v>44.18010484837162</v>
      </c>
      <c r="L3217" s="13">
        <f>IF(B3217="Pending","",(G3217/C3217)/(VLOOKUP(B3217,Population!$A$2:$B$10,2,FALSE)/100000))</f>
        <v>9.0202018127508502E-4</v>
      </c>
    </row>
    <row r="3218" spans="1:12" x14ac:dyDescent="0.3">
      <c r="A3218" s="1">
        <v>44230</v>
      </c>
      <c r="B3218" s="101" t="s">
        <v>6</v>
      </c>
      <c r="C3218" s="101">
        <v>74416</v>
      </c>
      <c r="D3218" s="6">
        <f t="shared" si="263"/>
        <v>0.10149260245275608</v>
      </c>
      <c r="E3218" s="7">
        <f t="shared" si="264"/>
        <v>172</v>
      </c>
      <c r="F3218" s="6">
        <f t="shared" si="265"/>
        <v>9.2672413793103453E-2</v>
      </c>
      <c r="G3218" s="101">
        <v>1814</v>
      </c>
      <c r="H3218" s="7">
        <f t="shared" si="262"/>
        <v>22</v>
      </c>
      <c r="I3218" s="6">
        <f t="shared" si="261"/>
        <v>0.18080334894847006</v>
      </c>
      <c r="J3218" s="10">
        <f>IF(B3218="Pending","",C3218/(VLOOKUP(B3218,Population!$A$2:$B$10,2,FALSE)/100000))</f>
        <v>9443.199439620932</v>
      </c>
      <c r="K3218" s="10">
        <f>IF(B3218="Pending","",SUMIFS(E:E,A:A,"&lt;="&amp;A3218,A:A,"&gt;="&amp;A3218-13,B:B,B3218)/(VLOOKUP(B3218,Population!$A$2:$B$10,2,FALSE)/100000)/14)</f>
        <v>38.649332718908049</v>
      </c>
      <c r="L3218" s="13">
        <f>IF(B3218="Pending","",(G3218/C3218)/(VLOOKUP(B3218,Population!$A$2:$B$10,2,FALSE)/100000))</f>
        <v>3.0933125276618877E-3</v>
      </c>
    </row>
    <row r="3219" spans="1:12" x14ac:dyDescent="0.3">
      <c r="A3219" s="1">
        <v>44230</v>
      </c>
      <c r="B3219" s="101" t="s">
        <v>7</v>
      </c>
      <c r="C3219" s="101">
        <v>44415</v>
      </c>
      <c r="D3219" s="6">
        <f t="shared" si="263"/>
        <v>6.0575601187099024E-2</v>
      </c>
      <c r="E3219" s="7">
        <f t="shared" si="264"/>
        <v>85</v>
      </c>
      <c r="F3219" s="6">
        <f t="shared" si="265"/>
        <v>4.5797413793103446E-2</v>
      </c>
      <c r="G3219" s="101">
        <v>3068</v>
      </c>
      <c r="H3219" s="7">
        <f t="shared" si="262"/>
        <v>50</v>
      </c>
      <c r="I3219" s="6">
        <f t="shared" si="261"/>
        <v>0.30579089006279281</v>
      </c>
      <c r="J3219" s="10">
        <f>IF(B3219="Pending","",C3219/(VLOOKUP(B3219,Population!$A$2:$B$10,2,FALSE)/100000))</f>
        <v>9260.9002975414787</v>
      </c>
      <c r="K3219" s="10">
        <f>IF(B3219="Pending","",SUMIFS(E:E,A:A,"&lt;="&amp;A3219,A:A,"&gt;="&amp;A3219-13,B:B,B3219)/(VLOOKUP(B3219,Population!$A$2:$B$10,2,FALSE)/100000)/14)</f>
        <v>34.880475542114382</v>
      </c>
      <c r="L3219" s="13">
        <f>IF(B3219="Pending","",(G3219/C3219)/(VLOOKUP(B3219,Population!$A$2:$B$10,2,FALSE)/100000))</f>
        <v>1.4402876309231287E-2</v>
      </c>
    </row>
    <row r="3220" spans="1:12" x14ac:dyDescent="0.3">
      <c r="A3220" s="1">
        <v>44230</v>
      </c>
      <c r="B3220" s="101" t="s">
        <v>25</v>
      </c>
      <c r="C3220" s="101">
        <v>23381</v>
      </c>
      <c r="D3220" s="6">
        <f t="shared" si="263"/>
        <v>3.1888283943612795E-2</v>
      </c>
      <c r="E3220" s="7">
        <f t="shared" si="264"/>
        <v>77</v>
      </c>
      <c r="F3220" s="6">
        <f t="shared" si="265"/>
        <v>4.1487068965517244E-2</v>
      </c>
      <c r="G3220" s="101">
        <v>3857</v>
      </c>
      <c r="H3220" s="7">
        <f t="shared" si="262"/>
        <v>48</v>
      </c>
      <c r="I3220" s="6">
        <f t="shared" si="261"/>
        <v>0.3844313764576896</v>
      </c>
      <c r="J3220" s="10">
        <f>IF(B3220="Pending","",C3220/(VLOOKUP(B3220,Population!$A$2:$B$10,2,FALSE)/100000))</f>
        <v>10562.00280978818</v>
      </c>
      <c r="K3220" s="10">
        <f>IF(B3220="Pending","",SUMIFS(E:E,A:A,"&lt;="&amp;A3220,A:A,"&gt;="&amp;A3220-13,B:B,B3220)/(VLOOKUP(B3220,Population!$A$2:$B$10,2,FALSE)/100000)/14)</f>
        <v>36.655022673841927</v>
      </c>
      <c r="L3220" s="13">
        <f>IF(B3220="Pending","",(G3220/C3220)/(VLOOKUP(B3220,Population!$A$2:$B$10,2,FALSE)/100000))</f>
        <v>7.451946936954483E-2</v>
      </c>
    </row>
    <row r="3221" spans="1:12" x14ac:dyDescent="0.3">
      <c r="A3221" s="1">
        <v>44230</v>
      </c>
      <c r="B3221" s="101" t="s">
        <v>21</v>
      </c>
      <c r="C3221" s="101">
        <v>1066</v>
      </c>
      <c r="D3221" s="6">
        <f t="shared" si="263"/>
        <v>1.4538689826735915E-3</v>
      </c>
      <c r="E3221" s="7">
        <f t="shared" si="264"/>
        <v>15</v>
      </c>
      <c r="F3221" s="6">
        <f t="shared" si="265"/>
        <v>8.0818965517241385E-3</v>
      </c>
      <c r="G3221" s="101">
        <v>0</v>
      </c>
      <c r="H3221" s="7">
        <f t="shared" si="262"/>
        <v>0</v>
      </c>
      <c r="I3221" s="6">
        <f t="shared" si="261"/>
        <v>0</v>
      </c>
      <c r="J3221" s="10" t="str">
        <f>IF(B3221="Pending","",C3221/(VLOOKUP(B3221,Population!$A$2:$B$10,2,FALSE)/100000))</f>
        <v/>
      </c>
      <c r="K3221" s="10" t="str">
        <f>IF(B3221="Pending","",SUMIFS(E:E,A:A,"&lt;="&amp;A3221,A:A,"&gt;="&amp;A3221-13,B:B,B3221)/(VLOOKUP(B3221,Population!$A$2:$B$10,2,FALSE)/100000)/14)</f>
        <v/>
      </c>
      <c r="L3221" s="13" t="str">
        <f>IF(B3221="Pending","",(G3221/C3221)/(VLOOKUP(B3221,Population!$A$2:$B$10,2,FALSE)/100000))</f>
        <v/>
      </c>
    </row>
    <row r="3222" spans="1:12" x14ac:dyDescent="0.3">
      <c r="A3222" s="1">
        <v>44231</v>
      </c>
      <c r="B3222" s="101" t="s">
        <v>0</v>
      </c>
      <c r="C3222" s="101">
        <v>38713</v>
      </c>
      <c r="D3222" s="6">
        <f t="shared" si="263"/>
        <v>5.2572755544087892E-2</v>
      </c>
      <c r="E3222" s="7">
        <f t="shared" si="264"/>
        <v>229</v>
      </c>
      <c r="F3222" s="6">
        <f t="shared" si="265"/>
        <v>7.2606214331008237E-2</v>
      </c>
      <c r="G3222" s="101">
        <v>4</v>
      </c>
      <c r="H3222" s="7">
        <f t="shared" si="262"/>
        <v>0</v>
      </c>
      <c r="I3222" s="6">
        <f t="shared" si="261"/>
        <v>3.9207998431680063E-4</v>
      </c>
      <c r="J3222" s="10">
        <f>IF(B3222="Pending","",C3222/(VLOOKUP(B3222,Population!$A$2:$B$10,2,FALSE)/100000))</f>
        <v>4273.2693551627381</v>
      </c>
      <c r="K3222" s="10">
        <f>IF(B3222="Pending","",SUMIFS(E:E,A:A,"&lt;="&amp;A3222,A:A,"&gt;="&amp;A3222-13,B:B,B3222)/(VLOOKUP(B3222,Population!$A$2:$B$10,2,FALSE)/100000)/14)</f>
        <v>21.382825428153232</v>
      </c>
      <c r="L3222" s="13">
        <f>IF(B3222="Pending","",(G3222/C3222)/(VLOOKUP(B3222,Population!$A$2:$B$10,2,FALSE)/100000))</f>
        <v>1.1405297146383459E-5</v>
      </c>
    </row>
    <row r="3223" spans="1:12" x14ac:dyDescent="0.3">
      <c r="A3223" s="1">
        <v>44231</v>
      </c>
      <c r="B3223" s="101" t="s">
        <v>1</v>
      </c>
      <c r="C3223" s="101">
        <v>92641</v>
      </c>
      <c r="D3223" s="6">
        <f t="shared" si="263"/>
        <v>0.12580767820525007</v>
      </c>
      <c r="E3223" s="7">
        <f t="shared" si="264"/>
        <v>398</v>
      </c>
      <c r="F3223" s="6">
        <f t="shared" si="265"/>
        <v>0.12618896639188332</v>
      </c>
      <c r="G3223" s="101">
        <v>3</v>
      </c>
      <c r="H3223" s="7">
        <f t="shared" si="262"/>
        <v>0</v>
      </c>
      <c r="I3223" s="6">
        <f t="shared" si="261"/>
        <v>2.9405998823760047E-4</v>
      </c>
      <c r="J3223" s="10">
        <f>IF(B3223="Pending","",C3223/(VLOOKUP(B3223,Population!$A$2:$B$10,2,FALSE)/100000))</f>
        <v>10813.388193410956</v>
      </c>
      <c r="K3223" s="10">
        <f>IF(B3223="Pending","",SUMIFS(E:E,A:A,"&lt;="&amp;A3223,A:A,"&gt;="&amp;A3223-13,B:B,B3223)/(VLOOKUP(B3223,Population!$A$2:$B$10,2,FALSE)/100000)/14)</f>
        <v>42.228919931800085</v>
      </c>
      <c r="L3223" s="13">
        <f>IF(B3223="Pending","",(G3223/C3223)/(VLOOKUP(B3223,Population!$A$2:$B$10,2,FALSE)/100000))</f>
        <v>3.779867534031988E-6</v>
      </c>
    </row>
    <row r="3224" spans="1:12" x14ac:dyDescent="0.3">
      <c r="A3224" s="1">
        <v>44231</v>
      </c>
      <c r="B3224" s="101" t="s">
        <v>2</v>
      </c>
      <c r="C3224" s="101">
        <v>133755</v>
      </c>
      <c r="D3224" s="6">
        <f t="shared" si="263"/>
        <v>0.18164102285535805</v>
      </c>
      <c r="E3224" s="7">
        <f t="shared" si="264"/>
        <v>501</v>
      </c>
      <c r="F3224" s="6">
        <f t="shared" si="265"/>
        <v>0.15884590995561193</v>
      </c>
      <c r="G3224" s="101">
        <v>41</v>
      </c>
      <c r="H3224" s="7">
        <f t="shared" si="262"/>
        <v>0</v>
      </c>
      <c r="I3224" s="6">
        <f t="shared" si="261"/>
        <v>4.0188198392472063E-3</v>
      </c>
      <c r="J3224" s="10">
        <f>IF(B3224="Pending","",C3224/(VLOOKUP(B3224,Population!$A$2:$B$10,2,FALSE)/100000))</f>
        <v>14043.286352640773</v>
      </c>
      <c r="K3224" s="10">
        <f>IF(B3224="Pending","",SUMIFS(E:E,A:A,"&lt;="&amp;A3224,A:A,"&gt;="&amp;A3224-13,B:B,B3224)/(VLOOKUP(B3224,Population!$A$2:$B$10,2,FALSE)/100000)/14)</f>
        <v>48.514084608443561</v>
      </c>
      <c r="L3224" s="13">
        <f>IF(B3224="Pending","",(G3224/C3224)/(VLOOKUP(B3224,Population!$A$2:$B$10,2,FALSE)/100000))</f>
        <v>3.2183446968971377E-5</v>
      </c>
    </row>
    <row r="3225" spans="1:12" x14ac:dyDescent="0.3">
      <c r="A3225" s="1">
        <v>44231</v>
      </c>
      <c r="B3225" s="101" t="s">
        <v>3</v>
      </c>
      <c r="C3225" s="101">
        <v>114192</v>
      </c>
      <c r="D3225" s="6">
        <f t="shared" si="263"/>
        <v>0.155074215408015</v>
      </c>
      <c r="E3225" s="7">
        <f t="shared" si="264"/>
        <v>471</v>
      </c>
      <c r="F3225" s="6">
        <f t="shared" si="265"/>
        <v>0.14933417882054534</v>
      </c>
      <c r="G3225" s="101">
        <v>97</v>
      </c>
      <c r="H3225" s="7">
        <f t="shared" si="262"/>
        <v>1</v>
      </c>
      <c r="I3225" s="6">
        <f t="shared" si="261"/>
        <v>9.5079396196824147E-3</v>
      </c>
      <c r="J3225" s="10">
        <f>IF(B3225="Pending","",C3225/(VLOOKUP(B3225,Population!$A$2:$B$10,2,FALSE)/100000))</f>
        <v>13018.050985998345</v>
      </c>
      <c r="K3225" s="10">
        <f>IF(B3225="Pending","",SUMIFS(E:E,A:A,"&lt;="&amp;A3225,A:A,"&gt;="&amp;A3225-13,B:B,B3225)/(VLOOKUP(B3225,Population!$A$2:$B$10,2,FALSE)/100000)/14)</f>
        <v>46.138006219266437</v>
      </c>
      <c r="L3225" s="13">
        <f>IF(B3225="Pending","",(G3225/C3225)/(VLOOKUP(B3225,Population!$A$2:$B$10,2,FALSE)/100000))</f>
        <v>9.6838118676381612E-5</v>
      </c>
    </row>
    <row r="3226" spans="1:12" x14ac:dyDescent="0.3">
      <c r="A3226" s="1">
        <v>44231</v>
      </c>
      <c r="B3226" s="101" t="s">
        <v>4</v>
      </c>
      <c r="C3226" s="101">
        <v>109690</v>
      </c>
      <c r="D3226" s="6">
        <f t="shared" si="263"/>
        <v>0.14896044108260792</v>
      </c>
      <c r="E3226" s="7">
        <f t="shared" si="264"/>
        <v>471</v>
      </c>
      <c r="F3226" s="6">
        <f t="shared" si="265"/>
        <v>0.14933417882054534</v>
      </c>
      <c r="G3226" s="101">
        <v>324</v>
      </c>
      <c r="H3226" s="7">
        <f t="shared" si="262"/>
        <v>6</v>
      </c>
      <c r="I3226" s="6">
        <f t="shared" si="261"/>
        <v>3.1758478729660852E-2</v>
      </c>
      <c r="J3226" s="10">
        <f>IF(B3226="Pending","",C3226/(VLOOKUP(B3226,Population!$A$2:$B$10,2,FALSE)/100000))</f>
        <v>12866.560315300521</v>
      </c>
      <c r="K3226" s="10">
        <f>IF(B3226="Pending","",SUMIFS(E:E,A:A,"&lt;="&amp;A3226,A:A,"&gt;="&amp;A3226-13,B:B,B3226)/(VLOOKUP(B3226,Population!$A$2:$B$10,2,FALSE)/100000)/14)</f>
        <v>46.241060117567415</v>
      </c>
      <c r="L3226" s="13">
        <f>IF(B3226="Pending","",(G3226/C3226)/(VLOOKUP(B3226,Population!$A$2:$B$10,2,FALSE)/100000))</f>
        <v>3.4647619190772172E-4</v>
      </c>
    </row>
    <row r="3227" spans="1:12" x14ac:dyDescent="0.3">
      <c r="A3227" s="1">
        <v>44231</v>
      </c>
      <c r="B3227" s="101" t="s">
        <v>5</v>
      </c>
      <c r="C3227" s="101">
        <v>103493</v>
      </c>
      <c r="D3227" s="6">
        <f t="shared" si="263"/>
        <v>0.14054483479772398</v>
      </c>
      <c r="E3227" s="7">
        <f t="shared" si="264"/>
        <v>476</v>
      </c>
      <c r="F3227" s="6">
        <f t="shared" si="265"/>
        <v>0.15091946734305645</v>
      </c>
      <c r="G3227" s="101">
        <v>844</v>
      </c>
      <c r="H3227" s="7">
        <f t="shared" si="262"/>
        <v>12</v>
      </c>
      <c r="I3227" s="6">
        <f t="shared" si="261"/>
        <v>8.272887669084493E-2</v>
      </c>
      <c r="J3227" s="10">
        <f>IF(B3227="Pending","",C3227/(VLOOKUP(B3227,Population!$A$2:$B$10,2,FALSE)/100000))</f>
        <v>11558.801421996268</v>
      </c>
      <c r="K3227" s="10">
        <f>IF(B3227="Pending","",SUMIFS(E:E,A:A,"&lt;="&amp;A3227,A:A,"&gt;="&amp;A3227-13,B:B,B3227)/(VLOOKUP(B3227,Population!$A$2:$B$10,2,FALSE)/100000)/14)</f>
        <v>43.940776003039161</v>
      </c>
      <c r="L3227" s="13">
        <f>IF(B3227="Pending","",(G3227/C3227)/(VLOOKUP(B3227,Population!$A$2:$B$10,2,FALSE)/100000))</f>
        <v>9.1082154878375523E-4</v>
      </c>
    </row>
    <row r="3228" spans="1:12" x14ac:dyDescent="0.3">
      <c r="A3228" s="1">
        <v>44231</v>
      </c>
      <c r="B3228" s="101" t="s">
        <v>6</v>
      </c>
      <c r="C3228" s="101">
        <v>74757</v>
      </c>
      <c r="D3228" s="6">
        <f t="shared" si="263"/>
        <v>0.10152097451009683</v>
      </c>
      <c r="E3228" s="7">
        <f t="shared" si="264"/>
        <v>341</v>
      </c>
      <c r="F3228" s="6">
        <f t="shared" si="265"/>
        <v>0.10811667723525682</v>
      </c>
      <c r="G3228" s="101">
        <v>1839</v>
      </c>
      <c r="H3228" s="7">
        <f t="shared" si="262"/>
        <v>25</v>
      </c>
      <c r="I3228" s="6">
        <f t="shared" si="261"/>
        <v>0.18025877278964908</v>
      </c>
      <c r="J3228" s="10">
        <f>IF(B3228="Pending","",C3228/(VLOOKUP(B3228,Population!$A$2:$B$10,2,FALSE)/100000))</f>
        <v>9486.4714645740441</v>
      </c>
      <c r="K3228" s="10">
        <f>IF(B3228="Pending","",SUMIFS(E:E,A:A,"&lt;="&amp;A3228,A:A,"&gt;="&amp;A3228-13,B:B,B3228)/(VLOOKUP(B3228,Population!$A$2:$B$10,2,FALSE)/100000)/14)</f>
        <v>37.915140422887518</v>
      </c>
      <c r="L3228" s="13">
        <f>IF(B3228="Pending","",(G3228/C3228)/(VLOOKUP(B3228,Population!$A$2:$B$10,2,FALSE)/100000))</f>
        <v>3.121639189714533E-3</v>
      </c>
    </row>
    <row r="3229" spans="1:12" x14ac:dyDescent="0.3">
      <c r="A3229" s="1">
        <v>44231</v>
      </c>
      <c r="B3229" s="101" t="s">
        <v>7</v>
      </c>
      <c r="C3229" s="101">
        <v>44599</v>
      </c>
      <c r="D3229" s="6">
        <f t="shared" si="263"/>
        <v>6.0566019799828889E-2</v>
      </c>
      <c r="E3229" s="7">
        <f t="shared" si="264"/>
        <v>184</v>
      </c>
      <c r="F3229" s="6">
        <f t="shared" si="265"/>
        <v>5.8338617628408369E-2</v>
      </c>
      <c r="G3229" s="101">
        <v>3123</v>
      </c>
      <c r="H3229" s="7">
        <f t="shared" si="262"/>
        <v>55</v>
      </c>
      <c r="I3229" s="6">
        <f t="shared" si="261"/>
        <v>0.30611644775534208</v>
      </c>
      <c r="J3229" s="10">
        <f>IF(B3229="Pending","",C3229/(VLOOKUP(B3229,Population!$A$2:$B$10,2,FALSE)/100000))</f>
        <v>9299.2658419464678</v>
      </c>
      <c r="K3229" s="10">
        <f>IF(B3229="Pending","",SUMIFS(E:E,A:A,"&lt;="&amp;A3229,A:A,"&gt;="&amp;A3229-13,B:B,B3229)/(VLOOKUP(B3229,Population!$A$2:$B$10,2,FALSE)/100000)/14)</f>
        <v>34.37409801502988</v>
      </c>
      <c r="L3229" s="13">
        <f>IF(B3229="Pending","",(G3229/C3229)/(VLOOKUP(B3229,Population!$A$2:$B$10,2,FALSE)/100000))</f>
        <v>1.4600589988952747E-2</v>
      </c>
    </row>
    <row r="3230" spans="1:12" x14ac:dyDescent="0.3">
      <c r="A3230" s="1">
        <v>44231</v>
      </c>
      <c r="B3230" s="101" t="s">
        <v>25</v>
      </c>
      <c r="C3230" s="101">
        <v>23471</v>
      </c>
      <c r="D3230" s="6">
        <f t="shared" si="263"/>
        <v>3.1873922077216614E-2</v>
      </c>
      <c r="E3230" s="7">
        <f t="shared" si="264"/>
        <v>90</v>
      </c>
      <c r="F3230" s="6">
        <f t="shared" si="265"/>
        <v>2.8535193405199746E-2</v>
      </c>
      <c r="G3230" s="101">
        <v>3927</v>
      </c>
      <c r="H3230" s="7">
        <f t="shared" si="262"/>
        <v>70</v>
      </c>
      <c r="I3230" s="6">
        <f t="shared" ref="I3230:I3293" si="266">G3230/SUMIF(A:A,A3230,G:G)</f>
        <v>0.38492452460301901</v>
      </c>
      <c r="J3230" s="10">
        <f>IF(B3230="Pending","",C3230/(VLOOKUP(B3230,Population!$A$2:$B$10,2,FALSE)/100000))</f>
        <v>10602.658908880647</v>
      </c>
      <c r="K3230" s="10">
        <f>IF(B3230="Pending","",SUMIFS(E:E,A:A,"&lt;="&amp;A3230,A:A,"&gt;="&amp;A3230-13,B:B,B3230)/(VLOOKUP(B3230,Population!$A$2:$B$10,2,FALSE)/100000)/14)</f>
        <v>36.106488003546758</v>
      </c>
      <c r="L3230" s="13">
        <f>IF(B3230="Pending","",(G3230/C3230)/(VLOOKUP(B3230,Population!$A$2:$B$10,2,FALSE)/100000))</f>
        <v>7.5580977535451357E-2</v>
      </c>
    </row>
    <row r="3231" spans="1:12" x14ac:dyDescent="0.3">
      <c r="A3231" s="1">
        <v>44231</v>
      </c>
      <c r="B3231" s="101" t="s">
        <v>21</v>
      </c>
      <c r="C3231" s="101">
        <v>1059</v>
      </c>
      <c r="D3231" s="6">
        <f t="shared" si="263"/>
        <v>1.4381357198147669E-3</v>
      </c>
      <c r="E3231" s="7">
        <f t="shared" si="264"/>
        <v>-7</v>
      </c>
      <c r="F3231" s="6">
        <f t="shared" si="265"/>
        <v>-2.2194039315155357E-3</v>
      </c>
      <c r="G3231" s="101">
        <v>0</v>
      </c>
      <c r="H3231" s="7">
        <f t="shared" si="262"/>
        <v>0</v>
      </c>
      <c r="I3231" s="6">
        <f t="shared" si="266"/>
        <v>0</v>
      </c>
      <c r="J3231" s="10" t="str">
        <f>IF(B3231="Pending","",C3231/(VLOOKUP(B3231,Population!$A$2:$B$10,2,FALSE)/100000))</f>
        <v/>
      </c>
      <c r="K3231" s="10" t="str">
        <f>IF(B3231="Pending","",SUMIFS(E:E,A:A,"&lt;="&amp;A3231,A:A,"&gt;="&amp;A3231-13,B:B,B3231)/(VLOOKUP(B3231,Population!$A$2:$B$10,2,FALSE)/100000)/14)</f>
        <v/>
      </c>
      <c r="L3231" s="13" t="str">
        <f>IF(B3231="Pending","",(G3231/C3231)/(VLOOKUP(B3231,Population!$A$2:$B$10,2,FALSE)/100000))</f>
        <v/>
      </c>
    </row>
    <row r="3232" spans="1:12" x14ac:dyDescent="0.3">
      <c r="A3232" s="1">
        <v>44232</v>
      </c>
      <c r="B3232" s="101" t="s">
        <v>0</v>
      </c>
      <c r="C3232" s="101">
        <v>38908</v>
      </c>
      <c r="D3232" s="6">
        <f t="shared" si="263"/>
        <v>5.2647317906826641E-2</v>
      </c>
      <c r="E3232" s="7">
        <f t="shared" si="264"/>
        <v>195</v>
      </c>
      <c r="F3232" s="6">
        <f t="shared" si="265"/>
        <v>7.3280721533258167E-2</v>
      </c>
      <c r="G3232" s="101">
        <v>4</v>
      </c>
      <c r="H3232" s="7">
        <f t="shared" si="262"/>
        <v>0</v>
      </c>
      <c r="I3232" s="6">
        <f t="shared" si="266"/>
        <v>3.8443056222969726E-4</v>
      </c>
      <c r="J3232" s="10">
        <f>IF(B3232="Pending","",C3232/(VLOOKUP(B3232,Population!$A$2:$B$10,2,FALSE)/100000))</f>
        <v>4294.7941019986001</v>
      </c>
      <c r="K3232" s="10">
        <f>IF(B3232="Pending","",SUMIFS(E:E,A:A,"&lt;="&amp;A3232,A:A,"&gt;="&amp;A3232-13,B:B,B3232)/(VLOOKUP(B3232,Population!$A$2:$B$10,2,FALSE)/100000)/14)</f>
        <v>20.665333866957827</v>
      </c>
      <c r="L3232" s="13">
        <f>IF(B3232="Pending","",(G3232/C3232)/(VLOOKUP(B3232,Population!$A$2:$B$10,2,FALSE)/100000))</f>
        <v>1.1348135818544845E-5</v>
      </c>
    </row>
    <row r="3233" spans="1:12" x14ac:dyDescent="0.3">
      <c r="A3233" s="1">
        <v>44232</v>
      </c>
      <c r="B3233" s="101" t="s">
        <v>1</v>
      </c>
      <c r="C3233" s="101">
        <v>93032</v>
      </c>
      <c r="D3233" s="6">
        <f t="shared" si="263"/>
        <v>0.12588375859740661</v>
      </c>
      <c r="E3233" s="7">
        <f t="shared" si="264"/>
        <v>391</v>
      </c>
      <c r="F3233" s="6">
        <f t="shared" si="265"/>
        <v>0.14693724163848176</v>
      </c>
      <c r="G3233" s="101">
        <v>3</v>
      </c>
      <c r="H3233" s="7">
        <f t="shared" si="262"/>
        <v>0</v>
      </c>
      <c r="I3233" s="6">
        <f t="shared" si="266"/>
        <v>2.8832292167227293E-4</v>
      </c>
      <c r="J3233" s="10">
        <f>IF(B3233="Pending","",C3233/(VLOOKUP(B3233,Population!$A$2:$B$10,2,FALSE)/100000))</f>
        <v>10859.027109048995</v>
      </c>
      <c r="K3233" s="10">
        <f>IF(B3233="Pending","",SUMIFS(E:E,A:A,"&lt;="&amp;A3233,A:A,"&gt;="&amp;A3233-13,B:B,B3233)/(VLOOKUP(B3233,Population!$A$2:$B$10,2,FALSE)/100000)/14)</f>
        <v>41.328480967805142</v>
      </c>
      <c r="L3233" s="13">
        <f>IF(B3233="Pending","",(G3233/C3233)/(VLOOKUP(B3233,Population!$A$2:$B$10,2,FALSE)/100000))</f>
        <v>3.7639812991256488E-6</v>
      </c>
    </row>
    <row r="3234" spans="1:12" x14ac:dyDescent="0.3">
      <c r="A3234" s="1">
        <v>44232</v>
      </c>
      <c r="B3234" s="101" t="s">
        <v>2</v>
      </c>
      <c r="C3234" s="101">
        <v>134192</v>
      </c>
      <c r="D3234" s="6">
        <f t="shared" si="263"/>
        <v>0.1815783099761715</v>
      </c>
      <c r="E3234" s="7">
        <f t="shared" si="264"/>
        <v>437</v>
      </c>
      <c r="F3234" s="6">
        <f t="shared" si="265"/>
        <v>0.1642239759488914</v>
      </c>
      <c r="G3234" s="101">
        <v>42</v>
      </c>
      <c r="H3234" s="7">
        <f t="shared" si="262"/>
        <v>1</v>
      </c>
      <c r="I3234" s="6">
        <f t="shared" si="266"/>
        <v>4.0365209034118211E-3</v>
      </c>
      <c r="J3234" s="10">
        <f>IF(B3234="Pending","",C3234/(VLOOKUP(B3234,Population!$A$2:$B$10,2,FALSE)/100000))</f>
        <v>14089.168122564171</v>
      </c>
      <c r="K3234" s="10">
        <f>IF(B3234="Pending","",SUMIFS(E:E,A:A,"&lt;="&amp;A3234,A:A,"&gt;="&amp;A3234-13,B:B,B3234)/(VLOOKUP(B3234,Population!$A$2:$B$10,2,FALSE)/100000)/14)</f>
        <v>46.661715015262921</v>
      </c>
      <c r="L3234" s="13">
        <f>IF(B3234="Pending","",(G3234/C3234)/(VLOOKUP(B3234,Population!$A$2:$B$10,2,FALSE)/100000))</f>
        <v>3.2861046544169E-5</v>
      </c>
    </row>
    <row r="3235" spans="1:12" x14ac:dyDescent="0.3">
      <c r="A3235" s="1">
        <v>44232</v>
      </c>
      <c r="B3235" s="101" t="s">
        <v>3</v>
      </c>
      <c r="C3235" s="101">
        <v>114586</v>
      </c>
      <c r="D3235" s="6">
        <f t="shared" si="263"/>
        <v>0.15504897629463446</v>
      </c>
      <c r="E3235" s="7">
        <f t="shared" si="264"/>
        <v>394</v>
      </c>
      <c r="F3235" s="6">
        <f t="shared" si="265"/>
        <v>0.14806463735437805</v>
      </c>
      <c r="G3235" s="101">
        <v>99</v>
      </c>
      <c r="H3235" s="7">
        <f t="shared" si="262"/>
        <v>2</v>
      </c>
      <c r="I3235" s="6">
        <f t="shared" si="266"/>
        <v>9.5146564151850077E-3</v>
      </c>
      <c r="J3235" s="10">
        <f>IF(B3235="Pending","",C3235/(VLOOKUP(B3235,Population!$A$2:$B$10,2,FALSE)/100000))</f>
        <v>13062.967548353705</v>
      </c>
      <c r="K3235" s="10">
        <f>IF(B3235="Pending","",SUMIFS(E:E,A:A,"&lt;="&amp;A3235,A:A,"&gt;="&amp;A3235-13,B:B,B3235)/(VLOOKUP(B3235,Population!$A$2:$B$10,2,FALSE)/100000)/14)</f>
        <v>44.737417255321184</v>
      </c>
      <c r="L3235" s="13">
        <f>IF(B3235="Pending","",(G3235/C3235)/(VLOOKUP(B3235,Population!$A$2:$B$10,2,FALSE)/100000))</f>
        <v>9.8494940939461258E-5</v>
      </c>
    </row>
    <row r="3236" spans="1:12" x14ac:dyDescent="0.3">
      <c r="A3236" s="1">
        <v>44232</v>
      </c>
      <c r="B3236" s="101" t="s">
        <v>4</v>
      </c>
      <c r="C3236" s="101">
        <v>110089</v>
      </c>
      <c r="D3236" s="6">
        <f t="shared" si="263"/>
        <v>0.14896398121323734</v>
      </c>
      <c r="E3236" s="7">
        <f t="shared" si="264"/>
        <v>399</v>
      </c>
      <c r="F3236" s="6">
        <f t="shared" si="265"/>
        <v>0.14994363021420518</v>
      </c>
      <c r="G3236" s="101">
        <v>330</v>
      </c>
      <c r="H3236" s="7">
        <f t="shared" si="262"/>
        <v>6</v>
      </c>
      <c r="I3236" s="6">
        <f t="shared" si="266"/>
        <v>3.1715521383950021E-2</v>
      </c>
      <c r="J3236" s="10">
        <f>IF(B3236="Pending","",C3236/(VLOOKUP(B3236,Population!$A$2:$B$10,2,FALSE)/100000))</f>
        <v>12913.362736358091</v>
      </c>
      <c r="K3236" s="10">
        <f>IF(B3236="Pending","",SUMIFS(E:E,A:A,"&lt;="&amp;A3236,A:A,"&gt;="&amp;A3236-13,B:B,B3236)/(VLOOKUP(B3236,Population!$A$2:$B$10,2,FALSE)/100000)/14)</f>
        <v>45.093202673083496</v>
      </c>
      <c r="L3236" s="13">
        <f>IF(B3236="Pending","",(G3236/C3236)/(VLOOKUP(B3236,Population!$A$2:$B$10,2,FALSE)/100000))</f>
        <v>3.5161341547052839E-4</v>
      </c>
    </row>
    <row r="3237" spans="1:12" x14ac:dyDescent="0.3">
      <c r="A3237" s="1">
        <v>44232</v>
      </c>
      <c r="B3237" s="101" t="s">
        <v>5</v>
      </c>
      <c r="C3237" s="101">
        <v>103841</v>
      </c>
      <c r="D3237" s="6">
        <f t="shared" si="263"/>
        <v>0.14050966738878343</v>
      </c>
      <c r="E3237" s="7">
        <f t="shared" si="264"/>
        <v>348</v>
      </c>
      <c r="F3237" s="6">
        <f t="shared" si="265"/>
        <v>0.13077790304396844</v>
      </c>
      <c r="G3237" s="101">
        <v>854</v>
      </c>
      <c r="H3237" s="7">
        <f t="shared" si="262"/>
        <v>10</v>
      </c>
      <c r="I3237" s="6">
        <f t="shared" si="266"/>
        <v>8.2075925036040359E-2</v>
      </c>
      <c r="J3237" s="10">
        <f>IF(B3237="Pending","",C3237/(VLOOKUP(B3237,Population!$A$2:$B$10,2,FALSE)/100000))</f>
        <v>11597.66842647826</v>
      </c>
      <c r="K3237" s="10">
        <f>IF(B3237="Pending","",SUMIFS(E:E,A:A,"&lt;="&amp;A3237,A:A,"&gt;="&amp;A3237-13,B:B,B3237)/(VLOOKUP(B3237,Population!$A$2:$B$10,2,FALSE)/100000)/14)</f>
        <v>41.778838766869292</v>
      </c>
      <c r="L3237" s="13">
        <f>IF(B3237="Pending","",(G3237/C3237)/(VLOOKUP(B3237,Population!$A$2:$B$10,2,FALSE)/100000))</f>
        <v>9.1852469152995427E-4</v>
      </c>
    </row>
    <row r="3238" spans="1:12" x14ac:dyDescent="0.3">
      <c r="A3238" s="1">
        <v>44232</v>
      </c>
      <c r="B3238" s="101" t="s">
        <v>6</v>
      </c>
      <c r="C3238" s="101">
        <v>75040</v>
      </c>
      <c r="D3238" s="6">
        <f t="shared" si="263"/>
        <v>0.10153836577897274</v>
      </c>
      <c r="E3238" s="7">
        <f t="shared" si="264"/>
        <v>283</v>
      </c>
      <c r="F3238" s="6">
        <f t="shared" si="265"/>
        <v>0.10635099586621571</v>
      </c>
      <c r="G3238" s="101">
        <v>1879</v>
      </c>
      <c r="H3238" s="7">
        <f t="shared" si="262"/>
        <v>40</v>
      </c>
      <c r="I3238" s="6">
        <f t="shared" si="266"/>
        <v>0.1805862566074003</v>
      </c>
      <c r="J3238" s="10">
        <f>IF(B3238="Pending","",C3238/(VLOOKUP(B3238,Population!$A$2:$B$10,2,FALSE)/100000))</f>
        <v>9522.3834383621106</v>
      </c>
      <c r="K3238" s="10">
        <f>IF(B3238="Pending","",SUMIFS(E:E,A:A,"&lt;="&amp;A3238,A:A,"&gt;="&amp;A3238-13,B:B,B3238)/(VLOOKUP(B3238,Population!$A$2:$B$10,2,FALSE)/100000)/14)</f>
        <v>36.437691728426437</v>
      </c>
      <c r="L3238" s="13">
        <f>IF(B3238="Pending","",(G3238/C3238)/(VLOOKUP(B3238,Population!$A$2:$B$10,2,FALSE)/100000))</f>
        <v>3.177509038655291E-3</v>
      </c>
    </row>
    <row r="3239" spans="1:12" x14ac:dyDescent="0.3">
      <c r="A3239" s="1">
        <v>44232</v>
      </c>
      <c r="B3239" s="101" t="s">
        <v>7</v>
      </c>
      <c r="C3239" s="101">
        <v>44766</v>
      </c>
      <c r="D3239" s="6">
        <f t="shared" si="263"/>
        <v>6.0573913678857859E-2</v>
      </c>
      <c r="E3239" s="7">
        <f t="shared" si="264"/>
        <v>167</v>
      </c>
      <c r="F3239" s="6">
        <f t="shared" si="265"/>
        <v>6.2758361518226224E-2</v>
      </c>
      <c r="G3239" s="101">
        <v>3182</v>
      </c>
      <c r="H3239" s="7">
        <f t="shared" si="262"/>
        <v>59</v>
      </c>
      <c r="I3239" s="6">
        <f t="shared" si="266"/>
        <v>0.30581451225372419</v>
      </c>
      <c r="J3239" s="10">
        <f>IF(B3239="Pending","",C3239/(VLOOKUP(B3239,Population!$A$2:$B$10,2,FALSE)/100000))</f>
        <v>9334.0867436618664</v>
      </c>
      <c r="K3239" s="10">
        <f>IF(B3239="Pending","",SUMIFS(E:E,A:A,"&lt;="&amp;A3239,A:A,"&gt;="&amp;A3239-13,B:B,B3239)/(VLOOKUP(B3239,Population!$A$2:$B$10,2,FALSE)/100000)/14)</f>
        <v>33.018793457244911</v>
      </c>
      <c r="L3239" s="13">
        <f>IF(B3239="Pending","",(G3239/C3239)/(VLOOKUP(B3239,Population!$A$2:$B$10,2,FALSE)/100000))</f>
        <v>1.4820929011618661E-2</v>
      </c>
    </row>
    <row r="3240" spans="1:12" x14ac:dyDescent="0.3">
      <c r="A3240" s="1">
        <v>44232</v>
      </c>
      <c r="B3240" s="101" t="s">
        <v>25</v>
      </c>
      <c r="C3240" s="101">
        <v>23539</v>
      </c>
      <c r="D3240" s="6">
        <f t="shared" si="263"/>
        <v>3.1851167271738264E-2</v>
      </c>
      <c r="E3240" s="7">
        <f t="shared" si="264"/>
        <v>68</v>
      </c>
      <c r="F3240" s="6">
        <f t="shared" si="265"/>
        <v>2.5554302893649003E-2</v>
      </c>
      <c r="G3240" s="101">
        <v>4012</v>
      </c>
      <c r="H3240" s="7">
        <f t="shared" ref="H3240:H3303" si="267">G3240-SUMIFS(G:G,A:A,A3240-1,B:B,B3240)</f>
        <v>85</v>
      </c>
      <c r="I3240" s="6">
        <f t="shared" si="266"/>
        <v>0.38558385391638633</v>
      </c>
      <c r="J3240" s="10">
        <f>IF(B3240="Pending","",C3240/(VLOOKUP(B3240,Population!$A$2:$B$10,2,FALSE)/100000))</f>
        <v>10633.376850417177</v>
      </c>
      <c r="K3240" s="10">
        <f>IF(B3240="Pending","",SUMIFS(E:E,A:A,"&lt;="&amp;A3240,A:A,"&gt;="&amp;A3240-13,B:B,B3240)/(VLOOKUP(B3240,Population!$A$2:$B$10,2,FALSE)/100000)/14)</f>
        <v>33.073413944267585</v>
      </c>
      <c r="L3240" s="13">
        <f>IF(B3240="Pending","",(G3240/C3240)/(VLOOKUP(B3240,Population!$A$2:$B$10,2,FALSE)/100000))</f>
        <v>7.6993863403510804E-2</v>
      </c>
    </row>
    <row r="3241" spans="1:12" x14ac:dyDescent="0.3">
      <c r="A3241" s="1">
        <v>44232</v>
      </c>
      <c r="B3241" s="101" t="s">
        <v>21</v>
      </c>
      <c r="C3241" s="101">
        <v>1038</v>
      </c>
      <c r="D3241" s="6">
        <f t="shared" si="263"/>
        <v>1.4045418933711848E-3</v>
      </c>
      <c r="E3241" s="7">
        <f t="shared" si="264"/>
        <v>-21</v>
      </c>
      <c r="F3241" s="6">
        <f t="shared" si="265"/>
        <v>-7.8917700112739568E-3</v>
      </c>
      <c r="G3241" s="101">
        <v>0</v>
      </c>
      <c r="H3241" s="7">
        <f t="shared" si="267"/>
        <v>0</v>
      </c>
      <c r="I3241" s="6">
        <f t="shared" si="266"/>
        <v>0</v>
      </c>
      <c r="J3241" s="10" t="str">
        <f>IF(B3241="Pending","",C3241/(VLOOKUP(B3241,Population!$A$2:$B$10,2,FALSE)/100000))</f>
        <v/>
      </c>
      <c r="K3241" s="10" t="str">
        <f>IF(B3241="Pending","",SUMIFS(E:E,A:A,"&lt;="&amp;A3241,A:A,"&gt;="&amp;A3241-13,B:B,B3241)/(VLOOKUP(B3241,Population!$A$2:$B$10,2,FALSE)/100000)/14)</f>
        <v/>
      </c>
      <c r="L3241" s="13" t="str">
        <f>IF(B3241="Pending","",(G3241/C3241)/(VLOOKUP(B3241,Population!$A$2:$B$10,2,FALSE)/100000))</f>
        <v/>
      </c>
    </row>
    <row r="3242" spans="1:12" x14ac:dyDescent="0.3">
      <c r="A3242" s="1">
        <v>44233</v>
      </c>
      <c r="B3242" s="101" t="s">
        <v>0</v>
      </c>
      <c r="C3242" s="101">
        <v>39119</v>
      </c>
      <c r="D3242" s="6">
        <f t="shared" si="263"/>
        <v>5.2705894399586103E-2</v>
      </c>
      <c r="E3242" s="7">
        <f t="shared" si="264"/>
        <v>211</v>
      </c>
      <c r="F3242" s="6">
        <f t="shared" si="265"/>
        <v>6.6310496543054681E-2</v>
      </c>
      <c r="G3242" s="101">
        <v>4</v>
      </c>
      <c r="H3242" s="7">
        <f t="shared" si="267"/>
        <v>0</v>
      </c>
      <c r="I3242" s="6">
        <f t="shared" si="266"/>
        <v>3.8229953168307371E-4</v>
      </c>
      <c r="J3242" s="10">
        <f>IF(B3242="Pending","",C3242/(VLOOKUP(B3242,Population!$A$2:$B$10,2,FALSE)/100000))</f>
        <v>4318.0849819081741</v>
      </c>
      <c r="K3242" s="10">
        <f>IF(B3242="Pending","",SUMIFS(E:E,A:A,"&lt;="&amp;A3242,A:A,"&gt;="&amp;A3242-13,B:B,B3242)/(VLOOKUP(B3242,Population!$A$2:$B$10,2,FALSE)/100000)/14)</f>
        <v>20.003033964315911</v>
      </c>
      <c r="L3242" s="13">
        <f>IF(B3242="Pending","",(G3242/C3242)/(VLOOKUP(B3242,Population!$A$2:$B$10,2,FALSE)/100000))</f>
        <v>1.1286926261610544E-5</v>
      </c>
    </row>
    <row r="3243" spans="1:12" x14ac:dyDescent="0.3">
      <c r="A3243" s="1">
        <v>44233</v>
      </c>
      <c r="B3243" s="101" t="s">
        <v>1</v>
      </c>
      <c r="C3243" s="101">
        <v>93451</v>
      </c>
      <c r="D3243" s="6">
        <f t="shared" si="263"/>
        <v>0.12590860036135179</v>
      </c>
      <c r="E3243" s="7">
        <f t="shared" si="264"/>
        <v>419</v>
      </c>
      <c r="F3243" s="6">
        <f t="shared" si="265"/>
        <v>0.13167818981772469</v>
      </c>
      <c r="G3243" s="101">
        <v>3</v>
      </c>
      <c r="H3243" s="7">
        <f t="shared" si="267"/>
        <v>0</v>
      </c>
      <c r="I3243" s="6">
        <f t="shared" si="266"/>
        <v>2.8672464876230524E-4</v>
      </c>
      <c r="J3243" s="10">
        <f>IF(B3243="Pending","",C3243/(VLOOKUP(B3243,Population!$A$2:$B$10,2,FALSE)/100000))</f>
        <v>10907.934284630424</v>
      </c>
      <c r="K3243" s="10">
        <f>IF(B3243="Pending","",SUMIFS(E:E,A:A,"&lt;="&amp;A3243,A:A,"&gt;="&amp;A3243-13,B:B,B3243)/(VLOOKUP(B3243,Population!$A$2:$B$10,2,FALSE)/100000)/14)</f>
        <v>40.778212712030445</v>
      </c>
      <c r="L3243" s="13">
        <f>IF(B3243="Pending","",(G3243/C3243)/(VLOOKUP(B3243,Population!$A$2:$B$10,2,FALSE)/100000))</f>
        <v>3.747104987857352E-6</v>
      </c>
    </row>
    <row r="3244" spans="1:12" x14ac:dyDescent="0.3">
      <c r="A3244" s="1">
        <v>44233</v>
      </c>
      <c r="B3244" s="101" t="s">
        <v>2</v>
      </c>
      <c r="C3244" s="101">
        <v>134744</v>
      </c>
      <c r="D3244" s="6">
        <f t="shared" si="263"/>
        <v>0.18154357307134206</v>
      </c>
      <c r="E3244" s="7">
        <f t="shared" si="264"/>
        <v>552</v>
      </c>
      <c r="F3244" s="6">
        <f t="shared" si="265"/>
        <v>0.17347580138277813</v>
      </c>
      <c r="G3244" s="101">
        <v>42</v>
      </c>
      <c r="H3244" s="7">
        <f t="shared" si="267"/>
        <v>0</v>
      </c>
      <c r="I3244" s="6">
        <f t="shared" si="266"/>
        <v>4.0141450826722738E-3</v>
      </c>
      <c r="J3244" s="10">
        <f>IF(B3244="Pending","",C3244/(VLOOKUP(B3244,Population!$A$2:$B$10,2,FALSE)/100000))</f>
        <v>14147.124042467409</v>
      </c>
      <c r="K3244" s="10">
        <f>IF(B3244="Pending","",SUMIFS(E:E,A:A,"&lt;="&amp;A3244,A:A,"&gt;="&amp;A3244-13,B:B,B3244)/(VLOOKUP(B3244,Population!$A$2:$B$10,2,FALSE)/100000)/14)</f>
        <v>45.784276786914198</v>
      </c>
      <c r="L3244" s="13">
        <f>IF(B3244="Pending","",(G3244/C3244)/(VLOOKUP(B3244,Population!$A$2:$B$10,2,FALSE)/100000))</f>
        <v>3.2726426095819677E-5</v>
      </c>
    </row>
    <row r="3245" spans="1:12" x14ac:dyDescent="0.3">
      <c r="A3245" s="1">
        <v>44233</v>
      </c>
      <c r="B3245" s="101" t="s">
        <v>3</v>
      </c>
      <c r="C3245" s="101">
        <v>115070</v>
      </c>
      <c r="D3245" s="6">
        <f t="shared" si="263"/>
        <v>0.15503635748767536</v>
      </c>
      <c r="E3245" s="7">
        <f t="shared" si="264"/>
        <v>484</v>
      </c>
      <c r="F3245" s="6">
        <f t="shared" si="265"/>
        <v>0.15210559396605908</v>
      </c>
      <c r="G3245" s="101">
        <v>100</v>
      </c>
      <c r="H3245" s="7">
        <f t="shared" si="267"/>
        <v>1</v>
      </c>
      <c r="I3245" s="6">
        <f t="shared" si="266"/>
        <v>9.557488292076843E-3</v>
      </c>
      <c r="J3245" s="10">
        <f>IF(B3245="Pending","",C3245/(VLOOKUP(B3245,Population!$A$2:$B$10,2,FALSE)/100000))</f>
        <v>13118.144239165875</v>
      </c>
      <c r="K3245" s="10">
        <f>IF(B3245="Pending","",SUMIFS(E:E,A:A,"&lt;="&amp;A3245,A:A,"&gt;="&amp;A3245-13,B:B,B3245)/(VLOOKUP(B3245,Population!$A$2:$B$10,2,FALSE)/100000)/14)</f>
        <v>43.548545227786249</v>
      </c>
      <c r="L3245" s="13">
        <f>IF(B3245="Pending","",(G3245/C3245)/(VLOOKUP(B3245,Population!$A$2:$B$10,2,FALSE)/100000))</f>
        <v>9.9071371598044477E-5</v>
      </c>
    </row>
    <row r="3246" spans="1:12" x14ac:dyDescent="0.3">
      <c r="A3246" s="1">
        <v>44233</v>
      </c>
      <c r="B3246" s="101" t="s">
        <v>4</v>
      </c>
      <c r="C3246" s="101">
        <v>110525</v>
      </c>
      <c r="D3246" s="6">
        <f t="shared" si="263"/>
        <v>0.14891277840727662</v>
      </c>
      <c r="E3246" s="7">
        <f t="shared" si="264"/>
        <v>436</v>
      </c>
      <c r="F3246" s="6">
        <f t="shared" si="265"/>
        <v>0.13702074167190445</v>
      </c>
      <c r="G3246" s="101">
        <v>329</v>
      </c>
      <c r="H3246" s="7">
        <f t="shared" si="267"/>
        <v>-1</v>
      </c>
      <c r="I3246" s="6">
        <f t="shared" si="266"/>
        <v>3.1444136480932812E-2</v>
      </c>
      <c r="J3246" s="10">
        <f>IF(B3246="Pending","",C3246/(VLOOKUP(B3246,Population!$A$2:$B$10,2,FALSE)/100000))</f>
        <v>12964.505231548821</v>
      </c>
      <c r="K3246" s="10">
        <f>IF(B3246="Pending","",SUMIFS(E:E,A:A,"&lt;="&amp;A3246,A:A,"&gt;="&amp;A3246-13,B:B,B3246)/(VLOOKUP(B3246,Population!$A$2:$B$10,2,FALSE)/100000)/14)</f>
        <v>43.836424449195995</v>
      </c>
      <c r="L3246" s="13">
        <f>IF(B3246="Pending","",(G3246/C3246)/(VLOOKUP(B3246,Population!$A$2:$B$10,2,FALSE)/100000))</f>
        <v>3.4916507572801476E-4</v>
      </c>
    </row>
    <row r="3247" spans="1:12" x14ac:dyDescent="0.3">
      <c r="A3247" s="1">
        <v>44233</v>
      </c>
      <c r="B3247" s="101" t="s">
        <v>5</v>
      </c>
      <c r="C3247" s="101">
        <v>104298</v>
      </c>
      <c r="D3247" s="6">
        <f t="shared" si="263"/>
        <v>0.14052300350438485</v>
      </c>
      <c r="E3247" s="7">
        <f t="shared" si="264"/>
        <v>457</v>
      </c>
      <c r="F3247" s="6">
        <f t="shared" si="265"/>
        <v>0.1436203645505971</v>
      </c>
      <c r="G3247" s="101">
        <v>861</v>
      </c>
      <c r="H3247" s="7">
        <f t="shared" si="267"/>
        <v>7</v>
      </c>
      <c r="I3247" s="6">
        <f t="shared" si="266"/>
        <v>8.2289974194781609E-2</v>
      </c>
      <c r="J3247" s="10">
        <f>IF(B3247="Pending","",C3247/(VLOOKUP(B3247,Population!$A$2:$B$10,2,FALSE)/100000))</f>
        <v>11648.709291559495</v>
      </c>
      <c r="K3247" s="10">
        <f>IF(B3247="Pending","",SUMIFS(E:E,A:A,"&lt;="&amp;A3247,A:A,"&gt;="&amp;A3247-13,B:B,B3247)/(VLOOKUP(B3247,Population!$A$2:$B$10,2,FALSE)/100000)/14)</f>
        <v>40.781635244650722</v>
      </c>
      <c r="L3247" s="13">
        <f>IF(B3247="Pending","",(G3247/C3247)/(VLOOKUP(B3247,Population!$A$2:$B$10,2,FALSE)/100000))</f>
        <v>9.219959160729961E-4</v>
      </c>
    </row>
    <row r="3248" spans="1:12" x14ac:dyDescent="0.3">
      <c r="A3248" s="1">
        <v>44233</v>
      </c>
      <c r="B3248" s="101" t="s">
        <v>6</v>
      </c>
      <c r="C3248" s="101">
        <v>75386</v>
      </c>
      <c r="D3248" s="6">
        <f t="shared" si="263"/>
        <v>0.10156922608469536</v>
      </c>
      <c r="E3248" s="7">
        <f t="shared" si="264"/>
        <v>346</v>
      </c>
      <c r="F3248" s="6">
        <f t="shared" si="265"/>
        <v>0.10873664362036455</v>
      </c>
      <c r="G3248" s="101">
        <v>1888</v>
      </c>
      <c r="H3248" s="7">
        <f t="shared" si="267"/>
        <v>9</v>
      </c>
      <c r="I3248" s="6">
        <f t="shared" si="266"/>
        <v>0.18044537895441079</v>
      </c>
      <c r="J3248" s="10">
        <f>IF(B3248="Pending","",C3248/(VLOOKUP(B3248,Population!$A$2:$B$10,2,FALSE)/100000))</f>
        <v>9566.2899504846209</v>
      </c>
      <c r="K3248" s="10">
        <f>IF(B3248="Pending","",SUMIFS(E:E,A:A,"&lt;="&amp;A3248,A:A,"&gt;="&amp;A3248-13,B:B,B3248)/(VLOOKUP(B3248,Population!$A$2:$B$10,2,FALSE)/100000)/14)</f>
        <v>35.667243022725884</v>
      </c>
      <c r="L3248" s="13">
        <f>IF(B3248="Pending","",(G3248/C3248)/(VLOOKUP(B3248,Population!$A$2:$B$10,2,FALSE)/100000))</f>
        <v>3.1780749100046939E-3</v>
      </c>
    </row>
    <row r="3249" spans="1:12" x14ac:dyDescent="0.3">
      <c r="A3249" s="1">
        <v>44233</v>
      </c>
      <c r="B3249" s="101" t="s">
        <v>7</v>
      </c>
      <c r="C3249" s="101">
        <v>44959</v>
      </c>
      <c r="D3249" s="6">
        <f t="shared" si="263"/>
        <v>6.057425563820628E-2</v>
      </c>
      <c r="E3249" s="7">
        <f t="shared" si="264"/>
        <v>193</v>
      </c>
      <c r="F3249" s="6">
        <f t="shared" si="265"/>
        <v>6.0653676932746703E-2</v>
      </c>
      <c r="G3249" s="101">
        <v>3198</v>
      </c>
      <c r="H3249" s="7">
        <f t="shared" si="267"/>
        <v>16</v>
      </c>
      <c r="I3249" s="6">
        <f t="shared" si="266"/>
        <v>0.30564847558061742</v>
      </c>
      <c r="J3249" s="10">
        <f>IF(B3249="Pending","",C3249/(VLOOKUP(B3249,Population!$A$2:$B$10,2,FALSE)/100000))</f>
        <v>9374.3288636084053</v>
      </c>
      <c r="K3249" s="10">
        <f>IF(B3249="Pending","",SUMIFS(E:E,A:A,"&lt;="&amp;A3249,A:A,"&gt;="&amp;A3249-13,B:B,B3249)/(VLOOKUP(B3249,Population!$A$2:$B$10,2,FALSE)/100000)/14)</f>
        <v>32.00603840307592</v>
      </c>
      <c r="L3249" s="13">
        <f>IF(B3249="Pending","",(G3249/C3249)/(VLOOKUP(B3249,Population!$A$2:$B$10,2,FALSE)/100000))</f>
        <v>1.4831509651687251E-2</v>
      </c>
    </row>
    <row r="3250" spans="1:12" x14ac:dyDescent="0.3">
      <c r="A3250" s="1">
        <v>44233</v>
      </c>
      <c r="B3250" s="101" t="s">
        <v>25</v>
      </c>
      <c r="C3250" s="101">
        <v>23616</v>
      </c>
      <c r="D3250" s="6">
        <f t="shared" si="263"/>
        <v>3.1818359419735306E-2</v>
      </c>
      <c r="E3250" s="7">
        <f t="shared" si="264"/>
        <v>77</v>
      </c>
      <c r="F3250" s="6">
        <f t="shared" si="265"/>
        <v>2.4198617221873036E-2</v>
      </c>
      <c r="G3250" s="101">
        <v>4038</v>
      </c>
      <c r="H3250" s="7">
        <f t="shared" si="267"/>
        <v>26</v>
      </c>
      <c r="I3250" s="6">
        <f t="shared" si="266"/>
        <v>0.3859313772340629</v>
      </c>
      <c r="J3250" s="10">
        <f>IF(B3250="Pending","",C3250/(VLOOKUP(B3250,Population!$A$2:$B$10,2,FALSE)/100000))</f>
        <v>10668.160401862951</v>
      </c>
      <c r="K3250" s="10">
        <f>IF(B3250="Pending","",SUMIFS(E:E,A:A,"&lt;="&amp;A3250,A:A,"&gt;="&amp;A3250-13,B:B,B3250)/(VLOOKUP(B3250,Population!$A$2:$B$10,2,FALSE)/100000)/14)</f>
        <v>32.460345783349453</v>
      </c>
      <c r="L3250" s="13">
        <f>IF(B3250="Pending","",(G3250/C3250)/(VLOOKUP(B3250,Population!$A$2:$B$10,2,FALSE)/100000))</f>
        <v>7.7240161159748466E-2</v>
      </c>
    </row>
    <row r="3251" spans="1:12" x14ac:dyDescent="0.3">
      <c r="A3251" s="1">
        <v>44233</v>
      </c>
      <c r="B3251" s="101" t="s">
        <v>21</v>
      </c>
      <c r="C3251" s="101">
        <v>1045</v>
      </c>
      <c r="D3251" s="6">
        <f t="shared" si="263"/>
        <v>1.407951625746248E-3</v>
      </c>
      <c r="E3251" s="7">
        <f t="shared" si="264"/>
        <v>7</v>
      </c>
      <c r="F3251" s="6">
        <f t="shared" si="265"/>
        <v>2.1998742928975488E-3</v>
      </c>
      <c r="G3251" s="101">
        <v>0</v>
      </c>
      <c r="H3251" s="7">
        <f t="shared" si="267"/>
        <v>0</v>
      </c>
      <c r="I3251" s="6">
        <f t="shared" si="266"/>
        <v>0</v>
      </c>
      <c r="J3251" s="10" t="str">
        <f>IF(B3251="Pending","",C3251/(VLOOKUP(B3251,Population!$A$2:$B$10,2,FALSE)/100000))</f>
        <v/>
      </c>
      <c r="K3251" s="10" t="str">
        <f>IF(B3251="Pending","",SUMIFS(E:E,A:A,"&lt;="&amp;A3251,A:A,"&gt;="&amp;A3251-13,B:B,B3251)/(VLOOKUP(B3251,Population!$A$2:$B$10,2,FALSE)/100000)/14)</f>
        <v/>
      </c>
      <c r="L3251" s="13" t="str">
        <f>IF(B3251="Pending","",(G3251/C3251)/(VLOOKUP(B3251,Population!$A$2:$B$10,2,FALSE)/100000))</f>
        <v/>
      </c>
    </row>
    <row r="3252" spans="1:12" x14ac:dyDescent="0.3">
      <c r="A3252" s="1">
        <v>44234</v>
      </c>
      <c r="B3252" s="101" t="s">
        <v>0</v>
      </c>
      <c r="C3252" s="101">
        <v>39288</v>
      </c>
      <c r="D3252" s="6">
        <f t="shared" si="263"/>
        <v>5.2763900080580177E-2</v>
      </c>
      <c r="E3252" s="7">
        <f t="shared" si="264"/>
        <v>169</v>
      </c>
      <c r="F3252" s="6">
        <f t="shared" si="265"/>
        <v>7.0800167574361125E-2</v>
      </c>
      <c r="G3252" s="101">
        <v>4</v>
      </c>
      <c r="H3252" s="7">
        <f t="shared" si="267"/>
        <v>0</v>
      </c>
      <c r="I3252" s="6">
        <f t="shared" si="266"/>
        <v>3.8208042793007926E-4</v>
      </c>
      <c r="J3252" s="10">
        <f>IF(B3252="Pending","",C3252/(VLOOKUP(B3252,Population!$A$2:$B$10,2,FALSE)/100000))</f>
        <v>4336.7397624992545</v>
      </c>
      <c r="K3252" s="10">
        <f>IF(B3252="Pending","",SUMIFS(E:E,A:A,"&lt;="&amp;A3252,A:A,"&gt;="&amp;A3252-13,B:B,B3252)/(VLOOKUP(B3252,Population!$A$2:$B$10,2,FALSE)/100000)/14)</f>
        <v>20.018803009616907</v>
      </c>
      <c r="L3252" s="13">
        <f>IF(B3252="Pending","",(G3252/C3252)/(VLOOKUP(B3252,Population!$A$2:$B$10,2,FALSE)/100000))</f>
        <v>1.1238374781814876E-5</v>
      </c>
    </row>
    <row r="3253" spans="1:12" x14ac:dyDescent="0.3">
      <c r="A3253" s="1">
        <v>44234</v>
      </c>
      <c r="B3253" s="101" t="s">
        <v>1</v>
      </c>
      <c r="C3253" s="101">
        <v>93781</v>
      </c>
      <c r="D3253" s="6">
        <f t="shared" si="263"/>
        <v>0.12594816008595219</v>
      </c>
      <c r="E3253" s="7">
        <f t="shared" si="264"/>
        <v>330</v>
      </c>
      <c r="F3253" s="6">
        <f t="shared" si="265"/>
        <v>0.13824884792626729</v>
      </c>
      <c r="G3253" s="101">
        <v>3</v>
      </c>
      <c r="H3253" s="7">
        <f t="shared" si="267"/>
        <v>0</v>
      </c>
      <c r="I3253" s="6">
        <f t="shared" si="266"/>
        <v>2.8656032094755948E-4</v>
      </c>
      <c r="J3253" s="10">
        <f>IF(B3253="Pending","",C3253/(VLOOKUP(B3253,Population!$A$2:$B$10,2,FALSE)/100000))</f>
        <v>10946.453062534652</v>
      </c>
      <c r="K3253" s="10">
        <f>IF(B3253="Pending","",SUMIFS(E:E,A:A,"&lt;="&amp;A3253,A:A,"&gt;="&amp;A3253-13,B:B,B3253)/(VLOOKUP(B3253,Population!$A$2:$B$10,2,FALSE)/100000)/14)</f>
        <v>40.461391595069266</v>
      </c>
      <c r="L3253" s="13">
        <f>IF(B3253="Pending","",(G3253/C3253)/(VLOOKUP(B3253,Population!$A$2:$B$10,2,FALSE)/100000))</f>
        <v>3.7339195382887517E-6</v>
      </c>
    </row>
    <row r="3254" spans="1:12" x14ac:dyDescent="0.3">
      <c r="A3254" s="1">
        <v>44234</v>
      </c>
      <c r="B3254" s="101" t="s">
        <v>2</v>
      </c>
      <c r="C3254" s="101">
        <v>135145</v>
      </c>
      <c r="D3254" s="6">
        <f t="shared" si="263"/>
        <v>0.18150013430029546</v>
      </c>
      <c r="E3254" s="7">
        <f t="shared" si="264"/>
        <v>401</v>
      </c>
      <c r="F3254" s="6">
        <f t="shared" si="265"/>
        <v>0.1679932970255551</v>
      </c>
      <c r="G3254" s="101">
        <v>42</v>
      </c>
      <c r="H3254" s="7">
        <f t="shared" si="267"/>
        <v>0</v>
      </c>
      <c r="I3254" s="6">
        <f t="shared" si="266"/>
        <v>4.0118444932658323E-3</v>
      </c>
      <c r="J3254" s="10">
        <f>IF(B3254="Pending","",C3254/(VLOOKUP(B3254,Population!$A$2:$B$10,2,FALSE)/100000))</f>
        <v>14189.226078484075</v>
      </c>
      <c r="K3254" s="10">
        <f>IF(B3254="Pending","",SUMIFS(E:E,A:A,"&lt;="&amp;A3254,A:A,"&gt;="&amp;A3254-13,B:B,B3254)/(VLOOKUP(B3254,Population!$A$2:$B$10,2,FALSE)/100000)/14)</f>
        <v>45.214316912089387</v>
      </c>
      <c r="L3254" s="13">
        <f>IF(B3254="Pending","",(G3254/C3254)/(VLOOKUP(B3254,Population!$A$2:$B$10,2,FALSE)/100000))</f>
        <v>3.262932078771043E-5</v>
      </c>
    </row>
    <row r="3255" spans="1:12" x14ac:dyDescent="0.3">
      <c r="A3255" s="1">
        <v>44234</v>
      </c>
      <c r="B3255" s="101" t="s">
        <v>3</v>
      </c>
      <c r="C3255" s="101">
        <v>115447</v>
      </c>
      <c r="D3255" s="6">
        <f t="shared" si="263"/>
        <v>0.15504566210045662</v>
      </c>
      <c r="E3255" s="7">
        <f t="shared" si="264"/>
        <v>377</v>
      </c>
      <c r="F3255" s="6">
        <f t="shared" si="265"/>
        <v>0.1579388353581902</v>
      </c>
      <c r="G3255" s="101">
        <v>100</v>
      </c>
      <c r="H3255" s="7">
        <f t="shared" si="267"/>
        <v>0</v>
      </c>
      <c r="I3255" s="6">
        <f t="shared" si="266"/>
        <v>9.5520106982519819E-3</v>
      </c>
      <c r="J3255" s="10">
        <f>IF(B3255="Pending","",C3255/(VLOOKUP(B3255,Population!$A$2:$B$10,2,FALSE)/100000))</f>
        <v>13161.122777257171</v>
      </c>
      <c r="K3255" s="10">
        <f>IF(B3255="Pending","",SUMIFS(E:E,A:A,"&lt;="&amp;A3255,A:A,"&gt;="&amp;A3255-13,B:B,B3255)/(VLOOKUP(B3255,Population!$A$2:$B$10,2,FALSE)/100000)/14)</f>
        <v>43.206540945892641</v>
      </c>
      <c r="L3255" s="13">
        <f>IF(B3255="Pending","",(G3255/C3255)/(VLOOKUP(B3255,Population!$A$2:$B$10,2,FALSE)/100000))</f>
        <v>9.8747847322035027E-5</v>
      </c>
    </row>
    <row r="3256" spans="1:12" x14ac:dyDescent="0.3">
      <c r="A3256" s="1">
        <v>44234</v>
      </c>
      <c r="B3256" s="101" t="s">
        <v>4</v>
      </c>
      <c r="C3256" s="101">
        <v>110863</v>
      </c>
      <c r="D3256" s="6">
        <f t="shared" si="263"/>
        <v>0.14888933655654044</v>
      </c>
      <c r="E3256" s="7">
        <f t="shared" si="264"/>
        <v>338</v>
      </c>
      <c r="F3256" s="6">
        <f t="shared" si="265"/>
        <v>0.14160033514872225</v>
      </c>
      <c r="G3256" s="101">
        <v>329</v>
      </c>
      <c r="H3256" s="7">
        <f t="shared" si="267"/>
        <v>0</v>
      </c>
      <c r="I3256" s="6">
        <f t="shared" si="266"/>
        <v>3.142611519724902E-2</v>
      </c>
      <c r="J3256" s="10">
        <f>IF(B3256="Pending","",C3256/(VLOOKUP(B3256,Population!$A$2:$B$10,2,FALSE)/100000))</f>
        <v>13004.152395251724</v>
      </c>
      <c r="K3256" s="10">
        <f>IF(B3256="Pending","",SUMIFS(E:E,A:A,"&lt;="&amp;A3256,A:A,"&gt;="&amp;A3256-13,B:B,B3256)/(VLOOKUP(B3256,Population!$A$2:$B$10,2,FALSE)/100000)/14)</f>
        <v>43.509662110985246</v>
      </c>
      <c r="L3256" s="13">
        <f>IF(B3256="Pending","",(G3256/C3256)/(VLOOKUP(B3256,Population!$A$2:$B$10,2,FALSE)/100000))</f>
        <v>3.4810053845592156E-4</v>
      </c>
    </row>
    <row r="3257" spans="1:12" x14ac:dyDescent="0.3">
      <c r="A3257" s="1">
        <v>44234</v>
      </c>
      <c r="B3257" s="101" t="s">
        <v>5</v>
      </c>
      <c r="C3257" s="101">
        <v>104619</v>
      </c>
      <c r="D3257" s="6">
        <f t="shared" si="263"/>
        <v>0.14050362610797743</v>
      </c>
      <c r="E3257" s="7">
        <f t="shared" si="264"/>
        <v>321</v>
      </c>
      <c r="F3257" s="6">
        <f t="shared" si="265"/>
        <v>0.13447842480100544</v>
      </c>
      <c r="G3257" s="101">
        <v>862</v>
      </c>
      <c r="H3257" s="7">
        <f t="shared" si="267"/>
        <v>1</v>
      </c>
      <c r="I3257" s="6">
        <f t="shared" si="266"/>
        <v>8.2338332218932081E-2</v>
      </c>
      <c r="J3257" s="10">
        <f>IF(B3257="Pending","",C3257/(VLOOKUP(B3257,Population!$A$2:$B$10,2,FALSE)/100000))</f>
        <v>11684.560752590296</v>
      </c>
      <c r="K3257" s="10">
        <f>IF(B3257="Pending","",SUMIFS(E:E,A:A,"&lt;="&amp;A3257,A:A,"&gt;="&amp;A3257-13,B:B,B3257)/(VLOOKUP(B3257,Population!$A$2:$B$10,2,FALSE)/100000)/14)</f>
        <v>40.103536849542095</v>
      </c>
      <c r="L3257" s="13">
        <f>IF(B3257="Pending","",(G3257/C3257)/(VLOOKUP(B3257,Population!$A$2:$B$10,2,FALSE)/100000))</f>
        <v>9.2023453530496206E-4</v>
      </c>
    </row>
    <row r="3258" spans="1:12" x14ac:dyDescent="0.3">
      <c r="A3258" s="1">
        <v>44234</v>
      </c>
      <c r="B3258" s="101" t="s">
        <v>6</v>
      </c>
      <c r="C3258" s="101">
        <v>75632</v>
      </c>
      <c r="D3258" s="6">
        <f t="shared" si="263"/>
        <v>0.10157399946279881</v>
      </c>
      <c r="E3258" s="7">
        <f t="shared" si="264"/>
        <v>246</v>
      </c>
      <c r="F3258" s="6">
        <f t="shared" si="265"/>
        <v>0.10305823209049016</v>
      </c>
      <c r="G3258" s="101">
        <v>1892</v>
      </c>
      <c r="H3258" s="7">
        <f t="shared" si="267"/>
        <v>4</v>
      </c>
      <c r="I3258" s="6">
        <f t="shared" si="266"/>
        <v>0.18072404241092749</v>
      </c>
      <c r="J3258" s="10">
        <f>IF(B3258="Pending","",C3258/(VLOOKUP(B3258,Population!$A$2:$B$10,2,FALSE)/100000))</f>
        <v>9597.5067192191236</v>
      </c>
      <c r="K3258" s="10">
        <f>IF(B3258="Pending","",SUMIFS(E:E,A:A,"&lt;="&amp;A3258,A:A,"&gt;="&amp;A3258-13,B:B,B3258)/(VLOOKUP(B3258,Population!$A$2:$B$10,2,FALSE)/100000)/14)</f>
        <v>35.096204570265471</v>
      </c>
      <c r="L3258" s="13">
        <f>IF(B3258="Pending","",(G3258/C3258)/(VLOOKUP(B3258,Population!$A$2:$B$10,2,FALSE)/100000))</f>
        <v>3.1744492397547891E-3</v>
      </c>
    </row>
    <row r="3259" spans="1:12" x14ac:dyDescent="0.3">
      <c r="A3259" s="1">
        <v>44234</v>
      </c>
      <c r="B3259" s="101" t="s">
        <v>7</v>
      </c>
      <c r="C3259" s="101">
        <v>45114</v>
      </c>
      <c r="D3259" s="6">
        <f t="shared" si="263"/>
        <v>6.0588235294117644E-2</v>
      </c>
      <c r="E3259" s="7">
        <f t="shared" si="264"/>
        <v>155</v>
      </c>
      <c r="F3259" s="6">
        <f t="shared" si="265"/>
        <v>6.4935064935064929E-2</v>
      </c>
      <c r="G3259" s="101">
        <v>3201</v>
      </c>
      <c r="H3259" s="7">
        <f t="shared" si="267"/>
        <v>3</v>
      </c>
      <c r="I3259" s="6">
        <f t="shared" si="266"/>
        <v>0.30575986245104597</v>
      </c>
      <c r="J3259" s="10">
        <f>IF(B3259="Pending","",C3259/(VLOOKUP(B3259,Population!$A$2:$B$10,2,FALSE)/100000))</f>
        <v>9406.64766460174</v>
      </c>
      <c r="K3259" s="10">
        <f>IF(B3259="Pending","",SUMIFS(E:E,A:A,"&lt;="&amp;A3259,A:A,"&gt;="&amp;A3259-13,B:B,B3259)/(VLOOKUP(B3259,Population!$A$2:$B$10,2,FALSE)/100000)/14)</f>
        <v>31.871997292965318</v>
      </c>
      <c r="L3259" s="13">
        <f>IF(B3259="Pending","",(G3259/C3259)/(VLOOKUP(B3259,Population!$A$2:$B$10,2,FALSE)/100000))</f>
        <v>1.4794417866088648E-2</v>
      </c>
    </row>
    <row r="3260" spans="1:12" x14ac:dyDescent="0.3">
      <c r="A3260" s="1">
        <v>44234</v>
      </c>
      <c r="B3260" s="101" t="s">
        <v>25</v>
      </c>
      <c r="C3260" s="101">
        <v>23663</v>
      </c>
      <c r="D3260" s="6">
        <f t="shared" si="263"/>
        <v>3.1779478914853609E-2</v>
      </c>
      <c r="E3260" s="7">
        <f t="shared" si="264"/>
        <v>47</v>
      </c>
      <c r="F3260" s="6">
        <f t="shared" si="265"/>
        <v>1.9689987431922917E-2</v>
      </c>
      <c r="G3260" s="101">
        <v>4036</v>
      </c>
      <c r="H3260" s="7">
        <f t="shared" si="267"/>
        <v>-2</v>
      </c>
      <c r="I3260" s="6">
        <f t="shared" si="266"/>
        <v>0.38551915178145002</v>
      </c>
      <c r="J3260" s="10">
        <f>IF(B3260="Pending","",C3260/(VLOOKUP(B3260,Population!$A$2:$B$10,2,FALSE)/100000))</f>
        <v>10689.391920277907</v>
      </c>
      <c r="K3260" s="10">
        <f>IF(B3260="Pending","",SUMIFS(E:E,A:A,"&lt;="&amp;A3260,A:A,"&gt;="&amp;A3260-13,B:B,B3260)/(VLOOKUP(B3260,Population!$A$2:$B$10,2,FALSE)/100000)/14)</f>
        <v>31.460076678693557</v>
      </c>
      <c r="L3260" s="13">
        <f>IF(B3260="Pending","",(G3260/C3260)/(VLOOKUP(B3260,Population!$A$2:$B$10,2,FALSE)/100000))</f>
        <v>7.7048564302070674E-2</v>
      </c>
    </row>
    <row r="3261" spans="1:12" x14ac:dyDescent="0.3">
      <c r="A3261" s="1">
        <v>44234</v>
      </c>
      <c r="B3261" s="101" t="s">
        <v>21</v>
      </c>
      <c r="C3261" s="101">
        <v>1048</v>
      </c>
      <c r="D3261" s="6">
        <f t="shared" si="263"/>
        <v>1.4074670964276121E-3</v>
      </c>
      <c r="E3261" s="7">
        <f t="shared" si="264"/>
        <v>3</v>
      </c>
      <c r="F3261" s="6">
        <f t="shared" si="265"/>
        <v>1.2568077084206116E-3</v>
      </c>
      <c r="G3261" s="101">
        <v>0</v>
      </c>
      <c r="H3261" s="7">
        <f t="shared" si="267"/>
        <v>0</v>
      </c>
      <c r="I3261" s="6">
        <f t="shared" si="266"/>
        <v>0</v>
      </c>
      <c r="J3261" s="10" t="str">
        <f>IF(B3261="Pending","",C3261/(VLOOKUP(B3261,Population!$A$2:$B$10,2,FALSE)/100000))</f>
        <v/>
      </c>
      <c r="K3261" s="10" t="str">
        <f>IF(B3261="Pending","",SUMIFS(E:E,A:A,"&lt;="&amp;A3261,A:A,"&gt;="&amp;A3261-13,B:B,B3261)/(VLOOKUP(B3261,Population!$A$2:$B$10,2,FALSE)/100000)/14)</f>
        <v/>
      </c>
      <c r="L3261" s="13" t="str">
        <f>IF(B3261="Pending","",(G3261/C3261)/(VLOOKUP(B3261,Population!$A$2:$B$10,2,FALSE)/100000))</f>
        <v/>
      </c>
    </row>
    <row r="3262" spans="1:12" x14ac:dyDescent="0.3">
      <c r="A3262" s="1">
        <v>44235</v>
      </c>
      <c r="B3262" s="101" t="s">
        <v>0</v>
      </c>
      <c r="C3262" s="101">
        <v>39370</v>
      </c>
      <c r="D3262" s="6">
        <f t="shared" si="263"/>
        <v>5.2787111202881098E-2</v>
      </c>
      <c r="E3262" s="7">
        <f t="shared" si="264"/>
        <v>82</v>
      </c>
      <c r="F3262" s="6">
        <f t="shared" si="265"/>
        <v>6.6884176182707991E-2</v>
      </c>
      <c r="G3262" s="101">
        <v>4</v>
      </c>
      <c r="H3262" s="7">
        <f t="shared" si="267"/>
        <v>0</v>
      </c>
      <c r="I3262" s="6">
        <f t="shared" si="266"/>
        <v>3.7857278061707362E-4</v>
      </c>
      <c r="J3262" s="10">
        <f>IF(B3262="Pending","",C3262/(VLOOKUP(B3262,Population!$A$2:$B$10,2,FALSE)/100000))</f>
        <v>4345.7911945020278</v>
      </c>
      <c r="K3262" s="10">
        <f>IF(B3262="Pending","",SUMIFS(E:E,A:A,"&lt;="&amp;A3262,A:A,"&gt;="&amp;A3262-13,B:B,B3262)/(VLOOKUP(B3262,Population!$A$2:$B$10,2,FALSE)/100000)/14)</f>
        <v>20.003033964315911</v>
      </c>
      <c r="L3262" s="13">
        <f>IF(B3262="Pending","",(G3262/C3262)/(VLOOKUP(B3262,Population!$A$2:$B$10,2,FALSE)/100000))</f>
        <v>1.1214967448004645E-5</v>
      </c>
    </row>
    <row r="3263" spans="1:12" x14ac:dyDescent="0.3">
      <c r="A3263" s="1">
        <v>44235</v>
      </c>
      <c r="B3263" s="101" t="s">
        <v>1</v>
      </c>
      <c r="C3263" s="101">
        <v>93938</v>
      </c>
      <c r="D3263" s="6">
        <f t="shared" si="263"/>
        <v>0.12595162946853555</v>
      </c>
      <c r="E3263" s="7">
        <f t="shared" si="264"/>
        <v>157</v>
      </c>
      <c r="F3263" s="6">
        <f t="shared" si="265"/>
        <v>0.12805872756933115</v>
      </c>
      <c r="G3263" s="101">
        <v>4</v>
      </c>
      <c r="H3263" s="7">
        <f t="shared" si="267"/>
        <v>1</v>
      </c>
      <c r="I3263" s="6">
        <f t="shared" si="266"/>
        <v>3.7857278061707362E-4</v>
      </c>
      <c r="J3263" s="10">
        <f>IF(B3263="Pending","",C3263/(VLOOKUP(B3263,Population!$A$2:$B$10,2,FALSE)/100000))</f>
        <v>10964.778662931512</v>
      </c>
      <c r="K3263" s="10">
        <f>IF(B3263="Pending","",SUMIFS(E:E,A:A,"&lt;="&amp;A3263,A:A,"&gt;="&amp;A3263-13,B:B,B3263)/(VLOOKUP(B3263,Population!$A$2:$B$10,2,FALSE)/100000)/14)</f>
        <v>40.269631445329601</v>
      </c>
      <c r="L3263" s="13">
        <f>IF(B3263="Pending","",(G3263/C3263)/(VLOOKUP(B3263,Population!$A$2:$B$10,2,FALSE)/100000))</f>
        <v>4.9702386427964173E-6</v>
      </c>
    </row>
    <row r="3264" spans="1:12" x14ac:dyDescent="0.3">
      <c r="A3264" s="1">
        <v>44235</v>
      </c>
      <c r="B3264" s="101" t="s">
        <v>2</v>
      </c>
      <c r="C3264" s="101">
        <v>135365</v>
      </c>
      <c r="D3264" s="6">
        <f t="shared" si="263"/>
        <v>0.18149675661615444</v>
      </c>
      <c r="E3264" s="7">
        <f t="shared" si="264"/>
        <v>220</v>
      </c>
      <c r="F3264" s="6">
        <f t="shared" si="265"/>
        <v>0.17944535073409462</v>
      </c>
      <c r="G3264" s="101">
        <v>42</v>
      </c>
      <c r="H3264" s="7">
        <f t="shared" si="267"/>
        <v>0</v>
      </c>
      <c r="I3264" s="6">
        <f t="shared" si="266"/>
        <v>3.9750141964792728E-3</v>
      </c>
      <c r="J3264" s="10">
        <f>IF(B3264="Pending","",C3264/(VLOOKUP(B3264,Population!$A$2:$B$10,2,FALSE)/100000))</f>
        <v>14212.324452358553</v>
      </c>
      <c r="K3264" s="10">
        <f>IF(B3264="Pending","",SUMIFS(E:E,A:A,"&lt;="&amp;A3264,A:A,"&gt;="&amp;A3264-13,B:B,B3264)/(VLOOKUP(B3264,Population!$A$2:$B$10,2,FALSE)/100000)/14)</f>
        <v>44.561862844855725</v>
      </c>
      <c r="L3264" s="13">
        <f>IF(B3264="Pending","",(G3264/C3264)/(VLOOKUP(B3264,Population!$A$2:$B$10,2,FALSE)/100000))</f>
        <v>3.2576290458058783E-5</v>
      </c>
    </row>
    <row r="3265" spans="1:12" x14ac:dyDescent="0.3">
      <c r="A3265" s="1">
        <v>44235</v>
      </c>
      <c r="B3265" s="101" t="s">
        <v>3</v>
      </c>
      <c r="C3265" s="101">
        <v>115649</v>
      </c>
      <c r="D3265" s="6">
        <f t="shared" si="263"/>
        <v>0.15506163636022344</v>
      </c>
      <c r="E3265" s="7">
        <f t="shared" si="264"/>
        <v>202</v>
      </c>
      <c r="F3265" s="6">
        <f t="shared" si="265"/>
        <v>0.16476345840130505</v>
      </c>
      <c r="G3265" s="101">
        <v>100</v>
      </c>
      <c r="H3265" s="7">
        <f t="shared" si="267"/>
        <v>0</v>
      </c>
      <c r="I3265" s="6">
        <f t="shared" si="266"/>
        <v>9.4643195154268406E-3</v>
      </c>
      <c r="J3265" s="10">
        <f>IF(B3265="Pending","",C3265/(VLOOKUP(B3265,Population!$A$2:$B$10,2,FALSE)/100000))</f>
        <v>13184.151065571341</v>
      </c>
      <c r="K3265" s="10">
        <f>IF(B3265="Pending","",SUMIFS(E:E,A:A,"&lt;="&amp;A3265,A:A,"&gt;="&amp;A3265-13,B:B,B3265)/(VLOOKUP(B3265,Population!$A$2:$B$10,2,FALSE)/100000)/14)</f>
        <v>42.6528197275887</v>
      </c>
      <c r="L3265" s="13">
        <f>IF(B3265="Pending","",(G3265/C3265)/(VLOOKUP(B3265,Population!$A$2:$B$10,2,FALSE)/100000))</f>
        <v>9.8575367965023276E-5</v>
      </c>
    </row>
    <row r="3266" spans="1:12" x14ac:dyDescent="0.3">
      <c r="A3266" s="1">
        <v>44235</v>
      </c>
      <c r="B3266" s="101" t="s">
        <v>4</v>
      </c>
      <c r="C3266" s="101">
        <v>111015</v>
      </c>
      <c r="D3266" s="6">
        <f t="shared" ref="D3266:D3329" si="268">C3266/SUMIF(A:A,A3266,C:C)</f>
        <v>0.14884839091155311</v>
      </c>
      <c r="E3266" s="7">
        <f t="shared" si="264"/>
        <v>152</v>
      </c>
      <c r="F3266" s="6">
        <f t="shared" si="265"/>
        <v>0.12398042414355628</v>
      </c>
      <c r="G3266" s="101">
        <v>331</v>
      </c>
      <c r="H3266" s="7">
        <f t="shared" si="267"/>
        <v>2</v>
      </c>
      <c r="I3266" s="6">
        <f t="shared" si="266"/>
        <v>3.1326897596062844E-2</v>
      </c>
      <c r="J3266" s="10">
        <f>IF(B3266="Pending","",C3266/(VLOOKUP(B3266,Population!$A$2:$B$10,2,FALSE)/100000))</f>
        <v>13021.981888987943</v>
      </c>
      <c r="K3266" s="10">
        <f>IF(B3266="Pending","",SUMIFS(E:E,A:A,"&lt;="&amp;A3266,A:A,"&gt;="&amp;A3266-13,B:B,B3266)/(VLOOKUP(B3266,Population!$A$2:$B$10,2,FALSE)/100000)/14)</f>
        <v>42.479103967397499</v>
      </c>
      <c r="L3266" s="13">
        <f>IF(B3266="Pending","",(G3266/C3266)/(VLOOKUP(B3266,Population!$A$2:$B$10,2,FALSE)/100000))</f>
        <v>3.4973713999577683E-4</v>
      </c>
    </row>
    <row r="3267" spans="1:12" x14ac:dyDescent="0.3">
      <c r="A3267" s="1">
        <v>44235</v>
      </c>
      <c r="B3267" s="101" t="s">
        <v>5</v>
      </c>
      <c r="C3267" s="101">
        <v>104782</v>
      </c>
      <c r="D3267" s="6">
        <f t="shared" si="268"/>
        <v>0.14049121376835885</v>
      </c>
      <c r="E3267" s="7">
        <f t="shared" si="264"/>
        <v>163</v>
      </c>
      <c r="F3267" s="6">
        <f t="shared" si="265"/>
        <v>0.132952691680261</v>
      </c>
      <c r="G3267" s="101">
        <v>870</v>
      </c>
      <c r="H3267" s="7">
        <f t="shared" si="267"/>
        <v>8</v>
      </c>
      <c r="I3267" s="6">
        <f t="shared" si="266"/>
        <v>8.233957978421351E-2</v>
      </c>
      <c r="J3267" s="10">
        <f>IF(B3267="Pending","",C3267/(VLOOKUP(B3267,Population!$A$2:$B$10,2,FALSE)/100000))</f>
        <v>11702.765700091919</v>
      </c>
      <c r="K3267" s="10">
        <f>IF(B3267="Pending","",SUMIFS(E:E,A:A,"&lt;="&amp;A3267,A:A,"&gt;="&amp;A3267-13,B:B,B3267)/(VLOOKUP(B3267,Population!$A$2:$B$10,2,FALSE)/100000)/14)</f>
        <v>39.186109609101003</v>
      </c>
      <c r="L3267" s="13">
        <f>IF(B3267="Pending","",(G3267/C3267)/(VLOOKUP(B3267,Population!$A$2:$B$10,2,FALSE)/100000))</f>
        <v>9.2733018271246644E-4</v>
      </c>
    </row>
    <row r="3268" spans="1:12" x14ac:dyDescent="0.3">
      <c r="A3268" s="1">
        <v>44235</v>
      </c>
      <c r="B3268" s="101" t="s">
        <v>6</v>
      </c>
      <c r="C3268" s="101">
        <v>75791</v>
      </c>
      <c r="D3268" s="6">
        <f t="shared" si="268"/>
        <v>0.10162021704794416</v>
      </c>
      <c r="E3268" s="7">
        <f t="shared" si="264"/>
        <v>159</v>
      </c>
      <c r="F3268" s="6">
        <f t="shared" si="265"/>
        <v>0.12969004893964112</v>
      </c>
      <c r="G3268" s="101">
        <v>1908</v>
      </c>
      <c r="H3268" s="7">
        <f t="shared" si="267"/>
        <v>16</v>
      </c>
      <c r="I3268" s="6">
        <f t="shared" si="266"/>
        <v>0.18057921635434412</v>
      </c>
      <c r="J3268" s="10">
        <f>IF(B3268="Pending","",C3268/(VLOOKUP(B3268,Population!$A$2:$B$10,2,FALSE)/100000))</f>
        <v>9617.6834112060587</v>
      </c>
      <c r="K3268" s="10">
        <f>IF(B3268="Pending","",SUMIFS(E:E,A:A,"&lt;="&amp;A3268,A:A,"&gt;="&amp;A3268-13,B:B,B3268)/(VLOOKUP(B3268,Population!$A$2:$B$10,2,FALSE)/100000)/14)</f>
        <v>34.661127654105151</v>
      </c>
      <c r="L3268" s="13">
        <f>IF(B3268="Pending","",(G3268/C3268)/(VLOOKUP(B3268,Population!$A$2:$B$10,2,FALSE)/100000))</f>
        <v>3.1945785626685979E-3</v>
      </c>
    </row>
    <row r="3269" spans="1:12" x14ac:dyDescent="0.3">
      <c r="A3269" s="1">
        <v>44235</v>
      </c>
      <c r="B3269" s="101" t="s">
        <v>7</v>
      </c>
      <c r="C3269" s="101">
        <v>45192</v>
      </c>
      <c r="D3269" s="6">
        <f t="shared" si="268"/>
        <v>6.0593221475250258E-2</v>
      </c>
      <c r="E3269" s="7">
        <f t="shared" si="264"/>
        <v>78</v>
      </c>
      <c r="F3269" s="6">
        <f t="shared" si="265"/>
        <v>6.3621533442088096E-2</v>
      </c>
      <c r="G3269" s="101">
        <v>3232</v>
      </c>
      <c r="H3269" s="7">
        <f t="shared" si="267"/>
        <v>31</v>
      </c>
      <c r="I3269" s="6">
        <f t="shared" si="266"/>
        <v>0.30588680673859547</v>
      </c>
      <c r="J3269" s="10">
        <f>IF(B3269="Pending","",C3269/(VLOOKUP(B3269,Population!$A$2:$B$10,2,FALSE)/100000))</f>
        <v>9422.911319295159</v>
      </c>
      <c r="K3269" s="10">
        <f>IF(B3269="Pending","",SUMIFS(E:E,A:A,"&lt;="&amp;A3269,A:A,"&gt;="&amp;A3269-13,B:B,B3269)/(VLOOKUP(B3269,Population!$A$2:$B$10,2,FALSE)/100000)/14)</f>
        <v>32.035825316433829</v>
      </c>
      <c r="L3269" s="13">
        <f>IF(B3269="Pending","",(G3269/C3269)/(VLOOKUP(B3269,Population!$A$2:$B$10,2,FALSE)/100000))</f>
        <v>1.4911912015608736E-2</v>
      </c>
    </row>
    <row r="3270" spans="1:12" x14ac:dyDescent="0.3">
      <c r="A3270" s="1">
        <v>44235</v>
      </c>
      <c r="B3270" s="101" t="s">
        <v>25</v>
      </c>
      <c r="C3270" s="101">
        <v>23678</v>
      </c>
      <c r="D3270" s="6">
        <f t="shared" si="268"/>
        <v>3.1747351258872715E-2</v>
      </c>
      <c r="E3270" s="7">
        <f t="shared" si="264"/>
        <v>15</v>
      </c>
      <c r="F3270" s="6">
        <f t="shared" si="265"/>
        <v>1.2234910277324634E-2</v>
      </c>
      <c r="G3270" s="101">
        <v>4075</v>
      </c>
      <c r="H3270" s="7">
        <f t="shared" si="267"/>
        <v>39</v>
      </c>
      <c r="I3270" s="6">
        <f t="shared" si="266"/>
        <v>0.38567102025364375</v>
      </c>
      <c r="J3270" s="10">
        <f>IF(B3270="Pending","",C3270/(VLOOKUP(B3270,Population!$A$2:$B$10,2,FALSE)/100000))</f>
        <v>10696.167936793317</v>
      </c>
      <c r="K3270" s="10">
        <f>IF(B3270="Pending","",SUMIFS(E:E,A:A,"&lt;="&amp;A3270,A:A,"&gt;="&amp;A3270-13,B:B,B3270)/(VLOOKUP(B3270,Population!$A$2:$B$10,2,FALSE)/100000)/14)</f>
        <v>30.459807574037658</v>
      </c>
      <c r="L3270" s="13">
        <f>IF(B3270="Pending","",(G3270/C3270)/(VLOOKUP(B3270,Population!$A$2:$B$10,2,FALSE)/100000))</f>
        <v>7.7743805220878731E-2</v>
      </c>
    </row>
    <row r="3271" spans="1:12" x14ac:dyDescent="0.3">
      <c r="A3271" s="1">
        <v>44235</v>
      </c>
      <c r="B3271" s="101" t="s">
        <v>21</v>
      </c>
      <c r="C3271" s="101">
        <v>1046</v>
      </c>
      <c r="D3271" s="6">
        <f t="shared" si="268"/>
        <v>1.4024718902264067E-3</v>
      </c>
      <c r="E3271" s="7">
        <f t="shared" si="264"/>
        <v>-2</v>
      </c>
      <c r="F3271" s="6">
        <f t="shared" si="265"/>
        <v>-1.6313213703099511E-3</v>
      </c>
      <c r="G3271" s="101">
        <v>0</v>
      </c>
      <c r="H3271" s="7">
        <f t="shared" si="267"/>
        <v>0</v>
      </c>
      <c r="I3271" s="6">
        <f t="shared" si="266"/>
        <v>0</v>
      </c>
      <c r="J3271" s="10" t="str">
        <f>IF(B3271="Pending","",C3271/(VLOOKUP(B3271,Population!$A$2:$B$10,2,FALSE)/100000))</f>
        <v/>
      </c>
      <c r="K3271" s="10" t="str">
        <f>IF(B3271="Pending","",SUMIFS(E:E,A:A,"&lt;="&amp;A3271,A:A,"&gt;="&amp;A3271-13,B:B,B3271)/(VLOOKUP(B3271,Population!$A$2:$B$10,2,FALSE)/100000)/14)</f>
        <v/>
      </c>
      <c r="L3271" s="13" t="str">
        <f>IF(B3271="Pending","",(G3271/C3271)/(VLOOKUP(B3271,Population!$A$2:$B$10,2,FALSE)/100000))</f>
        <v/>
      </c>
    </row>
    <row r="3272" spans="1:12" x14ac:dyDescent="0.3">
      <c r="A3272" s="1">
        <v>44236</v>
      </c>
      <c r="B3272" s="101" t="s">
        <v>0</v>
      </c>
      <c r="C3272" s="101">
        <v>39518</v>
      </c>
      <c r="D3272" s="6">
        <f t="shared" si="268"/>
        <v>5.2869577316305046E-2</v>
      </c>
      <c r="E3272" s="7">
        <f t="shared" ref="E3272:E3335" si="269">C3272-SUMIFS(C:C,A:A,A3272-1,B:B,B3272)</f>
        <v>148</v>
      </c>
      <c r="F3272" s="6">
        <f t="shared" ref="F3272:F3335" si="270">E3272/SUMIF(A:A,A3272,E:E)</f>
        <v>9.0464547677261614E-2</v>
      </c>
      <c r="G3272" s="101">
        <v>4</v>
      </c>
      <c r="H3272" s="7">
        <f t="shared" si="267"/>
        <v>0</v>
      </c>
      <c r="I3272" s="6">
        <f t="shared" si="266"/>
        <v>3.7625811306556296E-4</v>
      </c>
      <c r="J3272" s="10">
        <f>IF(B3272="Pending","",C3272/(VLOOKUP(B3272,Population!$A$2:$B$10,2,FALSE)/100000))</f>
        <v>4362.1279254338615</v>
      </c>
      <c r="K3272" s="10">
        <f>IF(B3272="Pending","",SUMIFS(E:E,A:A,"&lt;="&amp;A3272,A:A,"&gt;="&amp;A3272-13,B:B,B3272)/(VLOOKUP(B3272,Population!$A$2:$B$10,2,FALSE)/100000)/14)</f>
        <v>20.129186326723893</v>
      </c>
      <c r="L3272" s="13">
        <f>IF(B3272="Pending","",(G3272/C3272)/(VLOOKUP(B3272,Population!$A$2:$B$10,2,FALSE)/100000))</f>
        <v>1.1172965950400901E-5</v>
      </c>
    </row>
    <row r="3273" spans="1:12" x14ac:dyDescent="0.3">
      <c r="A3273" s="1">
        <v>44236</v>
      </c>
      <c r="B3273" s="101" t="s">
        <v>1</v>
      </c>
      <c r="C3273" s="101">
        <v>94173</v>
      </c>
      <c r="D3273" s="6">
        <f t="shared" si="268"/>
        <v>0.12599035134896489</v>
      </c>
      <c r="E3273" s="7">
        <f t="shared" si="269"/>
        <v>235</v>
      </c>
      <c r="F3273" s="6">
        <f t="shared" si="270"/>
        <v>0.14364303178484109</v>
      </c>
      <c r="G3273" s="101">
        <v>4</v>
      </c>
      <c r="H3273" s="7">
        <f t="shared" si="267"/>
        <v>0</v>
      </c>
      <c r="I3273" s="6">
        <f t="shared" si="266"/>
        <v>3.7625811306556296E-4</v>
      </c>
      <c r="J3273" s="10">
        <f>IF(B3273="Pending","",C3273/(VLOOKUP(B3273,Population!$A$2:$B$10,2,FALSE)/100000))</f>
        <v>10992.2087017421</v>
      </c>
      <c r="K3273" s="10">
        <f>IF(B3273="Pending","",SUMIFS(E:E,A:A,"&lt;="&amp;A3273,A:A,"&gt;="&amp;A3273-13,B:B,B3273)/(VLOOKUP(B3273,Population!$A$2:$B$10,2,FALSE)/100000)/14)</f>
        <v>39.99449731744226</v>
      </c>
      <c r="L3273" s="13">
        <f>IF(B3273="Pending","",(G3273/C3273)/(VLOOKUP(B3273,Population!$A$2:$B$10,2,FALSE)/100000))</f>
        <v>4.9578358725644271E-6</v>
      </c>
    </row>
    <row r="3274" spans="1:12" x14ac:dyDescent="0.3">
      <c r="A3274" s="1">
        <v>44236</v>
      </c>
      <c r="B3274" s="101" t="s">
        <v>2</v>
      </c>
      <c r="C3274" s="101">
        <v>135611</v>
      </c>
      <c r="D3274" s="6">
        <f t="shared" si="268"/>
        <v>0.18142862112053856</v>
      </c>
      <c r="E3274" s="7">
        <f t="shared" si="269"/>
        <v>246</v>
      </c>
      <c r="F3274" s="6">
        <f t="shared" si="270"/>
        <v>0.15036674816625917</v>
      </c>
      <c r="G3274" s="101">
        <v>43</v>
      </c>
      <c r="H3274" s="7">
        <f t="shared" si="267"/>
        <v>1</v>
      </c>
      <c r="I3274" s="6">
        <f t="shared" si="266"/>
        <v>4.0447747154548023E-3</v>
      </c>
      <c r="J3274" s="10">
        <f>IF(B3274="Pending","",C3274/(VLOOKUP(B3274,Population!$A$2:$B$10,2,FALSE)/100000))</f>
        <v>14238.152634054562</v>
      </c>
      <c r="K3274" s="10">
        <f>IF(B3274="Pending","",SUMIFS(E:E,A:A,"&lt;="&amp;A3274,A:A,"&gt;="&amp;A3274-13,B:B,B3274)/(VLOOKUP(B3274,Population!$A$2:$B$10,2,FALSE)/100000)/14)</f>
        <v>44.179389770960121</v>
      </c>
      <c r="L3274" s="13">
        <f>IF(B3274="Pending","",(G3274/C3274)/(VLOOKUP(B3274,Population!$A$2:$B$10,2,FALSE)/100000))</f>
        <v>3.32914156401434E-5</v>
      </c>
    </row>
    <row r="3275" spans="1:12" x14ac:dyDescent="0.3">
      <c r="A3275" s="1">
        <v>44236</v>
      </c>
      <c r="B3275" s="101" t="s">
        <v>3</v>
      </c>
      <c r="C3275" s="101">
        <v>115905</v>
      </c>
      <c r="D3275" s="6">
        <f t="shared" si="268"/>
        <v>0.15506473907703669</v>
      </c>
      <c r="E3275" s="7">
        <f t="shared" si="269"/>
        <v>256</v>
      </c>
      <c r="F3275" s="6">
        <f t="shared" si="270"/>
        <v>0.15647921760391198</v>
      </c>
      <c r="G3275" s="101">
        <v>101</v>
      </c>
      <c r="H3275" s="7">
        <f t="shared" si="267"/>
        <v>1</v>
      </c>
      <c r="I3275" s="6">
        <f t="shared" si="266"/>
        <v>9.5005173549054644E-3</v>
      </c>
      <c r="J3275" s="10">
        <f>IF(B3275="Pending","",C3275/(VLOOKUP(B3275,Population!$A$2:$B$10,2,FALSE)/100000))</f>
        <v>13213.335430959596</v>
      </c>
      <c r="K3275" s="10">
        <f>IF(B3275="Pending","",SUMIFS(E:E,A:A,"&lt;="&amp;A3275,A:A,"&gt;="&amp;A3275-13,B:B,B3275)/(VLOOKUP(B3275,Population!$A$2:$B$10,2,FALSE)/100000)/14)</f>
        <v>42.660962686681408</v>
      </c>
      <c r="L3275" s="13">
        <f>IF(B3275="Pending","",(G3275/C3275)/(VLOOKUP(B3275,Population!$A$2:$B$10,2,FALSE)/100000))</f>
        <v>9.9341220457140305E-5</v>
      </c>
    </row>
    <row r="3276" spans="1:12" x14ac:dyDescent="0.3">
      <c r="A3276" s="1">
        <v>44236</v>
      </c>
      <c r="B3276" s="101" t="s">
        <v>4</v>
      </c>
      <c r="C3276" s="101">
        <v>111253</v>
      </c>
      <c r="D3276" s="6">
        <f t="shared" si="268"/>
        <v>0.14884101131562541</v>
      </c>
      <c r="E3276" s="7">
        <f t="shared" si="269"/>
        <v>238</v>
      </c>
      <c r="F3276" s="6">
        <f t="shared" si="270"/>
        <v>0.14547677261613692</v>
      </c>
      <c r="G3276" s="101">
        <v>334</v>
      </c>
      <c r="H3276" s="7">
        <f t="shared" si="267"/>
        <v>3</v>
      </c>
      <c r="I3276" s="6">
        <f t="shared" si="266"/>
        <v>3.1417552440974508E-2</v>
      </c>
      <c r="J3276" s="10">
        <f>IF(B3276="Pending","",C3276/(VLOOKUP(B3276,Population!$A$2:$B$10,2,FALSE)/100000))</f>
        <v>13049.899122601229</v>
      </c>
      <c r="K3276" s="10">
        <f>IF(B3276="Pending","",SUMIFS(E:E,A:A,"&lt;="&amp;A3276,A:A,"&gt;="&amp;A3276-13,B:B,B3276)/(VLOOKUP(B3276,Population!$A$2:$B$10,2,FALSE)/100000)/14)</f>
        <v>42.093691978738661</v>
      </c>
      <c r="L3276" s="13">
        <f>IF(B3276="Pending","",(G3276/C3276)/(VLOOKUP(B3276,Population!$A$2:$B$10,2,FALSE)/100000))</f>
        <v>3.5215200038937972E-4</v>
      </c>
    </row>
    <row r="3277" spans="1:12" x14ac:dyDescent="0.3">
      <c r="A3277" s="1">
        <v>44236</v>
      </c>
      <c r="B3277" s="101" t="s">
        <v>5</v>
      </c>
      <c r="C3277" s="101">
        <v>105011</v>
      </c>
      <c r="D3277" s="6">
        <f t="shared" si="268"/>
        <v>0.1404900851146948</v>
      </c>
      <c r="E3277" s="7">
        <f t="shared" si="269"/>
        <v>229</v>
      </c>
      <c r="F3277" s="6">
        <f t="shared" si="270"/>
        <v>0.13997555012224938</v>
      </c>
      <c r="G3277" s="101">
        <v>877</v>
      </c>
      <c r="H3277" s="7">
        <f t="shared" si="267"/>
        <v>7</v>
      </c>
      <c r="I3277" s="6">
        <f t="shared" si="266"/>
        <v>8.2494591289624677E-2</v>
      </c>
      <c r="J3277" s="10">
        <f>IF(B3277="Pending","",C3277/(VLOOKUP(B3277,Population!$A$2:$B$10,2,FALSE)/100000))</f>
        <v>11728.34197602978</v>
      </c>
      <c r="K3277" s="10">
        <f>IF(B3277="Pending","",SUMIFS(E:E,A:A,"&lt;="&amp;A3277,A:A,"&gt;="&amp;A3277-13,B:B,B3277)/(VLOOKUP(B3277,Population!$A$2:$B$10,2,FALSE)/100000)/14)</f>
        <v>38.747340059324834</v>
      </c>
      <c r="L3277" s="13">
        <f>IF(B3277="Pending","",(G3277/C3277)/(VLOOKUP(B3277,Population!$A$2:$B$10,2,FALSE)/100000))</f>
        <v>9.327529379436157E-4</v>
      </c>
    </row>
    <row r="3278" spans="1:12" x14ac:dyDescent="0.3">
      <c r="A3278" s="1">
        <v>44236</v>
      </c>
      <c r="B3278" s="101" t="s">
        <v>6</v>
      </c>
      <c r="C3278" s="101">
        <v>75942</v>
      </c>
      <c r="D3278" s="6">
        <f t="shared" si="268"/>
        <v>0.10159981376979699</v>
      </c>
      <c r="E3278" s="7">
        <f t="shared" si="269"/>
        <v>151</v>
      </c>
      <c r="F3278" s="6">
        <f t="shared" si="270"/>
        <v>9.2298288508557452E-2</v>
      </c>
      <c r="G3278" s="101">
        <v>1922</v>
      </c>
      <c r="H3278" s="7">
        <f t="shared" si="267"/>
        <v>14</v>
      </c>
      <c r="I3278" s="6">
        <f t="shared" si="266"/>
        <v>0.18079202332800301</v>
      </c>
      <c r="J3278" s="10">
        <f>IF(B3278="Pending","",C3278/(VLOOKUP(B3278,Population!$A$2:$B$10,2,FALSE)/100000))</f>
        <v>9636.844923721952</v>
      </c>
      <c r="K3278" s="10">
        <f>IF(B3278="Pending","",SUMIFS(E:E,A:A,"&lt;="&amp;A3278,A:A,"&gt;="&amp;A3278-13,B:B,B3278)/(VLOOKUP(B3278,Population!$A$2:$B$10,2,FALSE)/100000)/14)</f>
        <v>33.990384075024664</v>
      </c>
      <c r="L3278" s="13">
        <f>IF(B3278="Pending","",(G3278/C3278)/(VLOOKUP(B3278,Population!$A$2:$B$10,2,FALSE)/100000))</f>
        <v>3.2116202880821806E-3</v>
      </c>
    </row>
    <row r="3279" spans="1:12" x14ac:dyDescent="0.3">
      <c r="A3279" s="1">
        <v>44236</v>
      </c>
      <c r="B3279" s="101" t="s">
        <v>7</v>
      </c>
      <c r="C3279" s="101">
        <v>45269</v>
      </c>
      <c r="D3279" s="6">
        <f t="shared" si="268"/>
        <v>6.0563613936226855E-2</v>
      </c>
      <c r="E3279" s="7">
        <f t="shared" si="269"/>
        <v>77</v>
      </c>
      <c r="F3279" s="6">
        <f t="shared" si="270"/>
        <v>4.7066014669926652E-2</v>
      </c>
      <c r="G3279" s="101">
        <v>3244</v>
      </c>
      <c r="H3279" s="7">
        <f t="shared" si="267"/>
        <v>12</v>
      </c>
      <c r="I3279" s="6">
        <f t="shared" si="266"/>
        <v>0.30514532969617159</v>
      </c>
      <c r="J3279" s="10">
        <f>IF(B3279="Pending","",C3279/(VLOOKUP(B3279,Population!$A$2:$B$10,2,FALSE)/100000))</f>
        <v>9438.9664655950728</v>
      </c>
      <c r="K3279" s="10">
        <f>IF(B3279="Pending","",SUMIFS(E:E,A:A,"&lt;="&amp;A3279,A:A,"&gt;="&amp;A3279-13,B:B,B3279)/(VLOOKUP(B3279,Population!$A$2:$B$10,2,FALSE)/100000)/14)</f>
        <v>31.023070262264838</v>
      </c>
      <c r="L3279" s="13">
        <f>IF(B3279="Pending","",(G3279/C3279)/(VLOOKUP(B3279,Population!$A$2:$B$10,2,FALSE)/100000))</f>
        <v>1.4941819535034009E-2</v>
      </c>
    </row>
    <row r="3280" spans="1:12" x14ac:dyDescent="0.3">
      <c r="A3280" s="1">
        <v>44236</v>
      </c>
      <c r="B3280" s="101" t="s">
        <v>25</v>
      </c>
      <c r="C3280" s="101">
        <v>23717</v>
      </c>
      <c r="D3280" s="6">
        <f t="shared" si="268"/>
        <v>3.1730041125836494E-2</v>
      </c>
      <c r="E3280" s="7">
        <f t="shared" si="269"/>
        <v>39</v>
      </c>
      <c r="F3280" s="6">
        <f t="shared" si="270"/>
        <v>2.3838630806845965E-2</v>
      </c>
      <c r="G3280" s="101">
        <v>4102</v>
      </c>
      <c r="H3280" s="7">
        <f t="shared" si="267"/>
        <v>27</v>
      </c>
      <c r="I3280" s="6">
        <f t="shared" si="266"/>
        <v>0.38585269494873481</v>
      </c>
      <c r="J3280" s="10">
        <f>IF(B3280="Pending","",C3280/(VLOOKUP(B3280,Population!$A$2:$B$10,2,FALSE)/100000))</f>
        <v>10713.785579733385</v>
      </c>
      <c r="K3280" s="10">
        <f>IF(B3280="Pending","",SUMIFS(E:E,A:A,"&lt;="&amp;A3280,A:A,"&gt;="&amp;A3280-13,B:B,B3280)/(VLOOKUP(B3280,Population!$A$2:$B$10,2,FALSE)/100000)/14)</f>
        <v>28.588336345971786</v>
      </c>
      <c r="L3280" s="13">
        <f>IF(B3280="Pending","",(G3280/C3280)/(VLOOKUP(B3280,Population!$A$2:$B$10,2,FALSE)/100000))</f>
        <v>7.8130229360699341E-2</v>
      </c>
    </row>
    <row r="3281" spans="1:12" x14ac:dyDescent="0.3">
      <c r="A3281" s="1">
        <v>44236</v>
      </c>
      <c r="B3281" s="101" t="s">
        <v>21</v>
      </c>
      <c r="C3281" s="101">
        <v>1063</v>
      </c>
      <c r="D3281" s="6">
        <f t="shared" si="268"/>
        <v>1.4221458749742461E-3</v>
      </c>
      <c r="E3281" s="7">
        <f t="shared" si="269"/>
        <v>17</v>
      </c>
      <c r="F3281" s="6">
        <f t="shared" si="270"/>
        <v>1.0391198044009779E-2</v>
      </c>
      <c r="G3281" s="101">
        <v>0</v>
      </c>
      <c r="H3281" s="7">
        <f t="shared" si="267"/>
        <v>0</v>
      </c>
      <c r="I3281" s="6">
        <f t="shared" si="266"/>
        <v>0</v>
      </c>
      <c r="J3281" s="10" t="str">
        <f>IF(B3281="Pending","",C3281/(VLOOKUP(B3281,Population!$A$2:$B$10,2,FALSE)/100000))</f>
        <v/>
      </c>
      <c r="K3281" s="10" t="str">
        <f>IF(B3281="Pending","",SUMIFS(E:E,A:A,"&lt;="&amp;A3281,A:A,"&gt;="&amp;A3281-13,B:B,B3281)/(VLOOKUP(B3281,Population!$A$2:$B$10,2,FALSE)/100000)/14)</f>
        <v/>
      </c>
      <c r="L3281" s="13" t="str">
        <f>IF(B3281="Pending","",(G3281/C3281)/(VLOOKUP(B3281,Population!$A$2:$B$10,2,FALSE)/100000))</f>
        <v/>
      </c>
    </row>
    <row r="3282" spans="1:12" x14ac:dyDescent="0.3">
      <c r="A3282" s="1">
        <v>44237</v>
      </c>
      <c r="B3282" s="101" t="s">
        <v>0</v>
      </c>
      <c r="C3282" s="101">
        <v>39772</v>
      </c>
      <c r="D3282" s="6">
        <f t="shared" si="268"/>
        <v>5.3000430431937785E-2</v>
      </c>
      <c r="E3282" s="7">
        <f t="shared" si="269"/>
        <v>254</v>
      </c>
      <c r="F3282" s="6">
        <f t="shared" si="270"/>
        <v>8.6189345096708517E-2</v>
      </c>
      <c r="G3282" s="101">
        <v>5</v>
      </c>
      <c r="H3282" s="7">
        <f t="shared" si="267"/>
        <v>1</v>
      </c>
      <c r="I3282" s="6">
        <f t="shared" si="266"/>
        <v>4.6593980057776533E-4</v>
      </c>
      <c r="J3282" s="10">
        <f>IF(B3282="Pending","",C3282/(VLOOKUP(B3282,Population!$A$2:$B$10,2,FALSE)/100000))</f>
        <v>4390.1652879790354</v>
      </c>
      <c r="K3282" s="10">
        <f>IF(B3282="Pending","",SUMIFS(E:E,A:A,"&lt;="&amp;A3282,A:A,"&gt;="&amp;A3282-13,B:B,B3282)/(VLOOKUP(B3282,Population!$A$2:$B$10,2,FALSE)/100000)/14)</f>
        <v>20.342068438287367</v>
      </c>
      <c r="L3282" s="13">
        <f>IF(B3282="Pending","",(G3282/C3282)/(VLOOKUP(B3282,Population!$A$2:$B$10,2,FALSE)/100000))</f>
        <v>1.3877013615984325E-5</v>
      </c>
    </row>
    <row r="3283" spans="1:12" x14ac:dyDescent="0.3">
      <c r="A3283" s="1">
        <v>44237</v>
      </c>
      <c r="B3283" s="101" t="s">
        <v>1</v>
      </c>
      <c r="C3283" s="101">
        <v>94577</v>
      </c>
      <c r="D3283" s="6">
        <f t="shared" si="268"/>
        <v>0.12603393616014733</v>
      </c>
      <c r="E3283" s="7">
        <f t="shared" si="269"/>
        <v>404</v>
      </c>
      <c r="F3283" s="6">
        <f t="shared" si="270"/>
        <v>0.13708856464200883</v>
      </c>
      <c r="G3283" s="101">
        <v>4</v>
      </c>
      <c r="H3283" s="7">
        <f t="shared" si="267"/>
        <v>0</v>
      </c>
      <c r="I3283" s="6">
        <f t="shared" si="266"/>
        <v>3.727518404622123E-4</v>
      </c>
      <c r="J3283" s="10">
        <f>IF(B3283="Pending","",C3283/(VLOOKUP(B3283,Population!$A$2:$B$10,2,FALSE)/100000))</f>
        <v>11039.365023782428</v>
      </c>
      <c r="K3283" s="10">
        <f>IF(B3283="Pending","",SUMIFS(E:E,A:A,"&lt;="&amp;A3283,A:A,"&gt;="&amp;A3283-13,B:B,B3283)/(VLOOKUP(B3283,Population!$A$2:$B$10,2,FALSE)/100000)/14)</f>
        <v>39.952810328368415</v>
      </c>
      <c r="L3283" s="13">
        <f>IF(B3283="Pending","",(G3283/C3283)/(VLOOKUP(B3283,Population!$A$2:$B$10,2,FALSE)/100000))</f>
        <v>4.9366577246794662E-6</v>
      </c>
    </row>
    <row r="3284" spans="1:12" x14ac:dyDescent="0.3">
      <c r="A3284" s="1">
        <v>44237</v>
      </c>
      <c r="B3284" s="101" t="s">
        <v>2</v>
      </c>
      <c r="C3284" s="101">
        <v>136122</v>
      </c>
      <c r="D3284" s="6">
        <f t="shared" si="268"/>
        <v>0.18139707812672823</v>
      </c>
      <c r="E3284" s="7">
        <f t="shared" si="269"/>
        <v>511</v>
      </c>
      <c r="F3284" s="6">
        <f t="shared" si="270"/>
        <v>0.17339667458432304</v>
      </c>
      <c r="G3284" s="101">
        <v>43</v>
      </c>
      <c r="H3284" s="7">
        <f t="shared" si="267"/>
        <v>0</v>
      </c>
      <c r="I3284" s="6">
        <f t="shared" si="266"/>
        <v>4.0070822849687824E-3</v>
      </c>
      <c r="J3284" s="10">
        <f>IF(B3284="Pending","",C3284/(VLOOKUP(B3284,Population!$A$2:$B$10,2,FALSE)/100000))</f>
        <v>14291.803857008466</v>
      </c>
      <c r="K3284" s="10">
        <f>IF(B3284="Pending","",SUMIFS(E:E,A:A,"&lt;="&amp;A3284,A:A,"&gt;="&amp;A3284-13,B:B,B3284)/(VLOOKUP(B3284,Population!$A$2:$B$10,2,FALSE)/100000)/14)</f>
        <v>43.436942039280432</v>
      </c>
      <c r="L3284" s="13">
        <f>IF(B3284="Pending","",(G3284/C3284)/(VLOOKUP(B3284,Population!$A$2:$B$10,2,FALSE)/100000))</f>
        <v>3.3166440152036313E-5</v>
      </c>
    </row>
    <row r="3285" spans="1:12" x14ac:dyDescent="0.3">
      <c r="A3285" s="1">
        <v>44237</v>
      </c>
      <c r="B3285" s="101" t="s">
        <v>3</v>
      </c>
      <c r="C3285" s="101">
        <v>116364</v>
      </c>
      <c r="D3285" s="6">
        <f t="shared" si="268"/>
        <v>0.1550674365579304</v>
      </c>
      <c r="E3285" s="7">
        <f t="shared" si="269"/>
        <v>459</v>
      </c>
      <c r="F3285" s="6">
        <f t="shared" si="270"/>
        <v>0.15575161180861893</v>
      </c>
      <c r="G3285" s="101">
        <v>104</v>
      </c>
      <c r="H3285" s="7">
        <f t="shared" si="267"/>
        <v>3</v>
      </c>
      <c r="I3285" s="6">
        <f t="shared" si="266"/>
        <v>9.691547852017519E-3</v>
      </c>
      <c r="J3285" s="10">
        <f>IF(B3285="Pending","",C3285/(VLOOKUP(B3285,Population!$A$2:$B$10,2,FALSE)/100000))</f>
        <v>13265.662086089318</v>
      </c>
      <c r="K3285" s="10">
        <f>IF(B3285="Pending","",SUMIFS(E:E,A:A,"&lt;="&amp;A3285,A:A,"&gt;="&amp;A3285-13,B:B,B3285)/(VLOOKUP(B3285,Population!$A$2:$B$10,2,FALSE)/100000)/14)</f>
        <v>42.009525959265012</v>
      </c>
      <c r="L3285" s="13">
        <f>IF(B3285="Pending","",(G3285/C3285)/(VLOOKUP(B3285,Population!$A$2:$B$10,2,FALSE)/100000))</f>
        <v>1.0188845724604221E-4</v>
      </c>
    </row>
    <row r="3286" spans="1:12" x14ac:dyDescent="0.3">
      <c r="A3286" s="1">
        <v>44237</v>
      </c>
      <c r="B3286" s="101" t="s">
        <v>4</v>
      </c>
      <c r="C3286" s="101">
        <v>111713</v>
      </c>
      <c r="D3286" s="6">
        <f t="shared" si="268"/>
        <v>0.14886948317517515</v>
      </c>
      <c r="E3286" s="7">
        <f t="shared" si="269"/>
        <v>460</v>
      </c>
      <c r="F3286" s="6">
        <f t="shared" si="270"/>
        <v>0.15609093993892093</v>
      </c>
      <c r="G3286" s="101">
        <v>335</v>
      </c>
      <c r="H3286" s="7">
        <f t="shared" si="267"/>
        <v>1</v>
      </c>
      <c r="I3286" s="6">
        <f t="shared" si="266"/>
        <v>3.1217966638710279E-2</v>
      </c>
      <c r="J3286" s="10">
        <f>IF(B3286="Pending","",C3286/(VLOOKUP(B3286,Population!$A$2:$B$10,2,FALSE)/100000))</f>
        <v>13103.856801013466</v>
      </c>
      <c r="K3286" s="10">
        <f>IF(B3286="Pending","",SUMIFS(E:E,A:A,"&lt;="&amp;A3286,A:A,"&gt;="&amp;A3286-13,B:B,B3286)/(VLOOKUP(B3286,Population!$A$2:$B$10,2,FALSE)/100000)/14)</f>
        <v>41.892607462916665</v>
      </c>
      <c r="L3286" s="13">
        <f>IF(B3286="Pending","",(G3286/C3286)/(VLOOKUP(B3286,Population!$A$2:$B$10,2,FALSE)/100000))</f>
        <v>3.51751951878616E-4</v>
      </c>
    </row>
    <row r="3287" spans="1:12" x14ac:dyDescent="0.3">
      <c r="A3287" s="1">
        <v>44237</v>
      </c>
      <c r="B3287" s="101" t="s">
        <v>5</v>
      </c>
      <c r="C3287" s="101">
        <v>105379</v>
      </c>
      <c r="D3287" s="6">
        <f t="shared" si="268"/>
        <v>0.14042875285344392</v>
      </c>
      <c r="E3287" s="7">
        <f t="shared" si="269"/>
        <v>368</v>
      </c>
      <c r="F3287" s="6">
        <f t="shared" si="270"/>
        <v>0.12487275195113674</v>
      </c>
      <c r="G3287" s="101">
        <v>887</v>
      </c>
      <c r="H3287" s="7">
        <f t="shared" si="267"/>
        <v>10</v>
      </c>
      <c r="I3287" s="6">
        <f t="shared" si="266"/>
        <v>8.2657720622495573E-2</v>
      </c>
      <c r="J3287" s="10">
        <f>IF(B3287="Pending","",C3287/(VLOOKUP(B3287,Population!$A$2:$B$10,2,FALSE)/100000))</f>
        <v>11769.442716401541</v>
      </c>
      <c r="K3287" s="10">
        <f>IF(B3287="Pending","",SUMIFS(E:E,A:A,"&lt;="&amp;A3287,A:A,"&gt;="&amp;A3287-13,B:B,B3287)/(VLOOKUP(B3287,Population!$A$2:$B$10,2,FALSE)/100000)/14)</f>
        <v>37.917666728838981</v>
      </c>
      <c r="L3287" s="13">
        <f>IF(B3287="Pending","",(G3287/C3287)/(VLOOKUP(B3287,Population!$A$2:$B$10,2,FALSE)/100000))</f>
        <v>9.4009420008997827E-4</v>
      </c>
    </row>
    <row r="3288" spans="1:12" x14ac:dyDescent="0.3">
      <c r="A3288" s="1">
        <v>44237</v>
      </c>
      <c r="B3288" s="101" t="s">
        <v>6</v>
      </c>
      <c r="C3288" s="101">
        <v>76240</v>
      </c>
      <c r="D3288" s="6">
        <f t="shared" si="268"/>
        <v>0.10159792859627216</v>
      </c>
      <c r="E3288" s="7">
        <f t="shared" si="269"/>
        <v>298</v>
      </c>
      <c r="F3288" s="6">
        <f t="shared" si="270"/>
        <v>0.1011197828299966</v>
      </c>
      <c r="G3288" s="101">
        <v>1938</v>
      </c>
      <c r="H3288" s="7">
        <f t="shared" si="267"/>
        <v>16</v>
      </c>
      <c r="I3288" s="6">
        <f t="shared" si="266"/>
        <v>0.18059826670394186</v>
      </c>
      <c r="J3288" s="10">
        <f>IF(B3288="Pending","",C3288/(VLOOKUP(B3288,Population!$A$2:$B$10,2,FALSE)/100000))</f>
        <v>9674.6603590182203</v>
      </c>
      <c r="K3288" s="10">
        <f>IF(B3288="Pending","",SUMIFS(E:E,A:A,"&lt;="&amp;A3288,A:A,"&gt;="&amp;A3288-13,B:B,B3288)/(VLOOKUP(B3288,Population!$A$2:$B$10,2,FALSE)/100000)/14)</f>
        <v>33.383089212884222</v>
      </c>
      <c r="L3288" s="13">
        <f>IF(B3288="Pending","",(G3288/C3288)/(VLOOKUP(B3288,Population!$A$2:$B$10,2,FALSE)/100000))</f>
        <v>3.225698148735814E-3</v>
      </c>
    </row>
    <row r="3289" spans="1:12" x14ac:dyDescent="0.3">
      <c r="A3289" s="1">
        <v>44237</v>
      </c>
      <c r="B3289" s="101" t="s">
        <v>7</v>
      </c>
      <c r="C3289" s="101">
        <v>45404</v>
      </c>
      <c r="D3289" s="6">
        <f t="shared" si="268"/>
        <v>6.0505670907465128E-2</v>
      </c>
      <c r="E3289" s="7">
        <f t="shared" si="269"/>
        <v>135</v>
      </c>
      <c r="F3289" s="6">
        <f t="shared" si="270"/>
        <v>4.5809297590770272E-2</v>
      </c>
      <c r="G3289" s="101">
        <v>3275</v>
      </c>
      <c r="H3289" s="7">
        <f t="shared" si="267"/>
        <v>31</v>
      </c>
      <c r="I3289" s="6">
        <f t="shared" si="266"/>
        <v>0.3051905693784363</v>
      </c>
      <c r="J3289" s="10">
        <f>IF(B3289="Pending","",C3289/(VLOOKUP(B3289,Population!$A$2:$B$10,2,FALSE)/100000))</f>
        <v>9467.1150987182991</v>
      </c>
      <c r="K3289" s="10">
        <f>IF(B3289="Pending","",SUMIFS(E:E,A:A,"&lt;="&amp;A3289,A:A,"&gt;="&amp;A3289-13,B:B,B3289)/(VLOOKUP(B3289,Population!$A$2:$B$10,2,FALSE)/100000)/14)</f>
        <v>29.772019901232557</v>
      </c>
      <c r="L3289" s="13">
        <f>IF(B3289="Pending","",(G3289/C3289)/(VLOOKUP(B3289,Population!$A$2:$B$10,2,FALSE)/100000))</f>
        <v>1.5039753958464483E-2</v>
      </c>
    </row>
    <row r="3290" spans="1:12" x14ac:dyDescent="0.3">
      <c r="A3290" s="1">
        <v>44237</v>
      </c>
      <c r="B3290" s="101" t="s">
        <v>25</v>
      </c>
      <c r="C3290" s="101">
        <v>23780</v>
      </c>
      <c r="D3290" s="6">
        <f t="shared" si="268"/>
        <v>3.1689385388501468E-2</v>
      </c>
      <c r="E3290" s="7">
        <f t="shared" si="269"/>
        <v>63</v>
      </c>
      <c r="F3290" s="6">
        <f t="shared" si="270"/>
        <v>2.1377672209026127E-2</v>
      </c>
      <c r="G3290" s="101">
        <v>4140</v>
      </c>
      <c r="H3290" s="7">
        <f t="shared" si="267"/>
        <v>38</v>
      </c>
      <c r="I3290" s="6">
        <f t="shared" si="266"/>
        <v>0.3857981548783897</v>
      </c>
      <c r="J3290" s="10">
        <f>IF(B3290="Pending","",C3290/(VLOOKUP(B3290,Population!$A$2:$B$10,2,FALSE)/100000))</f>
        <v>10742.244849098111</v>
      </c>
      <c r="K3290" s="10">
        <f>IF(B3290="Pending","",SUMIFS(E:E,A:A,"&lt;="&amp;A3290,A:A,"&gt;="&amp;A3290-13,B:B,B3290)/(VLOOKUP(B3290,Population!$A$2:$B$10,2,FALSE)/100000)/14)</f>
        <v>27.943001439742176</v>
      </c>
      <c r="L3290" s="13">
        <f>IF(B3290="Pending","",(G3290/C3290)/(VLOOKUP(B3290,Population!$A$2:$B$10,2,FALSE)/100000))</f>
        <v>7.8645103374828176E-2</v>
      </c>
    </row>
    <row r="3291" spans="1:12" x14ac:dyDescent="0.3">
      <c r="A3291" s="1">
        <v>44237</v>
      </c>
      <c r="B3291" s="101" t="s">
        <v>21</v>
      </c>
      <c r="C3291" s="101">
        <v>1058</v>
      </c>
      <c r="D3291" s="6">
        <f t="shared" si="268"/>
        <v>1.4098978023984255E-3</v>
      </c>
      <c r="E3291" s="7">
        <f t="shared" si="269"/>
        <v>-5</v>
      </c>
      <c r="F3291" s="6">
        <f t="shared" si="270"/>
        <v>-1.6966406515100101E-3</v>
      </c>
      <c r="G3291" s="101">
        <v>0</v>
      </c>
      <c r="H3291" s="7">
        <f t="shared" si="267"/>
        <v>0</v>
      </c>
      <c r="I3291" s="6">
        <f t="shared" si="266"/>
        <v>0</v>
      </c>
      <c r="J3291" s="10" t="str">
        <f>IF(B3291="Pending","",C3291/(VLOOKUP(B3291,Population!$A$2:$B$10,2,FALSE)/100000))</f>
        <v/>
      </c>
      <c r="K3291" s="10" t="str">
        <f>IF(B3291="Pending","",SUMIFS(E:E,A:A,"&lt;="&amp;A3291,A:A,"&gt;="&amp;A3291-13,B:B,B3291)/(VLOOKUP(B3291,Population!$A$2:$B$10,2,FALSE)/100000)/14)</f>
        <v/>
      </c>
      <c r="L3291" s="13" t="str">
        <f>IF(B3291="Pending","",(G3291/C3291)/(VLOOKUP(B3291,Population!$A$2:$B$10,2,FALSE)/100000))</f>
        <v/>
      </c>
    </row>
    <row r="3292" spans="1:12" x14ac:dyDescent="0.3">
      <c r="A3292" s="1">
        <v>44238</v>
      </c>
      <c r="B3292" s="101" t="s">
        <v>0</v>
      </c>
      <c r="C3292" s="101">
        <v>39932</v>
      </c>
      <c r="D3292" s="6">
        <f t="shared" si="268"/>
        <v>5.3098733699186072E-2</v>
      </c>
      <c r="E3292" s="7">
        <f t="shared" si="269"/>
        <v>160</v>
      </c>
      <c r="F3292" s="6">
        <f t="shared" si="270"/>
        <v>9.8522167487684734E-2</v>
      </c>
      <c r="G3292" s="101">
        <v>5</v>
      </c>
      <c r="H3292" s="7">
        <f t="shared" si="267"/>
        <v>0</v>
      </c>
      <c r="I3292" s="6">
        <f t="shared" si="266"/>
        <v>4.6244913059563449E-4</v>
      </c>
      <c r="J3292" s="10">
        <f>IF(B3292="Pending","",C3292/(VLOOKUP(B3292,Population!$A$2:$B$10,2,FALSE)/100000))</f>
        <v>4407.8266187161535</v>
      </c>
      <c r="K3292" s="10">
        <f>IF(B3292="Pending","",SUMIFS(E:E,A:A,"&lt;="&amp;A3292,A:A,"&gt;="&amp;A3292-13,B:B,B3292)/(VLOOKUP(B3292,Population!$A$2:$B$10,2,FALSE)/100000)/14)</f>
        <v>20.633795776355829</v>
      </c>
      <c r="L3292" s="13">
        <f>IF(B3292="Pending","",(G3292/C3292)/(VLOOKUP(B3292,Population!$A$2:$B$10,2,FALSE)/100000))</f>
        <v>1.3821411037136347E-5</v>
      </c>
    </row>
    <row r="3293" spans="1:12" x14ac:dyDescent="0.3">
      <c r="A3293" s="1">
        <v>44238</v>
      </c>
      <c r="B3293" s="101" t="s">
        <v>1</v>
      </c>
      <c r="C3293" s="101">
        <v>94832</v>
      </c>
      <c r="D3293" s="6">
        <f t="shared" si="268"/>
        <v>0.12610084929783666</v>
      </c>
      <c r="E3293" s="7">
        <f t="shared" si="269"/>
        <v>255</v>
      </c>
      <c r="F3293" s="6">
        <f t="shared" si="270"/>
        <v>0.15701970443349753</v>
      </c>
      <c r="G3293" s="101">
        <v>4</v>
      </c>
      <c r="H3293" s="7">
        <f t="shared" si="267"/>
        <v>0</v>
      </c>
      <c r="I3293" s="6">
        <f t="shared" si="266"/>
        <v>3.6995930447650759E-4</v>
      </c>
      <c r="J3293" s="10">
        <f>IF(B3293="Pending","",C3293/(VLOOKUP(B3293,Population!$A$2:$B$10,2,FALSE)/100000))</f>
        <v>11069.12953398115</v>
      </c>
      <c r="K3293" s="10">
        <f>IF(B3293="Pending","",SUMIFS(E:E,A:A,"&lt;="&amp;A3293,A:A,"&gt;="&amp;A3293-13,B:B,B3293)/(VLOOKUP(B3293,Population!$A$2:$B$10,2,FALSE)/100000)/14)</f>
        <v>40.161245273737613</v>
      </c>
      <c r="L3293" s="13">
        <f>IF(B3293="Pending","",(G3293/C3293)/(VLOOKUP(B3293,Population!$A$2:$B$10,2,FALSE)/100000))</f>
        <v>4.9233832211385375E-6</v>
      </c>
    </row>
    <row r="3294" spans="1:12" x14ac:dyDescent="0.3">
      <c r="A3294" s="1">
        <v>44238</v>
      </c>
      <c r="B3294" s="101" t="s">
        <v>2</v>
      </c>
      <c r="C3294" s="101">
        <v>136377</v>
      </c>
      <c r="D3294" s="6">
        <f t="shared" si="268"/>
        <v>0.18134443568300859</v>
      </c>
      <c r="E3294" s="7">
        <f t="shared" si="269"/>
        <v>255</v>
      </c>
      <c r="F3294" s="6">
        <f t="shared" si="270"/>
        <v>0.15701970443349753</v>
      </c>
      <c r="G3294" s="101">
        <v>43</v>
      </c>
      <c r="H3294" s="7">
        <f t="shared" si="267"/>
        <v>0</v>
      </c>
      <c r="I3294" s="6">
        <f t="shared" ref="I3294:I3357" si="271">G3294/SUMIF(A:A,A3294,G:G)</f>
        <v>3.9770625231224568E-3</v>
      </c>
      <c r="J3294" s="10">
        <f>IF(B3294="Pending","",C3294/(VLOOKUP(B3294,Population!$A$2:$B$10,2,FALSE)/100000))</f>
        <v>14318.576972181158</v>
      </c>
      <c r="K3294" s="10">
        <f>IF(B3294="Pending","",SUMIFS(E:E,A:A,"&lt;="&amp;A3294,A:A,"&gt;="&amp;A3294-13,B:B,B3294)/(VLOOKUP(B3294,Population!$A$2:$B$10,2,FALSE)/100000)/14)</f>
        <v>43.316950486685741</v>
      </c>
      <c r="L3294" s="13">
        <f>IF(B3294="Pending","",(G3294/C3294)/(VLOOKUP(B3294,Population!$A$2:$B$10,2,FALSE)/100000))</f>
        <v>3.3104424986438233E-5</v>
      </c>
    </row>
    <row r="3295" spans="1:12" x14ac:dyDescent="0.3">
      <c r="A3295" s="1">
        <v>44238</v>
      </c>
      <c r="B3295" s="101" t="s">
        <v>3</v>
      </c>
      <c r="C3295" s="101">
        <v>116603</v>
      </c>
      <c r="D3295" s="6">
        <f t="shared" si="268"/>
        <v>0.15505037677867858</v>
      </c>
      <c r="E3295" s="7">
        <f t="shared" si="269"/>
        <v>239</v>
      </c>
      <c r="F3295" s="6">
        <f t="shared" si="270"/>
        <v>0.14716748768472906</v>
      </c>
      <c r="G3295" s="101">
        <v>106</v>
      </c>
      <c r="H3295" s="7">
        <f t="shared" si="267"/>
        <v>2</v>
      </c>
      <c r="I3295" s="6">
        <f t="shared" si="271"/>
        <v>9.8039215686274508E-3</v>
      </c>
      <c r="J3295" s="10">
        <f>IF(B3295="Pending","",C3295/(VLOOKUP(B3295,Population!$A$2:$B$10,2,FALSE)/100000))</f>
        <v>13292.90842721351</v>
      </c>
      <c r="K3295" s="10">
        <f>IF(B3295="Pending","",SUMIFS(E:E,A:A,"&lt;="&amp;A3295,A:A,"&gt;="&amp;A3295-13,B:B,B3295)/(VLOOKUP(B3295,Population!$A$2:$B$10,2,FALSE)/100000)/14)</f>
        <v>41.895524531967133</v>
      </c>
      <c r="L3295" s="13">
        <f>IF(B3295="Pending","",(G3295/C3295)/(VLOOKUP(B3295,Population!$A$2:$B$10,2,FALSE)/100000))</f>
        <v>1.0363499475634585E-4</v>
      </c>
    </row>
    <row r="3296" spans="1:12" x14ac:dyDescent="0.3">
      <c r="A3296" s="1">
        <v>44238</v>
      </c>
      <c r="B3296" s="101" t="s">
        <v>4</v>
      </c>
      <c r="C3296" s="101">
        <v>111918</v>
      </c>
      <c r="D3296" s="6">
        <f t="shared" si="268"/>
        <v>0.1488205969684841</v>
      </c>
      <c r="E3296" s="7">
        <f t="shared" si="269"/>
        <v>205</v>
      </c>
      <c r="F3296" s="6">
        <f t="shared" si="270"/>
        <v>0.12623152709359606</v>
      </c>
      <c r="G3296" s="101">
        <v>340</v>
      </c>
      <c r="H3296" s="7">
        <f t="shared" si="267"/>
        <v>5</v>
      </c>
      <c r="I3296" s="6">
        <f t="shared" si="271"/>
        <v>3.1446540880503145E-2</v>
      </c>
      <c r="J3296" s="10">
        <f>IF(B3296="Pending","",C3296/(VLOOKUP(B3296,Population!$A$2:$B$10,2,FALSE)/100000))</f>
        <v>13127.903157697181</v>
      </c>
      <c r="K3296" s="10">
        <f>IF(B3296="Pending","",SUMIFS(E:E,A:A,"&lt;="&amp;A3296,A:A,"&gt;="&amp;A3296-13,B:B,B3296)/(VLOOKUP(B3296,Population!$A$2:$B$10,2,FALSE)/100000)/14)</f>
        <v>41.758551119035324</v>
      </c>
      <c r="L3296" s="13">
        <f>IF(B3296="Pending","",(G3296/C3296)/(VLOOKUP(B3296,Population!$A$2:$B$10,2,FALSE)/100000))</f>
        <v>3.5634806112239912E-4</v>
      </c>
    </row>
    <row r="3297" spans="1:12" x14ac:dyDescent="0.3">
      <c r="A3297" s="1">
        <v>44238</v>
      </c>
      <c r="B3297" s="101" t="s">
        <v>5</v>
      </c>
      <c r="C3297" s="101">
        <v>105586</v>
      </c>
      <c r="D3297" s="6">
        <f t="shared" si="268"/>
        <v>0.14040075369033009</v>
      </c>
      <c r="E3297" s="7">
        <f t="shared" si="269"/>
        <v>207</v>
      </c>
      <c r="F3297" s="6">
        <f t="shared" si="270"/>
        <v>0.12746305418719212</v>
      </c>
      <c r="G3297" s="101">
        <v>899</v>
      </c>
      <c r="H3297" s="7">
        <f t="shared" si="267"/>
        <v>12</v>
      </c>
      <c r="I3297" s="6">
        <f t="shared" si="271"/>
        <v>8.3148353681095077E-2</v>
      </c>
      <c r="J3297" s="10">
        <f>IF(B3297="Pending","",C3297/(VLOOKUP(B3297,Population!$A$2:$B$10,2,FALSE)/100000))</f>
        <v>11792.561882860657</v>
      </c>
      <c r="K3297" s="10">
        <f>IF(B3297="Pending","",SUMIFS(E:E,A:A,"&lt;="&amp;A3297,A:A,"&gt;="&amp;A3297-13,B:B,B3297)/(VLOOKUP(B3297,Population!$A$2:$B$10,2,FALSE)/100000)/14)</f>
        <v>37.646427370795536</v>
      </c>
      <c r="L3297" s="13">
        <f>IF(B3297="Pending","",(G3297/C3297)/(VLOOKUP(B3297,Population!$A$2:$B$10,2,FALSE)/100000))</f>
        <v>9.509445214814804E-4</v>
      </c>
    </row>
    <row r="3298" spans="1:12" x14ac:dyDescent="0.3">
      <c r="A3298" s="1">
        <v>44238</v>
      </c>
      <c r="B3298" s="101" t="s">
        <v>6</v>
      </c>
      <c r="C3298" s="101">
        <v>76432</v>
      </c>
      <c r="D3298" s="6">
        <f t="shared" si="268"/>
        <v>0.10163383787679529</v>
      </c>
      <c r="E3298" s="7">
        <f t="shared" si="269"/>
        <v>192</v>
      </c>
      <c r="F3298" s="6">
        <f t="shared" si="270"/>
        <v>0.11822660098522167</v>
      </c>
      <c r="G3298" s="101">
        <v>1955</v>
      </c>
      <c r="H3298" s="7">
        <f t="shared" si="267"/>
        <v>17</v>
      </c>
      <c r="I3298" s="6">
        <f t="shared" si="271"/>
        <v>0.18081761006289307</v>
      </c>
      <c r="J3298" s="10">
        <f>IF(B3298="Pending","",C3298/(VLOOKUP(B3298,Population!$A$2:$B$10,2,FALSE)/100000))</f>
        <v>9699.0246663231974</v>
      </c>
      <c r="K3298" s="10">
        <f>IF(B3298="Pending","",SUMIFS(E:E,A:A,"&lt;="&amp;A3298,A:A,"&gt;="&amp;A3298-13,B:B,B3298)/(VLOOKUP(B3298,Population!$A$2:$B$10,2,FALSE)/100000)/14)</f>
        <v>32.938948194303904</v>
      </c>
      <c r="L3298" s="13">
        <f>IF(B3298="Pending","",(G3298/C3298)/(VLOOKUP(B3298,Population!$A$2:$B$10,2,FALSE)/100000))</f>
        <v>3.245819594352889E-3</v>
      </c>
    </row>
    <row r="3299" spans="1:12" x14ac:dyDescent="0.3">
      <c r="A3299" s="1">
        <v>44238</v>
      </c>
      <c r="B3299" s="101" t="s">
        <v>7</v>
      </c>
      <c r="C3299" s="101">
        <v>45471</v>
      </c>
      <c r="D3299" s="6">
        <f t="shared" si="268"/>
        <v>6.0464101974248473E-2</v>
      </c>
      <c r="E3299" s="7">
        <f t="shared" si="269"/>
        <v>67</v>
      </c>
      <c r="F3299" s="6">
        <f t="shared" si="270"/>
        <v>4.1256157635467978E-2</v>
      </c>
      <c r="G3299" s="101">
        <v>3306</v>
      </c>
      <c r="H3299" s="7">
        <f t="shared" si="267"/>
        <v>31</v>
      </c>
      <c r="I3299" s="6">
        <f t="shared" si="271"/>
        <v>0.3057713651498335</v>
      </c>
      <c r="J3299" s="10">
        <f>IF(B3299="Pending","",C3299/(VLOOKUP(B3299,Population!$A$2:$B$10,2,FALSE)/100000))</f>
        <v>9481.0851610831596</v>
      </c>
      <c r="K3299" s="10">
        <f>IF(B3299="Pending","",SUMIFS(E:E,A:A,"&lt;="&amp;A3299,A:A,"&gt;="&amp;A3299-13,B:B,B3299)/(VLOOKUP(B3299,Population!$A$2:$B$10,2,FALSE)/100000)/14)</f>
        <v>28.789051760421476</v>
      </c>
      <c r="L3299" s="13">
        <f>IF(B3299="Pending","",(G3299/C3299)/(VLOOKUP(B3299,Population!$A$2:$B$10,2,FALSE)/100000))</f>
        <v>1.5159744648870448E-2</v>
      </c>
    </row>
    <row r="3300" spans="1:12" x14ac:dyDescent="0.3">
      <c r="A3300" s="1">
        <v>44238</v>
      </c>
      <c r="B3300" s="101" t="s">
        <v>25</v>
      </c>
      <c r="C3300" s="101">
        <v>23810</v>
      </c>
      <c r="D3300" s="6">
        <f t="shared" si="268"/>
        <v>3.1660844670380155E-2</v>
      </c>
      <c r="E3300" s="7">
        <f t="shared" si="269"/>
        <v>30</v>
      </c>
      <c r="F3300" s="6">
        <f t="shared" si="270"/>
        <v>1.8472906403940888E-2</v>
      </c>
      <c r="G3300" s="101">
        <v>4154</v>
      </c>
      <c r="H3300" s="7">
        <f t="shared" si="267"/>
        <v>14</v>
      </c>
      <c r="I3300" s="6">
        <f t="shared" si="271"/>
        <v>0.3842027376988531</v>
      </c>
      <c r="J3300" s="10">
        <f>IF(B3300="Pending","",C3300/(VLOOKUP(B3300,Population!$A$2:$B$10,2,FALSE)/100000))</f>
        <v>10755.796882128934</v>
      </c>
      <c r="K3300" s="10">
        <f>IF(B3300="Pending","",SUMIFS(E:E,A:A,"&lt;="&amp;A3300,A:A,"&gt;="&amp;A3300-13,B:B,B3300)/(VLOOKUP(B3300,Population!$A$2:$B$10,2,FALSE)/100000)/14)</f>
        <v>26.716865117905911</v>
      </c>
      <c r="L3300" s="13">
        <f>IF(B3300="Pending","",(G3300/C3300)/(VLOOKUP(B3300,Population!$A$2:$B$10,2,FALSE)/100000))</f>
        <v>7.8811627061506254E-2</v>
      </c>
    </row>
    <row r="3301" spans="1:12" x14ac:dyDescent="0.3">
      <c r="A3301" s="1">
        <v>44238</v>
      </c>
      <c r="B3301" s="101" t="s">
        <v>21</v>
      </c>
      <c r="C3301" s="101">
        <v>1072</v>
      </c>
      <c r="D3301" s="6">
        <f t="shared" si="268"/>
        <v>1.4254693610519752E-3</v>
      </c>
      <c r="E3301" s="7">
        <f t="shared" si="269"/>
        <v>14</v>
      </c>
      <c r="F3301" s="6">
        <f t="shared" si="270"/>
        <v>8.6206896551724137E-3</v>
      </c>
      <c r="G3301" s="101">
        <v>0</v>
      </c>
      <c r="H3301" s="7">
        <f t="shared" si="267"/>
        <v>0</v>
      </c>
      <c r="I3301" s="6">
        <f t="shared" si="271"/>
        <v>0</v>
      </c>
      <c r="J3301" s="10" t="str">
        <f>IF(B3301="Pending","",C3301/(VLOOKUP(B3301,Population!$A$2:$B$10,2,FALSE)/100000))</f>
        <v/>
      </c>
      <c r="K3301" s="10" t="str">
        <f>IF(B3301="Pending","",SUMIFS(E:E,A:A,"&lt;="&amp;A3301,A:A,"&gt;="&amp;A3301-13,B:B,B3301)/(VLOOKUP(B3301,Population!$A$2:$B$10,2,FALSE)/100000)/14)</f>
        <v/>
      </c>
      <c r="L3301" s="13" t="str">
        <f>IF(B3301="Pending","",(G3301/C3301)/(VLOOKUP(B3301,Population!$A$2:$B$10,2,FALSE)/100000))</f>
        <v/>
      </c>
    </row>
    <row r="3302" spans="1:12" x14ac:dyDescent="0.3">
      <c r="A3302" s="1">
        <v>44239</v>
      </c>
      <c r="B3302" s="101" t="s">
        <v>0</v>
      </c>
      <c r="C3302" s="101">
        <v>40106</v>
      </c>
      <c r="D3302" s="6">
        <f t="shared" si="268"/>
        <v>5.3171306638525005E-2</v>
      </c>
      <c r="E3302" s="7">
        <f t="shared" si="269"/>
        <v>174</v>
      </c>
      <c r="F3302" s="6">
        <f t="shared" si="270"/>
        <v>7.7471059661620656E-2</v>
      </c>
      <c r="G3302" s="101">
        <v>4</v>
      </c>
      <c r="H3302" s="7">
        <f t="shared" si="267"/>
        <v>-1</v>
      </c>
      <c r="I3302" s="6">
        <f t="shared" si="271"/>
        <v>3.6720829890755534E-4</v>
      </c>
      <c r="J3302" s="10">
        <f>IF(B3302="Pending","",C3302/(VLOOKUP(B3302,Population!$A$2:$B$10,2,FALSE)/100000))</f>
        <v>4427.0333158927688</v>
      </c>
      <c r="K3302" s="10">
        <f>IF(B3302="Pending","",SUMIFS(E:E,A:A,"&lt;="&amp;A3302,A:A,"&gt;="&amp;A3302-13,B:B,B3302)/(VLOOKUP(B3302,Population!$A$2:$B$10,2,FALSE)/100000)/14)</f>
        <v>18.970161497100545</v>
      </c>
      <c r="L3302" s="13">
        <f>IF(B3302="Pending","",(G3302/C3302)/(VLOOKUP(B3302,Population!$A$2:$B$10,2,FALSE)/100000))</f>
        <v>1.1009157443473366E-5</v>
      </c>
    </row>
    <row r="3303" spans="1:12" x14ac:dyDescent="0.3">
      <c r="A3303" s="1">
        <v>44239</v>
      </c>
      <c r="B3303" s="101" t="s">
        <v>1</v>
      </c>
      <c r="C3303" s="101">
        <v>95153</v>
      </c>
      <c r="D3303" s="6">
        <f t="shared" si="268"/>
        <v>0.12615093354050688</v>
      </c>
      <c r="E3303" s="7">
        <f t="shared" si="269"/>
        <v>321</v>
      </c>
      <c r="F3303" s="6">
        <f t="shared" si="270"/>
        <v>0.14292074799643811</v>
      </c>
      <c r="G3303" s="101">
        <v>4</v>
      </c>
      <c r="H3303" s="7">
        <f t="shared" si="267"/>
        <v>0</v>
      </c>
      <c r="I3303" s="6">
        <f t="shared" si="271"/>
        <v>3.6720829890755534E-4</v>
      </c>
      <c r="J3303" s="10">
        <f>IF(B3303="Pending","",C3303/(VLOOKUP(B3303,Population!$A$2:$B$10,2,FALSE)/100000))</f>
        <v>11106.597799760717</v>
      </c>
      <c r="K3303" s="10">
        <f>IF(B3303="Pending","",SUMIFS(E:E,A:A,"&lt;="&amp;A3303,A:A,"&gt;="&amp;A3303-13,B:B,B3303)/(VLOOKUP(B3303,Population!$A$2:$B$10,2,FALSE)/100000)/14)</f>
        <v>36.642863395905508</v>
      </c>
      <c r="L3303" s="13">
        <f>IF(B3303="Pending","",(G3303/C3303)/(VLOOKUP(B3303,Population!$A$2:$B$10,2,FALSE)/100000))</f>
        <v>4.9067741177578194E-6</v>
      </c>
    </row>
    <row r="3304" spans="1:12" x14ac:dyDescent="0.3">
      <c r="A3304" s="1">
        <v>44239</v>
      </c>
      <c r="B3304" s="101" t="s">
        <v>2</v>
      </c>
      <c r="C3304" s="101">
        <v>136720</v>
      </c>
      <c r="D3304" s="6">
        <f t="shared" si="268"/>
        <v>0.18125918923899512</v>
      </c>
      <c r="E3304" s="7">
        <f t="shared" si="269"/>
        <v>343</v>
      </c>
      <c r="F3304" s="6">
        <f t="shared" si="270"/>
        <v>0.1527159394479074</v>
      </c>
      <c r="G3304" s="101">
        <v>43</v>
      </c>
      <c r="H3304" s="7">
        <f t="shared" ref="H3304:H3367" si="272">G3304-SUMIFS(G:G,A:A,A3304-1,B:B,B3304)</f>
        <v>0</v>
      </c>
      <c r="I3304" s="6">
        <f t="shared" si="271"/>
        <v>3.9474892132562193E-3</v>
      </c>
      <c r="J3304" s="10">
        <f>IF(B3304="Pending","",C3304/(VLOOKUP(B3304,Population!$A$2:$B$10,2,FALSE)/100000))</f>
        <v>14354.589436903641</v>
      </c>
      <c r="K3304" s="10">
        <f>IF(B3304="Pending","",SUMIFS(E:E,A:A,"&lt;="&amp;A3304,A:A,"&gt;="&amp;A3304-13,B:B,B3304)/(VLOOKUP(B3304,Population!$A$2:$B$10,2,FALSE)/100000)/14)</f>
        <v>39.507218691804098</v>
      </c>
      <c r="L3304" s="13">
        <f>IF(B3304="Pending","",(G3304/C3304)/(VLOOKUP(B3304,Population!$A$2:$B$10,2,FALSE)/100000))</f>
        <v>3.3021373364361368E-5</v>
      </c>
    </row>
    <row r="3305" spans="1:12" x14ac:dyDescent="0.3">
      <c r="A3305" s="1">
        <v>44239</v>
      </c>
      <c r="B3305" s="101" t="s">
        <v>3</v>
      </c>
      <c r="C3305" s="101">
        <v>116945</v>
      </c>
      <c r="D3305" s="6">
        <f t="shared" si="268"/>
        <v>0.15504209980657024</v>
      </c>
      <c r="E3305" s="7">
        <f t="shared" si="269"/>
        <v>342</v>
      </c>
      <c r="F3305" s="6">
        <f t="shared" si="270"/>
        <v>0.15227070347284061</v>
      </c>
      <c r="G3305" s="101">
        <v>107</v>
      </c>
      <c r="H3305" s="7">
        <f t="shared" si="272"/>
        <v>1</v>
      </c>
      <c r="I3305" s="6">
        <f t="shared" si="271"/>
        <v>9.8228219957771038E-3</v>
      </c>
      <c r="J3305" s="10">
        <f>IF(B3305="Pending","",C3305/(VLOOKUP(B3305,Population!$A$2:$B$10,2,FALSE)/100000))</f>
        <v>13331.89691534938</v>
      </c>
      <c r="K3305" s="10">
        <f>IF(B3305="Pending","",SUMIFS(E:E,A:A,"&lt;="&amp;A3305,A:A,"&gt;="&amp;A3305-13,B:B,B3305)/(VLOOKUP(B3305,Population!$A$2:$B$10,2,FALSE)/100000)/14)</f>
        <v>38.980345176778755</v>
      </c>
      <c r="L3305" s="13">
        <f>IF(B3305="Pending","",(G3305/C3305)/(VLOOKUP(B3305,Population!$A$2:$B$10,2,FALSE)/100000))</f>
        <v>1.0430674864998132E-4</v>
      </c>
    </row>
    <row r="3306" spans="1:12" x14ac:dyDescent="0.3">
      <c r="A3306" s="1">
        <v>44239</v>
      </c>
      <c r="B3306" s="101" t="s">
        <v>4</v>
      </c>
      <c r="C3306" s="101">
        <v>112282</v>
      </c>
      <c r="D3306" s="6">
        <f t="shared" si="268"/>
        <v>0.14886003720108873</v>
      </c>
      <c r="E3306" s="7">
        <f t="shared" si="269"/>
        <v>364</v>
      </c>
      <c r="F3306" s="6">
        <f t="shared" si="270"/>
        <v>0.16206589492430989</v>
      </c>
      <c r="G3306" s="101">
        <v>342</v>
      </c>
      <c r="H3306" s="7">
        <f t="shared" si="272"/>
        <v>2</v>
      </c>
      <c r="I3306" s="6">
        <f t="shared" si="271"/>
        <v>3.1396309556595982E-2</v>
      </c>
      <c r="J3306" s="10">
        <f>IF(B3306="Pending","",C3306/(VLOOKUP(B3306,Population!$A$2:$B$10,2,FALSE)/100000))</f>
        <v>13170.600103223385</v>
      </c>
      <c r="K3306" s="10">
        <f>IF(B3306="Pending","",SUMIFS(E:E,A:A,"&lt;="&amp;A3306,A:A,"&gt;="&amp;A3306-13,B:B,B3306)/(VLOOKUP(B3306,Population!$A$2:$B$10,2,FALSE)/100000)/14)</f>
        <v>38.926610854542162</v>
      </c>
      <c r="L3306" s="13">
        <f>IF(B3306="Pending","",(G3306/C3306)/(VLOOKUP(B3306,Population!$A$2:$B$10,2,FALSE)/100000))</f>
        <v>3.5728220824788481E-4</v>
      </c>
    </row>
    <row r="3307" spans="1:12" x14ac:dyDescent="0.3">
      <c r="A3307" s="1">
        <v>44239</v>
      </c>
      <c r="B3307" s="101" t="s">
        <v>5</v>
      </c>
      <c r="C3307" s="101">
        <v>105915</v>
      </c>
      <c r="D3307" s="6">
        <f t="shared" si="268"/>
        <v>0.14041886357700534</v>
      </c>
      <c r="E3307" s="7">
        <f t="shared" si="269"/>
        <v>329</v>
      </c>
      <c r="F3307" s="6">
        <f t="shared" si="270"/>
        <v>0.1464826357969724</v>
      </c>
      <c r="G3307" s="101">
        <v>906</v>
      </c>
      <c r="H3307" s="7">
        <f t="shared" si="272"/>
        <v>7</v>
      </c>
      <c r="I3307" s="6">
        <f t="shared" si="271"/>
        <v>8.3172679702561272E-2</v>
      </c>
      <c r="J3307" s="10">
        <f>IF(B3307="Pending","",C3307/(VLOOKUP(B3307,Population!$A$2:$B$10,2,FALSE)/100000))</f>
        <v>11829.306838247367</v>
      </c>
      <c r="K3307" s="10">
        <f>IF(B3307="Pending","",SUMIFS(E:E,A:A,"&lt;="&amp;A3307,A:A,"&gt;="&amp;A3307-13,B:B,B3307)/(VLOOKUP(B3307,Population!$A$2:$B$10,2,FALSE)/100000)/14)</f>
        <v>34.670772060495317</v>
      </c>
      <c r="L3307" s="13">
        <f>IF(B3307="Pending","",(G3307/C3307)/(VLOOKUP(B3307,Population!$A$2:$B$10,2,FALSE)/100000))</f>
        <v>9.5537209844274117E-4</v>
      </c>
    </row>
    <row r="3308" spans="1:12" x14ac:dyDescent="0.3">
      <c r="A3308" s="1">
        <v>44239</v>
      </c>
      <c r="B3308" s="101" t="s">
        <v>6</v>
      </c>
      <c r="C3308" s="101">
        <v>76658</v>
      </c>
      <c r="D3308" s="6">
        <f t="shared" si="268"/>
        <v>0.10163082891078765</v>
      </c>
      <c r="E3308" s="7">
        <f t="shared" si="269"/>
        <v>226</v>
      </c>
      <c r="F3308" s="6">
        <f t="shared" si="270"/>
        <v>0.10062333036509349</v>
      </c>
      <c r="G3308" s="101">
        <v>1974</v>
      </c>
      <c r="H3308" s="7">
        <f t="shared" si="272"/>
        <v>19</v>
      </c>
      <c r="I3308" s="6">
        <f t="shared" si="271"/>
        <v>0.18121729551087853</v>
      </c>
      <c r="J3308" s="10">
        <f>IF(B3308="Pending","",C3308/(VLOOKUP(B3308,Population!$A$2:$B$10,2,FALSE)/100000))</f>
        <v>9727.7034863800982</v>
      </c>
      <c r="K3308" s="10">
        <f>IF(B3308="Pending","",SUMIFS(E:E,A:A,"&lt;="&amp;A3308,A:A,"&gt;="&amp;A3308-13,B:B,B3308)/(VLOOKUP(B3308,Population!$A$2:$B$10,2,FALSE)/100000)/14)</f>
        <v>30.618537974782218</v>
      </c>
      <c r="L3308" s="13">
        <f>IF(B3308="Pending","",(G3308/C3308)/(VLOOKUP(B3308,Population!$A$2:$B$10,2,FALSE)/100000))</f>
        <v>3.2677024508766441E-3</v>
      </c>
    </row>
    <row r="3309" spans="1:12" x14ac:dyDescent="0.3">
      <c r="A3309" s="1">
        <v>44239</v>
      </c>
      <c r="B3309" s="101" t="s">
        <v>7</v>
      </c>
      <c r="C3309" s="101">
        <v>45581</v>
      </c>
      <c r="D3309" s="6">
        <f t="shared" si="268"/>
        <v>6.0429893978222911E-2</v>
      </c>
      <c r="E3309" s="7">
        <f t="shared" si="269"/>
        <v>110</v>
      </c>
      <c r="F3309" s="6">
        <f t="shared" si="270"/>
        <v>4.8975957257346395E-2</v>
      </c>
      <c r="G3309" s="101">
        <v>3330</v>
      </c>
      <c r="H3309" s="7">
        <f t="shared" si="272"/>
        <v>24</v>
      </c>
      <c r="I3309" s="6">
        <f t="shared" si="271"/>
        <v>0.3057009088405398</v>
      </c>
      <c r="J3309" s="10">
        <f>IF(B3309="Pending","",C3309/(VLOOKUP(B3309,Population!$A$2:$B$10,2,FALSE)/100000))</f>
        <v>9504.0210843687528</v>
      </c>
      <c r="K3309" s="10">
        <f>IF(B3309="Pending","",SUMIFS(E:E,A:A,"&lt;="&amp;A3309,A:A,"&gt;="&amp;A3309-13,B:B,B3309)/(VLOOKUP(B3309,Population!$A$2:$B$10,2,FALSE)/100000)/14)</f>
        <v>26.391205235109599</v>
      </c>
      <c r="L3309" s="13">
        <f>IF(B3309="Pending","",(G3309/C3309)/(VLOOKUP(B3309,Population!$A$2:$B$10,2,FALSE)/100000))</f>
        <v>1.5232946850067293E-2</v>
      </c>
    </row>
    <row r="3310" spans="1:12" x14ac:dyDescent="0.3">
      <c r="A3310" s="1">
        <v>44239</v>
      </c>
      <c r="B3310" s="101" t="s">
        <v>25</v>
      </c>
      <c r="C3310" s="101">
        <v>23852</v>
      </c>
      <c r="D3310" s="6">
        <f t="shared" si="268"/>
        <v>3.1622251182917727E-2</v>
      </c>
      <c r="E3310" s="7">
        <f t="shared" si="269"/>
        <v>42</v>
      </c>
      <c r="F3310" s="6">
        <f t="shared" si="270"/>
        <v>1.8699910952804988E-2</v>
      </c>
      <c r="G3310" s="101">
        <v>4183</v>
      </c>
      <c r="H3310" s="7">
        <f t="shared" si="272"/>
        <v>29</v>
      </c>
      <c r="I3310" s="6">
        <f t="shared" si="271"/>
        <v>0.38400807858257596</v>
      </c>
      <c r="J3310" s="10">
        <f>IF(B3310="Pending","",C3310/(VLOOKUP(B3310,Population!$A$2:$B$10,2,FALSE)/100000))</f>
        <v>10774.769728372085</v>
      </c>
      <c r="K3310" s="10">
        <f>IF(B3310="Pending","",SUMIFS(E:E,A:A,"&lt;="&amp;A3310,A:A,"&gt;="&amp;A3310-13,B:B,B3310)/(VLOOKUP(B3310,Population!$A$2:$B$10,2,FALSE)/100000)/14)</f>
        <v>25.038994361708923</v>
      </c>
      <c r="L3310" s="13">
        <f>IF(B3310="Pending","",(G3310/C3310)/(VLOOKUP(B3310,Population!$A$2:$B$10,2,FALSE)/100000))</f>
        <v>7.9222083637888865E-2</v>
      </c>
    </row>
    <row r="3311" spans="1:12" x14ac:dyDescent="0.3">
      <c r="A3311" s="1">
        <v>44239</v>
      </c>
      <c r="B3311" s="101" t="s">
        <v>21</v>
      </c>
      <c r="C3311" s="101">
        <v>1067</v>
      </c>
      <c r="D3311" s="6">
        <f t="shared" si="268"/>
        <v>1.4145959253803963E-3</v>
      </c>
      <c r="E3311" s="7">
        <f t="shared" si="269"/>
        <v>-5</v>
      </c>
      <c r="F3311" s="6">
        <f t="shared" si="270"/>
        <v>-2.2261798753339269E-3</v>
      </c>
      <c r="G3311" s="101">
        <v>0</v>
      </c>
      <c r="H3311" s="7">
        <f t="shared" si="272"/>
        <v>0</v>
      </c>
      <c r="I3311" s="6">
        <f t="shared" si="271"/>
        <v>0</v>
      </c>
      <c r="J3311" s="10" t="str">
        <f>IF(B3311="Pending","",C3311/(VLOOKUP(B3311,Population!$A$2:$B$10,2,FALSE)/100000))</f>
        <v/>
      </c>
      <c r="K3311" s="10" t="str">
        <f>IF(B3311="Pending","",SUMIFS(E:E,A:A,"&lt;="&amp;A3311,A:A,"&gt;="&amp;A3311-13,B:B,B3311)/(VLOOKUP(B3311,Population!$A$2:$B$10,2,FALSE)/100000)/14)</f>
        <v/>
      </c>
      <c r="L3311" s="13" t="str">
        <f>IF(B3311="Pending","",(G3311/C3311)/(VLOOKUP(B3311,Population!$A$2:$B$10,2,FALSE)/100000))</f>
        <v/>
      </c>
    </row>
    <row r="3312" spans="1:12" x14ac:dyDescent="0.3">
      <c r="A3312" s="1">
        <v>44240</v>
      </c>
      <c r="B3312" s="101" t="s">
        <v>0</v>
      </c>
      <c r="C3312" s="101">
        <v>40239</v>
      </c>
      <c r="D3312" s="6">
        <f t="shared" si="268"/>
        <v>5.3221192189622402E-2</v>
      </c>
      <c r="E3312" s="7">
        <f t="shared" si="269"/>
        <v>133</v>
      </c>
      <c r="F3312" s="6">
        <f t="shared" si="270"/>
        <v>7.421875E-2</v>
      </c>
      <c r="G3312" s="101">
        <v>4</v>
      </c>
      <c r="H3312" s="7">
        <f t="shared" si="272"/>
        <v>0</v>
      </c>
      <c r="I3312" s="6">
        <f t="shared" si="271"/>
        <v>3.6690515501742798E-4</v>
      </c>
      <c r="J3312" s="10">
        <f>IF(B3312="Pending","",C3312/(VLOOKUP(B3312,Population!$A$2:$B$10,2,FALSE)/100000))</f>
        <v>4441.7142970679979</v>
      </c>
      <c r="K3312" s="10">
        <f>IF(B3312="Pending","",SUMIFS(E:E,A:A,"&lt;="&amp;A3312,A:A,"&gt;="&amp;A3312-13,B:B,B3312)/(VLOOKUP(B3312,Population!$A$2:$B$10,2,FALSE)/100000)/14)</f>
        <v>18.757279385537071</v>
      </c>
      <c r="L3312" s="13">
        <f>IF(B3312="Pending","",(G3312/C3312)/(VLOOKUP(B3312,Population!$A$2:$B$10,2,FALSE)/100000))</f>
        <v>1.0972769413453188E-5</v>
      </c>
    </row>
    <row r="3313" spans="1:12" x14ac:dyDescent="0.3">
      <c r="A3313" s="1">
        <v>44240</v>
      </c>
      <c r="B3313" s="101" t="s">
        <v>1</v>
      </c>
      <c r="C3313" s="101">
        <v>95465</v>
      </c>
      <c r="D3313" s="6">
        <f t="shared" si="268"/>
        <v>0.12626459684341815</v>
      </c>
      <c r="E3313" s="7">
        <f t="shared" si="269"/>
        <v>312</v>
      </c>
      <c r="F3313" s="6">
        <f t="shared" si="270"/>
        <v>0.17410714285714285</v>
      </c>
      <c r="G3313" s="101">
        <v>4</v>
      </c>
      <c r="H3313" s="7">
        <f t="shared" si="272"/>
        <v>0</v>
      </c>
      <c r="I3313" s="6">
        <f t="shared" si="271"/>
        <v>3.6690515501742798E-4</v>
      </c>
      <c r="J3313" s="10">
        <f>IF(B3313="Pending","",C3313/(VLOOKUP(B3313,Population!$A$2:$B$10,2,FALSE)/100000))</f>
        <v>11143.015553415624</v>
      </c>
      <c r="K3313" s="10">
        <f>IF(B3313="Pending","",SUMIFS(E:E,A:A,"&lt;="&amp;A3313,A:A,"&gt;="&amp;A3313-13,B:B,B3313)/(VLOOKUP(B3313,Population!$A$2:$B$10,2,FALSE)/100000)/14)</f>
        <v>36.617851202461203</v>
      </c>
      <c r="L3313" s="13">
        <f>IF(B3313="Pending","",(G3313/C3313)/(VLOOKUP(B3313,Population!$A$2:$B$10,2,FALSE)/100000))</f>
        <v>4.8907377324360743E-6</v>
      </c>
    </row>
    <row r="3314" spans="1:12" x14ac:dyDescent="0.3">
      <c r="A3314" s="1">
        <v>44240</v>
      </c>
      <c r="B3314" s="101" t="s">
        <v>2</v>
      </c>
      <c r="C3314" s="101">
        <v>136997</v>
      </c>
      <c r="D3314" s="6">
        <f t="shared" si="268"/>
        <v>0.18119594588338925</v>
      </c>
      <c r="E3314" s="7">
        <f t="shared" si="269"/>
        <v>277</v>
      </c>
      <c r="F3314" s="6">
        <f t="shared" si="270"/>
        <v>0.15457589285714285</v>
      </c>
      <c r="G3314" s="101">
        <v>44</v>
      </c>
      <c r="H3314" s="7">
        <f t="shared" si="272"/>
        <v>1</v>
      </c>
      <c r="I3314" s="6">
        <f t="shared" si="271"/>
        <v>4.0359567051917082E-3</v>
      </c>
      <c r="J3314" s="10">
        <f>IF(B3314="Pending","",C3314/(VLOOKUP(B3314,Population!$A$2:$B$10,2,FALSE)/100000))</f>
        <v>14383.672389463782</v>
      </c>
      <c r="K3314" s="10">
        <f>IF(B3314="Pending","",SUMIFS(E:E,A:A,"&lt;="&amp;A3314,A:A,"&gt;="&amp;A3314-13,B:B,B3314)/(VLOOKUP(B3314,Population!$A$2:$B$10,2,FALSE)/100000)/14)</f>
        <v>38.772270432161577</v>
      </c>
      <c r="L3314" s="13">
        <f>IF(B3314="Pending","",(G3314/C3314)/(VLOOKUP(B3314,Population!$A$2:$B$10,2,FALSE)/100000))</f>
        <v>3.3720992247245173E-5</v>
      </c>
    </row>
    <row r="3315" spans="1:12" x14ac:dyDescent="0.3">
      <c r="A3315" s="1">
        <v>44240</v>
      </c>
      <c r="B3315" s="101" t="s">
        <v>3</v>
      </c>
      <c r="C3315" s="101">
        <v>117197</v>
      </c>
      <c r="D3315" s="6">
        <f t="shared" si="268"/>
        <v>0.15500792914951109</v>
      </c>
      <c r="E3315" s="7">
        <f t="shared" si="269"/>
        <v>252</v>
      </c>
      <c r="F3315" s="6">
        <f t="shared" si="270"/>
        <v>0.140625</v>
      </c>
      <c r="G3315" s="101">
        <v>107</v>
      </c>
      <c r="H3315" s="7">
        <f t="shared" si="272"/>
        <v>0</v>
      </c>
      <c r="I3315" s="6">
        <f t="shared" si="271"/>
        <v>9.8147128967161993E-3</v>
      </c>
      <c r="J3315" s="10">
        <f>IF(B3315="Pending","",C3315/(VLOOKUP(B3315,Population!$A$2:$B$10,2,FALSE)/100000))</f>
        <v>13360.625275028444</v>
      </c>
      <c r="K3315" s="10">
        <f>IF(B3315="Pending","",SUMIFS(E:E,A:A,"&lt;="&amp;A3315,A:A,"&gt;="&amp;A3315-13,B:B,B3315)/(VLOOKUP(B3315,Population!$A$2:$B$10,2,FALSE)/100000)/14)</f>
        <v>38.239335899342606</v>
      </c>
      <c r="L3315" s="13">
        <f>IF(B3315="Pending","",(G3315/C3315)/(VLOOKUP(B3315,Population!$A$2:$B$10,2,FALSE)/100000))</f>
        <v>1.0408246559956369E-4</v>
      </c>
    </row>
    <row r="3316" spans="1:12" x14ac:dyDescent="0.3">
      <c r="A3316" s="1">
        <v>44240</v>
      </c>
      <c r="B3316" s="101" t="s">
        <v>4</v>
      </c>
      <c r="C3316" s="101">
        <v>112543</v>
      </c>
      <c r="D3316" s="6">
        <f t="shared" si="268"/>
        <v>0.14885242258994194</v>
      </c>
      <c r="E3316" s="7">
        <f t="shared" si="269"/>
        <v>261</v>
      </c>
      <c r="F3316" s="6">
        <f t="shared" si="270"/>
        <v>0.14564732142857142</v>
      </c>
      <c r="G3316" s="101">
        <v>342</v>
      </c>
      <c r="H3316" s="7">
        <f t="shared" si="272"/>
        <v>0</v>
      </c>
      <c r="I3316" s="6">
        <f t="shared" si="271"/>
        <v>3.1370390753990091E-2</v>
      </c>
      <c r="J3316" s="10">
        <f>IF(B3316="Pending","",C3316/(VLOOKUP(B3316,Population!$A$2:$B$10,2,FALSE)/100000))</f>
        <v>13201.215220757285</v>
      </c>
      <c r="K3316" s="10">
        <f>IF(B3316="Pending","",SUMIFS(E:E,A:A,"&lt;="&amp;A3316,A:A,"&gt;="&amp;A3316-13,B:B,B3316)/(VLOOKUP(B3316,Population!$A$2:$B$10,2,FALSE)/100000)/14)</f>
        <v>38.499306258420411</v>
      </c>
      <c r="L3316" s="13">
        <f>IF(B3316="Pending","",(G3316/C3316)/(VLOOKUP(B3316,Population!$A$2:$B$10,2,FALSE)/100000))</f>
        <v>3.5645363022568258E-4</v>
      </c>
    </row>
    <row r="3317" spans="1:12" x14ac:dyDescent="0.3">
      <c r="A3317" s="1">
        <v>44240</v>
      </c>
      <c r="B3317" s="101" t="s">
        <v>5</v>
      </c>
      <c r="C3317" s="101">
        <v>106179</v>
      </c>
      <c r="D3317" s="6">
        <f t="shared" si="268"/>
        <v>0.14043522367608333</v>
      </c>
      <c r="E3317" s="7">
        <f t="shared" si="269"/>
        <v>264</v>
      </c>
      <c r="F3317" s="6">
        <f t="shared" si="270"/>
        <v>0.14732142857142858</v>
      </c>
      <c r="G3317" s="101">
        <v>906</v>
      </c>
      <c r="H3317" s="7">
        <f t="shared" si="272"/>
        <v>0</v>
      </c>
      <c r="I3317" s="6">
        <f t="shared" si="271"/>
        <v>8.3104017611447437E-2</v>
      </c>
      <c r="J3317" s="10">
        <f>IF(B3317="Pending","",C3317/(VLOOKUP(B3317,Population!$A$2:$B$10,2,FALSE)/100000))</f>
        <v>11858.792151992326</v>
      </c>
      <c r="K3317" s="10">
        <f>IF(B3317="Pending","",SUMIFS(E:E,A:A,"&lt;="&amp;A3317,A:A,"&gt;="&amp;A3317-13,B:B,B3317)/(VLOOKUP(B3317,Population!$A$2:$B$10,2,FALSE)/100000)/14)</f>
        <v>34.295823536141128</v>
      </c>
      <c r="L3317" s="13">
        <f>IF(B3317="Pending","",(G3317/C3317)/(VLOOKUP(B3317,Population!$A$2:$B$10,2,FALSE)/100000))</f>
        <v>9.5299669243977566E-4</v>
      </c>
    </row>
    <row r="3318" spans="1:12" x14ac:dyDescent="0.3">
      <c r="A3318" s="1">
        <v>44240</v>
      </c>
      <c r="B3318" s="101" t="s">
        <v>6</v>
      </c>
      <c r="C3318" s="101">
        <v>76801</v>
      </c>
      <c r="D3318" s="6">
        <f t="shared" si="268"/>
        <v>0.10157908450396855</v>
      </c>
      <c r="E3318" s="7">
        <f t="shared" si="269"/>
        <v>143</v>
      </c>
      <c r="F3318" s="6">
        <f t="shared" si="270"/>
        <v>7.9799107142857137E-2</v>
      </c>
      <c r="G3318" s="101">
        <v>1978</v>
      </c>
      <c r="H3318" s="7">
        <f t="shared" si="272"/>
        <v>4</v>
      </c>
      <c r="I3318" s="6">
        <f t="shared" si="271"/>
        <v>0.18143459915611815</v>
      </c>
      <c r="J3318" s="10">
        <f>IF(B3318="Pending","",C3318/(VLOOKUP(B3318,Population!$A$2:$B$10,2,FALSE)/100000))</f>
        <v>9745.8498194249514</v>
      </c>
      <c r="K3318" s="10">
        <f>IF(B3318="Pending","",SUMIFS(E:E,A:A,"&lt;="&amp;A3318,A:A,"&gt;="&amp;A3318-13,B:B,B3318)/(VLOOKUP(B3318,Population!$A$2:$B$10,2,FALSE)/100000)/14)</f>
        <v>29.47646106986139</v>
      </c>
      <c r="L3318" s="13">
        <f>IF(B3318="Pending","",(G3318/C3318)/(VLOOKUP(B3318,Population!$A$2:$B$10,2,FALSE)/100000))</f>
        <v>3.2682272915043049E-3</v>
      </c>
    </row>
    <row r="3319" spans="1:12" x14ac:dyDescent="0.3">
      <c r="A3319" s="1">
        <v>44240</v>
      </c>
      <c r="B3319" s="101" t="s">
        <v>7</v>
      </c>
      <c r="C3319" s="101">
        <v>45690</v>
      </c>
      <c r="D3319" s="6">
        <f t="shared" si="268"/>
        <v>6.0430832554085531E-2</v>
      </c>
      <c r="E3319" s="7">
        <f t="shared" si="269"/>
        <v>109</v>
      </c>
      <c r="F3319" s="6">
        <f t="shared" si="270"/>
        <v>6.0825892857142856E-2</v>
      </c>
      <c r="G3319" s="101">
        <v>3332</v>
      </c>
      <c r="H3319" s="7">
        <f t="shared" si="272"/>
        <v>2</v>
      </c>
      <c r="I3319" s="6">
        <f t="shared" si="271"/>
        <v>0.30563199412951753</v>
      </c>
      <c r="J3319" s="10">
        <f>IF(B3319="Pending","",C3319/(VLOOKUP(B3319,Population!$A$2:$B$10,2,FALSE)/100000))</f>
        <v>9526.7484992608388</v>
      </c>
      <c r="K3319" s="10">
        <f>IF(B3319="Pending","",SUMIFS(E:E,A:A,"&lt;="&amp;A3319,A:A,"&gt;="&amp;A3319-13,B:B,B3319)/(VLOOKUP(B3319,Population!$A$2:$B$10,2,FALSE)/100000)/14)</f>
        <v>26.093336101530486</v>
      </c>
      <c r="L3319" s="13">
        <f>IF(B3319="Pending","",(G3319/C3319)/(VLOOKUP(B3319,Population!$A$2:$B$10,2,FALSE)/100000))</f>
        <v>1.5205733577586519E-2</v>
      </c>
    </row>
    <row r="3320" spans="1:12" x14ac:dyDescent="0.3">
      <c r="A3320" s="1">
        <v>44240</v>
      </c>
      <c r="B3320" s="101" t="s">
        <v>25</v>
      </c>
      <c r="C3320" s="101">
        <v>23900</v>
      </c>
      <c r="D3320" s="6">
        <f t="shared" si="268"/>
        <v>3.1610787875741828E-2</v>
      </c>
      <c r="E3320" s="7">
        <f t="shared" si="269"/>
        <v>48</v>
      </c>
      <c r="F3320" s="6">
        <f t="shared" si="270"/>
        <v>2.6785714285714284E-2</v>
      </c>
      <c r="G3320" s="101">
        <v>4185</v>
      </c>
      <c r="H3320" s="7">
        <f t="shared" si="272"/>
        <v>2</v>
      </c>
      <c r="I3320" s="6">
        <f t="shared" si="271"/>
        <v>0.38387451843698406</v>
      </c>
      <c r="J3320" s="10">
        <f>IF(B3320="Pending","",C3320/(VLOOKUP(B3320,Population!$A$2:$B$10,2,FALSE)/100000))</f>
        <v>10796.452981221399</v>
      </c>
      <c r="K3320" s="10">
        <f>IF(B3320="Pending","",SUMIFS(E:E,A:A,"&lt;="&amp;A3320,A:A,"&gt;="&amp;A3320-13,B:B,B3320)/(VLOOKUP(B3320,Population!$A$2:$B$10,2,FALSE)/100000)/14)</f>
        <v>25.168061342954843</v>
      </c>
      <c r="L3320" s="13">
        <f>IF(B3320="Pending","",(G3320/C3320)/(VLOOKUP(B3320,Population!$A$2:$B$10,2,FALSE)/100000))</f>
        <v>7.9100778569022867E-2</v>
      </c>
    </row>
    <row r="3321" spans="1:12" x14ac:dyDescent="0.3">
      <c r="A3321" s="1">
        <v>44240</v>
      </c>
      <c r="B3321" s="101" t="s">
        <v>21</v>
      </c>
      <c r="C3321" s="101">
        <v>1060</v>
      </c>
      <c r="D3321" s="6">
        <f t="shared" si="268"/>
        <v>1.4019847342379222E-3</v>
      </c>
      <c r="E3321" s="7">
        <f t="shared" si="269"/>
        <v>-7</v>
      </c>
      <c r="F3321" s="6">
        <f t="shared" si="270"/>
        <v>-3.90625E-3</v>
      </c>
      <c r="G3321" s="101">
        <v>0</v>
      </c>
      <c r="H3321" s="7">
        <f t="shared" si="272"/>
        <v>0</v>
      </c>
      <c r="I3321" s="6">
        <f t="shared" si="271"/>
        <v>0</v>
      </c>
      <c r="J3321" s="10" t="str">
        <f>IF(B3321="Pending","",C3321/(VLOOKUP(B3321,Population!$A$2:$B$10,2,FALSE)/100000))</f>
        <v/>
      </c>
      <c r="K3321" s="10" t="str">
        <f>IF(B3321="Pending","",SUMIFS(E:E,A:A,"&lt;="&amp;A3321,A:A,"&gt;="&amp;A3321-13,B:B,B3321)/(VLOOKUP(B3321,Population!$A$2:$B$10,2,FALSE)/100000)/14)</f>
        <v/>
      </c>
      <c r="L3321" s="13" t="str">
        <f>IF(B3321="Pending","",(G3321/C3321)/(VLOOKUP(B3321,Population!$A$2:$B$10,2,FALSE)/100000))</f>
        <v/>
      </c>
    </row>
    <row r="3322" spans="1:12" x14ac:dyDescent="0.3">
      <c r="A3322" s="1">
        <v>44241</v>
      </c>
      <c r="B3322" s="101" t="s">
        <v>0</v>
      </c>
      <c r="C3322" s="101">
        <v>40345</v>
      </c>
      <c r="D3322" s="6">
        <f t="shared" si="268"/>
        <v>5.3266492214338712E-2</v>
      </c>
      <c r="E3322" s="7">
        <f t="shared" si="269"/>
        <v>106</v>
      </c>
      <c r="F3322" s="6">
        <f t="shared" si="270"/>
        <v>7.8693392724573125E-2</v>
      </c>
      <c r="G3322" s="101">
        <v>4</v>
      </c>
      <c r="H3322" s="7">
        <f t="shared" si="272"/>
        <v>0</v>
      </c>
      <c r="I3322" s="6">
        <f t="shared" si="271"/>
        <v>3.6586481295161437E-4</v>
      </c>
      <c r="J3322" s="10">
        <f>IF(B3322="Pending","",C3322/(VLOOKUP(B3322,Population!$A$2:$B$10,2,FALSE)/100000))</f>
        <v>4453.4149286813381</v>
      </c>
      <c r="K3322" s="10">
        <f>IF(B3322="Pending","",SUMIFS(E:E,A:A,"&lt;="&amp;A3322,A:A,"&gt;="&amp;A3322-13,B:B,B3322)/(VLOOKUP(B3322,Population!$A$2:$B$10,2,FALSE)/100000)/14)</f>
        <v>17.53517837470973</v>
      </c>
      <c r="L3322" s="13">
        <f>IF(B3322="Pending","",(G3322/C3322)/(VLOOKUP(B3322,Population!$A$2:$B$10,2,FALSE)/100000))</f>
        <v>1.0943940226247189E-5</v>
      </c>
    </row>
    <row r="3323" spans="1:12" x14ac:dyDescent="0.3">
      <c r="A3323" s="1">
        <v>44241</v>
      </c>
      <c r="B3323" s="101" t="s">
        <v>1</v>
      </c>
      <c r="C3323" s="101">
        <v>95637</v>
      </c>
      <c r="D3323" s="6">
        <f t="shared" si="268"/>
        <v>0.12626713386795665</v>
      </c>
      <c r="E3323" s="7">
        <f t="shared" si="269"/>
        <v>172</v>
      </c>
      <c r="F3323" s="6">
        <f t="shared" si="270"/>
        <v>0.12769116555308091</v>
      </c>
      <c r="G3323" s="101">
        <v>4</v>
      </c>
      <c r="H3323" s="7">
        <f t="shared" si="272"/>
        <v>0</v>
      </c>
      <c r="I3323" s="6">
        <f t="shared" si="271"/>
        <v>3.6586481295161437E-4</v>
      </c>
      <c r="J3323" s="10">
        <f>IF(B3323="Pending","",C3323/(VLOOKUP(B3323,Population!$A$2:$B$10,2,FALSE)/100000))</f>
        <v>11163.092007353585</v>
      </c>
      <c r="K3323" s="10">
        <f>IF(B3323="Pending","",SUMIFS(E:E,A:A,"&lt;="&amp;A3323,A:A,"&gt;="&amp;A3323-13,B:B,B3323)/(VLOOKUP(B3323,Population!$A$2:$B$10,2,FALSE)/100000)/14)</f>
        <v>34.633550522546408</v>
      </c>
      <c r="L3323" s="13">
        <f>IF(B3323="Pending","",(G3323/C3323)/(VLOOKUP(B3323,Population!$A$2:$B$10,2,FALSE)/100000))</f>
        <v>4.8819419014294661E-6</v>
      </c>
    </row>
    <row r="3324" spans="1:12" x14ac:dyDescent="0.3">
      <c r="A3324" s="1">
        <v>44241</v>
      </c>
      <c r="B3324" s="101" t="s">
        <v>2</v>
      </c>
      <c r="C3324" s="101">
        <v>137201</v>
      </c>
      <c r="D3324" s="6">
        <f t="shared" si="268"/>
        <v>0.18114304122690508</v>
      </c>
      <c r="E3324" s="7">
        <f t="shared" si="269"/>
        <v>204</v>
      </c>
      <c r="F3324" s="6">
        <f t="shared" si="270"/>
        <v>0.15144766146993319</v>
      </c>
      <c r="G3324" s="101">
        <v>44</v>
      </c>
      <c r="H3324" s="7">
        <f t="shared" si="272"/>
        <v>0</v>
      </c>
      <c r="I3324" s="6">
        <f t="shared" si="271"/>
        <v>4.0245129424677584E-3</v>
      </c>
      <c r="J3324" s="10">
        <f>IF(B3324="Pending","",C3324/(VLOOKUP(B3324,Population!$A$2:$B$10,2,FALSE)/100000))</f>
        <v>14405.090881601935</v>
      </c>
      <c r="K3324" s="10">
        <f>IF(B3324="Pending","",SUMIFS(E:E,A:A,"&lt;="&amp;A3324,A:A,"&gt;="&amp;A3324-13,B:B,B3324)/(VLOOKUP(B3324,Population!$A$2:$B$10,2,FALSE)/100000)/14)</f>
        <v>36.484931460825159</v>
      </c>
      <c r="L3324" s="13">
        <f>IF(B3324="Pending","",(G3324/C3324)/(VLOOKUP(B3324,Population!$A$2:$B$10,2,FALSE)/100000))</f>
        <v>3.367085352800524E-5</v>
      </c>
    </row>
    <row r="3325" spans="1:12" x14ac:dyDescent="0.3">
      <c r="A3325" s="1">
        <v>44241</v>
      </c>
      <c r="B3325" s="101" t="s">
        <v>3</v>
      </c>
      <c r="C3325" s="101">
        <v>117406</v>
      </c>
      <c r="D3325" s="6">
        <f t="shared" si="268"/>
        <v>0.15500819890734047</v>
      </c>
      <c r="E3325" s="7">
        <f t="shared" si="269"/>
        <v>209</v>
      </c>
      <c r="F3325" s="6">
        <f t="shared" si="270"/>
        <v>0.15515961395694136</v>
      </c>
      <c r="G3325" s="101">
        <v>107</v>
      </c>
      <c r="H3325" s="7">
        <f t="shared" si="272"/>
        <v>0</v>
      </c>
      <c r="I3325" s="6">
        <f t="shared" si="271"/>
        <v>9.7868837464556852E-3</v>
      </c>
      <c r="J3325" s="10">
        <f>IF(B3325="Pending","",C3325/(VLOOKUP(B3325,Population!$A$2:$B$10,2,FALSE)/100000))</f>
        <v>13384.451573333698</v>
      </c>
      <c r="K3325" s="10">
        <f>IF(B3325="Pending","",SUMIFS(E:E,A:A,"&lt;="&amp;A3325,A:A,"&gt;="&amp;A3325-13,B:B,B3325)/(VLOOKUP(B3325,Population!$A$2:$B$10,2,FALSE)/100000)/14)</f>
        <v>36.146595412517421</v>
      </c>
      <c r="L3325" s="13">
        <f>IF(B3325="Pending","",(G3325/C3325)/(VLOOKUP(B3325,Population!$A$2:$B$10,2,FALSE)/100000))</f>
        <v>1.0389718345631454E-4</v>
      </c>
    </row>
    <row r="3326" spans="1:12" x14ac:dyDescent="0.3">
      <c r="A3326" s="1">
        <v>44241</v>
      </c>
      <c r="B3326" s="101" t="s">
        <v>4</v>
      </c>
      <c r="C3326" s="101">
        <v>112770</v>
      </c>
      <c r="D3326" s="6">
        <f t="shared" si="268"/>
        <v>0.14888740431307415</v>
      </c>
      <c r="E3326" s="7">
        <f t="shared" si="269"/>
        <v>227</v>
      </c>
      <c r="F3326" s="6">
        <f t="shared" si="270"/>
        <v>0.16852264291017074</v>
      </c>
      <c r="G3326" s="101">
        <v>342</v>
      </c>
      <c r="H3326" s="7">
        <f t="shared" si="272"/>
        <v>0</v>
      </c>
      <c r="I3326" s="6">
        <f t="shared" si="271"/>
        <v>3.1281441507363027E-2</v>
      </c>
      <c r="J3326" s="10">
        <f>IF(B3326="Pending","",C3326/(VLOOKUP(B3326,Population!$A$2:$B$10,2,FALSE)/100000))</f>
        <v>13227.842162060715</v>
      </c>
      <c r="K3326" s="10">
        <f>IF(B3326="Pending","",SUMIFS(E:E,A:A,"&lt;="&amp;A3326,A:A,"&gt;="&amp;A3326-13,B:B,B3326)/(VLOOKUP(B3326,Population!$A$2:$B$10,2,FALSE)/100000)/14)</f>
        <v>36.764952309455666</v>
      </c>
      <c r="L3326" s="13">
        <f>IF(B3326="Pending","",(G3326/C3326)/(VLOOKUP(B3326,Population!$A$2:$B$10,2,FALSE)/100000))</f>
        <v>3.5573610806499066E-4</v>
      </c>
    </row>
    <row r="3327" spans="1:12" x14ac:dyDescent="0.3">
      <c r="A3327" s="1">
        <v>44241</v>
      </c>
      <c r="B3327" s="101" t="s">
        <v>5</v>
      </c>
      <c r="C3327" s="101">
        <v>106370</v>
      </c>
      <c r="D3327" s="6">
        <f t="shared" si="268"/>
        <v>0.14043764473513964</v>
      </c>
      <c r="E3327" s="7">
        <f t="shared" si="269"/>
        <v>191</v>
      </c>
      <c r="F3327" s="6">
        <f t="shared" si="270"/>
        <v>0.14179658500371195</v>
      </c>
      <c r="G3327" s="101">
        <v>908</v>
      </c>
      <c r="H3327" s="7">
        <f t="shared" si="272"/>
        <v>2</v>
      </c>
      <c r="I3327" s="6">
        <f t="shared" si="271"/>
        <v>8.3051312540016464E-2</v>
      </c>
      <c r="J3327" s="10">
        <f>IF(B3327="Pending","",C3327/(VLOOKUP(B3327,Population!$A$2:$B$10,2,FALSE)/100000))</f>
        <v>11880.124329739625</v>
      </c>
      <c r="K3327" s="10">
        <f>IF(B3327="Pending","",SUMIFS(E:E,A:A,"&lt;="&amp;A3327,A:A,"&gt;="&amp;A3327-13,B:B,B3327)/(VLOOKUP(B3327,Population!$A$2:$B$10,2,FALSE)/100000)/14)</f>
        <v>32.49287956796995</v>
      </c>
      <c r="L3327" s="13">
        <f>IF(B3327="Pending","",(G3327/C3327)/(VLOOKUP(B3327,Population!$A$2:$B$10,2,FALSE)/100000))</f>
        <v>9.533854413419188E-4</v>
      </c>
    </row>
    <row r="3328" spans="1:12" x14ac:dyDescent="0.3">
      <c r="A3328" s="1">
        <v>44241</v>
      </c>
      <c r="B3328" s="101" t="s">
        <v>6</v>
      </c>
      <c r="C3328" s="101">
        <v>76921</v>
      </c>
      <c r="D3328" s="6">
        <f t="shared" si="268"/>
        <v>0.10155686820223443</v>
      </c>
      <c r="E3328" s="7">
        <f t="shared" si="269"/>
        <v>120</v>
      </c>
      <c r="F3328" s="6">
        <f t="shared" si="270"/>
        <v>8.9086859688195991E-2</v>
      </c>
      <c r="G3328" s="101">
        <v>1984</v>
      </c>
      <c r="H3328" s="7">
        <f t="shared" si="272"/>
        <v>6</v>
      </c>
      <c r="I3328" s="6">
        <f t="shared" si="271"/>
        <v>0.18146894722400073</v>
      </c>
      <c r="J3328" s="10">
        <f>IF(B3328="Pending","",C3328/(VLOOKUP(B3328,Population!$A$2:$B$10,2,FALSE)/100000))</f>
        <v>9761.0775114905628</v>
      </c>
      <c r="K3328" s="10">
        <f>IF(B3328="Pending","",SUMIFS(E:E,A:A,"&lt;="&amp;A3328,A:A,"&gt;="&amp;A3328-13,B:B,B3328)/(VLOOKUP(B3328,Population!$A$2:$B$10,2,FALSE)/100000)/14)</f>
        <v>27.636448278600053</v>
      </c>
      <c r="L3328" s="13">
        <f>IF(B3328="Pending","",(G3328/C3328)/(VLOOKUP(B3328,Population!$A$2:$B$10,2,FALSE)/100000))</f>
        <v>3.2730269863639667E-3</v>
      </c>
    </row>
    <row r="3329" spans="1:12" x14ac:dyDescent="0.3">
      <c r="A3329" s="1">
        <v>44241</v>
      </c>
      <c r="B3329" s="101" t="s">
        <v>7</v>
      </c>
      <c r="C3329" s="101">
        <v>45773</v>
      </c>
      <c r="D3329" s="6">
        <f t="shared" si="268"/>
        <v>6.0432944556374421E-2</v>
      </c>
      <c r="E3329" s="7">
        <f t="shared" si="269"/>
        <v>83</v>
      </c>
      <c r="F3329" s="6">
        <f t="shared" si="270"/>
        <v>6.161841128433556E-2</v>
      </c>
      <c r="G3329" s="101">
        <v>3348</v>
      </c>
      <c r="H3329" s="7">
        <f t="shared" si="272"/>
        <v>16</v>
      </c>
      <c r="I3329" s="6">
        <f t="shared" si="271"/>
        <v>0.30622884844050124</v>
      </c>
      <c r="J3329" s="10">
        <f>IF(B3329="Pending","",C3329/(VLOOKUP(B3329,Population!$A$2:$B$10,2,FALSE)/100000))</f>
        <v>9544.0546959217845</v>
      </c>
      <c r="K3329" s="10">
        <f>IF(B3329="Pending","",SUMIFS(E:E,A:A,"&lt;="&amp;A3329,A:A,"&gt;="&amp;A3329-13,B:B,B3329)/(VLOOKUP(B3329,Population!$A$2:$B$10,2,FALSE)/100000)/14)</f>
        <v>24.261440930018924</v>
      </c>
      <c r="L3329" s="13">
        <f>IF(B3329="Pending","",(G3329/C3329)/(VLOOKUP(B3329,Population!$A$2:$B$10,2,FALSE)/100000))</f>
        <v>1.5251045407904533E-2</v>
      </c>
    </row>
    <row r="3330" spans="1:12" x14ac:dyDescent="0.3">
      <c r="A3330" s="1">
        <v>44241</v>
      </c>
      <c r="B3330" s="101" t="s">
        <v>25</v>
      </c>
      <c r="C3330" s="101">
        <v>23935</v>
      </c>
      <c r="D3330" s="6">
        <f t="shared" ref="D3330:D3393" si="273">C3330/SUMIF(A:A,A3330,C:C)</f>
        <v>3.1600780546541009E-2</v>
      </c>
      <c r="E3330" s="7">
        <f t="shared" si="269"/>
        <v>35</v>
      </c>
      <c r="F3330" s="6">
        <f t="shared" si="270"/>
        <v>2.5983667409057165E-2</v>
      </c>
      <c r="G3330" s="101">
        <v>4192</v>
      </c>
      <c r="H3330" s="7">
        <f t="shared" si="272"/>
        <v>7</v>
      </c>
      <c r="I3330" s="6">
        <f t="shared" si="271"/>
        <v>0.38342632397329185</v>
      </c>
      <c r="J3330" s="10">
        <f>IF(B3330="Pending","",C3330/(VLOOKUP(B3330,Population!$A$2:$B$10,2,FALSE)/100000))</f>
        <v>10812.263686424025</v>
      </c>
      <c r="K3330" s="10">
        <f>IF(B3330="Pending","",SUMIFS(E:E,A:A,"&lt;="&amp;A3330,A:A,"&gt;="&amp;A3330-13,B:B,B3330)/(VLOOKUP(B3330,Population!$A$2:$B$10,2,FALSE)/100000)/14)</f>
        <v>23.393390350823413</v>
      </c>
      <c r="L3330" s="13">
        <f>IF(B3330="Pending","",(G3330/C3330)/(VLOOKUP(B3330,Population!$A$2:$B$10,2,FALSE)/100000))</f>
        <v>7.9117223682480531E-2</v>
      </c>
    </row>
    <row r="3331" spans="1:12" x14ac:dyDescent="0.3">
      <c r="A3331" s="1">
        <v>44241</v>
      </c>
      <c r="B3331" s="101" t="s">
        <v>21</v>
      </c>
      <c r="C3331" s="101">
        <v>1060</v>
      </c>
      <c r="D3331" s="6">
        <f t="shared" si="273"/>
        <v>1.399491430095403E-3</v>
      </c>
      <c r="E3331" s="7">
        <f t="shared" si="269"/>
        <v>0</v>
      </c>
      <c r="F3331" s="6">
        <f t="shared" si="270"/>
        <v>0</v>
      </c>
      <c r="G3331" s="101">
        <v>0</v>
      </c>
      <c r="H3331" s="7">
        <f t="shared" si="272"/>
        <v>0</v>
      </c>
      <c r="I3331" s="6">
        <f t="shared" si="271"/>
        <v>0</v>
      </c>
      <c r="J3331" s="10" t="str">
        <f>IF(B3331="Pending","",C3331/(VLOOKUP(B3331,Population!$A$2:$B$10,2,FALSE)/100000))</f>
        <v/>
      </c>
      <c r="K3331" s="10" t="str">
        <f>IF(B3331="Pending","",SUMIFS(E:E,A:A,"&lt;="&amp;A3331,A:A,"&gt;="&amp;A3331-13,B:B,B3331)/(VLOOKUP(B3331,Population!$A$2:$B$10,2,FALSE)/100000)/14)</f>
        <v/>
      </c>
      <c r="L3331" s="13" t="str">
        <f>IF(B3331="Pending","",(G3331/C3331)/(VLOOKUP(B3331,Population!$A$2:$B$10,2,FALSE)/100000))</f>
        <v/>
      </c>
    </row>
    <row r="3332" spans="1:12" x14ac:dyDescent="0.3">
      <c r="A3332" s="1">
        <v>44242</v>
      </c>
      <c r="B3332" s="101" t="s">
        <v>0</v>
      </c>
      <c r="C3332" s="101">
        <v>40403</v>
      </c>
      <c r="D3332" s="6">
        <f t="shared" si="273"/>
        <v>5.326269080535382E-2</v>
      </c>
      <c r="E3332" s="7">
        <f t="shared" si="269"/>
        <v>58</v>
      </c>
      <c r="F3332" s="6">
        <f t="shared" si="270"/>
        <v>5.0743657042869643E-2</v>
      </c>
      <c r="G3332" s="101">
        <v>4</v>
      </c>
      <c r="H3332" s="7">
        <f t="shared" si="272"/>
        <v>0</v>
      </c>
      <c r="I3332" s="6">
        <f t="shared" si="271"/>
        <v>3.6573100484593583E-4</v>
      </c>
      <c r="J3332" s="10">
        <f>IF(B3332="Pending","",C3332/(VLOOKUP(B3332,Population!$A$2:$B$10,2,FALSE)/100000))</f>
        <v>4459.8171610735435</v>
      </c>
      <c r="K3332" s="10">
        <f>IF(B3332="Pending","",SUMIFS(E:E,A:A,"&lt;="&amp;A3332,A:A,"&gt;="&amp;A3332-13,B:B,B3332)/(VLOOKUP(B3332,Population!$A$2:$B$10,2,FALSE)/100000)/14)</f>
        <v>17.282873649893762</v>
      </c>
      <c r="L3332" s="13">
        <f>IF(B3332="Pending","",(G3332/C3332)/(VLOOKUP(B3332,Population!$A$2:$B$10,2,FALSE)/100000))</f>
        <v>1.092822979550882E-5</v>
      </c>
    </row>
    <row r="3333" spans="1:12" x14ac:dyDescent="0.3">
      <c r="A3333" s="1">
        <v>44242</v>
      </c>
      <c r="B3333" s="101" t="s">
        <v>1</v>
      </c>
      <c r="C3333" s="101">
        <v>95767</v>
      </c>
      <c r="D3333" s="6">
        <f t="shared" si="273"/>
        <v>0.12624825162379821</v>
      </c>
      <c r="E3333" s="7">
        <f t="shared" si="269"/>
        <v>130</v>
      </c>
      <c r="F3333" s="6">
        <f t="shared" si="270"/>
        <v>0.1137357830271216</v>
      </c>
      <c r="G3333" s="101">
        <v>4</v>
      </c>
      <c r="H3333" s="7">
        <f t="shared" si="272"/>
        <v>0</v>
      </c>
      <c r="I3333" s="6">
        <f t="shared" si="271"/>
        <v>3.6573100484593583E-4</v>
      </c>
      <c r="J3333" s="10">
        <f>IF(B3333="Pending","",C3333/(VLOOKUP(B3333,Population!$A$2:$B$10,2,FALSE)/100000))</f>
        <v>11178.266071376464</v>
      </c>
      <c r="K3333" s="10">
        <f>IF(B3333="Pending","",SUMIFS(E:E,A:A,"&lt;="&amp;A3333,A:A,"&gt;="&amp;A3333-13,B:B,B3333)/(VLOOKUP(B3333,Population!$A$2:$B$10,2,FALSE)/100000)/14)</f>
        <v>34.183331040548936</v>
      </c>
      <c r="L3333" s="13">
        <f>IF(B3333="Pending","",(G3333/C3333)/(VLOOKUP(B3333,Population!$A$2:$B$10,2,FALSE)/100000))</f>
        <v>4.8753148540416829E-6</v>
      </c>
    </row>
    <row r="3334" spans="1:12" x14ac:dyDescent="0.3">
      <c r="A3334" s="1">
        <v>44242</v>
      </c>
      <c r="B3334" s="101" t="s">
        <v>2</v>
      </c>
      <c r="C3334" s="101">
        <v>137417</v>
      </c>
      <c r="D3334" s="6">
        <f t="shared" si="273"/>
        <v>0.18115484450162875</v>
      </c>
      <c r="E3334" s="7">
        <f t="shared" si="269"/>
        <v>216</v>
      </c>
      <c r="F3334" s="6">
        <f t="shared" si="270"/>
        <v>0.1889763779527559</v>
      </c>
      <c r="G3334" s="101">
        <v>44</v>
      </c>
      <c r="H3334" s="7">
        <f t="shared" si="272"/>
        <v>0</v>
      </c>
      <c r="I3334" s="6">
        <f t="shared" si="271"/>
        <v>4.023041053305294E-3</v>
      </c>
      <c r="J3334" s="10">
        <f>IF(B3334="Pending","",C3334/(VLOOKUP(B3334,Population!$A$2:$B$10,2,FALSE)/100000))</f>
        <v>14427.769285042332</v>
      </c>
      <c r="K3334" s="10">
        <f>IF(B3334="Pending","",SUMIFS(E:E,A:A,"&lt;="&amp;A3334,A:A,"&gt;="&amp;A3334-13,B:B,B3334)/(VLOOKUP(B3334,Population!$A$2:$B$10,2,FALSE)/100000)/14)</f>
        <v>36.372439380267629</v>
      </c>
      <c r="L3334" s="13">
        <f>IF(B3334="Pending","",(G3334/C3334)/(VLOOKUP(B3334,Population!$A$2:$B$10,2,FALSE)/100000))</f>
        <v>3.3617927730163281E-5</v>
      </c>
    </row>
    <row r="3335" spans="1:12" x14ac:dyDescent="0.3">
      <c r="A3335" s="1">
        <v>44242</v>
      </c>
      <c r="B3335" s="101" t="s">
        <v>3</v>
      </c>
      <c r="C3335" s="101">
        <v>117576</v>
      </c>
      <c r="D3335" s="6">
        <f t="shared" si="273"/>
        <v>0.15499874103730615</v>
      </c>
      <c r="E3335" s="7">
        <f t="shared" si="269"/>
        <v>170</v>
      </c>
      <c r="F3335" s="6">
        <f t="shared" si="270"/>
        <v>0.14873140857392825</v>
      </c>
      <c r="G3335" s="101">
        <v>107</v>
      </c>
      <c r="H3335" s="7">
        <f t="shared" si="272"/>
        <v>0</v>
      </c>
      <c r="I3335" s="6">
        <f t="shared" si="271"/>
        <v>9.7833043796287829E-3</v>
      </c>
      <c r="J3335" s="10">
        <f>IF(B3335="Pending","",C3335/(VLOOKUP(B3335,Population!$A$2:$B$10,2,FALSE)/100000))</f>
        <v>13403.831815974336</v>
      </c>
      <c r="K3335" s="10">
        <f>IF(B3335="Pending","",SUMIFS(E:E,A:A,"&lt;="&amp;A3335,A:A,"&gt;="&amp;A3335-13,B:B,B3335)/(VLOOKUP(B3335,Population!$A$2:$B$10,2,FALSE)/100000)/14)</f>
        <v>35.853448885180043</v>
      </c>
      <c r="L3335" s="13">
        <f>IF(B3335="Pending","",(G3335/C3335)/(VLOOKUP(B3335,Population!$A$2:$B$10,2,FALSE)/100000))</f>
        <v>1.0374696129203295E-4</v>
      </c>
    </row>
    <row r="3336" spans="1:12" x14ac:dyDescent="0.3">
      <c r="A3336" s="1">
        <v>44242</v>
      </c>
      <c r="B3336" s="101" t="s">
        <v>4</v>
      </c>
      <c r="C3336" s="101">
        <v>112968</v>
      </c>
      <c r="D3336" s="6">
        <f t="shared" si="273"/>
        <v>0.14892408125384773</v>
      </c>
      <c r="E3336" s="7">
        <f t="shared" ref="E3336:E3399" si="274">C3336-SUMIFS(C:C,A:A,A3336-1,B:B,B3336)</f>
        <v>198</v>
      </c>
      <c r="F3336" s="6">
        <f t="shared" ref="F3336:F3399" si="275">E3336/SUMIF(A:A,A3336,E:E)</f>
        <v>0.17322834645669291</v>
      </c>
      <c r="G3336" s="101">
        <v>342</v>
      </c>
      <c r="H3336" s="7">
        <f t="shared" si="272"/>
        <v>0</v>
      </c>
      <c r="I3336" s="6">
        <f t="shared" si="271"/>
        <v>3.1270000914327509E-2</v>
      </c>
      <c r="J3336" s="10">
        <f>IF(B3336="Pending","",C3336/(VLOOKUP(B3336,Population!$A$2:$B$10,2,FALSE)/100000))</f>
        <v>13251.067423638155</v>
      </c>
      <c r="K3336" s="10">
        <f>IF(B3336="Pending","",SUMIFS(E:E,A:A,"&lt;="&amp;A3336,A:A,"&gt;="&amp;A3336-13,B:B,B3336)/(VLOOKUP(B3336,Population!$A$2:$B$10,2,FALSE)/100000)/14)</f>
        <v>36.815223438411167</v>
      </c>
      <c r="L3336" s="13">
        <f>IF(B3336="Pending","",(G3336/C3336)/(VLOOKUP(B3336,Population!$A$2:$B$10,2,FALSE)/100000))</f>
        <v>3.5511260628221262E-4</v>
      </c>
    </row>
    <row r="3337" spans="1:12" x14ac:dyDescent="0.3">
      <c r="A3337" s="1">
        <v>44242</v>
      </c>
      <c r="B3337" s="101" t="s">
        <v>5</v>
      </c>
      <c r="C3337" s="101">
        <v>106540</v>
      </c>
      <c r="D3337" s="6">
        <f t="shared" si="273"/>
        <v>0.14045014178161019</v>
      </c>
      <c r="E3337" s="7">
        <f t="shared" si="274"/>
        <v>170</v>
      </c>
      <c r="F3337" s="6">
        <f t="shared" si="275"/>
        <v>0.14873140857392825</v>
      </c>
      <c r="G3337" s="101">
        <v>908</v>
      </c>
      <c r="H3337" s="7">
        <f t="shared" si="272"/>
        <v>0</v>
      </c>
      <c r="I3337" s="6">
        <f t="shared" si="271"/>
        <v>8.3020938100027433E-2</v>
      </c>
      <c r="J3337" s="10">
        <f>IF(B3337="Pending","",C3337/(VLOOKUP(B3337,Population!$A$2:$B$10,2,FALSE)/100000))</f>
        <v>11899.111084802667</v>
      </c>
      <c r="K3337" s="10">
        <f>IF(B3337="Pending","",SUMIFS(E:E,A:A,"&lt;="&amp;A3337,A:A,"&gt;="&amp;A3337-13,B:B,B3337)/(VLOOKUP(B3337,Population!$A$2:$B$10,2,FALSE)/100000)/14)</f>
        <v>32.285461235348485</v>
      </c>
      <c r="L3337" s="13">
        <f>IF(B3337="Pending","",(G3337/C3337)/(VLOOKUP(B3337,Population!$A$2:$B$10,2,FALSE)/100000))</f>
        <v>9.518641767931285E-4</v>
      </c>
    </row>
    <row r="3338" spans="1:12" x14ac:dyDescent="0.3">
      <c r="A3338" s="1">
        <v>44242</v>
      </c>
      <c r="B3338" s="101" t="s">
        <v>6</v>
      </c>
      <c r="C3338" s="101">
        <v>77046</v>
      </c>
      <c r="D3338" s="6">
        <f t="shared" si="273"/>
        <v>0.10156862796795511</v>
      </c>
      <c r="E3338" s="7">
        <f t="shared" si="274"/>
        <v>125</v>
      </c>
      <c r="F3338" s="6">
        <f t="shared" si="275"/>
        <v>0.10936132983377078</v>
      </c>
      <c r="G3338" s="101">
        <v>1984</v>
      </c>
      <c r="H3338" s="7">
        <f t="shared" si="272"/>
        <v>0</v>
      </c>
      <c r="I3338" s="6">
        <f t="shared" si="271"/>
        <v>0.18140257840358417</v>
      </c>
      <c r="J3338" s="10">
        <f>IF(B3338="Pending","",C3338/(VLOOKUP(B3338,Population!$A$2:$B$10,2,FALSE)/100000))</f>
        <v>9776.9396907255741</v>
      </c>
      <c r="K3338" s="10">
        <f>IF(B3338="Pending","",SUMIFS(E:E,A:A,"&lt;="&amp;A3338,A:A,"&gt;="&amp;A3338-13,B:B,B3338)/(VLOOKUP(B3338,Population!$A$2:$B$10,2,FALSE)/100000)/14)</f>
        <v>27.672704688280081</v>
      </c>
      <c r="L3338" s="13">
        <f>IF(B3338="Pending","",(G3338/C3338)/(VLOOKUP(B3338,Population!$A$2:$B$10,2,FALSE)/100000))</f>
        <v>3.2677168031838471E-3</v>
      </c>
    </row>
    <row r="3339" spans="1:12" x14ac:dyDescent="0.3">
      <c r="A3339" s="1">
        <v>44242</v>
      </c>
      <c r="B3339" s="101" t="s">
        <v>7</v>
      </c>
      <c r="C3339" s="101">
        <v>45833</v>
      </c>
      <c r="D3339" s="6">
        <f t="shared" si="273"/>
        <v>6.042098130539271E-2</v>
      </c>
      <c r="E3339" s="7">
        <f t="shared" si="274"/>
        <v>60</v>
      </c>
      <c r="F3339" s="6">
        <f t="shared" si="275"/>
        <v>5.2493438320209973E-2</v>
      </c>
      <c r="G3339" s="101">
        <v>3351</v>
      </c>
      <c r="H3339" s="7">
        <f t="shared" si="272"/>
        <v>3</v>
      </c>
      <c r="I3339" s="6">
        <f t="shared" si="271"/>
        <v>0.30639114930968275</v>
      </c>
      <c r="J3339" s="10">
        <f>IF(B3339="Pending","",C3339/(VLOOKUP(B3339,Population!$A$2:$B$10,2,FALSE)/100000))</f>
        <v>9556.5651995321077</v>
      </c>
      <c r="K3339" s="10">
        <f>IF(B3339="Pending","",SUMIFS(E:E,A:A,"&lt;="&amp;A3339,A:A,"&gt;="&amp;A3339-13,B:B,B3339)/(VLOOKUP(B3339,Population!$A$2:$B$10,2,FALSE)/100000)/14)</f>
        <v>24.186973646624146</v>
      </c>
      <c r="L3339" s="13">
        <f>IF(B3339="Pending","",(G3339/C3339)/(VLOOKUP(B3339,Population!$A$2:$B$10,2,FALSE)/100000))</f>
        <v>1.5244728179183783E-2</v>
      </c>
    </row>
    <row r="3340" spans="1:12" x14ac:dyDescent="0.3">
      <c r="A3340" s="1">
        <v>44242</v>
      </c>
      <c r="B3340" s="101" t="s">
        <v>25</v>
      </c>
      <c r="C3340" s="101">
        <v>23948</v>
      </c>
      <c r="D3340" s="6">
        <f t="shared" si="273"/>
        <v>3.157030219059509E-2</v>
      </c>
      <c r="E3340" s="7">
        <f t="shared" si="274"/>
        <v>13</v>
      </c>
      <c r="F3340" s="6">
        <f t="shared" si="275"/>
        <v>1.1373578302712161E-2</v>
      </c>
      <c r="G3340" s="101">
        <v>4193</v>
      </c>
      <c r="H3340" s="7">
        <f t="shared" si="272"/>
        <v>1</v>
      </c>
      <c r="I3340" s="6">
        <f t="shared" si="271"/>
        <v>0.38337752582975221</v>
      </c>
      <c r="J3340" s="10">
        <f>IF(B3340="Pending","",C3340/(VLOOKUP(B3340,Population!$A$2:$B$10,2,FALSE)/100000))</f>
        <v>10818.136234070715</v>
      </c>
      <c r="K3340" s="10">
        <f>IF(B3340="Pending","",SUMIFS(E:E,A:A,"&lt;="&amp;A3340,A:A,"&gt;="&amp;A3340-13,B:B,B3340)/(VLOOKUP(B3340,Population!$A$2:$B$10,2,FALSE)/100000)/14)</f>
        <v>22.586721718036397</v>
      </c>
      <c r="L3340" s="13">
        <f>IF(B3340="Pending","",(G3340/C3340)/(VLOOKUP(B3340,Population!$A$2:$B$10,2,FALSE)/100000))</f>
        <v>7.909313860341291E-2</v>
      </c>
    </row>
    <row r="3341" spans="1:12" x14ac:dyDescent="0.3">
      <c r="A3341" s="1">
        <v>44242</v>
      </c>
      <c r="B3341" s="101" t="s">
        <v>21</v>
      </c>
      <c r="C3341" s="101">
        <v>1063</v>
      </c>
      <c r="D3341" s="6">
        <f t="shared" si="273"/>
        <v>1.4013375325122172E-3</v>
      </c>
      <c r="E3341" s="7">
        <f t="shared" si="274"/>
        <v>3</v>
      </c>
      <c r="F3341" s="6">
        <f t="shared" si="275"/>
        <v>2.6246719160104987E-3</v>
      </c>
      <c r="G3341" s="101">
        <v>0</v>
      </c>
      <c r="H3341" s="7">
        <f t="shared" si="272"/>
        <v>0</v>
      </c>
      <c r="I3341" s="6">
        <f t="shared" si="271"/>
        <v>0</v>
      </c>
      <c r="J3341" s="10" t="str">
        <f>IF(B3341="Pending","",C3341/(VLOOKUP(B3341,Population!$A$2:$B$10,2,FALSE)/100000))</f>
        <v/>
      </c>
      <c r="K3341" s="10" t="str">
        <f>IF(B3341="Pending","",SUMIFS(E:E,A:A,"&lt;="&amp;A3341,A:A,"&gt;="&amp;A3341-13,B:B,B3341)/(VLOOKUP(B3341,Population!$A$2:$B$10,2,FALSE)/100000)/14)</f>
        <v/>
      </c>
      <c r="L3341" s="13" t="str">
        <f>IF(B3341="Pending","",(G3341/C3341)/(VLOOKUP(B3341,Population!$A$2:$B$10,2,FALSE)/100000))</f>
        <v/>
      </c>
    </row>
    <row r="3342" spans="1:12" x14ac:dyDescent="0.3">
      <c r="A3342" s="1">
        <v>44243</v>
      </c>
      <c r="B3342" s="101" t="s">
        <v>0</v>
      </c>
      <c r="C3342" s="101">
        <v>40471</v>
      </c>
      <c r="D3342" s="6">
        <f t="shared" si="273"/>
        <v>5.3284758986890453E-2</v>
      </c>
      <c r="E3342" s="7">
        <f t="shared" si="274"/>
        <v>68</v>
      </c>
      <c r="F3342" s="6">
        <f t="shared" si="275"/>
        <v>7.068607068607069E-2</v>
      </c>
      <c r="G3342" s="101">
        <v>4</v>
      </c>
      <c r="H3342" s="7">
        <f t="shared" si="272"/>
        <v>0</v>
      </c>
      <c r="I3342" s="6">
        <f t="shared" si="271"/>
        <v>3.6516341062625527E-4</v>
      </c>
      <c r="J3342" s="10">
        <f>IF(B3342="Pending","",C3342/(VLOOKUP(B3342,Population!$A$2:$B$10,2,FALSE)/100000))</f>
        <v>4467.3232266368186</v>
      </c>
      <c r="K3342" s="10">
        <f>IF(B3342="Pending","",SUMIFS(E:E,A:A,"&lt;="&amp;A3342,A:A,"&gt;="&amp;A3342-13,B:B,B3342)/(VLOOKUP(B3342,Population!$A$2:$B$10,2,FALSE)/100000)/14)</f>
        <v>16.659996360504344</v>
      </c>
      <c r="L3342" s="13">
        <f>IF(B3342="Pending","",(G3342/C3342)/(VLOOKUP(B3342,Population!$A$2:$B$10,2,FALSE)/100000))</f>
        <v>1.0909868014824018E-5</v>
      </c>
    </row>
    <row r="3343" spans="1:12" x14ac:dyDescent="0.3">
      <c r="A3343" s="1">
        <v>44243</v>
      </c>
      <c r="B3343" s="101" t="s">
        <v>1</v>
      </c>
      <c r="C3343" s="101">
        <v>95908</v>
      </c>
      <c r="D3343" s="6">
        <f t="shared" si="273"/>
        <v>0.12627399038607126</v>
      </c>
      <c r="E3343" s="7">
        <f t="shared" si="274"/>
        <v>141</v>
      </c>
      <c r="F3343" s="6">
        <f t="shared" si="275"/>
        <v>0.14656964656964658</v>
      </c>
      <c r="G3343" s="101">
        <v>4</v>
      </c>
      <c r="H3343" s="7">
        <f t="shared" si="272"/>
        <v>0</v>
      </c>
      <c r="I3343" s="6">
        <f t="shared" si="271"/>
        <v>3.6516341062625527E-4</v>
      </c>
      <c r="J3343" s="10">
        <f>IF(B3343="Pending","",C3343/(VLOOKUP(B3343,Population!$A$2:$B$10,2,FALSE)/100000))</f>
        <v>11194.724094662815</v>
      </c>
      <c r="K3343" s="10">
        <f>IF(B3343="Pending","",SUMIFS(E:E,A:A,"&lt;="&amp;A3343,A:A,"&gt;="&amp;A3343-13,B:B,B3343)/(VLOOKUP(B3343,Population!$A$2:$B$10,2,FALSE)/100000)/14)</f>
        <v>32.949396163963264</v>
      </c>
      <c r="L3343" s="13">
        <f>IF(B3343="Pending","",(G3343/C3343)/(VLOOKUP(B3343,Population!$A$2:$B$10,2,FALSE)/100000))</f>
        <v>4.8681473665075888E-6</v>
      </c>
    </row>
    <row r="3344" spans="1:12" x14ac:dyDescent="0.3">
      <c r="A3344" s="1">
        <v>44243</v>
      </c>
      <c r="B3344" s="101" t="s">
        <v>2</v>
      </c>
      <c r="C3344" s="101">
        <v>137584</v>
      </c>
      <c r="D3344" s="6">
        <f t="shared" si="273"/>
        <v>0.18114527144010123</v>
      </c>
      <c r="E3344" s="7">
        <f t="shared" si="274"/>
        <v>167</v>
      </c>
      <c r="F3344" s="6">
        <f t="shared" si="275"/>
        <v>0.17359667359667361</v>
      </c>
      <c r="G3344" s="101">
        <v>44</v>
      </c>
      <c r="H3344" s="7">
        <f t="shared" si="272"/>
        <v>0</v>
      </c>
      <c r="I3344" s="6">
        <f t="shared" si="271"/>
        <v>4.0167975168888077E-3</v>
      </c>
      <c r="J3344" s="10">
        <f>IF(B3344="Pending","",C3344/(VLOOKUP(B3344,Population!$A$2:$B$10,2,FALSE)/100000))</f>
        <v>14445.303050665232</v>
      </c>
      <c r="K3344" s="10">
        <f>IF(B3344="Pending","",SUMIFS(E:E,A:A,"&lt;="&amp;A3344,A:A,"&gt;="&amp;A3344-13,B:B,B3344)/(VLOOKUP(B3344,Population!$A$2:$B$10,2,FALSE)/100000)/14)</f>
        <v>34.767552364313552</v>
      </c>
      <c r="L3344" s="13">
        <f>IF(B3344="Pending","",(G3344/C3344)/(VLOOKUP(B3344,Population!$A$2:$B$10,2,FALSE)/100000))</f>
        <v>3.3577122157342768E-5</v>
      </c>
    </row>
    <row r="3345" spans="1:12" x14ac:dyDescent="0.3">
      <c r="A3345" s="1">
        <v>44243</v>
      </c>
      <c r="B3345" s="101" t="s">
        <v>3</v>
      </c>
      <c r="C3345" s="101">
        <v>117716</v>
      </c>
      <c r="D3345" s="6">
        <f t="shared" si="273"/>
        <v>0.15498674826173797</v>
      </c>
      <c r="E3345" s="7">
        <f t="shared" si="274"/>
        <v>140</v>
      </c>
      <c r="F3345" s="6">
        <f t="shared" si="275"/>
        <v>0.14553014553014554</v>
      </c>
      <c r="G3345" s="101">
        <v>107</v>
      </c>
      <c r="H3345" s="7">
        <f t="shared" si="272"/>
        <v>0</v>
      </c>
      <c r="I3345" s="6">
        <f t="shared" si="271"/>
        <v>9.7681212342523287E-3</v>
      </c>
      <c r="J3345" s="10">
        <f>IF(B3345="Pending","",C3345/(VLOOKUP(B3345,Population!$A$2:$B$10,2,FALSE)/100000))</f>
        <v>13419.792015796038</v>
      </c>
      <c r="K3345" s="10">
        <f>IF(B3345="Pending","",SUMIFS(E:E,A:A,"&lt;="&amp;A3345,A:A,"&gt;="&amp;A3345-13,B:B,B3345)/(VLOOKUP(B3345,Population!$A$2:$B$10,2,FALSE)/100000)/14)</f>
        <v>34.566861348532655</v>
      </c>
      <c r="L3345" s="13">
        <f>IF(B3345="Pending","",(G3345/C3345)/(VLOOKUP(B3345,Population!$A$2:$B$10,2,FALSE)/100000))</f>
        <v>1.0362357471263095E-4</v>
      </c>
    </row>
    <row r="3346" spans="1:12" x14ac:dyDescent="0.3">
      <c r="A3346" s="1">
        <v>44243</v>
      </c>
      <c r="B3346" s="101" t="s">
        <v>4</v>
      </c>
      <c r="C3346" s="101">
        <v>113128</v>
      </c>
      <c r="D3346" s="6">
        <f t="shared" si="273"/>
        <v>0.14894611486419765</v>
      </c>
      <c r="E3346" s="7">
        <f t="shared" si="274"/>
        <v>160</v>
      </c>
      <c r="F3346" s="6">
        <f t="shared" si="275"/>
        <v>0.16632016632016633</v>
      </c>
      <c r="G3346" s="101">
        <v>342</v>
      </c>
      <c r="H3346" s="7">
        <f t="shared" si="272"/>
        <v>0</v>
      </c>
      <c r="I3346" s="6">
        <f t="shared" si="271"/>
        <v>3.1221471608544823E-2</v>
      </c>
      <c r="J3346" s="10">
        <f>IF(B3346="Pending","",C3346/(VLOOKUP(B3346,Population!$A$2:$B$10,2,FALSE)/100000))</f>
        <v>13269.835311781542</v>
      </c>
      <c r="K3346" s="10">
        <f>IF(B3346="Pending","",SUMIFS(E:E,A:A,"&lt;="&amp;A3346,A:A,"&gt;="&amp;A3346-13,B:B,B3346)/(VLOOKUP(B3346,Population!$A$2:$B$10,2,FALSE)/100000)/14)</f>
        <v>35.281954005268418</v>
      </c>
      <c r="L3346" s="13">
        <f>IF(B3346="Pending","",(G3346/C3346)/(VLOOKUP(B3346,Population!$A$2:$B$10,2,FALSE)/100000))</f>
        <v>3.5461036088756982E-4</v>
      </c>
    </row>
    <row r="3347" spans="1:12" x14ac:dyDescent="0.3">
      <c r="A3347" s="1">
        <v>44243</v>
      </c>
      <c r="B3347" s="101" t="s">
        <v>5</v>
      </c>
      <c r="C3347" s="101">
        <v>106673</v>
      </c>
      <c r="D3347" s="6">
        <f t="shared" si="273"/>
        <v>0.14044735972445865</v>
      </c>
      <c r="E3347" s="7">
        <f t="shared" si="274"/>
        <v>133</v>
      </c>
      <c r="F3347" s="6">
        <f t="shared" si="275"/>
        <v>0.13825363825363826</v>
      </c>
      <c r="G3347" s="101">
        <v>910</v>
      </c>
      <c r="H3347" s="7">
        <f t="shared" si="272"/>
        <v>2</v>
      </c>
      <c r="I3347" s="6">
        <f t="shared" si="271"/>
        <v>8.307467591747307E-2</v>
      </c>
      <c r="J3347" s="10">
        <f>IF(B3347="Pending","",C3347/(VLOOKUP(B3347,Population!$A$2:$B$10,2,FALSE)/100000))</f>
        <v>11913.965428469635</v>
      </c>
      <c r="K3347" s="10">
        <f>IF(B3347="Pending","",SUMIFS(E:E,A:A,"&lt;="&amp;A3347,A:A,"&gt;="&amp;A3347-13,B:B,B3347)/(VLOOKUP(B3347,Population!$A$2:$B$10,2,FALSE)/100000)/14)</f>
        <v>31.048928867797461</v>
      </c>
      <c r="L3347" s="13">
        <f>IF(B3347="Pending","",(G3347/C3347)/(VLOOKUP(B3347,Population!$A$2:$B$10,2,FALSE)/100000))</f>
        <v>9.5277139467828662E-4</v>
      </c>
    </row>
    <row r="3348" spans="1:12" x14ac:dyDescent="0.3">
      <c r="A3348" s="1">
        <v>44243</v>
      </c>
      <c r="B3348" s="101" t="s">
        <v>6</v>
      </c>
      <c r="C3348" s="101">
        <v>77133</v>
      </c>
      <c r="D3348" s="6">
        <f t="shared" si="273"/>
        <v>0.10155452830263205</v>
      </c>
      <c r="E3348" s="7">
        <f t="shared" si="274"/>
        <v>87</v>
      </c>
      <c r="F3348" s="6">
        <f t="shared" si="275"/>
        <v>9.0436590436590442E-2</v>
      </c>
      <c r="G3348" s="101">
        <v>1987</v>
      </c>
      <c r="H3348" s="7">
        <f t="shared" si="272"/>
        <v>3</v>
      </c>
      <c r="I3348" s="6">
        <f t="shared" si="271"/>
        <v>0.1813949242285923</v>
      </c>
      <c r="J3348" s="10">
        <f>IF(B3348="Pending","",C3348/(VLOOKUP(B3348,Population!$A$2:$B$10,2,FALSE)/100000))</f>
        <v>9787.9797674731417</v>
      </c>
      <c r="K3348" s="10">
        <f>IF(B3348="Pending","",SUMIFS(E:E,A:A,"&lt;="&amp;A3348,A:A,"&gt;="&amp;A3348-13,B:B,B3348)/(VLOOKUP(B3348,Population!$A$2:$B$10,2,FALSE)/100000)/14)</f>
        <v>26.186191891399002</v>
      </c>
      <c r="L3348" s="13">
        <f>IF(B3348="Pending","",(G3348/C3348)/(VLOOKUP(B3348,Population!$A$2:$B$10,2,FALSE)/100000))</f>
        <v>3.2689666046924531E-3</v>
      </c>
    </row>
    <row r="3349" spans="1:12" x14ac:dyDescent="0.3">
      <c r="A3349" s="1">
        <v>44243</v>
      </c>
      <c r="B3349" s="101" t="s">
        <v>7</v>
      </c>
      <c r="C3349" s="101">
        <v>45878</v>
      </c>
      <c r="D3349" s="6">
        <f t="shared" si="273"/>
        <v>6.0403700743756276E-2</v>
      </c>
      <c r="E3349" s="7">
        <f t="shared" si="274"/>
        <v>45</v>
      </c>
      <c r="F3349" s="6">
        <f t="shared" si="275"/>
        <v>4.677754677754678E-2</v>
      </c>
      <c r="G3349" s="101">
        <v>3357</v>
      </c>
      <c r="H3349" s="7">
        <f t="shared" si="272"/>
        <v>6</v>
      </c>
      <c r="I3349" s="6">
        <f t="shared" si="271"/>
        <v>0.30646339236808473</v>
      </c>
      <c r="J3349" s="10">
        <f>IF(B3349="Pending","",C3349/(VLOOKUP(B3349,Population!$A$2:$B$10,2,FALSE)/100000))</f>
        <v>9565.9480772398492</v>
      </c>
      <c r="K3349" s="10">
        <f>IF(B3349="Pending","",SUMIFS(E:E,A:A,"&lt;="&amp;A3349,A:A,"&gt;="&amp;A3349-13,B:B,B3349)/(VLOOKUP(B3349,Population!$A$2:$B$10,2,FALSE)/100000)/14)</f>
        <v>23.055070939023512</v>
      </c>
      <c r="L3349" s="13">
        <f>IF(B3349="Pending","",(G3349/C3349)/(VLOOKUP(B3349,Population!$A$2:$B$10,2,FALSE)/100000))</f>
        <v>1.5257044269531421E-2</v>
      </c>
    </row>
    <row r="3350" spans="1:12" x14ac:dyDescent="0.3">
      <c r="A3350" s="1">
        <v>44243</v>
      </c>
      <c r="B3350" s="101" t="s">
        <v>25</v>
      </c>
      <c r="C3350" s="101">
        <v>23975</v>
      </c>
      <c r="D3350" s="6">
        <f t="shared" si="273"/>
        <v>3.1565864364871112E-2</v>
      </c>
      <c r="E3350" s="7">
        <f t="shared" si="274"/>
        <v>27</v>
      </c>
      <c r="F3350" s="6">
        <f t="shared" si="275"/>
        <v>2.8066528066528068E-2</v>
      </c>
      <c r="G3350" s="101">
        <v>4199</v>
      </c>
      <c r="H3350" s="7">
        <f t="shared" si="272"/>
        <v>6</v>
      </c>
      <c r="I3350" s="6">
        <f t="shared" si="271"/>
        <v>0.38333029030491145</v>
      </c>
      <c r="J3350" s="10">
        <f>IF(B3350="Pending","",C3350/(VLOOKUP(B3350,Population!$A$2:$B$10,2,FALSE)/100000))</f>
        <v>10830.333063798453</v>
      </c>
      <c r="K3350" s="10">
        <f>IF(B3350="Pending","",SUMIFS(E:E,A:A,"&lt;="&amp;A3350,A:A,"&gt;="&amp;A3350-13,B:B,B3350)/(VLOOKUP(B3350,Population!$A$2:$B$10,2,FALSE)/100000)/14)</f>
        <v>21.650986104003461</v>
      </c>
      <c r="L3350" s="13">
        <f>IF(B3350="Pending","",(G3350/C3350)/(VLOOKUP(B3350,Population!$A$2:$B$10,2,FALSE)/100000))</f>
        <v>7.911711740899674E-2</v>
      </c>
    </row>
    <row r="3351" spans="1:12" x14ac:dyDescent="0.3">
      <c r="A3351" s="1">
        <v>44243</v>
      </c>
      <c r="B3351" s="101" t="s">
        <v>21</v>
      </c>
      <c r="C3351" s="101">
        <v>1057</v>
      </c>
      <c r="D3351" s="6">
        <f t="shared" si="273"/>
        <v>1.3916629252833687E-3</v>
      </c>
      <c r="E3351" s="7">
        <f t="shared" si="274"/>
        <v>-6</v>
      </c>
      <c r="F3351" s="6">
        <f t="shared" si="275"/>
        <v>-6.2370062370062374E-3</v>
      </c>
      <c r="G3351" s="101">
        <v>0</v>
      </c>
      <c r="H3351" s="7">
        <f t="shared" si="272"/>
        <v>0</v>
      </c>
      <c r="I3351" s="6">
        <f t="shared" si="271"/>
        <v>0</v>
      </c>
      <c r="J3351" s="10" t="str">
        <f>IF(B3351="Pending","",C3351/(VLOOKUP(B3351,Population!$A$2:$B$10,2,FALSE)/100000))</f>
        <v/>
      </c>
      <c r="K3351" s="10" t="str">
        <f>IF(B3351="Pending","",SUMIFS(E:E,A:A,"&lt;="&amp;A3351,A:A,"&gt;="&amp;A3351-13,B:B,B3351)/(VLOOKUP(B3351,Population!$A$2:$B$10,2,FALSE)/100000)/14)</f>
        <v/>
      </c>
      <c r="L3351" s="13" t="str">
        <f>IF(B3351="Pending","",(G3351/C3351)/(VLOOKUP(B3351,Population!$A$2:$B$10,2,FALSE)/100000))</f>
        <v/>
      </c>
    </row>
    <row r="3352" spans="1:12" x14ac:dyDescent="0.3">
      <c r="A3352" s="1">
        <v>44244</v>
      </c>
      <c r="B3352" s="101" t="s">
        <v>0</v>
      </c>
      <c r="C3352" s="101">
        <v>40523</v>
      </c>
      <c r="D3352" s="6">
        <f t="shared" si="273"/>
        <v>5.3298487576663514E-2</v>
      </c>
      <c r="E3352" s="7">
        <f t="shared" si="274"/>
        <v>52</v>
      </c>
      <c r="F3352" s="6">
        <f t="shared" si="275"/>
        <v>6.6666666666666666E-2</v>
      </c>
      <c r="G3352" s="101">
        <v>4</v>
      </c>
      <c r="H3352" s="7">
        <f t="shared" si="272"/>
        <v>0</v>
      </c>
      <c r="I3352" s="6">
        <f t="shared" si="271"/>
        <v>3.6413290851160674E-4</v>
      </c>
      <c r="J3352" s="10">
        <f>IF(B3352="Pending","",C3352/(VLOOKUP(B3352,Population!$A$2:$B$10,2,FALSE)/100000))</f>
        <v>4473.0631591263818</v>
      </c>
      <c r="K3352" s="10">
        <f>IF(B3352="Pending","",SUMIFS(E:E,A:A,"&lt;="&amp;A3352,A:A,"&gt;="&amp;A3352-13,B:B,B3352)/(VLOOKUP(B3352,Population!$A$2:$B$10,2,FALSE)/100000)/14)</f>
        <v>16.07654168436742</v>
      </c>
      <c r="L3352" s="13">
        <f>IF(B3352="Pending","",(G3352/C3352)/(VLOOKUP(B3352,Population!$A$2:$B$10,2,FALSE)/100000))</f>
        <v>1.089586823354497E-5</v>
      </c>
    </row>
    <row r="3353" spans="1:12" x14ac:dyDescent="0.3">
      <c r="A3353" s="1">
        <v>44244</v>
      </c>
      <c r="B3353" s="101" t="s">
        <v>1</v>
      </c>
      <c r="C3353" s="101">
        <v>96009</v>
      </c>
      <c r="D3353" s="6">
        <f t="shared" si="273"/>
        <v>0.12627728681854472</v>
      </c>
      <c r="E3353" s="7">
        <f t="shared" si="274"/>
        <v>101</v>
      </c>
      <c r="F3353" s="6">
        <f t="shared" si="275"/>
        <v>0.1294871794871795</v>
      </c>
      <c r="G3353" s="101">
        <v>4</v>
      </c>
      <c r="H3353" s="7">
        <f t="shared" si="272"/>
        <v>0</v>
      </c>
      <c r="I3353" s="6">
        <f t="shared" si="271"/>
        <v>3.6413290851160674E-4</v>
      </c>
      <c r="J3353" s="10">
        <f>IF(B3353="Pending","",C3353/(VLOOKUP(B3353,Population!$A$2:$B$10,2,FALSE)/100000))</f>
        <v>11206.513175172897</v>
      </c>
      <c r="K3353" s="10">
        <f>IF(B3353="Pending","",SUMIFS(E:E,A:A,"&lt;="&amp;A3353,A:A,"&gt;="&amp;A3353-13,B:B,B3353)/(VLOOKUP(B3353,Population!$A$2:$B$10,2,FALSE)/100000)/14)</f>
        <v>31.39864017041641</v>
      </c>
      <c r="L3353" s="13">
        <f>IF(B3353="Pending","",(G3353/C3353)/(VLOOKUP(B3353,Population!$A$2:$B$10,2,FALSE)/100000))</f>
        <v>4.8630261499131317E-6</v>
      </c>
    </row>
    <row r="3354" spans="1:12" x14ac:dyDescent="0.3">
      <c r="A3354" s="1">
        <v>44244</v>
      </c>
      <c r="B3354" s="101" t="s">
        <v>2</v>
      </c>
      <c r="C3354" s="101">
        <v>137696</v>
      </c>
      <c r="D3354" s="6">
        <f t="shared" si="273"/>
        <v>0.18110674296957924</v>
      </c>
      <c r="E3354" s="7">
        <f t="shared" si="274"/>
        <v>112</v>
      </c>
      <c r="F3354" s="6">
        <f t="shared" si="275"/>
        <v>0.14358974358974358</v>
      </c>
      <c r="G3354" s="101">
        <v>44</v>
      </c>
      <c r="H3354" s="7">
        <f t="shared" si="272"/>
        <v>0</v>
      </c>
      <c r="I3354" s="6">
        <f t="shared" si="271"/>
        <v>4.0054619936276742E-3</v>
      </c>
      <c r="J3354" s="10">
        <f>IF(B3354="Pending","",C3354/(VLOOKUP(B3354,Population!$A$2:$B$10,2,FALSE)/100000))</f>
        <v>14457.062222819513</v>
      </c>
      <c r="K3354" s="10">
        <f>IF(B3354="Pending","",SUMIFS(E:E,A:A,"&lt;="&amp;A3354,A:A,"&gt;="&amp;A3354-13,B:B,B3354)/(VLOOKUP(B3354,Population!$A$2:$B$10,2,FALSE)/100000)/14)</f>
        <v>33.312654789102844</v>
      </c>
      <c r="L3354" s="13">
        <f>IF(B3354="Pending","",(G3354/C3354)/(VLOOKUP(B3354,Population!$A$2:$B$10,2,FALSE)/100000))</f>
        <v>3.3549810995931957E-5</v>
      </c>
    </row>
    <row r="3355" spans="1:12" x14ac:dyDescent="0.3">
      <c r="A3355" s="1">
        <v>44244</v>
      </c>
      <c r="B3355" s="101" t="s">
        <v>3</v>
      </c>
      <c r="C3355" s="101">
        <v>117844</v>
      </c>
      <c r="D3355" s="6">
        <f t="shared" si="273"/>
        <v>0.15499610023898366</v>
      </c>
      <c r="E3355" s="7">
        <f t="shared" si="274"/>
        <v>128</v>
      </c>
      <c r="F3355" s="6">
        <f t="shared" si="275"/>
        <v>0.1641025641025641</v>
      </c>
      <c r="G3355" s="101">
        <v>110</v>
      </c>
      <c r="H3355" s="7">
        <f t="shared" si="272"/>
        <v>3</v>
      </c>
      <c r="I3355" s="6">
        <f t="shared" si="271"/>
        <v>1.0013654984069186E-2</v>
      </c>
      <c r="J3355" s="10">
        <f>IF(B3355="Pending","",C3355/(VLOOKUP(B3355,Population!$A$2:$B$10,2,FALSE)/100000))</f>
        <v>13434.384198490165</v>
      </c>
      <c r="K3355" s="10">
        <f>IF(B3355="Pending","",SUMIFS(E:E,A:A,"&lt;="&amp;A3355,A:A,"&gt;="&amp;A3355-13,B:B,B3355)/(VLOOKUP(B3355,Population!$A$2:$B$10,2,FALSE)/100000)/14)</f>
        <v>33.573420339222643</v>
      </c>
      <c r="L3355" s="13">
        <f>IF(B3355="Pending","",(G3355/C3355)/(VLOOKUP(B3355,Population!$A$2:$B$10,2,FALSE)/100000))</f>
        <v>1.0641319882866905E-4</v>
      </c>
    </row>
    <row r="3356" spans="1:12" x14ac:dyDescent="0.3">
      <c r="A3356" s="1">
        <v>44244</v>
      </c>
      <c r="B3356" s="101" t="s">
        <v>4</v>
      </c>
      <c r="C3356" s="101">
        <v>113249</v>
      </c>
      <c r="D3356" s="6">
        <f t="shared" si="273"/>
        <v>0.1489524571124933</v>
      </c>
      <c r="E3356" s="7">
        <f t="shared" si="274"/>
        <v>121</v>
      </c>
      <c r="F3356" s="6">
        <f t="shared" si="275"/>
        <v>0.15512820512820513</v>
      </c>
      <c r="G3356" s="101">
        <v>345</v>
      </c>
      <c r="H3356" s="7">
        <f t="shared" si="272"/>
        <v>3</v>
      </c>
      <c r="I3356" s="6">
        <f t="shared" si="271"/>
        <v>3.1406463359126079E-2</v>
      </c>
      <c r="J3356" s="10">
        <f>IF(B3356="Pending","",C3356/(VLOOKUP(B3356,Population!$A$2:$B$10,2,FALSE)/100000))</f>
        <v>13284.028527189977</v>
      </c>
      <c r="K3356" s="10">
        <f>IF(B3356="Pending","",SUMIFS(E:E,A:A,"&lt;="&amp;A3356,A:A,"&gt;="&amp;A3356-13,B:B,B3356)/(VLOOKUP(B3356,Population!$A$2:$B$10,2,FALSE)/100000)/14)</f>
        <v>33.765441615110831</v>
      </c>
      <c r="L3356" s="13">
        <f>IF(B3356="Pending","",(G3356/C3356)/(VLOOKUP(B3356,Population!$A$2:$B$10,2,FALSE)/100000))</f>
        <v>3.5733877393334597E-4</v>
      </c>
    </row>
    <row r="3357" spans="1:12" x14ac:dyDescent="0.3">
      <c r="A3357" s="1">
        <v>44244</v>
      </c>
      <c r="B3357" s="101" t="s">
        <v>5</v>
      </c>
      <c r="C3357" s="101">
        <v>106794</v>
      </c>
      <c r="D3357" s="6">
        <f t="shared" si="273"/>
        <v>0.14046242090324515</v>
      </c>
      <c r="E3357" s="7">
        <f t="shared" si="274"/>
        <v>121</v>
      </c>
      <c r="F3357" s="6">
        <f t="shared" si="275"/>
        <v>0.15512820512820513</v>
      </c>
      <c r="G3357" s="101">
        <v>911</v>
      </c>
      <c r="H3357" s="7">
        <f t="shared" si="272"/>
        <v>1</v>
      </c>
      <c r="I3357" s="6">
        <f t="shared" si="271"/>
        <v>8.2931269913518429E-2</v>
      </c>
      <c r="J3357" s="10">
        <f>IF(B3357="Pending","",C3357/(VLOOKUP(B3357,Population!$A$2:$B$10,2,FALSE)/100000))</f>
        <v>11927.479530602741</v>
      </c>
      <c r="K3357" s="10">
        <f>IF(B3357="Pending","",SUMIFS(E:E,A:A,"&lt;="&amp;A3357,A:A,"&gt;="&amp;A3357-13,B:B,B3357)/(VLOOKUP(B3357,Population!$A$2:$B$10,2,FALSE)/100000)/14)</f>
        <v>30.131501627356375</v>
      </c>
      <c r="L3357" s="13">
        <f>IF(B3357="Pending","",(G3357/C3357)/(VLOOKUP(B3357,Population!$A$2:$B$10,2,FALSE)/100000))</f>
        <v>9.5273769855053051E-4</v>
      </c>
    </row>
    <row r="3358" spans="1:12" x14ac:dyDescent="0.3">
      <c r="A3358" s="1">
        <v>44244</v>
      </c>
      <c r="B3358" s="101" t="s">
        <v>6</v>
      </c>
      <c r="C3358" s="101">
        <v>77220</v>
      </c>
      <c r="D3358" s="6">
        <f t="shared" si="273"/>
        <v>0.10156477088739621</v>
      </c>
      <c r="E3358" s="7">
        <f t="shared" si="274"/>
        <v>87</v>
      </c>
      <c r="F3358" s="6">
        <f t="shared" si="275"/>
        <v>0.11153846153846154</v>
      </c>
      <c r="G3358" s="101">
        <v>1996</v>
      </c>
      <c r="H3358" s="7">
        <f t="shared" si="272"/>
        <v>9</v>
      </c>
      <c r="I3358" s="6">
        <f t="shared" ref="I3358:I3421" si="276">G3358/SUMIF(A:A,A3358,G:G)</f>
        <v>0.18170232134729175</v>
      </c>
      <c r="J3358" s="10">
        <f>IF(B3358="Pending","",C3358/(VLOOKUP(B3358,Population!$A$2:$B$10,2,FALSE)/100000))</f>
        <v>9799.0198442207111</v>
      </c>
      <c r="K3358" s="10">
        <f>IF(B3358="Pending","",SUMIFS(E:E,A:A,"&lt;="&amp;A3358,A:A,"&gt;="&amp;A3358-13,B:B,B3358)/(VLOOKUP(B3358,Population!$A$2:$B$10,2,FALSE)/100000)/14)</f>
        <v>25.415743185698442</v>
      </c>
      <c r="L3358" s="13">
        <f>IF(B3358="Pending","",(G3358/C3358)/(VLOOKUP(B3358,Population!$A$2:$B$10,2,FALSE)/100000))</f>
        <v>3.2800735304929266E-3</v>
      </c>
    </row>
    <row r="3359" spans="1:12" x14ac:dyDescent="0.3">
      <c r="A3359" s="1">
        <v>44244</v>
      </c>
      <c r="B3359" s="101" t="s">
        <v>7</v>
      </c>
      <c r="C3359" s="101">
        <v>45912</v>
      </c>
      <c r="D3359" s="6">
        <f t="shared" si="273"/>
        <v>6.0386451191169838E-2</v>
      </c>
      <c r="E3359" s="7">
        <f t="shared" si="274"/>
        <v>34</v>
      </c>
      <c r="F3359" s="6">
        <f t="shared" si="275"/>
        <v>4.3589743589743588E-2</v>
      </c>
      <c r="G3359" s="101">
        <v>3365</v>
      </c>
      <c r="H3359" s="7">
        <f t="shared" si="272"/>
        <v>8</v>
      </c>
      <c r="I3359" s="6">
        <f t="shared" si="276"/>
        <v>0.30632680928538919</v>
      </c>
      <c r="J3359" s="10">
        <f>IF(B3359="Pending","",C3359/(VLOOKUP(B3359,Population!$A$2:$B$10,2,FALSE)/100000))</f>
        <v>9573.0373626190321</v>
      </c>
      <c r="K3359" s="10">
        <f>IF(B3359="Pending","",SUMIFS(E:E,A:A,"&lt;="&amp;A3359,A:A,"&gt;="&amp;A3359-13,B:B,B3359)/(VLOOKUP(B3359,Population!$A$2:$B$10,2,FALSE)/100000)/14)</f>
        <v>22.295504648396765</v>
      </c>
      <c r="L3359" s="13">
        <f>IF(B3359="Pending","",(G3359/C3359)/(VLOOKUP(B3359,Population!$A$2:$B$10,2,FALSE)/100000))</f>
        <v>1.5282077542812458E-2</v>
      </c>
    </row>
    <row r="3360" spans="1:12" x14ac:dyDescent="0.3">
      <c r="A3360" s="1">
        <v>44244</v>
      </c>
      <c r="B3360" s="101" t="s">
        <v>25</v>
      </c>
      <c r="C3360" s="101">
        <v>24002</v>
      </c>
      <c r="D3360" s="6">
        <f t="shared" si="273"/>
        <v>3.1568992888361611E-2</v>
      </c>
      <c r="E3360" s="7">
        <f t="shared" si="274"/>
        <v>27</v>
      </c>
      <c r="F3360" s="6">
        <f t="shared" si="275"/>
        <v>3.4615384615384617E-2</v>
      </c>
      <c r="G3360" s="101">
        <v>4206</v>
      </c>
      <c r="H3360" s="7">
        <f t="shared" si="272"/>
        <v>7</v>
      </c>
      <c r="I3360" s="6">
        <f t="shared" si="276"/>
        <v>0.3828857532999545</v>
      </c>
      <c r="J3360" s="10">
        <f>IF(B3360="Pending","",C3360/(VLOOKUP(B3360,Population!$A$2:$B$10,2,FALSE)/100000))</f>
        <v>10842.529893526193</v>
      </c>
      <c r="K3360" s="10">
        <f>IF(B3360="Pending","",SUMIFS(E:E,A:A,"&lt;="&amp;A3360,A:A,"&gt;="&amp;A3360-13,B:B,B3360)/(VLOOKUP(B3360,Population!$A$2:$B$10,2,FALSE)/100000)/14)</f>
        <v>20.037648838429437</v>
      </c>
      <c r="L3360" s="13">
        <f>IF(B3360="Pending","",(G3360/C3360)/(VLOOKUP(B3360,Population!$A$2:$B$10,2,FALSE)/100000))</f>
        <v>7.9159862966470373E-2</v>
      </c>
    </row>
    <row r="3361" spans="1:12" x14ac:dyDescent="0.3">
      <c r="A3361" s="1">
        <v>44244</v>
      </c>
      <c r="B3361" s="101" t="s">
        <v>21</v>
      </c>
      <c r="C3361" s="101">
        <v>1054</v>
      </c>
      <c r="D3361" s="6">
        <f t="shared" si="273"/>
        <v>1.3862894135627506E-3</v>
      </c>
      <c r="E3361" s="7">
        <f t="shared" si="274"/>
        <v>-3</v>
      </c>
      <c r="F3361" s="6">
        <f t="shared" si="275"/>
        <v>-3.8461538461538464E-3</v>
      </c>
      <c r="G3361" s="101">
        <v>0</v>
      </c>
      <c r="H3361" s="7">
        <f t="shared" si="272"/>
        <v>0</v>
      </c>
      <c r="I3361" s="6">
        <f t="shared" si="276"/>
        <v>0</v>
      </c>
      <c r="J3361" s="10" t="str">
        <f>IF(B3361="Pending","",C3361/(VLOOKUP(B3361,Population!$A$2:$B$10,2,FALSE)/100000))</f>
        <v/>
      </c>
      <c r="K3361" s="10" t="str">
        <f>IF(B3361="Pending","",SUMIFS(E:E,A:A,"&lt;="&amp;A3361,A:A,"&gt;="&amp;A3361-13,B:B,B3361)/(VLOOKUP(B3361,Population!$A$2:$B$10,2,FALSE)/100000)/14)</f>
        <v/>
      </c>
      <c r="L3361" s="13" t="str">
        <f>IF(B3361="Pending","",(G3361/C3361)/(VLOOKUP(B3361,Population!$A$2:$B$10,2,FALSE)/100000))</f>
        <v/>
      </c>
    </row>
    <row r="3362" spans="1:12" x14ac:dyDescent="0.3">
      <c r="A3362" s="1">
        <v>44245</v>
      </c>
      <c r="B3362" s="101" t="s">
        <v>0</v>
      </c>
      <c r="C3362" s="101">
        <v>40596</v>
      </c>
      <c r="D3362" s="6">
        <f t="shared" si="273"/>
        <v>5.332450633849161E-2</v>
      </c>
      <c r="E3362" s="7">
        <f t="shared" si="274"/>
        <v>73</v>
      </c>
      <c r="F3362" s="6">
        <f t="shared" si="275"/>
        <v>7.3146292585170344E-2</v>
      </c>
      <c r="G3362" s="101">
        <v>4</v>
      </c>
      <c r="H3362" s="7">
        <f t="shared" si="272"/>
        <v>0</v>
      </c>
      <c r="I3362" s="6">
        <f t="shared" si="276"/>
        <v>3.6176177986795694E-4</v>
      </c>
      <c r="J3362" s="10">
        <f>IF(B3362="Pending","",C3362/(VLOOKUP(B3362,Population!$A$2:$B$10,2,FALSE)/100000))</f>
        <v>4481.1211412751918</v>
      </c>
      <c r="K3362" s="10">
        <f>IF(B3362="Pending","",SUMIFS(E:E,A:A,"&lt;="&amp;A3362,A:A,"&gt;="&amp;A3362-13,B:B,B3362)/(VLOOKUP(B3362,Population!$A$2:$B$10,2,FALSE)/100000)/14)</f>
        <v>14.84655615088958</v>
      </c>
      <c r="L3362" s="13">
        <f>IF(B3362="Pending","",(G3362/C3362)/(VLOOKUP(B3362,Population!$A$2:$B$10,2,FALSE)/100000))</f>
        <v>1.087627521006855E-5</v>
      </c>
    </row>
    <row r="3363" spans="1:12" x14ac:dyDescent="0.3">
      <c r="A3363" s="1">
        <v>44245</v>
      </c>
      <c r="B3363" s="101" t="s">
        <v>1</v>
      </c>
      <c r="C3363" s="101">
        <v>96168</v>
      </c>
      <c r="D3363" s="6">
        <f t="shared" si="273"/>
        <v>0.12632060118139868</v>
      </c>
      <c r="E3363" s="7">
        <f t="shared" si="274"/>
        <v>159</v>
      </c>
      <c r="F3363" s="6">
        <f t="shared" si="275"/>
        <v>0.15931863727454909</v>
      </c>
      <c r="G3363" s="101">
        <v>4</v>
      </c>
      <c r="H3363" s="7">
        <f t="shared" si="272"/>
        <v>0</v>
      </c>
      <c r="I3363" s="6">
        <f t="shared" si="276"/>
        <v>3.6176177986795694E-4</v>
      </c>
      <c r="J3363" s="10">
        <f>IF(B3363="Pending","",C3363/(VLOOKUP(B3363,Population!$A$2:$B$10,2,FALSE)/100000))</f>
        <v>11225.072222708572</v>
      </c>
      <c r="K3363" s="10">
        <f>IF(B3363="Pending","",SUMIFS(E:E,A:A,"&lt;="&amp;A3363,A:A,"&gt;="&amp;A3363-13,B:B,B3363)/(VLOOKUP(B3363,Population!$A$2:$B$10,2,FALSE)/100000)/14)</f>
        <v>29.406002092686855</v>
      </c>
      <c r="L3363" s="13">
        <f>IF(B3363="Pending","",(G3363/C3363)/(VLOOKUP(B3363,Population!$A$2:$B$10,2,FALSE)/100000))</f>
        <v>4.854985833406225E-6</v>
      </c>
    </row>
    <row r="3364" spans="1:12" x14ac:dyDescent="0.3">
      <c r="A3364" s="1">
        <v>44245</v>
      </c>
      <c r="B3364" s="101" t="s">
        <v>2</v>
      </c>
      <c r="C3364" s="101">
        <v>137842</v>
      </c>
      <c r="D3364" s="6">
        <f t="shared" si="273"/>
        <v>0.18106110460908367</v>
      </c>
      <c r="E3364" s="7">
        <f t="shared" si="274"/>
        <v>146</v>
      </c>
      <c r="F3364" s="6">
        <f t="shared" si="275"/>
        <v>0.14629258517034069</v>
      </c>
      <c r="G3364" s="101">
        <v>45</v>
      </c>
      <c r="H3364" s="7">
        <f t="shared" si="272"/>
        <v>1</v>
      </c>
      <c r="I3364" s="6">
        <f t="shared" si="276"/>
        <v>4.0698200235145159E-3</v>
      </c>
      <c r="J3364" s="10">
        <f>IF(B3364="Pending","",C3364/(VLOOKUP(B3364,Population!$A$2:$B$10,2,FALSE)/100000))</f>
        <v>14472.391143663486</v>
      </c>
      <c r="K3364" s="10">
        <f>IF(B3364="Pending","",SUMIFS(E:E,A:A,"&lt;="&amp;A3364,A:A,"&gt;="&amp;A3364-13,B:B,B3364)/(VLOOKUP(B3364,Population!$A$2:$B$10,2,FALSE)/100000)/14)</f>
        <v>30.650342215908001</v>
      </c>
      <c r="L3364" s="13">
        <f>IF(B3364="Pending","",(G3364/C3364)/(VLOOKUP(B3364,Population!$A$2:$B$10,2,FALSE)/100000))</f>
        <v>3.4275963664312817E-5</v>
      </c>
    </row>
    <row r="3365" spans="1:12" x14ac:dyDescent="0.3">
      <c r="A3365" s="1">
        <v>44245</v>
      </c>
      <c r="B3365" s="101" t="s">
        <v>3</v>
      </c>
      <c r="C3365" s="101">
        <v>117988</v>
      </c>
      <c r="D3365" s="6">
        <f t="shared" si="273"/>
        <v>0.15498206359902325</v>
      </c>
      <c r="E3365" s="7">
        <f t="shared" si="274"/>
        <v>144</v>
      </c>
      <c r="F3365" s="6">
        <f t="shared" si="275"/>
        <v>0.14428857715430862</v>
      </c>
      <c r="G3365" s="101">
        <v>111</v>
      </c>
      <c r="H3365" s="7">
        <f t="shared" si="272"/>
        <v>1</v>
      </c>
      <c r="I3365" s="6">
        <f t="shared" si="276"/>
        <v>1.0038889391335805E-2</v>
      </c>
      <c r="J3365" s="10">
        <f>IF(B3365="Pending","",C3365/(VLOOKUP(B3365,Population!$A$2:$B$10,2,FALSE)/100000))</f>
        <v>13450.800404021058</v>
      </c>
      <c r="K3365" s="10">
        <f>IF(B3365="Pending","",SUMIFS(E:E,A:A,"&lt;="&amp;A3365,A:A,"&gt;="&amp;A3365-13,B:B,B3365)/(VLOOKUP(B3365,Population!$A$2:$B$10,2,FALSE)/100000)/14)</f>
        <v>30.910672715908117</v>
      </c>
      <c r="L3365" s="13">
        <f>IF(B3365="Pending","",(G3365/C3365)/(VLOOKUP(B3365,Population!$A$2:$B$10,2,FALSE)/100000))</f>
        <v>1.0724953749587707E-4</v>
      </c>
    </row>
    <row r="3366" spans="1:12" x14ac:dyDescent="0.3">
      <c r="A3366" s="1">
        <v>44245</v>
      </c>
      <c r="B3366" s="101" t="s">
        <v>4</v>
      </c>
      <c r="C3366" s="101">
        <v>113417</v>
      </c>
      <c r="D3366" s="6">
        <f t="shared" si="273"/>
        <v>0.14897786814939162</v>
      </c>
      <c r="E3366" s="7">
        <f t="shared" si="274"/>
        <v>168</v>
      </c>
      <c r="F3366" s="6">
        <f t="shared" si="275"/>
        <v>0.16833667334669339</v>
      </c>
      <c r="G3366" s="101">
        <v>346</v>
      </c>
      <c r="H3366" s="7">
        <f t="shared" si="272"/>
        <v>1</v>
      </c>
      <c r="I3366" s="6">
        <f t="shared" si="276"/>
        <v>3.1292393958578274E-2</v>
      </c>
      <c r="J3366" s="10">
        <f>IF(B3366="Pending","",C3366/(VLOOKUP(B3366,Population!$A$2:$B$10,2,FALSE)/100000))</f>
        <v>13303.734809740534</v>
      </c>
      <c r="K3366" s="10">
        <f>IF(B3366="Pending","",SUMIFS(E:E,A:A,"&lt;="&amp;A3366,A:A,"&gt;="&amp;A3366-13,B:B,B3366)/(VLOOKUP(B3366,Population!$A$2:$B$10,2,FALSE)/100000)/14)</f>
        <v>31.226749602858082</v>
      </c>
      <c r="L3366" s="13">
        <f>IF(B3366="Pending","",(G3366/C3366)/(VLOOKUP(B3366,Population!$A$2:$B$10,2,FALSE)/100000))</f>
        <v>3.5784369283329361E-4</v>
      </c>
    </row>
    <row r="3367" spans="1:12" x14ac:dyDescent="0.3">
      <c r="A3367" s="1">
        <v>44245</v>
      </c>
      <c r="B3367" s="101" t="s">
        <v>5</v>
      </c>
      <c r="C3367" s="101">
        <v>106943</v>
      </c>
      <c r="D3367" s="6">
        <f t="shared" si="273"/>
        <v>0.14047400436883703</v>
      </c>
      <c r="E3367" s="7">
        <f t="shared" si="274"/>
        <v>149</v>
      </c>
      <c r="F3367" s="6">
        <f t="shared" si="275"/>
        <v>0.14929859719438879</v>
      </c>
      <c r="G3367" s="101">
        <v>915</v>
      </c>
      <c r="H3367" s="7">
        <f t="shared" si="272"/>
        <v>4</v>
      </c>
      <c r="I3367" s="6">
        <f t="shared" si="276"/>
        <v>8.2753007144795152E-2</v>
      </c>
      <c r="J3367" s="10">
        <f>IF(B3367="Pending","",C3367/(VLOOKUP(B3367,Population!$A$2:$B$10,2,FALSE)/100000))</f>
        <v>11944.120862981525</v>
      </c>
      <c r="K3367" s="10">
        <f>IF(B3367="Pending","",SUMIFS(E:E,A:A,"&lt;="&amp;A3367,A:A,"&gt;="&amp;A3367-13,B:B,B3367)/(VLOOKUP(B3367,Population!$A$2:$B$10,2,FALSE)/100000)/14)</f>
        <v>27.522817213232592</v>
      </c>
      <c r="L3367" s="13">
        <f>IF(B3367="Pending","",(G3367/C3367)/(VLOOKUP(B3367,Population!$A$2:$B$10,2,FALSE)/100000))</f>
        <v>9.5558771454849094E-4</v>
      </c>
    </row>
    <row r="3368" spans="1:12" x14ac:dyDescent="0.3">
      <c r="A3368" s="1">
        <v>44245</v>
      </c>
      <c r="B3368" s="101" t="s">
        <v>6</v>
      </c>
      <c r="C3368" s="101">
        <v>77314</v>
      </c>
      <c r="D3368" s="6">
        <f t="shared" si="273"/>
        <v>0.10155510107040448</v>
      </c>
      <c r="E3368" s="7">
        <f t="shared" si="274"/>
        <v>94</v>
      </c>
      <c r="F3368" s="6">
        <f t="shared" si="275"/>
        <v>9.4188376753507011E-2</v>
      </c>
      <c r="G3368" s="101">
        <v>2011</v>
      </c>
      <c r="H3368" s="7">
        <f t="shared" ref="H3368:H3431" si="277">G3368-SUMIFS(G:G,A:A,A3368-1,B:B,B3368)</f>
        <v>15</v>
      </c>
      <c r="I3368" s="6">
        <f t="shared" si="276"/>
        <v>0.18187573482861535</v>
      </c>
      <c r="J3368" s="10">
        <f>IF(B3368="Pending","",C3368/(VLOOKUP(B3368,Population!$A$2:$B$10,2,FALSE)/100000))</f>
        <v>9810.9482030054387</v>
      </c>
      <c r="K3368" s="10">
        <f>IF(B3368="Pending","",SUMIFS(E:E,A:A,"&lt;="&amp;A3368,A:A,"&gt;="&amp;A3368-13,B:B,B3368)/(VLOOKUP(B3368,Population!$A$2:$B$10,2,FALSE)/100000)/14)</f>
        <v>23.176909887956818</v>
      </c>
      <c r="L3368" s="13">
        <f>IF(B3368="Pending","",(G3368/C3368)/(VLOOKUP(B3368,Population!$A$2:$B$10,2,FALSE)/100000))</f>
        <v>3.3007054289373875E-3</v>
      </c>
    </row>
    <row r="3369" spans="1:12" x14ac:dyDescent="0.3">
      <c r="A3369" s="1">
        <v>44245</v>
      </c>
      <c r="B3369" s="101" t="s">
        <v>7</v>
      </c>
      <c r="C3369" s="101">
        <v>45954</v>
      </c>
      <c r="D3369" s="6">
        <f t="shared" si="273"/>
        <v>6.036245847568833E-2</v>
      </c>
      <c r="E3369" s="7">
        <f t="shared" si="274"/>
        <v>42</v>
      </c>
      <c r="F3369" s="6">
        <f t="shared" si="275"/>
        <v>4.2084168336673347E-2</v>
      </c>
      <c r="G3369" s="101">
        <v>3380</v>
      </c>
      <c r="H3369" s="7">
        <f t="shared" si="277"/>
        <v>15</v>
      </c>
      <c r="I3369" s="6">
        <f t="shared" si="276"/>
        <v>0.30568870398842363</v>
      </c>
      <c r="J3369" s="10">
        <f>IF(B3369="Pending","",C3369/(VLOOKUP(B3369,Population!$A$2:$B$10,2,FALSE)/100000))</f>
        <v>9581.7947151462595</v>
      </c>
      <c r="K3369" s="10">
        <f>IF(B3369="Pending","",SUMIFS(E:E,A:A,"&lt;="&amp;A3369,A:A,"&gt;="&amp;A3369-13,B:B,B3369)/(VLOOKUP(B3369,Population!$A$2:$B$10,2,FALSE)/100000)/14)</f>
        <v>20.180633799985049</v>
      </c>
      <c r="L3369" s="13">
        <f>IF(B3369="Pending","",(G3369/C3369)/(VLOOKUP(B3369,Population!$A$2:$B$10,2,FALSE)/100000))</f>
        <v>1.5336170301784096E-2</v>
      </c>
    </row>
    <row r="3370" spans="1:12" x14ac:dyDescent="0.3">
      <c r="A3370" s="1">
        <v>44245</v>
      </c>
      <c r="B3370" s="101" t="s">
        <v>25</v>
      </c>
      <c r="C3370" s="101">
        <v>24026</v>
      </c>
      <c r="D3370" s="6">
        <f t="shared" si="273"/>
        <v>3.1559133640964611E-2</v>
      </c>
      <c r="E3370" s="7">
        <f t="shared" si="274"/>
        <v>24</v>
      </c>
      <c r="F3370" s="6">
        <f t="shared" si="275"/>
        <v>2.4048096192384769E-2</v>
      </c>
      <c r="G3370" s="101">
        <v>4241</v>
      </c>
      <c r="H3370" s="7">
        <f t="shared" si="277"/>
        <v>35</v>
      </c>
      <c r="I3370" s="6">
        <f t="shared" si="276"/>
        <v>0.38355792710500136</v>
      </c>
      <c r="J3370" s="10">
        <f>IF(B3370="Pending","",C3370/(VLOOKUP(B3370,Population!$A$2:$B$10,2,FALSE)/100000))</f>
        <v>10853.37151995085</v>
      </c>
      <c r="K3370" s="10">
        <f>IF(B3370="Pending","",SUMIFS(E:E,A:A,"&lt;="&amp;A3370,A:A,"&gt;="&amp;A3370-13,B:B,B3370)/(VLOOKUP(B3370,Population!$A$2:$B$10,2,FALSE)/100000)/14)</f>
        <v>17.908043647871715</v>
      </c>
      <c r="L3370" s="13">
        <f>IF(B3370="Pending","",(G3370/C3370)/(VLOOKUP(B3370,Population!$A$2:$B$10,2,FALSE)/100000))</f>
        <v>7.9738855245311227E-2</v>
      </c>
    </row>
    <row r="3371" spans="1:12" x14ac:dyDescent="0.3">
      <c r="A3371" s="1">
        <v>44245</v>
      </c>
      <c r="B3371" s="101" t="s">
        <v>21</v>
      </c>
      <c r="C3371" s="101">
        <v>1053</v>
      </c>
      <c r="D3371" s="6">
        <f t="shared" si="273"/>
        <v>1.3831585667167126E-3</v>
      </c>
      <c r="E3371" s="7">
        <f t="shared" si="274"/>
        <v>-1</v>
      </c>
      <c r="F3371" s="6">
        <f t="shared" si="275"/>
        <v>-1.002004008016032E-3</v>
      </c>
      <c r="G3371" s="101">
        <v>0</v>
      </c>
      <c r="H3371" s="7">
        <f t="shared" si="277"/>
        <v>0</v>
      </c>
      <c r="I3371" s="6">
        <f t="shared" si="276"/>
        <v>0</v>
      </c>
      <c r="J3371" s="10" t="str">
        <f>IF(B3371="Pending","",C3371/(VLOOKUP(B3371,Population!$A$2:$B$10,2,FALSE)/100000))</f>
        <v/>
      </c>
      <c r="K3371" s="10" t="str">
        <f>IF(B3371="Pending","",SUMIFS(E:E,A:A,"&lt;="&amp;A3371,A:A,"&gt;="&amp;A3371-13,B:B,B3371)/(VLOOKUP(B3371,Population!$A$2:$B$10,2,FALSE)/100000)/14)</f>
        <v/>
      </c>
      <c r="L3371" s="13" t="str">
        <f>IF(B3371="Pending","",(G3371/C3371)/(VLOOKUP(B3371,Population!$A$2:$B$10,2,FALSE)/100000))</f>
        <v/>
      </c>
    </row>
    <row r="3372" spans="1:12" x14ac:dyDescent="0.3">
      <c r="A3372" s="1">
        <v>44246</v>
      </c>
      <c r="B3372" s="101" t="s">
        <v>0</v>
      </c>
      <c r="C3372" s="101">
        <v>40669</v>
      </c>
      <c r="D3372" s="6">
        <f t="shared" si="273"/>
        <v>5.3324294946851404E-2</v>
      </c>
      <c r="E3372" s="7">
        <f t="shared" si="274"/>
        <v>73</v>
      </c>
      <c r="F3372" s="6">
        <f t="shared" si="275"/>
        <v>5.3206997084548104E-2</v>
      </c>
      <c r="G3372" s="101">
        <v>4</v>
      </c>
      <c r="H3372" s="7">
        <f t="shared" si="277"/>
        <v>0</v>
      </c>
      <c r="I3372" s="6">
        <f t="shared" si="276"/>
        <v>3.6153289949385393E-4</v>
      </c>
      <c r="J3372" s="10">
        <f>IF(B3372="Pending","",C3372/(VLOOKUP(B3372,Population!$A$2:$B$10,2,FALSE)/100000))</f>
        <v>4489.1791234240018</v>
      </c>
      <c r="K3372" s="10">
        <f>IF(B3372="Pending","",SUMIFS(E:E,A:A,"&lt;="&amp;A3372,A:A,"&gt;="&amp;A3372-13,B:B,B3372)/(VLOOKUP(B3372,Population!$A$2:$B$10,2,FALSE)/100000)/14)</f>
        <v>13.884644387528704</v>
      </c>
      <c r="L3372" s="13">
        <f>IF(B3372="Pending","",(G3372/C3372)/(VLOOKUP(B3372,Population!$A$2:$B$10,2,FALSE)/100000))</f>
        <v>1.0856752524722587E-5</v>
      </c>
    </row>
    <row r="3373" spans="1:12" x14ac:dyDescent="0.3">
      <c r="A3373" s="1">
        <v>44246</v>
      </c>
      <c r="B3373" s="101" t="s">
        <v>1</v>
      </c>
      <c r="C3373" s="101">
        <v>96383</v>
      </c>
      <c r="D3373" s="6">
        <f t="shared" si="273"/>
        <v>0.12637526174389285</v>
      </c>
      <c r="E3373" s="7">
        <f t="shared" si="274"/>
        <v>215</v>
      </c>
      <c r="F3373" s="6">
        <f t="shared" si="275"/>
        <v>0.15670553935860057</v>
      </c>
      <c r="G3373" s="101">
        <v>4</v>
      </c>
      <c r="H3373" s="7">
        <f t="shared" si="277"/>
        <v>0</v>
      </c>
      <c r="I3373" s="6">
        <f t="shared" si="276"/>
        <v>3.6153289949385393E-4</v>
      </c>
      <c r="J3373" s="10">
        <f>IF(B3373="Pending","",C3373/(VLOOKUP(B3373,Population!$A$2:$B$10,2,FALSE)/100000))</f>
        <v>11250.167790131023</v>
      </c>
      <c r="K3373" s="10">
        <f>IF(B3373="Pending","",SUMIFS(E:E,A:A,"&lt;="&amp;A3373,A:A,"&gt;="&amp;A3373-13,B:B,B3373)/(VLOOKUP(B3373,Population!$A$2:$B$10,2,FALSE)/100000)/14)</f>
        <v>27.93862007728768</v>
      </c>
      <c r="L3373" s="13">
        <f>IF(B3373="Pending","",(G3373/C3373)/(VLOOKUP(B3373,Population!$A$2:$B$10,2,FALSE)/100000))</f>
        <v>4.8441558949919573E-6</v>
      </c>
    </row>
    <row r="3374" spans="1:12" x14ac:dyDescent="0.3">
      <c r="A3374" s="1">
        <v>44246</v>
      </c>
      <c r="B3374" s="101" t="s">
        <v>2</v>
      </c>
      <c r="C3374" s="101">
        <v>138036</v>
      </c>
      <c r="D3374" s="6">
        <f t="shared" si="273"/>
        <v>0.18098975576688831</v>
      </c>
      <c r="E3374" s="7">
        <f t="shared" si="274"/>
        <v>194</v>
      </c>
      <c r="F3374" s="6">
        <f t="shared" si="275"/>
        <v>0.14139941690962099</v>
      </c>
      <c r="G3374" s="101">
        <v>45</v>
      </c>
      <c r="H3374" s="7">
        <f t="shared" si="277"/>
        <v>0</v>
      </c>
      <c r="I3374" s="6">
        <f t="shared" si="276"/>
        <v>4.0672451193058566E-3</v>
      </c>
      <c r="J3374" s="10">
        <f>IF(B3374="Pending","",C3374/(VLOOKUP(B3374,Population!$A$2:$B$10,2,FALSE)/100000))</f>
        <v>14492.759709716434</v>
      </c>
      <c r="K3374" s="10">
        <f>IF(B3374="Pending","",SUMIFS(E:E,A:A,"&lt;="&amp;A3374,A:A,"&gt;="&amp;A3374-13,B:B,B3374)/(VLOOKUP(B3374,Population!$A$2:$B$10,2,FALSE)/100000)/14)</f>
        <v>28.827970510876035</v>
      </c>
      <c r="L3374" s="13">
        <f>IF(B3374="Pending","",(G3374/C3374)/(VLOOKUP(B3374,Population!$A$2:$B$10,2,FALSE)/100000))</f>
        <v>3.4227791180679005E-5</v>
      </c>
    </row>
    <row r="3375" spans="1:12" x14ac:dyDescent="0.3">
      <c r="A3375" s="1">
        <v>44246</v>
      </c>
      <c r="B3375" s="101" t="s">
        <v>3</v>
      </c>
      <c r="C3375" s="101">
        <v>118184</v>
      </c>
      <c r="D3375" s="6">
        <f t="shared" si="273"/>
        <v>0.15496025164126698</v>
      </c>
      <c r="E3375" s="7">
        <f t="shared" si="274"/>
        <v>196</v>
      </c>
      <c r="F3375" s="6">
        <f t="shared" si="275"/>
        <v>0.14285714285714285</v>
      </c>
      <c r="G3375" s="101">
        <v>111</v>
      </c>
      <c r="H3375" s="7">
        <f t="shared" si="277"/>
        <v>0</v>
      </c>
      <c r="I3375" s="6">
        <f t="shared" si="276"/>
        <v>1.0032537960954447E-2</v>
      </c>
      <c r="J3375" s="10">
        <f>IF(B3375="Pending","",C3375/(VLOOKUP(B3375,Population!$A$2:$B$10,2,FALSE)/100000))</f>
        <v>13473.144683771441</v>
      </c>
      <c r="K3375" s="10">
        <f>IF(B3375="Pending","",SUMIFS(E:E,A:A,"&lt;="&amp;A3375,A:A,"&gt;="&amp;A3375-13,B:B,B3375)/(VLOOKUP(B3375,Population!$A$2:$B$10,2,FALSE)/100000)/14)</f>
        <v>29.29836681555253</v>
      </c>
      <c r="L3375" s="13">
        <f>IF(B3375="Pending","",(G3375/C3375)/(VLOOKUP(B3375,Population!$A$2:$B$10,2,FALSE)/100000))</f>
        <v>1.0707167154660144E-4</v>
      </c>
    </row>
    <row r="3376" spans="1:12" x14ac:dyDescent="0.3">
      <c r="A3376" s="1">
        <v>44246</v>
      </c>
      <c r="B3376" s="101" t="s">
        <v>4</v>
      </c>
      <c r="C3376" s="101">
        <v>113616</v>
      </c>
      <c r="D3376" s="6">
        <f t="shared" si="273"/>
        <v>0.14897079088941131</v>
      </c>
      <c r="E3376" s="7">
        <f t="shared" si="274"/>
        <v>199</v>
      </c>
      <c r="F3376" s="6">
        <f t="shared" si="275"/>
        <v>0.14504373177842567</v>
      </c>
      <c r="G3376" s="101">
        <v>346</v>
      </c>
      <c r="H3376" s="7">
        <f t="shared" si="277"/>
        <v>0</v>
      </c>
      <c r="I3376" s="6">
        <f t="shared" si="276"/>
        <v>3.1272595806218363E-2</v>
      </c>
      <c r="J3376" s="10">
        <f>IF(B3376="Pending","",C3376/(VLOOKUP(B3376,Population!$A$2:$B$10,2,FALSE)/100000))</f>
        <v>13327.077370618872</v>
      </c>
      <c r="K3376" s="10">
        <f>IF(B3376="Pending","",SUMIFS(E:E,A:A,"&lt;="&amp;A3376,A:A,"&gt;="&amp;A3376-13,B:B,B3376)/(VLOOKUP(B3376,Population!$A$2:$B$10,2,FALSE)/100000)/14)</f>
        <v>29.551045304341415</v>
      </c>
      <c r="L3376" s="13">
        <f>IF(B3376="Pending","",(G3376/C3376)/(VLOOKUP(B3376,Population!$A$2:$B$10,2,FALSE)/100000))</f>
        <v>3.5721692464154398E-4</v>
      </c>
    </row>
    <row r="3377" spans="1:12" x14ac:dyDescent="0.3">
      <c r="A3377" s="1">
        <v>44246</v>
      </c>
      <c r="B3377" s="101" t="s">
        <v>5</v>
      </c>
      <c r="C3377" s="101">
        <v>107155</v>
      </c>
      <c r="D3377" s="6">
        <f t="shared" si="273"/>
        <v>0.14049927032948589</v>
      </c>
      <c r="E3377" s="7">
        <f t="shared" si="274"/>
        <v>212</v>
      </c>
      <c r="F3377" s="6">
        <f t="shared" si="275"/>
        <v>0.15451895043731778</v>
      </c>
      <c r="G3377" s="101">
        <v>915</v>
      </c>
      <c r="H3377" s="7">
        <f t="shared" si="277"/>
        <v>0</v>
      </c>
      <c r="I3377" s="6">
        <f t="shared" si="276"/>
        <v>8.2700650759219091E-2</v>
      </c>
      <c r="J3377" s="10">
        <f>IF(B3377="Pending","",C3377/(VLOOKUP(B3377,Population!$A$2:$B$10,2,FALSE)/100000))</f>
        <v>11967.798463413083</v>
      </c>
      <c r="K3377" s="10">
        <f>IF(B3377="Pending","",SUMIFS(E:E,A:A,"&lt;="&amp;A3377,A:A,"&gt;="&amp;A3377-13,B:B,B3377)/(VLOOKUP(B3377,Population!$A$2:$B$10,2,FALSE)/100000)/14)</f>
        <v>26.437859781058783</v>
      </c>
      <c r="L3377" s="13">
        <f>IF(B3377="Pending","",(G3377/C3377)/(VLOOKUP(B3377,Population!$A$2:$B$10,2,FALSE)/100000))</f>
        <v>9.5369713925583753E-4</v>
      </c>
    </row>
    <row r="3378" spans="1:12" x14ac:dyDescent="0.3">
      <c r="A3378" s="1">
        <v>44246</v>
      </c>
      <c r="B3378" s="101" t="s">
        <v>6</v>
      </c>
      <c r="C3378" s="101">
        <v>77470</v>
      </c>
      <c r="D3378" s="6">
        <f t="shared" si="273"/>
        <v>0.10157695368788458</v>
      </c>
      <c r="E3378" s="7">
        <f t="shared" si="274"/>
        <v>156</v>
      </c>
      <c r="F3378" s="6">
        <f t="shared" si="275"/>
        <v>0.11370262390670553</v>
      </c>
      <c r="G3378" s="101">
        <v>2013</v>
      </c>
      <c r="H3378" s="7">
        <f t="shared" si="277"/>
        <v>2</v>
      </c>
      <c r="I3378" s="6">
        <f t="shared" si="276"/>
        <v>0.18194143167028198</v>
      </c>
      <c r="J3378" s="10">
        <f>IF(B3378="Pending","",C3378/(VLOOKUP(B3378,Population!$A$2:$B$10,2,FALSE)/100000))</f>
        <v>9830.7442026907338</v>
      </c>
      <c r="K3378" s="10">
        <f>IF(B3378="Pending","",SUMIFS(E:E,A:A,"&lt;="&amp;A3378,A:A,"&gt;="&amp;A3378-13,B:B,B3378)/(VLOOKUP(B3378,Population!$A$2:$B$10,2,FALSE)/100000)/14)</f>
        <v>22.025768880615981</v>
      </c>
      <c r="L3378" s="13">
        <f>IF(B3378="Pending","",(G3378/C3378)/(VLOOKUP(B3378,Population!$A$2:$B$10,2,FALSE)/100000))</f>
        <v>3.297334896096881E-3</v>
      </c>
    </row>
    <row r="3379" spans="1:12" x14ac:dyDescent="0.3">
      <c r="A3379" s="1">
        <v>44246</v>
      </c>
      <c r="B3379" s="101" t="s">
        <v>7</v>
      </c>
      <c r="C3379" s="101">
        <v>46031</v>
      </c>
      <c r="D3379" s="6">
        <f t="shared" si="273"/>
        <v>6.035483096949807E-2</v>
      </c>
      <c r="E3379" s="7">
        <f t="shared" si="274"/>
        <v>77</v>
      </c>
      <c r="F3379" s="6">
        <f t="shared" si="275"/>
        <v>5.6122448979591837E-2</v>
      </c>
      <c r="G3379" s="101">
        <v>3382</v>
      </c>
      <c r="H3379" s="7">
        <f t="shared" si="277"/>
        <v>2</v>
      </c>
      <c r="I3379" s="6">
        <f t="shared" si="276"/>
        <v>0.30567606652205348</v>
      </c>
      <c r="J3379" s="10">
        <f>IF(B3379="Pending","",C3379/(VLOOKUP(B3379,Population!$A$2:$B$10,2,FALSE)/100000))</f>
        <v>9597.8498614461732</v>
      </c>
      <c r="K3379" s="10">
        <f>IF(B3379="Pending","",SUMIFS(E:E,A:A,"&lt;="&amp;A3379,A:A,"&gt;="&amp;A3379-13,B:B,B3379)/(VLOOKUP(B3379,Population!$A$2:$B$10,2,FALSE)/100000)/14)</f>
        <v>18.840222698879028</v>
      </c>
      <c r="L3379" s="13">
        <f>IF(B3379="Pending","",(G3379/C3379)/(VLOOKUP(B3379,Population!$A$2:$B$10,2,FALSE)/100000))</f>
        <v>1.5319575651956229E-2</v>
      </c>
    </row>
    <row r="3380" spans="1:12" x14ac:dyDescent="0.3">
      <c r="A3380" s="1">
        <v>44246</v>
      </c>
      <c r="B3380" s="101" t="s">
        <v>25</v>
      </c>
      <c r="C3380" s="101">
        <v>24078</v>
      </c>
      <c r="D3380" s="6">
        <f t="shared" si="273"/>
        <v>3.1570542027841549E-2</v>
      </c>
      <c r="E3380" s="7">
        <f t="shared" si="274"/>
        <v>52</v>
      </c>
      <c r="F3380" s="6">
        <f t="shared" si="275"/>
        <v>3.7900874635568516E-2</v>
      </c>
      <c r="G3380" s="101">
        <v>4244</v>
      </c>
      <c r="H3380" s="7">
        <f t="shared" si="277"/>
        <v>3</v>
      </c>
      <c r="I3380" s="6">
        <f t="shared" si="276"/>
        <v>0.38358640636297903</v>
      </c>
      <c r="J3380" s="10">
        <f>IF(B3380="Pending","",C3380/(VLOOKUP(B3380,Population!$A$2:$B$10,2,FALSE)/100000))</f>
        <v>10876.861710537609</v>
      </c>
      <c r="K3380" s="10">
        <f>IF(B3380="Pending","",SUMIFS(E:E,A:A,"&lt;="&amp;A3380,A:A,"&gt;="&amp;A3380-13,B:B,B3380)/(VLOOKUP(B3380,Population!$A$2:$B$10,2,FALSE)/100000)/14)</f>
        <v>17.391775722888028</v>
      </c>
      <c r="L3380" s="13">
        <f>IF(B3380="Pending","",(G3380/C3380)/(VLOOKUP(B3380,Population!$A$2:$B$10,2,FALSE)/100000))</f>
        <v>7.9622931282786344E-2</v>
      </c>
    </row>
    <row r="3381" spans="1:12" x14ac:dyDescent="0.3">
      <c r="A3381" s="1">
        <v>44246</v>
      </c>
      <c r="B3381" s="101" t="s">
        <v>21</v>
      </c>
      <c r="C3381" s="101">
        <v>1051</v>
      </c>
      <c r="D3381" s="6">
        <f t="shared" si="273"/>
        <v>1.3780479969790461E-3</v>
      </c>
      <c r="E3381" s="7">
        <f t="shared" si="274"/>
        <v>-2</v>
      </c>
      <c r="F3381" s="6">
        <f t="shared" si="275"/>
        <v>-1.4577259475218659E-3</v>
      </c>
      <c r="G3381" s="101">
        <v>0</v>
      </c>
      <c r="H3381" s="7">
        <f t="shared" si="277"/>
        <v>0</v>
      </c>
      <c r="I3381" s="6">
        <f t="shared" si="276"/>
        <v>0</v>
      </c>
      <c r="J3381" s="10" t="str">
        <f>IF(B3381="Pending","",C3381/(VLOOKUP(B3381,Population!$A$2:$B$10,2,FALSE)/100000))</f>
        <v/>
      </c>
      <c r="K3381" s="10" t="str">
        <f>IF(B3381="Pending","",SUMIFS(E:E,A:A,"&lt;="&amp;A3381,A:A,"&gt;="&amp;A3381-13,B:B,B3381)/(VLOOKUP(B3381,Population!$A$2:$B$10,2,FALSE)/100000)/14)</f>
        <v/>
      </c>
      <c r="L3381" s="13" t="str">
        <f>IF(B3381="Pending","",(G3381/C3381)/(VLOOKUP(B3381,Population!$A$2:$B$10,2,FALSE)/100000))</f>
        <v/>
      </c>
    </row>
    <row r="3382" spans="1:12" x14ac:dyDescent="0.3">
      <c r="A3382" s="1">
        <v>44247</v>
      </c>
      <c r="B3382" s="101" t="s">
        <v>0</v>
      </c>
      <c r="C3382" s="101">
        <v>40747</v>
      </c>
      <c r="D3382" s="6">
        <f t="shared" si="273"/>
        <v>5.3333211170563659E-2</v>
      </c>
      <c r="E3382" s="7">
        <f t="shared" si="274"/>
        <v>78</v>
      </c>
      <c r="F3382" s="6">
        <f t="shared" si="275"/>
        <v>5.8426966292134834E-2</v>
      </c>
      <c r="G3382" s="101">
        <v>4</v>
      </c>
      <c r="H3382" s="7">
        <f t="shared" si="277"/>
        <v>0</v>
      </c>
      <c r="I3382" s="6">
        <f t="shared" si="276"/>
        <v>3.598740440845704E-4</v>
      </c>
      <c r="J3382" s="10">
        <f>IF(B3382="Pending","",C3382/(VLOOKUP(B3382,Population!$A$2:$B$10,2,FALSE)/100000))</f>
        <v>4497.7890221583466</v>
      </c>
      <c r="K3382" s="10">
        <f>IF(B3382="Pending","",SUMIFS(E:E,A:A,"&lt;="&amp;A3382,A:A,"&gt;="&amp;A3382-13,B:B,B3382)/(VLOOKUP(B3382,Population!$A$2:$B$10,2,FALSE)/100000)/14)</f>
        <v>12.836002875012339</v>
      </c>
      <c r="L3382" s="13">
        <f>IF(B3382="Pending","",(G3382/C3382)/(VLOOKUP(B3382,Population!$A$2:$B$10,2,FALSE)/100000))</f>
        <v>1.083596997148116E-5</v>
      </c>
    </row>
    <row r="3383" spans="1:12" x14ac:dyDescent="0.3">
      <c r="A3383" s="1">
        <v>44247</v>
      </c>
      <c r="B3383" s="101" t="s">
        <v>1</v>
      </c>
      <c r="C3383" s="101">
        <v>96565</v>
      </c>
      <c r="D3383" s="6">
        <f t="shared" si="273"/>
        <v>0.12639265557428719</v>
      </c>
      <c r="E3383" s="7">
        <f t="shared" si="274"/>
        <v>182</v>
      </c>
      <c r="F3383" s="6">
        <f t="shared" si="275"/>
        <v>0.13632958801498127</v>
      </c>
      <c r="G3383" s="101">
        <v>4</v>
      </c>
      <c r="H3383" s="7">
        <f t="shared" si="277"/>
        <v>0</v>
      </c>
      <c r="I3383" s="6">
        <f t="shared" si="276"/>
        <v>3.598740440845704E-4</v>
      </c>
      <c r="J3383" s="10">
        <f>IF(B3383="Pending","",C3383/(VLOOKUP(B3383,Population!$A$2:$B$10,2,FALSE)/100000))</f>
        <v>11271.411479763052</v>
      </c>
      <c r="K3383" s="10">
        <f>IF(B3383="Pending","",SUMIFS(E:E,A:A,"&lt;="&amp;A3383,A:A,"&gt;="&amp;A3383-13,B:B,B3383)/(VLOOKUP(B3383,Population!$A$2:$B$10,2,FALSE)/100000)/14)</f>
        <v>25.962656795187655</v>
      </c>
      <c r="L3383" s="13">
        <f>IF(B3383="Pending","",(G3383/C3383)/(VLOOKUP(B3383,Population!$A$2:$B$10,2,FALSE)/100000))</f>
        <v>4.8350259165019397E-6</v>
      </c>
    </row>
    <row r="3384" spans="1:12" x14ac:dyDescent="0.3">
      <c r="A3384" s="1">
        <v>44247</v>
      </c>
      <c r="B3384" s="101" t="s">
        <v>2</v>
      </c>
      <c r="C3384" s="101">
        <v>138285</v>
      </c>
      <c r="D3384" s="6">
        <f t="shared" si="273"/>
        <v>0.18099941361870556</v>
      </c>
      <c r="E3384" s="7">
        <f t="shared" si="274"/>
        <v>249</v>
      </c>
      <c r="F3384" s="6">
        <f t="shared" si="275"/>
        <v>0.18651685393258427</v>
      </c>
      <c r="G3384" s="101">
        <v>45</v>
      </c>
      <c r="H3384" s="7">
        <f t="shared" si="277"/>
        <v>0</v>
      </c>
      <c r="I3384" s="6">
        <f t="shared" si="276"/>
        <v>4.048582995951417E-3</v>
      </c>
      <c r="J3384" s="10">
        <f>IF(B3384="Pending","",C3384/(VLOOKUP(B3384,Population!$A$2:$B$10,2,FALSE)/100000))</f>
        <v>14518.902869238005</v>
      </c>
      <c r="K3384" s="10">
        <f>IF(B3384="Pending","",SUMIFS(E:E,A:A,"&lt;="&amp;A3384,A:A,"&gt;="&amp;A3384-13,B:B,B3384)/(VLOOKUP(B3384,Population!$A$2:$B$10,2,FALSE)/100000)/14)</f>
        <v>26.555630483613953</v>
      </c>
      <c r="L3384" s="13">
        <f>IF(B3384="Pending","",(G3384/C3384)/(VLOOKUP(B3384,Population!$A$2:$B$10,2,FALSE)/100000))</f>
        <v>3.4166159622635908E-5</v>
      </c>
    </row>
    <row r="3385" spans="1:12" x14ac:dyDescent="0.3">
      <c r="A3385" s="1">
        <v>44247</v>
      </c>
      <c r="B3385" s="101" t="s">
        <v>3</v>
      </c>
      <c r="C3385" s="101">
        <v>118369</v>
      </c>
      <c r="D3385" s="6">
        <f t="shared" si="273"/>
        <v>0.15493162375263086</v>
      </c>
      <c r="E3385" s="7">
        <f t="shared" si="274"/>
        <v>185</v>
      </c>
      <c r="F3385" s="6">
        <f t="shared" si="275"/>
        <v>0.13857677902621723</v>
      </c>
      <c r="G3385" s="101">
        <v>111</v>
      </c>
      <c r="H3385" s="7">
        <f t="shared" si="277"/>
        <v>0</v>
      </c>
      <c r="I3385" s="6">
        <f t="shared" si="276"/>
        <v>9.9865047233468288E-3</v>
      </c>
      <c r="J3385" s="10">
        <f>IF(B3385="Pending","",C3385/(VLOOKUP(B3385,Population!$A$2:$B$10,2,FALSE)/100000))</f>
        <v>13494.234947821547</v>
      </c>
      <c r="K3385" s="10">
        <f>IF(B3385="Pending","",SUMIFS(E:E,A:A,"&lt;="&amp;A3385,A:A,"&gt;="&amp;A3385-13,B:B,B3385)/(VLOOKUP(B3385,Population!$A$2:$B$10,2,FALSE)/100000)/14)</f>
        <v>26.86362204683374</v>
      </c>
      <c r="L3385" s="13">
        <f>IF(B3385="Pending","",(G3385/C3385)/(VLOOKUP(B3385,Population!$A$2:$B$10,2,FALSE)/100000))</f>
        <v>1.0690432824526307E-4</v>
      </c>
    </row>
    <row r="3386" spans="1:12" x14ac:dyDescent="0.3">
      <c r="A3386" s="1">
        <v>44247</v>
      </c>
      <c r="B3386" s="101" t="s">
        <v>4</v>
      </c>
      <c r="C3386" s="101">
        <v>113817</v>
      </c>
      <c r="D3386" s="6">
        <f t="shared" si="273"/>
        <v>0.14897357095737218</v>
      </c>
      <c r="E3386" s="7">
        <f t="shared" si="274"/>
        <v>201</v>
      </c>
      <c r="F3386" s="6">
        <f t="shared" si="275"/>
        <v>0.15056179775280898</v>
      </c>
      <c r="G3386" s="101">
        <v>347</v>
      </c>
      <c r="H3386" s="7">
        <f t="shared" si="277"/>
        <v>1</v>
      </c>
      <c r="I3386" s="6">
        <f t="shared" si="276"/>
        <v>3.1219073324336481E-2</v>
      </c>
      <c r="J3386" s="10">
        <f>IF(B3386="Pending","",C3386/(VLOOKUP(B3386,Population!$A$2:$B$10,2,FALSE)/100000))</f>
        <v>13350.654530099</v>
      </c>
      <c r="K3386" s="10">
        <f>IF(B3386="Pending","",SUMIFS(E:E,A:A,"&lt;="&amp;A3386,A:A,"&gt;="&amp;A3386-13,B:B,B3386)/(VLOOKUP(B3386,Population!$A$2:$B$10,2,FALSE)/100000)/14)</f>
        <v>27.582092753584334</v>
      </c>
      <c r="L3386" s="13">
        <f>IF(B3386="Pending","",(G3386/C3386)/(VLOOKUP(B3386,Population!$A$2:$B$10,2,FALSE)/100000))</f>
        <v>3.5761667774559012E-4</v>
      </c>
    </row>
    <row r="3387" spans="1:12" x14ac:dyDescent="0.3">
      <c r="A3387" s="1">
        <v>44247</v>
      </c>
      <c r="B3387" s="101" t="s">
        <v>5</v>
      </c>
      <c r="C3387" s="101">
        <v>107361</v>
      </c>
      <c r="D3387" s="6">
        <f t="shared" si="273"/>
        <v>0.14052339766075747</v>
      </c>
      <c r="E3387" s="7">
        <f t="shared" si="274"/>
        <v>206</v>
      </c>
      <c r="F3387" s="6">
        <f t="shared" si="275"/>
        <v>0.15430711610486891</v>
      </c>
      <c r="G3387" s="101">
        <v>918</v>
      </c>
      <c r="H3387" s="7">
        <f t="shared" si="277"/>
        <v>3</v>
      </c>
      <c r="I3387" s="6">
        <f t="shared" si="276"/>
        <v>8.2591093117408906E-2</v>
      </c>
      <c r="J3387" s="10">
        <f>IF(B3387="Pending","",C3387/(VLOOKUP(B3387,Population!$A$2:$B$10,2,FALSE)/100000))</f>
        <v>11990.805943077708</v>
      </c>
      <c r="K3387" s="10">
        <f>IF(B3387="Pending","",SUMIFS(E:E,A:A,"&lt;="&amp;A3387,A:A,"&gt;="&amp;A3387-13,B:B,B3387)/(VLOOKUP(B3387,Population!$A$2:$B$10,2,FALSE)/100000)/14)</f>
        <v>24.435475108443889</v>
      </c>
      <c r="L3387" s="13">
        <f>IF(B3387="Pending","",(G3387/C3387)/(VLOOKUP(B3387,Population!$A$2:$B$10,2,FALSE)/100000))</f>
        <v>9.5498809940690484E-4</v>
      </c>
    </row>
    <row r="3388" spans="1:12" x14ac:dyDescent="0.3">
      <c r="A3388" s="1">
        <v>44247</v>
      </c>
      <c r="B3388" s="101" t="s">
        <v>6</v>
      </c>
      <c r="C3388" s="101">
        <v>77609</v>
      </c>
      <c r="D3388" s="6">
        <f t="shared" si="273"/>
        <v>0.101581397053434</v>
      </c>
      <c r="E3388" s="7">
        <f t="shared" si="274"/>
        <v>139</v>
      </c>
      <c r="F3388" s="6">
        <f t="shared" si="275"/>
        <v>0.10411985018726591</v>
      </c>
      <c r="G3388" s="101">
        <v>2019</v>
      </c>
      <c r="H3388" s="7">
        <f t="shared" si="277"/>
        <v>6</v>
      </c>
      <c r="I3388" s="6">
        <f t="shared" si="276"/>
        <v>0.18164642375168691</v>
      </c>
      <c r="J3388" s="10">
        <f>IF(B3388="Pending","",C3388/(VLOOKUP(B3388,Population!$A$2:$B$10,2,FALSE)/100000))</f>
        <v>9848.382946000067</v>
      </c>
      <c r="K3388" s="10">
        <f>IF(B3388="Pending","",SUMIFS(E:E,A:A,"&lt;="&amp;A3388,A:A,"&gt;="&amp;A3388-13,B:B,B3388)/(VLOOKUP(B3388,Population!$A$2:$B$10,2,FALSE)/100000)/14)</f>
        <v>20.149499679674619</v>
      </c>
      <c r="L3388" s="13">
        <f>IF(B3388="Pending","",(G3388/C3388)/(VLOOKUP(B3388,Population!$A$2:$B$10,2,FALSE)/100000))</f>
        <v>3.301239791827055E-3</v>
      </c>
    </row>
    <row r="3389" spans="1:12" x14ac:dyDescent="0.3">
      <c r="A3389" s="1">
        <v>44247</v>
      </c>
      <c r="B3389" s="101" t="s">
        <v>7</v>
      </c>
      <c r="C3389" s="101">
        <v>46096</v>
      </c>
      <c r="D3389" s="6">
        <f t="shared" si="273"/>
        <v>6.0334446759719794E-2</v>
      </c>
      <c r="E3389" s="7">
        <f t="shared" si="274"/>
        <v>65</v>
      </c>
      <c r="F3389" s="6">
        <f t="shared" si="275"/>
        <v>4.8689138576779027E-2</v>
      </c>
      <c r="G3389" s="101">
        <v>3401</v>
      </c>
      <c r="H3389" s="7">
        <f t="shared" si="277"/>
        <v>19</v>
      </c>
      <c r="I3389" s="6">
        <f t="shared" si="276"/>
        <v>0.30598290598290601</v>
      </c>
      <c r="J3389" s="10">
        <f>IF(B3389="Pending","",C3389/(VLOOKUP(B3389,Population!$A$2:$B$10,2,FALSE)/100000))</f>
        <v>9611.4029070240231</v>
      </c>
      <c r="K3389" s="10">
        <f>IF(B3389="Pending","",SUMIFS(E:E,A:A,"&lt;="&amp;A3389,A:A,"&gt;="&amp;A3389-13,B:B,B3389)/(VLOOKUP(B3389,Population!$A$2:$B$10,2,FALSE)/100000)/14)</f>
        <v>16.933860243972696</v>
      </c>
      <c r="L3389" s="13">
        <f>IF(B3389="Pending","",(G3389/C3389)/(VLOOKUP(B3389,Population!$A$2:$B$10,2,FALSE)/100000))</f>
        <v>1.5383917179620777E-2</v>
      </c>
    </row>
    <row r="3390" spans="1:12" x14ac:dyDescent="0.3">
      <c r="A3390" s="1">
        <v>44247</v>
      </c>
      <c r="B3390" s="101" t="s">
        <v>25</v>
      </c>
      <c r="C3390" s="101">
        <v>24105</v>
      </c>
      <c r="D3390" s="6">
        <f t="shared" si="273"/>
        <v>3.15507167464215E-2</v>
      </c>
      <c r="E3390" s="7">
        <f t="shared" si="274"/>
        <v>27</v>
      </c>
      <c r="F3390" s="6">
        <f t="shared" si="275"/>
        <v>2.0224719101123594E-2</v>
      </c>
      <c r="G3390" s="101">
        <v>4266</v>
      </c>
      <c r="H3390" s="7">
        <f t="shared" si="277"/>
        <v>22</v>
      </c>
      <c r="I3390" s="6">
        <f t="shared" si="276"/>
        <v>0.38380566801619431</v>
      </c>
      <c r="J3390" s="10">
        <f>IF(B3390="Pending","",C3390/(VLOOKUP(B3390,Population!$A$2:$B$10,2,FALSE)/100000))</f>
        <v>10889.058540265349</v>
      </c>
      <c r="K3390" s="10">
        <f>IF(B3390="Pending","",SUMIFS(E:E,A:A,"&lt;="&amp;A3390,A:A,"&gt;="&amp;A3390-13,B:B,B3390)/(VLOOKUP(B3390,Population!$A$2:$B$10,2,FALSE)/100000)/14)</f>
        <v>15.778438457313998</v>
      </c>
      <c r="L3390" s="13">
        <f>IF(B3390="Pending","",(G3390/C3390)/(VLOOKUP(B3390,Population!$A$2:$B$10,2,FALSE)/100000))</f>
        <v>7.9946031818413837E-2</v>
      </c>
    </row>
    <row r="3391" spans="1:12" x14ac:dyDescent="0.3">
      <c r="A3391" s="1">
        <v>44247</v>
      </c>
      <c r="B3391" s="101" t="s">
        <v>21</v>
      </c>
      <c r="C3391" s="101">
        <v>1054</v>
      </c>
      <c r="D3391" s="6">
        <f t="shared" si="273"/>
        <v>1.3795667061077895E-3</v>
      </c>
      <c r="E3391" s="7">
        <f t="shared" si="274"/>
        <v>3</v>
      </c>
      <c r="F3391" s="6">
        <f t="shared" si="275"/>
        <v>2.2471910112359553E-3</v>
      </c>
      <c r="G3391" s="101">
        <v>0</v>
      </c>
      <c r="H3391" s="7">
        <f t="shared" si="277"/>
        <v>0</v>
      </c>
      <c r="I3391" s="6">
        <f t="shared" si="276"/>
        <v>0</v>
      </c>
      <c r="J3391" s="10" t="str">
        <f>IF(B3391="Pending","",C3391/(VLOOKUP(B3391,Population!$A$2:$B$10,2,FALSE)/100000))</f>
        <v/>
      </c>
      <c r="K3391" s="10" t="str">
        <f>IF(B3391="Pending","",SUMIFS(E:E,A:A,"&lt;="&amp;A3391,A:A,"&gt;="&amp;A3391-13,B:B,B3391)/(VLOOKUP(B3391,Population!$A$2:$B$10,2,FALSE)/100000)/14)</f>
        <v/>
      </c>
      <c r="L3391" s="13" t="str">
        <f>IF(B3391="Pending","",(G3391/C3391)/(VLOOKUP(B3391,Population!$A$2:$B$10,2,FALSE)/100000))</f>
        <v/>
      </c>
    </row>
    <row r="3392" spans="1:12" x14ac:dyDescent="0.3">
      <c r="A3392" s="1">
        <v>44248</v>
      </c>
      <c r="B3392" s="101" t="s">
        <v>0</v>
      </c>
      <c r="C3392" s="101">
        <v>40822</v>
      </c>
      <c r="D3392" s="6">
        <f t="shared" si="273"/>
        <v>5.3352536865946883E-2</v>
      </c>
      <c r="E3392" s="7">
        <f t="shared" si="274"/>
        <v>75</v>
      </c>
      <c r="F3392" s="6">
        <f t="shared" si="275"/>
        <v>6.6430469441984052E-2</v>
      </c>
      <c r="G3392" s="101">
        <v>4</v>
      </c>
      <c r="H3392" s="7">
        <f t="shared" si="277"/>
        <v>0</v>
      </c>
      <c r="I3392" s="6">
        <f t="shared" si="276"/>
        <v>3.5929219437707714E-4</v>
      </c>
      <c r="J3392" s="10">
        <f>IF(B3392="Pending","",C3392/(VLOOKUP(B3392,Population!$A$2:$B$10,2,FALSE)/100000))</f>
        <v>4506.0677709413703</v>
      </c>
      <c r="K3392" s="10">
        <f>IF(B3392="Pending","",SUMIFS(E:E,A:A,"&lt;="&amp;A3392,A:A,"&gt;="&amp;A3392-13,B:B,B3392)/(VLOOKUP(B3392,Population!$A$2:$B$10,2,FALSE)/100000)/14)</f>
        <v>12.094857745865434</v>
      </c>
      <c r="L3392" s="13">
        <f>IF(B3392="Pending","",(G3392/C3392)/(VLOOKUP(B3392,Population!$A$2:$B$10,2,FALSE)/100000))</f>
        <v>1.0816061643916094E-5</v>
      </c>
    </row>
    <row r="3393" spans="1:12" x14ac:dyDescent="0.3">
      <c r="A3393" s="1">
        <v>44248</v>
      </c>
      <c r="B3393" s="101" t="s">
        <v>1</v>
      </c>
      <c r="C3393" s="101">
        <v>96724</v>
      </c>
      <c r="D3393" s="6">
        <f t="shared" si="273"/>
        <v>0.12641396246685235</v>
      </c>
      <c r="E3393" s="7">
        <f t="shared" si="274"/>
        <v>159</v>
      </c>
      <c r="F3393" s="6">
        <f t="shared" si="275"/>
        <v>0.1408325952170062</v>
      </c>
      <c r="G3393" s="101">
        <v>4</v>
      </c>
      <c r="H3393" s="7">
        <f t="shared" si="277"/>
        <v>0</v>
      </c>
      <c r="I3393" s="6">
        <f t="shared" si="276"/>
        <v>3.5929219437707714E-4</v>
      </c>
      <c r="J3393" s="10">
        <f>IF(B3393="Pending","",C3393/(VLOOKUP(B3393,Population!$A$2:$B$10,2,FALSE)/100000))</f>
        <v>11289.970527298725</v>
      </c>
      <c r="K3393" s="10">
        <f>IF(B3393="Pending","",SUMIFS(E:E,A:A,"&lt;="&amp;A3393,A:A,"&gt;="&amp;A3393-13,B:B,B3393)/(VLOOKUP(B3393,Population!$A$2:$B$10,2,FALSE)/100000)/14)</f>
        <v>24.536961768862319</v>
      </c>
      <c r="L3393" s="13">
        <f>IF(B3393="Pending","",(G3393/C3393)/(VLOOKUP(B3393,Population!$A$2:$B$10,2,FALSE)/100000))</f>
        <v>4.8270778465221647E-6</v>
      </c>
    </row>
    <row r="3394" spans="1:12" x14ac:dyDescent="0.3">
      <c r="A3394" s="1">
        <v>44248</v>
      </c>
      <c r="B3394" s="101" t="s">
        <v>2</v>
      </c>
      <c r="C3394" s="101">
        <v>138473</v>
      </c>
      <c r="D3394" s="6">
        <f t="shared" ref="D3394:D3457" si="278">C3394/SUMIF(A:A,A3394,C:C)</f>
        <v>0.18097804706869489</v>
      </c>
      <c r="E3394" s="7">
        <f t="shared" si="274"/>
        <v>188</v>
      </c>
      <c r="F3394" s="6">
        <f t="shared" si="275"/>
        <v>0.16651904340124005</v>
      </c>
      <c r="G3394" s="101">
        <v>45</v>
      </c>
      <c r="H3394" s="7">
        <f t="shared" si="277"/>
        <v>0</v>
      </c>
      <c r="I3394" s="6">
        <f t="shared" si="276"/>
        <v>4.0420371867421184E-3</v>
      </c>
      <c r="J3394" s="10">
        <f>IF(B3394="Pending","",C3394/(VLOOKUP(B3394,Population!$A$2:$B$10,2,FALSE)/100000))</f>
        <v>14538.641479639833</v>
      </c>
      <c r="K3394" s="10">
        <f>IF(B3394="Pending","",SUMIFS(E:E,A:A,"&lt;="&amp;A3394,A:A,"&gt;="&amp;A3394-13,B:B,B3394)/(VLOOKUP(B3394,Population!$A$2:$B$10,2,FALSE)/100000)/14)</f>
        <v>24.958242939697044</v>
      </c>
      <c r="L3394" s="13">
        <f>IF(B3394="Pending","",(G3394/C3394)/(VLOOKUP(B3394,Population!$A$2:$B$10,2,FALSE)/100000))</f>
        <v>3.4119773410095885E-5</v>
      </c>
    </row>
    <row r="3395" spans="1:12" x14ac:dyDescent="0.3">
      <c r="A3395" s="1">
        <v>44248</v>
      </c>
      <c r="B3395" s="101" t="s">
        <v>3</v>
      </c>
      <c r="C3395" s="101">
        <v>118558</v>
      </c>
      <c r="D3395" s="6">
        <f t="shared" si="278"/>
        <v>0.15495002855697737</v>
      </c>
      <c r="E3395" s="7">
        <f t="shared" si="274"/>
        <v>189</v>
      </c>
      <c r="F3395" s="6">
        <f t="shared" si="275"/>
        <v>0.16740478299379982</v>
      </c>
      <c r="G3395" s="101">
        <v>111</v>
      </c>
      <c r="H3395" s="7">
        <f t="shared" si="277"/>
        <v>0</v>
      </c>
      <c r="I3395" s="6">
        <f t="shared" si="276"/>
        <v>9.9703583939638914E-3</v>
      </c>
      <c r="J3395" s="10">
        <f>IF(B3395="Pending","",C3395/(VLOOKUP(B3395,Population!$A$2:$B$10,2,FALSE)/100000))</f>
        <v>13515.781217580845</v>
      </c>
      <c r="K3395" s="10">
        <f>IF(B3395="Pending","",SUMIFS(E:E,A:A,"&lt;="&amp;A3395,A:A,"&gt;="&amp;A3395-13,B:B,B3395)/(VLOOKUP(B3395,Population!$A$2:$B$10,2,FALSE)/100000)/14)</f>
        <v>25.332745737405201</v>
      </c>
      <c r="L3395" s="13">
        <f>IF(B3395="Pending","",(G3395/C3395)/(VLOOKUP(B3395,Population!$A$2:$B$10,2,FALSE)/100000))</f>
        <v>1.0673390602121783E-4</v>
      </c>
    </row>
    <row r="3396" spans="1:12" x14ac:dyDescent="0.3">
      <c r="A3396" s="1">
        <v>44248</v>
      </c>
      <c r="B3396" s="101" t="s">
        <v>4</v>
      </c>
      <c r="C3396" s="101">
        <v>114005</v>
      </c>
      <c r="D3396" s="6">
        <f t="shared" si="278"/>
        <v>0.14899946022738411</v>
      </c>
      <c r="E3396" s="7">
        <f t="shared" si="274"/>
        <v>188</v>
      </c>
      <c r="F3396" s="6">
        <f t="shared" si="275"/>
        <v>0.16651904340124005</v>
      </c>
      <c r="G3396" s="101">
        <v>348</v>
      </c>
      <c r="H3396" s="7">
        <f t="shared" si="277"/>
        <v>1</v>
      </c>
      <c r="I3396" s="6">
        <f t="shared" si="276"/>
        <v>3.1258420910805711E-2</v>
      </c>
      <c r="J3396" s="10">
        <f>IF(B3396="Pending","",C3396/(VLOOKUP(B3396,Population!$A$2:$B$10,2,FALSE)/100000))</f>
        <v>13372.706798667479</v>
      </c>
      <c r="K3396" s="10">
        <f>IF(B3396="Pending","",SUMIFS(E:E,A:A,"&lt;="&amp;A3396,A:A,"&gt;="&amp;A3396-13,B:B,B3396)/(VLOOKUP(B3396,Population!$A$2:$B$10,2,FALSE)/100000)/14)</f>
        <v>26.325314529696833</v>
      </c>
      <c r="L3396" s="13">
        <f>IF(B3396="Pending","",(G3396/C3396)/(VLOOKUP(B3396,Population!$A$2:$B$10,2,FALSE)/100000))</f>
        <v>3.5805584590032014E-4</v>
      </c>
    </row>
    <row r="3397" spans="1:12" x14ac:dyDescent="0.3">
      <c r="A3397" s="1">
        <v>44248</v>
      </c>
      <c r="B3397" s="101" t="s">
        <v>5</v>
      </c>
      <c r="C3397" s="101">
        <v>107523</v>
      </c>
      <c r="D3397" s="6">
        <f t="shared" si="278"/>
        <v>0.1405277747645193</v>
      </c>
      <c r="E3397" s="7">
        <f t="shared" si="274"/>
        <v>162</v>
      </c>
      <c r="F3397" s="6">
        <f t="shared" si="275"/>
        <v>0.14348981399468555</v>
      </c>
      <c r="G3397" s="101">
        <v>920</v>
      </c>
      <c r="H3397" s="7">
        <f t="shared" si="277"/>
        <v>2</v>
      </c>
      <c r="I3397" s="6">
        <f t="shared" si="276"/>
        <v>8.2637204706727752E-2</v>
      </c>
      <c r="J3397" s="10">
        <f>IF(B3397="Pending","",C3397/(VLOOKUP(B3397,Population!$A$2:$B$10,2,FALSE)/100000))</f>
        <v>12008.899203784842</v>
      </c>
      <c r="K3397" s="10">
        <f>IF(B3397="Pending","",SUMIFS(E:E,A:A,"&lt;="&amp;A3397,A:A,"&gt;="&amp;A3397-13,B:B,B3397)/(VLOOKUP(B3397,Population!$A$2:$B$10,2,FALSE)/100000)/14)</f>
        <v>23.167032228181863</v>
      </c>
      <c r="L3397" s="13">
        <f>IF(B3397="Pending","",(G3397/C3397)/(VLOOKUP(B3397,Population!$A$2:$B$10,2,FALSE)/100000))</f>
        <v>9.5562671176773037E-4</v>
      </c>
    </row>
    <row r="3398" spans="1:12" x14ac:dyDescent="0.3">
      <c r="A3398" s="1">
        <v>44248</v>
      </c>
      <c r="B3398" s="101" t="s">
        <v>6</v>
      </c>
      <c r="C3398" s="101">
        <v>77724</v>
      </c>
      <c r="D3398" s="6">
        <f t="shared" si="278"/>
        <v>0.10158180822519366</v>
      </c>
      <c r="E3398" s="7">
        <f t="shared" si="274"/>
        <v>115</v>
      </c>
      <c r="F3398" s="6">
        <f t="shared" si="275"/>
        <v>0.10186005314437556</v>
      </c>
      <c r="G3398" s="101">
        <v>2020</v>
      </c>
      <c r="H3398" s="7">
        <f t="shared" si="277"/>
        <v>1</v>
      </c>
      <c r="I3398" s="6">
        <f t="shared" si="276"/>
        <v>0.18144255816042396</v>
      </c>
      <c r="J3398" s="10">
        <f>IF(B3398="Pending","",C3398/(VLOOKUP(B3398,Population!$A$2:$B$10,2,FALSE)/100000))</f>
        <v>9862.9761508962765</v>
      </c>
      <c r="K3398" s="10">
        <f>IF(B3398="Pending","",SUMIFS(E:E,A:A,"&lt;="&amp;A3398,A:A,"&gt;="&amp;A3398-13,B:B,B3398)/(VLOOKUP(B3398,Population!$A$2:$B$10,2,FALSE)/100000)/14)</f>
        <v>18.962102262653758</v>
      </c>
      <c r="L3398" s="13">
        <f>IF(B3398="Pending","",(G3398/C3398)/(VLOOKUP(B3398,Population!$A$2:$B$10,2,FALSE)/100000))</f>
        <v>3.2979879630202513E-3</v>
      </c>
    </row>
    <row r="3399" spans="1:12" x14ac:dyDescent="0.3">
      <c r="A3399" s="1">
        <v>44248</v>
      </c>
      <c r="B3399" s="101" t="s">
        <v>7</v>
      </c>
      <c r="C3399" s="101">
        <v>46131</v>
      </c>
      <c r="D3399" s="6">
        <f t="shared" si="278"/>
        <v>6.0291163543260883E-2</v>
      </c>
      <c r="E3399" s="7">
        <f t="shared" si="274"/>
        <v>35</v>
      </c>
      <c r="F3399" s="6">
        <f t="shared" si="275"/>
        <v>3.100088573959256E-2</v>
      </c>
      <c r="G3399" s="101">
        <v>3406</v>
      </c>
      <c r="H3399" s="7">
        <f t="shared" si="277"/>
        <v>5</v>
      </c>
      <c r="I3399" s="6">
        <f t="shared" si="276"/>
        <v>0.3059373035120812</v>
      </c>
      <c r="J3399" s="10">
        <f>IF(B3399="Pending","",C3399/(VLOOKUP(B3399,Population!$A$2:$B$10,2,FALSE)/100000))</f>
        <v>9618.7007007967113</v>
      </c>
      <c r="K3399" s="10">
        <f>IF(B3399="Pending","",SUMIFS(E:E,A:A,"&lt;="&amp;A3399,A:A,"&gt;="&amp;A3399-13,B:B,B3399)/(VLOOKUP(B3399,Population!$A$2:$B$10,2,FALSE)/100000)/14)</f>
        <v>15.146645442498002</v>
      </c>
      <c r="L3399" s="13">
        <f>IF(B3399="Pending","",(G3399/C3399)/(VLOOKUP(B3399,Population!$A$2:$B$10,2,FALSE)/100000))</f>
        <v>1.5394844860924893E-2</v>
      </c>
    </row>
    <row r="3400" spans="1:12" x14ac:dyDescent="0.3">
      <c r="A3400" s="1">
        <v>44248</v>
      </c>
      <c r="B3400" s="101" t="s">
        <v>25</v>
      </c>
      <c r="C3400" s="101">
        <v>24123</v>
      </c>
      <c r="D3400" s="6">
        <f t="shared" si="278"/>
        <v>3.1527687198501707E-2</v>
      </c>
      <c r="E3400" s="7">
        <f t="shared" ref="E3400:E3463" si="279">C3400-SUMIFS(C:C,A:A,A3400-1,B:B,B3400)</f>
        <v>18</v>
      </c>
      <c r="F3400" s="6">
        <f t="shared" ref="F3400:F3463" si="280">E3400/SUMIF(A:A,A3400,E:E)</f>
        <v>1.5943312666076175E-2</v>
      </c>
      <c r="G3400" s="101">
        <v>4275</v>
      </c>
      <c r="H3400" s="7">
        <f t="shared" si="277"/>
        <v>9</v>
      </c>
      <c r="I3400" s="6">
        <f t="shared" si="276"/>
        <v>0.38399353274050119</v>
      </c>
      <c r="J3400" s="10">
        <f>IF(B3400="Pending","",C3400/(VLOOKUP(B3400,Population!$A$2:$B$10,2,FALSE)/100000))</f>
        <v>10897.189760083842</v>
      </c>
      <c r="K3400" s="10">
        <f>IF(B3400="Pending","",SUMIFS(E:E,A:A,"&lt;="&amp;A3400,A:A,"&gt;="&amp;A3400-13,B:B,B3400)/(VLOOKUP(B3400,Population!$A$2:$B$10,2,FALSE)/100000)/14)</f>
        <v>14.842702843281062</v>
      </c>
      <c r="L3400" s="13">
        <f>IF(B3400="Pending","",(G3400/C3400)/(VLOOKUP(B3400,Population!$A$2:$B$10,2,FALSE)/100000))</f>
        <v>8.0054914682755551E-2</v>
      </c>
    </row>
    <row r="3401" spans="1:12" x14ac:dyDescent="0.3">
      <c r="A3401" s="1">
        <v>44248</v>
      </c>
      <c r="B3401" s="101" t="s">
        <v>21</v>
      </c>
      <c r="C3401" s="101">
        <v>1054</v>
      </c>
      <c r="D3401" s="6">
        <f t="shared" si="278"/>
        <v>1.3775310826688555E-3</v>
      </c>
      <c r="E3401" s="7">
        <f t="shared" si="279"/>
        <v>0</v>
      </c>
      <c r="F3401" s="6">
        <f t="shared" si="280"/>
        <v>0</v>
      </c>
      <c r="G3401" s="101">
        <v>0</v>
      </c>
      <c r="H3401" s="7">
        <f t="shared" si="277"/>
        <v>0</v>
      </c>
      <c r="I3401" s="6">
        <f t="shared" si="276"/>
        <v>0</v>
      </c>
      <c r="J3401" s="10" t="str">
        <f>IF(B3401="Pending","",C3401/(VLOOKUP(B3401,Population!$A$2:$B$10,2,FALSE)/100000))</f>
        <v/>
      </c>
      <c r="K3401" s="10" t="str">
        <f>IF(B3401="Pending","",SUMIFS(E:E,A:A,"&lt;="&amp;A3401,A:A,"&gt;="&amp;A3401-13,B:B,B3401)/(VLOOKUP(B3401,Population!$A$2:$B$10,2,FALSE)/100000)/14)</f>
        <v/>
      </c>
      <c r="L3401" s="13" t="str">
        <f>IF(B3401="Pending","",(G3401/C3401)/(VLOOKUP(B3401,Population!$A$2:$B$10,2,FALSE)/100000))</f>
        <v/>
      </c>
    </row>
    <row r="3402" spans="1:12" x14ac:dyDescent="0.3">
      <c r="A3402" s="1">
        <v>44249</v>
      </c>
      <c r="B3402" s="101" t="s">
        <v>0</v>
      </c>
      <c r="C3402" s="101">
        <v>40875</v>
      </c>
      <c r="D3402" s="6">
        <f t="shared" si="278"/>
        <v>5.3355419540027337E-2</v>
      </c>
      <c r="E3402" s="7">
        <f t="shared" si="279"/>
        <v>53</v>
      </c>
      <c r="F3402" s="6">
        <f t="shared" si="280"/>
        <v>5.5672268907563029E-2</v>
      </c>
      <c r="G3402" s="101">
        <v>4</v>
      </c>
      <c r="H3402" s="7">
        <f t="shared" si="277"/>
        <v>0</v>
      </c>
      <c r="I3402" s="6">
        <f t="shared" si="276"/>
        <v>3.5864789742670134E-4</v>
      </c>
      <c r="J3402" s="10">
        <f>IF(B3402="Pending","",C3402/(VLOOKUP(B3402,Population!$A$2:$B$10,2,FALSE)/100000))</f>
        <v>4511.9180867480409</v>
      </c>
      <c r="K3402" s="10">
        <f>IF(B3402="Pending","",SUMIFS(E:E,A:A,"&lt;="&amp;A3402,A:A,"&gt;="&amp;A3402-13,B:B,B3402)/(VLOOKUP(B3402,Population!$A$2:$B$10,2,FALSE)/100000)/14)</f>
        <v>11.866206589000964</v>
      </c>
      <c r="L3402" s="13">
        <f>IF(B3402="Pending","",(G3402/C3402)/(VLOOKUP(B3402,Population!$A$2:$B$10,2,FALSE)/100000))</f>
        <v>1.080203714808423E-5</v>
      </c>
    </row>
    <row r="3403" spans="1:12" x14ac:dyDescent="0.3">
      <c r="A3403" s="1">
        <v>44249</v>
      </c>
      <c r="B3403" s="101" t="s">
        <v>1</v>
      </c>
      <c r="C3403" s="101">
        <v>96861</v>
      </c>
      <c r="D3403" s="6">
        <f t="shared" si="278"/>
        <v>0.12643570133496237</v>
      </c>
      <c r="E3403" s="7">
        <f t="shared" si="279"/>
        <v>137</v>
      </c>
      <c r="F3403" s="6">
        <f t="shared" si="280"/>
        <v>0.14390756302521007</v>
      </c>
      <c r="G3403" s="101">
        <v>4</v>
      </c>
      <c r="H3403" s="7">
        <f t="shared" si="277"/>
        <v>0</v>
      </c>
      <c r="I3403" s="6">
        <f t="shared" si="276"/>
        <v>3.5864789742670134E-4</v>
      </c>
      <c r="J3403" s="10">
        <f>IF(B3403="Pending","",C3403/(VLOOKUP(B3403,Population!$A$2:$B$10,2,FALSE)/100000))</f>
        <v>11305.961656307451</v>
      </c>
      <c r="K3403" s="10">
        <f>IF(B3403="Pending","",SUMIFS(E:E,A:A,"&lt;="&amp;A3403,A:A,"&gt;="&amp;A3403-13,B:B,B3403)/(VLOOKUP(B3403,Population!$A$2:$B$10,2,FALSE)/100000)/14)</f>
        <v>24.370213812566959</v>
      </c>
      <c r="L3403" s="13">
        <f>IF(B3403="Pending","",(G3403/C3403)/(VLOOKUP(B3403,Population!$A$2:$B$10,2,FALSE)/100000))</f>
        <v>4.8202504375033281E-6</v>
      </c>
    </row>
    <row r="3404" spans="1:12" x14ac:dyDescent="0.3">
      <c r="A3404" s="1">
        <v>44249</v>
      </c>
      <c r="B3404" s="101" t="s">
        <v>2</v>
      </c>
      <c r="C3404" s="101">
        <v>138586</v>
      </c>
      <c r="D3404" s="6">
        <f t="shared" si="278"/>
        <v>0.18090065253514931</v>
      </c>
      <c r="E3404" s="7">
        <f t="shared" si="279"/>
        <v>113</v>
      </c>
      <c r="F3404" s="6">
        <f t="shared" si="280"/>
        <v>0.11869747899159663</v>
      </c>
      <c r="G3404" s="101">
        <v>45</v>
      </c>
      <c r="H3404" s="7">
        <f t="shared" si="277"/>
        <v>0</v>
      </c>
      <c r="I3404" s="6">
        <f t="shared" si="276"/>
        <v>4.0347888460503904E-3</v>
      </c>
      <c r="J3404" s="10">
        <f>IF(B3404="Pending","",C3404/(VLOOKUP(B3404,Population!$A$2:$B$10,2,FALSE)/100000))</f>
        <v>14550.505644402634</v>
      </c>
      <c r="K3404" s="10">
        <f>IF(B3404="Pending","",SUMIFS(E:E,A:A,"&lt;="&amp;A3404,A:A,"&gt;="&amp;A3404-13,B:B,B3404)/(VLOOKUP(B3404,Population!$A$2:$B$10,2,FALSE)/100000)/14)</f>
        <v>24.155799431720006</v>
      </c>
      <c r="L3404" s="13">
        <f>IF(B3404="Pending","",(G3404/C3404)/(VLOOKUP(B3404,Population!$A$2:$B$10,2,FALSE)/100000))</f>
        <v>3.4091952891462394E-5</v>
      </c>
    </row>
    <row r="3405" spans="1:12" x14ac:dyDescent="0.3">
      <c r="A3405" s="1">
        <v>44249</v>
      </c>
      <c r="B3405" s="101" t="s">
        <v>3</v>
      </c>
      <c r="C3405" s="101">
        <v>118741</v>
      </c>
      <c r="D3405" s="6">
        <f t="shared" si="278"/>
        <v>0.15499635159883512</v>
      </c>
      <c r="E3405" s="7">
        <f t="shared" si="279"/>
        <v>183</v>
      </c>
      <c r="F3405" s="6">
        <f t="shared" si="280"/>
        <v>0.19222689075630253</v>
      </c>
      <c r="G3405" s="101">
        <v>113</v>
      </c>
      <c r="H3405" s="7">
        <f t="shared" si="277"/>
        <v>2</v>
      </c>
      <c r="I3405" s="6">
        <f t="shared" si="276"/>
        <v>1.0131803102304313E-2</v>
      </c>
      <c r="J3405" s="10">
        <f>IF(B3405="Pending","",C3405/(VLOOKUP(B3405,Population!$A$2:$B$10,2,FALSE)/100000))</f>
        <v>13536.643478776354</v>
      </c>
      <c r="K3405" s="10">
        <f>IF(B3405="Pending","",SUMIFS(E:E,A:A,"&lt;="&amp;A3405,A:A,"&gt;="&amp;A3405-13,B:B,B3405)/(VLOOKUP(B3405,Population!$A$2:$B$10,2,FALSE)/100000)/14)</f>
        <v>25.178029514643811</v>
      </c>
      <c r="L3405" s="13">
        <f>IF(B3405="Pending","",(G3405/C3405)/(VLOOKUP(B3405,Population!$A$2:$B$10,2,FALSE)/100000))</f>
        <v>1.0848958055481497E-4</v>
      </c>
    </row>
    <row r="3406" spans="1:12" x14ac:dyDescent="0.3">
      <c r="A3406" s="1">
        <v>44249</v>
      </c>
      <c r="B3406" s="101" t="s">
        <v>4</v>
      </c>
      <c r="C3406" s="101">
        <v>114168</v>
      </c>
      <c r="D3406" s="6">
        <f t="shared" si="278"/>
        <v>0.14902707126717654</v>
      </c>
      <c r="E3406" s="7">
        <f t="shared" si="279"/>
        <v>163</v>
      </c>
      <c r="F3406" s="6">
        <f t="shared" si="280"/>
        <v>0.17121848739495799</v>
      </c>
      <c r="G3406" s="101">
        <v>349</v>
      </c>
      <c r="H3406" s="7">
        <f t="shared" si="277"/>
        <v>1</v>
      </c>
      <c r="I3406" s="6">
        <f t="shared" si="276"/>
        <v>3.1292029050479689E-2</v>
      </c>
      <c r="J3406" s="10">
        <f>IF(B3406="Pending","",C3406/(VLOOKUP(B3406,Population!$A$2:$B$10,2,FALSE)/100000))</f>
        <v>13391.826584713555</v>
      </c>
      <c r="K3406" s="10">
        <f>IF(B3406="Pending","",SUMIFS(E:E,A:A,"&lt;="&amp;A3406,A:A,"&gt;="&amp;A3406-13,B:B,B3406)/(VLOOKUP(B3406,Population!$A$2:$B$10,2,FALSE)/100000)/14)</f>
        <v>26.417478266115246</v>
      </c>
      <c r="L3406" s="13">
        <f>IF(B3406="Pending","",(G3406/C3406)/(VLOOKUP(B3406,Population!$A$2:$B$10,2,FALSE)/100000))</f>
        <v>3.5857206934309234E-4</v>
      </c>
    </row>
    <row r="3407" spans="1:12" x14ac:dyDescent="0.3">
      <c r="A3407" s="1">
        <v>44249</v>
      </c>
      <c r="B3407" s="101" t="s">
        <v>5</v>
      </c>
      <c r="C3407" s="101">
        <v>107668</v>
      </c>
      <c r="D3407" s="6">
        <f t="shared" si="278"/>
        <v>0.14054241739536791</v>
      </c>
      <c r="E3407" s="7">
        <f t="shared" si="279"/>
        <v>145</v>
      </c>
      <c r="F3407" s="6">
        <f t="shared" si="280"/>
        <v>0.15231092436974789</v>
      </c>
      <c r="G3407" s="101">
        <v>923</v>
      </c>
      <c r="H3407" s="7">
        <f t="shared" si="277"/>
        <v>3</v>
      </c>
      <c r="I3407" s="6">
        <f t="shared" si="276"/>
        <v>8.2758002331211333E-2</v>
      </c>
      <c r="J3407" s="10">
        <f>IF(B3407="Pending","",C3407/(VLOOKUP(B3407,Population!$A$2:$B$10,2,FALSE)/100000))</f>
        <v>12025.093788985672</v>
      </c>
      <c r="K3407" s="10">
        <f>IF(B3407="Pending","",SUMIFS(E:E,A:A,"&lt;="&amp;A3407,A:A,"&gt;="&amp;A3407-13,B:B,B3407)/(VLOOKUP(B3407,Population!$A$2:$B$10,2,FALSE)/100000)/14)</f>
        <v>23.023434920982393</v>
      </c>
      <c r="L3407" s="13">
        <f>IF(B3407="Pending","",(G3407/C3407)/(VLOOKUP(B3407,Population!$A$2:$B$10,2,FALSE)/100000))</f>
        <v>9.5745171557813928E-4</v>
      </c>
    </row>
    <row r="3408" spans="1:12" x14ac:dyDescent="0.3">
      <c r="A3408" s="1">
        <v>44249</v>
      </c>
      <c r="B3408" s="101" t="s">
        <v>6</v>
      </c>
      <c r="C3408" s="101">
        <v>77826</v>
      </c>
      <c r="D3408" s="6">
        <f t="shared" si="278"/>
        <v>0.10158871880421204</v>
      </c>
      <c r="E3408" s="7">
        <f t="shared" si="279"/>
        <v>102</v>
      </c>
      <c r="F3408" s="6">
        <f t="shared" si="280"/>
        <v>0.10714285714285714</v>
      </c>
      <c r="G3408" s="101">
        <v>2024</v>
      </c>
      <c r="H3408" s="7">
        <f t="shared" si="277"/>
        <v>4</v>
      </c>
      <c r="I3408" s="6">
        <f t="shared" si="276"/>
        <v>0.18147583609791088</v>
      </c>
      <c r="J3408" s="10">
        <f>IF(B3408="Pending","",C3408/(VLOOKUP(B3408,Population!$A$2:$B$10,2,FALSE)/100000))</f>
        <v>9875.919689152046</v>
      </c>
      <c r="K3408" s="10">
        <f>IF(B3408="Pending","",SUMIFS(E:E,A:A,"&lt;="&amp;A3408,A:A,"&gt;="&amp;A3408-13,B:B,B3408)/(VLOOKUP(B3408,Population!$A$2:$B$10,2,FALSE)/100000)/14)</f>
        <v>18.445448424713387</v>
      </c>
      <c r="L3408" s="13">
        <f>IF(B3408="Pending","",(G3408/C3408)/(VLOOKUP(B3408,Population!$A$2:$B$10,2,FALSE)/100000))</f>
        <v>3.3001876772968718E-3</v>
      </c>
    </row>
    <row r="3409" spans="1:12" x14ac:dyDescent="0.3">
      <c r="A3409" s="1">
        <v>44249</v>
      </c>
      <c r="B3409" s="101" t="s">
        <v>7</v>
      </c>
      <c r="C3409" s="101">
        <v>46175</v>
      </c>
      <c r="D3409" s="6">
        <f t="shared" si="278"/>
        <v>6.02736757739636E-2</v>
      </c>
      <c r="E3409" s="7">
        <f t="shared" si="279"/>
        <v>44</v>
      </c>
      <c r="F3409" s="6">
        <f t="shared" si="280"/>
        <v>4.6218487394957986E-2</v>
      </c>
      <c r="G3409" s="101">
        <v>3412</v>
      </c>
      <c r="H3409" s="7">
        <f t="shared" si="277"/>
        <v>6</v>
      </c>
      <c r="I3409" s="6">
        <f t="shared" si="276"/>
        <v>0.30592665650497625</v>
      </c>
      <c r="J3409" s="10">
        <f>IF(B3409="Pending","",C3409/(VLOOKUP(B3409,Population!$A$2:$B$10,2,FALSE)/100000))</f>
        <v>9627.8750701109475</v>
      </c>
      <c r="K3409" s="10">
        <f>IF(B3409="Pending","",SUMIFS(E:E,A:A,"&lt;="&amp;A3409,A:A,"&gt;="&amp;A3409-13,B:B,B3409)/(VLOOKUP(B3409,Population!$A$2:$B$10,2,FALSE)/100000)/14)</f>
        <v>14.640267915413506</v>
      </c>
      <c r="L3409" s="13">
        <f>IF(B3409="Pending","",(G3409/C3409)/(VLOOKUP(B3409,Population!$A$2:$B$10,2,FALSE)/100000))</f>
        <v>1.5407268838989897E-2</v>
      </c>
    </row>
    <row r="3410" spans="1:12" x14ac:dyDescent="0.3">
      <c r="A3410" s="1">
        <v>44249</v>
      </c>
      <c r="B3410" s="101" t="s">
        <v>25</v>
      </c>
      <c r="C3410" s="101">
        <v>24134</v>
      </c>
      <c r="D3410" s="6">
        <f t="shared" si="278"/>
        <v>3.1502867160342986E-2</v>
      </c>
      <c r="E3410" s="7">
        <f t="shared" si="279"/>
        <v>11</v>
      </c>
      <c r="F3410" s="6">
        <f t="shared" si="280"/>
        <v>1.1554621848739496E-2</v>
      </c>
      <c r="G3410" s="101">
        <v>4279</v>
      </c>
      <c r="H3410" s="7">
        <f t="shared" si="277"/>
        <v>4</v>
      </c>
      <c r="I3410" s="6">
        <f t="shared" si="276"/>
        <v>0.38366358827221375</v>
      </c>
      <c r="J3410" s="10">
        <f>IF(B3410="Pending","",C3410/(VLOOKUP(B3410,Population!$A$2:$B$10,2,FALSE)/100000))</f>
        <v>10902.158838861809</v>
      </c>
      <c r="K3410" s="10">
        <f>IF(B3410="Pending","",SUMIFS(E:E,A:A,"&lt;="&amp;A3410,A:A,"&gt;="&amp;A3410-13,B:B,B3410)/(VLOOKUP(B3410,Population!$A$2:$B$10,2,FALSE)/100000)/14)</f>
        <v>14.713635862035138</v>
      </c>
      <c r="L3410" s="13">
        <f>IF(B3410="Pending","",(G3410/C3410)/(VLOOKUP(B3410,Population!$A$2:$B$10,2,FALSE)/100000))</f>
        <v>8.0093297614550224E-2</v>
      </c>
    </row>
    <row r="3411" spans="1:12" x14ac:dyDescent="0.3">
      <c r="A3411" s="1">
        <v>44249</v>
      </c>
      <c r="B3411" s="101" t="s">
        <v>21</v>
      </c>
      <c r="C3411" s="101">
        <v>1055</v>
      </c>
      <c r="D3411" s="6">
        <f t="shared" si="278"/>
        <v>1.377124589962785E-3</v>
      </c>
      <c r="E3411" s="7">
        <f t="shared" si="279"/>
        <v>1</v>
      </c>
      <c r="F3411" s="6">
        <f t="shared" si="280"/>
        <v>1.0504201680672268E-3</v>
      </c>
      <c r="G3411" s="101">
        <v>0</v>
      </c>
      <c r="H3411" s="7">
        <f t="shared" si="277"/>
        <v>0</v>
      </c>
      <c r="I3411" s="6">
        <f t="shared" si="276"/>
        <v>0</v>
      </c>
      <c r="J3411" s="10" t="str">
        <f>IF(B3411="Pending","",C3411/(VLOOKUP(B3411,Population!$A$2:$B$10,2,FALSE)/100000))</f>
        <v/>
      </c>
      <c r="K3411" s="10" t="str">
        <f>IF(B3411="Pending","",SUMIFS(E:E,A:A,"&lt;="&amp;A3411,A:A,"&gt;="&amp;A3411-13,B:B,B3411)/(VLOOKUP(B3411,Population!$A$2:$B$10,2,FALSE)/100000)/14)</f>
        <v/>
      </c>
      <c r="L3411" s="13" t="str">
        <f>IF(B3411="Pending","",(G3411/C3411)/(VLOOKUP(B3411,Population!$A$2:$B$10,2,FALSE)/100000))</f>
        <v/>
      </c>
    </row>
    <row r="3412" spans="1:12" x14ac:dyDescent="0.3">
      <c r="A3412" s="1">
        <v>44250</v>
      </c>
      <c r="B3412" s="101" t="s">
        <v>0</v>
      </c>
      <c r="C3412" s="101">
        <v>40973</v>
      </c>
      <c r="D3412" s="6">
        <f t="shared" si="278"/>
        <v>5.3397887438665997E-2</v>
      </c>
      <c r="E3412" s="7">
        <f t="shared" si="279"/>
        <v>98</v>
      </c>
      <c r="F3412" s="6">
        <f t="shared" si="280"/>
        <v>7.9934747145187598E-2</v>
      </c>
      <c r="G3412" s="101">
        <v>4</v>
      </c>
      <c r="H3412" s="7">
        <f t="shared" si="277"/>
        <v>0</v>
      </c>
      <c r="I3412" s="6">
        <f t="shared" si="276"/>
        <v>3.572066440435792E-4</v>
      </c>
      <c r="J3412" s="10">
        <f>IF(B3412="Pending","",C3412/(VLOOKUP(B3412,Population!$A$2:$B$10,2,FALSE)/100000))</f>
        <v>4522.7356518245251</v>
      </c>
      <c r="K3412" s="10">
        <f>IF(B3412="Pending","",SUMIFS(E:E,A:A,"&lt;="&amp;A3412,A:A,"&gt;="&amp;A3412-13,B:B,B3412)/(VLOOKUP(B3412,Population!$A$2:$B$10,2,FALSE)/100000)/14)</f>
        <v>11.471980456476015</v>
      </c>
      <c r="L3412" s="13">
        <f>IF(B3412="Pending","",(G3412/C3412)/(VLOOKUP(B3412,Population!$A$2:$B$10,2,FALSE)/100000))</f>
        <v>1.0776200630364944E-5</v>
      </c>
    </row>
    <row r="3413" spans="1:12" x14ac:dyDescent="0.3">
      <c r="A3413" s="1">
        <v>44250</v>
      </c>
      <c r="B3413" s="101" t="s">
        <v>1</v>
      </c>
      <c r="C3413" s="101">
        <v>97052</v>
      </c>
      <c r="D3413" s="6">
        <f t="shared" si="278"/>
        <v>0.12648260492757213</v>
      </c>
      <c r="E3413" s="7">
        <f t="shared" si="279"/>
        <v>191</v>
      </c>
      <c r="F3413" s="6">
        <f t="shared" si="280"/>
        <v>0.15579119086460033</v>
      </c>
      <c r="G3413" s="101">
        <v>4</v>
      </c>
      <c r="H3413" s="7">
        <f t="shared" si="277"/>
        <v>0</v>
      </c>
      <c r="I3413" s="6">
        <f t="shared" si="276"/>
        <v>3.572066440435792E-4</v>
      </c>
      <c r="J3413" s="10">
        <f>IF(B3413="Pending","",C3413/(VLOOKUP(B3413,Population!$A$2:$B$10,2,FALSE)/100000))</f>
        <v>11328.25585806414</v>
      </c>
      <c r="K3413" s="10">
        <f>IF(B3413="Pending","",SUMIFS(E:E,A:A,"&lt;="&amp;A3413,A:A,"&gt;="&amp;A3413-13,B:B,B3413)/(VLOOKUP(B3413,Population!$A$2:$B$10,2,FALSE)/100000)/14)</f>
        <v>24.003368308717167</v>
      </c>
      <c r="L3413" s="13">
        <f>IF(B3413="Pending","",(G3413/C3413)/(VLOOKUP(B3413,Population!$A$2:$B$10,2,FALSE)/100000))</f>
        <v>4.8107641019969695E-6</v>
      </c>
    </row>
    <row r="3414" spans="1:12" x14ac:dyDescent="0.3">
      <c r="A3414" s="1">
        <v>44250</v>
      </c>
      <c r="B3414" s="101" t="s">
        <v>2</v>
      </c>
      <c r="C3414" s="101">
        <v>138788</v>
      </c>
      <c r="D3414" s="6">
        <f t="shared" si="278"/>
        <v>0.18087486886089807</v>
      </c>
      <c r="E3414" s="7">
        <f t="shared" si="279"/>
        <v>202</v>
      </c>
      <c r="F3414" s="6">
        <f t="shared" si="280"/>
        <v>0.16476345840130505</v>
      </c>
      <c r="G3414" s="101">
        <v>45</v>
      </c>
      <c r="H3414" s="7">
        <f t="shared" si="277"/>
        <v>0</v>
      </c>
      <c r="I3414" s="6">
        <f t="shared" si="276"/>
        <v>4.0185747454902663E-3</v>
      </c>
      <c r="J3414" s="10">
        <f>IF(B3414="Pending","",C3414/(VLOOKUP(B3414,Population!$A$2:$B$10,2,FALSE)/100000))</f>
        <v>14571.714151323746</v>
      </c>
      <c r="K3414" s="10">
        <f>IF(B3414="Pending","",SUMIFS(E:E,A:A,"&lt;="&amp;A3414,A:A,"&gt;="&amp;A3414-13,B:B,B3414)/(VLOOKUP(B3414,Population!$A$2:$B$10,2,FALSE)/100000)/14)</f>
        <v>23.825822662084587</v>
      </c>
      <c r="L3414" s="13">
        <f>IF(B3414="Pending","",(G3414/C3414)/(VLOOKUP(B3414,Population!$A$2:$B$10,2,FALSE)/100000))</f>
        <v>3.4042333511659557E-5</v>
      </c>
    </row>
    <row r="3415" spans="1:12" x14ac:dyDescent="0.3">
      <c r="A3415" s="1">
        <v>44250</v>
      </c>
      <c r="B3415" s="101" t="s">
        <v>3</v>
      </c>
      <c r="C3415" s="101">
        <v>118916</v>
      </c>
      <c r="D3415" s="6">
        <f t="shared" si="278"/>
        <v>0.15497676964480037</v>
      </c>
      <c r="E3415" s="7">
        <f t="shared" si="279"/>
        <v>175</v>
      </c>
      <c r="F3415" s="6">
        <f t="shared" si="280"/>
        <v>0.14274061990212072</v>
      </c>
      <c r="G3415" s="101">
        <v>113</v>
      </c>
      <c r="H3415" s="7">
        <f t="shared" si="277"/>
        <v>0</v>
      </c>
      <c r="I3415" s="6">
        <f t="shared" si="276"/>
        <v>1.0091087694231112E-2</v>
      </c>
      <c r="J3415" s="10">
        <f>IF(B3415="Pending","",C3415/(VLOOKUP(B3415,Population!$A$2:$B$10,2,FALSE)/100000))</f>
        <v>13556.593728553482</v>
      </c>
      <c r="K3415" s="10">
        <f>IF(B3415="Pending","",SUMIFS(E:E,A:A,"&lt;="&amp;A3415,A:A,"&gt;="&amp;A3415-13,B:B,B3415)/(VLOOKUP(B3415,Population!$A$2:$B$10,2,FALSE)/100000)/14)</f>
        <v>24.518449828134703</v>
      </c>
      <c r="L3415" s="13">
        <f>IF(B3415="Pending","",(G3415/C3415)/(VLOOKUP(B3415,Population!$A$2:$B$10,2,FALSE)/100000))</f>
        <v>1.0832992435550543E-4</v>
      </c>
    </row>
    <row r="3416" spans="1:12" x14ac:dyDescent="0.3">
      <c r="A3416" s="1">
        <v>44250</v>
      </c>
      <c r="B3416" s="101" t="s">
        <v>4</v>
      </c>
      <c r="C3416" s="101">
        <v>114360</v>
      </c>
      <c r="D3416" s="6">
        <f t="shared" si="278"/>
        <v>0.14903918208297764</v>
      </c>
      <c r="E3416" s="7">
        <f t="shared" si="279"/>
        <v>192</v>
      </c>
      <c r="F3416" s="6">
        <f t="shared" si="280"/>
        <v>0.15660685154975529</v>
      </c>
      <c r="G3416" s="101">
        <v>349</v>
      </c>
      <c r="H3416" s="7">
        <f t="shared" si="277"/>
        <v>0</v>
      </c>
      <c r="I3416" s="6">
        <f t="shared" si="276"/>
        <v>3.1166279692802286E-2</v>
      </c>
      <c r="J3416" s="10">
        <f>IF(B3416="Pending","",C3416/(VLOOKUP(B3416,Population!$A$2:$B$10,2,FALSE)/100000))</f>
        <v>13414.34805048562</v>
      </c>
      <c r="K3416" s="10">
        <f>IF(B3416="Pending","",SUMIFS(E:E,A:A,"&lt;="&amp;A3416,A:A,"&gt;="&amp;A3416-13,B:B,B3416)/(VLOOKUP(B3416,Population!$A$2:$B$10,2,FALSE)/100000)/14)</f>
        <v>26.032066277456416</v>
      </c>
      <c r="L3416" s="13">
        <f>IF(B3416="Pending","",(G3416/C3416)/(VLOOKUP(B3416,Population!$A$2:$B$10,2,FALSE)/100000))</f>
        <v>3.5797005957294655E-4</v>
      </c>
    </row>
    <row r="3417" spans="1:12" x14ac:dyDescent="0.3">
      <c r="A3417" s="1">
        <v>44250</v>
      </c>
      <c r="B3417" s="101" t="s">
        <v>5</v>
      </c>
      <c r="C3417" s="101">
        <v>107833</v>
      </c>
      <c r="D3417" s="6">
        <f t="shared" si="278"/>
        <v>0.14053289718042786</v>
      </c>
      <c r="E3417" s="7">
        <f t="shared" si="279"/>
        <v>165</v>
      </c>
      <c r="F3417" s="6">
        <f t="shared" si="280"/>
        <v>0.13458401305057097</v>
      </c>
      <c r="G3417" s="101">
        <v>926</v>
      </c>
      <c r="H3417" s="7">
        <f t="shared" si="277"/>
        <v>3</v>
      </c>
      <c r="I3417" s="6">
        <f t="shared" si="276"/>
        <v>8.2693338096088587E-2</v>
      </c>
      <c r="J3417" s="10">
        <f>IF(B3417="Pending","",C3417/(VLOOKUP(B3417,Population!$A$2:$B$10,2,FALSE)/100000))</f>
        <v>12043.522110076272</v>
      </c>
      <c r="K3417" s="10">
        <f>IF(B3417="Pending","",SUMIFS(E:E,A:A,"&lt;="&amp;A3417,A:A,"&gt;="&amp;A3417-13,B:B,B3417)/(VLOOKUP(B3417,Population!$A$2:$B$10,2,FALSE)/100000)/14)</f>
        <v>22.512866717606482</v>
      </c>
      <c r="L3417" s="13">
        <f>IF(B3417="Pending","",(G3417/C3417)/(VLOOKUP(B3417,Population!$A$2:$B$10,2,FALSE)/100000))</f>
        <v>9.5909389237369409E-4</v>
      </c>
    </row>
    <row r="3418" spans="1:12" x14ac:dyDescent="0.3">
      <c r="A3418" s="1">
        <v>44250</v>
      </c>
      <c r="B3418" s="101" t="s">
        <v>6</v>
      </c>
      <c r="C3418" s="101">
        <v>77939</v>
      </c>
      <c r="D3418" s="6">
        <f t="shared" si="278"/>
        <v>0.10157366922320038</v>
      </c>
      <c r="E3418" s="7">
        <f t="shared" si="279"/>
        <v>113</v>
      </c>
      <c r="F3418" s="6">
        <f t="shared" si="280"/>
        <v>9.2169657422512236E-2</v>
      </c>
      <c r="G3418" s="101">
        <v>2034</v>
      </c>
      <c r="H3418" s="7">
        <f t="shared" si="277"/>
        <v>10</v>
      </c>
      <c r="I3418" s="6">
        <f t="shared" si="276"/>
        <v>0.18163957849616003</v>
      </c>
      <c r="J3418" s="10">
        <f>IF(B3418="Pending","",C3418/(VLOOKUP(B3418,Population!$A$2:$B$10,2,FALSE)/100000))</f>
        <v>9890.2590991804973</v>
      </c>
      <c r="K3418" s="10">
        <f>IF(B3418="Pending","",SUMIFS(E:E,A:A,"&lt;="&amp;A3418,A:A,"&gt;="&amp;A3418-13,B:B,B3418)/(VLOOKUP(B3418,Population!$A$2:$B$10,2,FALSE)/100000)/14)</f>
        <v>18.101012532753135</v>
      </c>
      <c r="L3418" s="13">
        <f>IF(B3418="Pending","",(G3418/C3418)/(VLOOKUP(B3418,Population!$A$2:$B$10,2,FALSE)/100000))</f>
        <v>3.3116845290818114E-3</v>
      </c>
    </row>
    <row r="3419" spans="1:12" x14ac:dyDescent="0.3">
      <c r="A3419" s="1">
        <v>44250</v>
      </c>
      <c r="B3419" s="101" t="s">
        <v>7</v>
      </c>
      <c r="C3419" s="101">
        <v>46247</v>
      </c>
      <c r="D3419" s="6">
        <f t="shared" si="278"/>
        <v>6.02712054371412E-2</v>
      </c>
      <c r="E3419" s="7">
        <f t="shared" si="279"/>
        <v>72</v>
      </c>
      <c r="F3419" s="6">
        <f t="shared" si="280"/>
        <v>5.872756933115824E-2</v>
      </c>
      <c r="G3419" s="101">
        <v>3434</v>
      </c>
      <c r="H3419" s="7">
        <f t="shared" si="277"/>
        <v>22</v>
      </c>
      <c r="I3419" s="6">
        <f t="shared" si="276"/>
        <v>0.30666190391141274</v>
      </c>
      <c r="J3419" s="10">
        <f>IF(B3419="Pending","",C3419/(VLOOKUP(B3419,Population!$A$2:$B$10,2,FALSE)/100000))</f>
        <v>9642.8876744433346</v>
      </c>
      <c r="K3419" s="10">
        <f>IF(B3419="Pending","",SUMIFS(E:E,A:A,"&lt;="&amp;A3419,A:A,"&gt;="&amp;A3419-13,B:B,B3419)/(VLOOKUP(B3419,Population!$A$2:$B$10,2,FALSE)/100000)/14)</f>
        <v>14.56580063201873</v>
      </c>
      <c r="L3419" s="13">
        <f>IF(B3419="Pending","",(G3419/C3419)/(VLOOKUP(B3419,Population!$A$2:$B$10,2,FALSE)/100000))</f>
        <v>1.5482470718046076E-2</v>
      </c>
    </row>
    <row r="3420" spans="1:12" x14ac:dyDescent="0.3">
      <c r="A3420" s="1">
        <v>44250</v>
      </c>
      <c r="B3420" s="101" t="s">
        <v>25</v>
      </c>
      <c r="C3420" s="101">
        <v>24149</v>
      </c>
      <c r="D3420" s="6">
        <f t="shared" si="278"/>
        <v>3.1472081218274113E-2</v>
      </c>
      <c r="E3420" s="7">
        <f t="shared" si="279"/>
        <v>15</v>
      </c>
      <c r="F3420" s="6">
        <f t="shared" si="280"/>
        <v>1.2234910277324634E-2</v>
      </c>
      <c r="G3420" s="101">
        <v>4289</v>
      </c>
      <c r="H3420" s="7">
        <f t="shared" si="277"/>
        <v>10</v>
      </c>
      <c r="I3420" s="6">
        <f t="shared" si="276"/>
        <v>0.38301482407572779</v>
      </c>
      <c r="J3420" s="10">
        <f>IF(B3420="Pending","",C3420/(VLOOKUP(B3420,Population!$A$2:$B$10,2,FALSE)/100000))</f>
        <v>10908.93485537722</v>
      </c>
      <c r="K3420" s="10">
        <f>IF(B3420="Pending","",SUMIFS(E:E,A:A,"&lt;="&amp;A3420,A:A,"&gt;="&amp;A3420-13,B:B,B3420)/(VLOOKUP(B3420,Population!$A$2:$B$10,2,FALSE)/100000)/14)</f>
        <v>13.939233974559608</v>
      </c>
      <c r="L3420" s="13">
        <f>IF(B3420="Pending","",(G3420/C3420)/(VLOOKUP(B3420,Population!$A$2:$B$10,2,FALSE)/100000))</f>
        <v>8.023060950652873E-2</v>
      </c>
    </row>
    <row r="3421" spans="1:12" x14ac:dyDescent="0.3">
      <c r="A3421" s="1">
        <v>44250</v>
      </c>
      <c r="B3421" s="101" t="s">
        <v>21</v>
      </c>
      <c r="C3421" s="101">
        <v>1058</v>
      </c>
      <c r="D3421" s="6">
        <f t="shared" si="278"/>
        <v>1.3788339860422382E-3</v>
      </c>
      <c r="E3421" s="7">
        <f t="shared" si="279"/>
        <v>3</v>
      </c>
      <c r="F3421" s="6">
        <f t="shared" si="280"/>
        <v>2.4469820554649264E-3</v>
      </c>
      <c r="G3421" s="101">
        <v>0</v>
      </c>
      <c r="H3421" s="7">
        <f t="shared" si="277"/>
        <v>0</v>
      </c>
      <c r="I3421" s="6">
        <f t="shared" si="276"/>
        <v>0</v>
      </c>
      <c r="J3421" s="10" t="str">
        <f>IF(B3421="Pending","",C3421/(VLOOKUP(B3421,Population!$A$2:$B$10,2,FALSE)/100000))</f>
        <v/>
      </c>
      <c r="K3421" s="10" t="str">
        <f>IF(B3421="Pending","",SUMIFS(E:E,A:A,"&lt;="&amp;A3421,A:A,"&gt;="&amp;A3421-13,B:B,B3421)/(VLOOKUP(B3421,Population!$A$2:$B$10,2,FALSE)/100000)/14)</f>
        <v/>
      </c>
      <c r="L3421" s="13" t="str">
        <f>IF(B3421="Pending","",(G3421/C3421)/(VLOOKUP(B3421,Population!$A$2:$B$10,2,FALSE)/100000))</f>
        <v/>
      </c>
    </row>
    <row r="3422" spans="1:12" x14ac:dyDescent="0.3">
      <c r="A3422" s="1">
        <v>44251</v>
      </c>
      <c r="B3422" s="101" t="s">
        <v>0</v>
      </c>
      <c r="C3422" s="101">
        <v>41087</v>
      </c>
      <c r="D3422" s="6">
        <f t="shared" si="278"/>
        <v>5.3432880852491593E-2</v>
      </c>
      <c r="E3422" s="7">
        <f t="shared" si="279"/>
        <v>114</v>
      </c>
      <c r="F3422" s="6">
        <f t="shared" si="280"/>
        <v>6.989576946658492E-2</v>
      </c>
      <c r="G3422" s="101">
        <v>4</v>
      </c>
      <c r="H3422" s="7">
        <f t="shared" si="277"/>
        <v>0</v>
      </c>
      <c r="I3422" s="6">
        <f t="shared" ref="I3422:I3485" si="281">G3422/SUMIF(A:A,A3422,G:G)</f>
        <v>3.5505059470974611E-4</v>
      </c>
      <c r="J3422" s="10">
        <f>IF(B3422="Pending","",C3422/(VLOOKUP(B3422,Population!$A$2:$B$10,2,FALSE)/100000))</f>
        <v>4535.3193499747222</v>
      </c>
      <c r="K3422" s="10">
        <f>IF(B3422="Pending","",SUMIFS(E:E,A:A,"&lt;="&amp;A3422,A:A,"&gt;="&amp;A3422-13,B:B,B3422)/(VLOOKUP(B3422,Population!$A$2:$B$10,2,FALSE)/100000)/14)</f>
        <v>10.368147285406158</v>
      </c>
      <c r="L3422" s="13">
        <f>IF(B3422="Pending","",(G3422/C3422)/(VLOOKUP(B3422,Population!$A$2:$B$10,2,FALSE)/100000))</f>
        <v>1.0746300981525612E-5</v>
      </c>
    </row>
    <row r="3423" spans="1:12" x14ac:dyDescent="0.3">
      <c r="A3423" s="1">
        <v>44251</v>
      </c>
      <c r="B3423" s="101" t="s">
        <v>1</v>
      </c>
      <c r="C3423" s="101">
        <v>97293</v>
      </c>
      <c r="D3423" s="6">
        <f t="shared" si="278"/>
        <v>0.12652774056955884</v>
      </c>
      <c r="E3423" s="7">
        <f t="shared" si="279"/>
        <v>241</v>
      </c>
      <c r="F3423" s="6">
        <f t="shared" si="280"/>
        <v>0.1477621091354997</v>
      </c>
      <c r="G3423" s="101">
        <v>4</v>
      </c>
      <c r="H3423" s="7">
        <f t="shared" si="277"/>
        <v>0</v>
      </c>
      <c r="I3423" s="6">
        <f t="shared" si="281"/>
        <v>3.5505059470974611E-4</v>
      </c>
      <c r="J3423" s="10">
        <f>IF(B3423="Pending","",C3423/(VLOOKUP(B3423,Population!$A$2:$B$10,2,FALSE)/100000))</f>
        <v>11356.386238291167</v>
      </c>
      <c r="K3423" s="10">
        <f>IF(B3423="Pending","",SUMIFS(E:E,A:A,"&lt;="&amp;A3423,A:A,"&gt;="&amp;A3423-13,B:B,B3423)/(VLOOKUP(B3423,Population!$A$2:$B$10,2,FALSE)/100000)/14)</f>
        <v>22.644372464909981</v>
      </c>
      <c r="L3423" s="13">
        <f>IF(B3423="Pending","",(G3423/C3423)/(VLOOKUP(B3423,Population!$A$2:$B$10,2,FALSE)/100000))</f>
        <v>4.798847580267952E-6</v>
      </c>
    </row>
    <row r="3424" spans="1:12" x14ac:dyDescent="0.3">
      <c r="A3424" s="1">
        <v>44251</v>
      </c>
      <c r="B3424" s="101" t="s">
        <v>2</v>
      </c>
      <c r="C3424" s="101">
        <v>139070</v>
      </c>
      <c r="D3424" s="6">
        <f t="shared" si="278"/>
        <v>0.18085795361442805</v>
      </c>
      <c r="E3424" s="7">
        <f t="shared" si="279"/>
        <v>282</v>
      </c>
      <c r="F3424" s="6">
        <f t="shared" si="280"/>
        <v>0.17290006131207847</v>
      </c>
      <c r="G3424" s="101">
        <v>46</v>
      </c>
      <c r="H3424" s="7">
        <f t="shared" si="277"/>
        <v>1</v>
      </c>
      <c r="I3424" s="6">
        <f t="shared" si="281"/>
        <v>4.0830818391620807E-3</v>
      </c>
      <c r="J3424" s="10">
        <f>IF(B3424="Pending","",C3424/(VLOOKUP(B3424,Population!$A$2:$B$10,2,FALSE)/100000))</f>
        <v>14601.322066926488</v>
      </c>
      <c r="K3424" s="10">
        <f>IF(B3424="Pending","",SUMIFS(E:E,A:A,"&lt;="&amp;A3424,A:A,"&gt;="&amp;A3424-13,B:B,B3424)/(VLOOKUP(B3424,Population!$A$2:$B$10,2,FALSE)/100000)/14)</f>
        <v>22.10844356557298</v>
      </c>
      <c r="L3424" s="13">
        <f>IF(B3424="Pending","",(G3424/C3424)/(VLOOKUP(B3424,Population!$A$2:$B$10,2,FALSE)/100000))</f>
        <v>3.4728266282710634E-5</v>
      </c>
    </row>
    <row r="3425" spans="1:12" x14ac:dyDescent="0.3">
      <c r="A3425" s="1">
        <v>44251</v>
      </c>
      <c r="B3425" s="101" t="s">
        <v>3</v>
      </c>
      <c r="C3425" s="101">
        <v>119156</v>
      </c>
      <c r="D3425" s="6">
        <f t="shared" si="278"/>
        <v>0.15496016625354705</v>
      </c>
      <c r="E3425" s="7">
        <f t="shared" si="279"/>
        <v>240</v>
      </c>
      <c r="F3425" s="6">
        <f t="shared" si="280"/>
        <v>0.14714898835070508</v>
      </c>
      <c r="G3425" s="101">
        <v>113</v>
      </c>
      <c r="H3425" s="7">
        <f t="shared" si="277"/>
        <v>0</v>
      </c>
      <c r="I3425" s="6">
        <f t="shared" si="281"/>
        <v>1.0030179300550328E-2</v>
      </c>
      <c r="J3425" s="10">
        <f>IF(B3425="Pending","",C3425/(VLOOKUP(B3425,Population!$A$2:$B$10,2,FALSE)/100000))</f>
        <v>13583.95407110497</v>
      </c>
      <c r="K3425" s="10">
        <f>IF(B3425="Pending","",SUMIFS(E:E,A:A,"&lt;="&amp;A3425,A:A,"&gt;="&amp;A3425-13,B:B,B3425)/(VLOOKUP(B3425,Population!$A$2:$B$10,2,FALSE)/100000)/14)</f>
        <v>22.735141786832315</v>
      </c>
      <c r="L3425" s="13">
        <f>IF(B3425="Pending","",(G3425/C3425)/(VLOOKUP(B3425,Population!$A$2:$B$10,2,FALSE)/100000))</f>
        <v>1.0811172987226227E-4</v>
      </c>
    </row>
    <row r="3426" spans="1:12" x14ac:dyDescent="0.3">
      <c r="A3426" s="1">
        <v>44251</v>
      </c>
      <c r="B3426" s="101" t="s">
        <v>4</v>
      </c>
      <c r="C3426" s="101">
        <v>114617</v>
      </c>
      <c r="D3426" s="6">
        <f t="shared" si="278"/>
        <v>0.1490572810054282</v>
      </c>
      <c r="E3426" s="7">
        <f t="shared" si="279"/>
        <v>257</v>
      </c>
      <c r="F3426" s="6">
        <f t="shared" si="280"/>
        <v>0.15757204169221337</v>
      </c>
      <c r="G3426" s="101">
        <v>350</v>
      </c>
      <c r="H3426" s="7">
        <f t="shared" si="277"/>
        <v>1</v>
      </c>
      <c r="I3426" s="6">
        <f t="shared" si="281"/>
        <v>3.1066927037102787E-2</v>
      </c>
      <c r="J3426" s="10">
        <f>IF(B3426="Pending","",C3426/(VLOOKUP(B3426,Population!$A$2:$B$10,2,FALSE)/100000))</f>
        <v>13444.493970815935</v>
      </c>
      <c r="K3426" s="10">
        <f>IF(B3426="Pending","",SUMIFS(E:E,A:A,"&lt;="&amp;A3426,A:A,"&gt;="&amp;A3426-13,B:B,B3426)/(VLOOKUP(B3426,Population!$A$2:$B$10,2,FALSE)/100000)/14)</f>
        <v>24.331226414462002</v>
      </c>
      <c r="L3426" s="13">
        <f>IF(B3426="Pending","",(G3426/C3426)/(VLOOKUP(B3426,Population!$A$2:$B$10,2,FALSE)/100000))</f>
        <v>3.5819080340314554E-4</v>
      </c>
    </row>
    <row r="3427" spans="1:12" x14ac:dyDescent="0.3">
      <c r="A3427" s="1">
        <v>44251</v>
      </c>
      <c r="B3427" s="101" t="s">
        <v>5</v>
      </c>
      <c r="C3427" s="101">
        <v>108064</v>
      </c>
      <c r="D3427" s="6">
        <f t="shared" si="278"/>
        <v>0.14053522614071728</v>
      </c>
      <c r="E3427" s="7">
        <f t="shared" si="279"/>
        <v>231</v>
      </c>
      <c r="F3427" s="6">
        <f t="shared" si="280"/>
        <v>0.14163090128755365</v>
      </c>
      <c r="G3427" s="101">
        <v>933</v>
      </c>
      <c r="H3427" s="7">
        <f t="shared" si="277"/>
        <v>7</v>
      </c>
      <c r="I3427" s="6">
        <f t="shared" si="281"/>
        <v>8.2815551216048292E-2</v>
      </c>
      <c r="J3427" s="10">
        <f>IF(B3427="Pending","",C3427/(VLOOKUP(B3427,Population!$A$2:$B$10,2,FALSE)/100000))</f>
        <v>12069.32175960311</v>
      </c>
      <c r="K3427" s="10">
        <f>IF(B3427="Pending","",SUMIFS(E:E,A:A,"&lt;="&amp;A3427,A:A,"&gt;="&amp;A3427-13,B:B,B3427)/(VLOOKUP(B3427,Population!$A$2:$B$10,2,FALSE)/100000)/14)</f>
        <v>21.419931657254928</v>
      </c>
      <c r="L3427" s="13">
        <f>IF(B3427="Pending","",(G3427/C3427)/(VLOOKUP(B3427,Population!$A$2:$B$10,2,FALSE)/100000))</f>
        <v>9.6427838371476076E-4</v>
      </c>
    </row>
    <row r="3428" spans="1:12" x14ac:dyDescent="0.3">
      <c r="A3428" s="1">
        <v>44251</v>
      </c>
      <c r="B3428" s="101" t="s">
        <v>6</v>
      </c>
      <c r="C3428" s="101">
        <v>78097</v>
      </c>
      <c r="D3428" s="6">
        <f t="shared" si="278"/>
        <v>0.10156369888132587</v>
      </c>
      <c r="E3428" s="7">
        <f t="shared" si="279"/>
        <v>158</v>
      </c>
      <c r="F3428" s="6">
        <f t="shared" si="280"/>
        <v>9.6873083997547516E-2</v>
      </c>
      <c r="G3428" s="101">
        <v>2052</v>
      </c>
      <c r="H3428" s="7">
        <f t="shared" si="277"/>
        <v>18</v>
      </c>
      <c r="I3428" s="6">
        <f t="shared" si="281"/>
        <v>0.18214095508609976</v>
      </c>
      <c r="J3428" s="10">
        <f>IF(B3428="Pending","",C3428/(VLOOKUP(B3428,Population!$A$2:$B$10,2,FALSE)/100000))</f>
        <v>9910.3088937335506</v>
      </c>
      <c r="K3428" s="10">
        <f>IF(B3428="Pending","",SUMIFS(E:E,A:A,"&lt;="&amp;A3428,A:A,"&gt;="&amp;A3428-13,B:B,B3428)/(VLOOKUP(B3428,Population!$A$2:$B$10,2,FALSE)/100000)/14)</f>
        <v>16.832038193952211</v>
      </c>
      <c r="L3428" s="13">
        <f>IF(B3428="Pending","",(G3428/C3428)/(VLOOKUP(B3428,Population!$A$2:$B$10,2,FALSE)/100000))</f>
        <v>3.3342322281515163E-3</v>
      </c>
    </row>
    <row r="3429" spans="1:12" x14ac:dyDescent="0.3">
      <c r="A3429" s="1">
        <v>44251</v>
      </c>
      <c r="B3429" s="101" t="s">
        <v>7</v>
      </c>
      <c r="C3429" s="101">
        <v>46332</v>
      </c>
      <c r="D3429" s="6">
        <f t="shared" si="278"/>
        <v>6.0253905995999717E-2</v>
      </c>
      <c r="E3429" s="7">
        <f t="shared" si="279"/>
        <v>85</v>
      </c>
      <c r="F3429" s="6">
        <f t="shared" si="280"/>
        <v>5.2115266707541387E-2</v>
      </c>
      <c r="G3429" s="101">
        <v>3451</v>
      </c>
      <c r="H3429" s="7">
        <f t="shared" si="277"/>
        <v>17</v>
      </c>
      <c r="I3429" s="6">
        <f t="shared" si="281"/>
        <v>0.30631990058583347</v>
      </c>
      <c r="J3429" s="10">
        <f>IF(B3429="Pending","",C3429/(VLOOKUP(B3429,Population!$A$2:$B$10,2,FALSE)/100000))</f>
        <v>9660.6108878912928</v>
      </c>
      <c r="K3429" s="10">
        <f>IF(B3429="Pending","",SUMIFS(E:E,A:A,"&lt;="&amp;A3429,A:A,"&gt;="&amp;A3429-13,B:B,B3429)/(VLOOKUP(B3429,Population!$A$2:$B$10,2,FALSE)/100000)/14)</f>
        <v>13.821127798070941</v>
      </c>
      <c r="L3429" s="13">
        <f>IF(B3429="Pending","",(G3429/C3429)/(VLOOKUP(B3429,Population!$A$2:$B$10,2,FALSE)/100000))</f>
        <v>1.5530572088126315E-2</v>
      </c>
    </row>
    <row r="3430" spans="1:12" x14ac:dyDescent="0.3">
      <c r="A3430" s="1">
        <v>44251</v>
      </c>
      <c r="B3430" s="101" t="s">
        <v>25</v>
      </c>
      <c r="C3430" s="101">
        <v>24175</v>
      </c>
      <c r="D3430" s="6">
        <f t="shared" si="278"/>
        <v>3.1439138769172349E-2</v>
      </c>
      <c r="E3430" s="7">
        <f t="shared" si="279"/>
        <v>26</v>
      </c>
      <c r="F3430" s="6">
        <f t="shared" si="280"/>
        <v>1.5941140404659718E-2</v>
      </c>
      <c r="G3430" s="101">
        <v>4313</v>
      </c>
      <c r="H3430" s="7">
        <f t="shared" si="277"/>
        <v>24</v>
      </c>
      <c r="I3430" s="6">
        <f t="shared" si="281"/>
        <v>0.38283330374578378</v>
      </c>
      <c r="J3430" s="10">
        <f>IF(B3430="Pending","",C3430/(VLOOKUP(B3430,Population!$A$2:$B$10,2,FALSE)/100000))</f>
        <v>10920.679950670599</v>
      </c>
      <c r="K3430" s="10">
        <f>IF(B3430="Pending","",SUMIFS(E:E,A:A,"&lt;="&amp;A3430,A:A,"&gt;="&amp;A3430-13,B:B,B3430)/(VLOOKUP(B3430,Population!$A$2:$B$10,2,FALSE)/100000)/14)</f>
        <v>12.745364398034825</v>
      </c>
      <c r="L3430" s="13">
        <f>IF(B3430="Pending","",(G3430/C3430)/(VLOOKUP(B3430,Population!$A$2:$B$10,2,FALSE)/100000))</f>
        <v>8.0592786572815711E-2</v>
      </c>
    </row>
    <row r="3431" spans="1:12" x14ac:dyDescent="0.3">
      <c r="A3431" s="1">
        <v>44251</v>
      </c>
      <c r="B3431" s="101" t="s">
        <v>21</v>
      </c>
      <c r="C3431" s="101">
        <v>1055</v>
      </c>
      <c r="D3431" s="6">
        <f t="shared" si="278"/>
        <v>1.3720079173309958E-3</v>
      </c>
      <c r="E3431" s="7">
        <f t="shared" si="279"/>
        <v>-3</v>
      </c>
      <c r="F3431" s="6">
        <f t="shared" si="280"/>
        <v>-1.8393623543838135E-3</v>
      </c>
      <c r="G3431" s="101">
        <v>0</v>
      </c>
      <c r="H3431" s="7">
        <f t="shared" si="277"/>
        <v>0</v>
      </c>
      <c r="I3431" s="6">
        <f t="shared" si="281"/>
        <v>0</v>
      </c>
      <c r="J3431" s="10" t="str">
        <f>IF(B3431="Pending","",C3431/(VLOOKUP(B3431,Population!$A$2:$B$10,2,FALSE)/100000))</f>
        <v/>
      </c>
      <c r="K3431" s="10" t="str">
        <f>IF(B3431="Pending","",SUMIFS(E:E,A:A,"&lt;="&amp;A3431,A:A,"&gt;="&amp;A3431-13,B:B,B3431)/(VLOOKUP(B3431,Population!$A$2:$B$10,2,FALSE)/100000)/14)</f>
        <v/>
      </c>
      <c r="L3431" s="13" t="str">
        <f>IF(B3431="Pending","",(G3431/C3431)/(VLOOKUP(B3431,Population!$A$2:$B$10,2,FALSE)/100000))</f>
        <v/>
      </c>
    </row>
    <row r="3432" spans="1:12" x14ac:dyDescent="0.3">
      <c r="A3432" s="1">
        <v>44252</v>
      </c>
      <c r="B3432" s="101" t="s">
        <v>0</v>
      </c>
      <c r="C3432" s="101">
        <v>41223</v>
      </c>
      <c r="D3432" s="6">
        <f t="shared" si="278"/>
        <v>5.3471087244143511E-2</v>
      </c>
      <c r="E3432" s="7">
        <f t="shared" si="279"/>
        <v>136</v>
      </c>
      <c r="F3432" s="6">
        <f t="shared" si="280"/>
        <v>6.820461384152457E-2</v>
      </c>
      <c r="G3432" s="101">
        <v>4</v>
      </c>
      <c r="H3432" s="7">
        <f t="shared" ref="H3432:H3495" si="282">G3432-SUMIFS(G:G,A:A,A3432-1,B:B,B3432)</f>
        <v>0</v>
      </c>
      <c r="I3432" s="6">
        <f t="shared" si="281"/>
        <v>3.5332567794364456E-4</v>
      </c>
      <c r="J3432" s="10">
        <f>IF(B3432="Pending","",C3432/(VLOOKUP(B3432,Population!$A$2:$B$10,2,FALSE)/100000))</f>
        <v>4550.3314811012724</v>
      </c>
      <c r="K3432" s="10">
        <f>IF(B3432="Pending","",SUMIFS(E:E,A:A,"&lt;="&amp;A3432,A:A,"&gt;="&amp;A3432-13,B:B,B3432)/(VLOOKUP(B3432,Population!$A$2:$B$10,2,FALSE)/100000)/14)</f>
        <v>10.178918741794181</v>
      </c>
      <c r="L3432" s="13">
        <f>IF(B3432="Pending","",(G3432/C3432)/(VLOOKUP(B3432,Population!$A$2:$B$10,2,FALSE)/100000))</f>
        <v>1.0710847546950558E-5</v>
      </c>
    </row>
    <row r="3433" spans="1:12" x14ac:dyDescent="0.3">
      <c r="A3433" s="1">
        <v>44252</v>
      </c>
      <c r="B3433" s="101" t="s">
        <v>1</v>
      </c>
      <c r="C3433" s="101">
        <v>97605</v>
      </c>
      <c r="D3433" s="6">
        <f t="shared" si="278"/>
        <v>0.12660518328274573</v>
      </c>
      <c r="E3433" s="7">
        <f t="shared" si="279"/>
        <v>312</v>
      </c>
      <c r="F3433" s="6">
        <f t="shared" si="280"/>
        <v>0.15646940822467403</v>
      </c>
      <c r="G3433" s="101">
        <v>4</v>
      </c>
      <c r="H3433" s="7">
        <f t="shared" si="282"/>
        <v>0</v>
      </c>
      <c r="I3433" s="6">
        <f t="shared" si="281"/>
        <v>3.5332567794364456E-4</v>
      </c>
      <c r="J3433" s="10">
        <f>IF(B3433="Pending","",C3433/(VLOOKUP(B3433,Population!$A$2:$B$10,2,FALSE)/100000))</f>
        <v>11392.803991946073</v>
      </c>
      <c r="K3433" s="10">
        <f>IF(B3433="Pending","",SUMIFS(E:E,A:A,"&lt;="&amp;A3433,A:A,"&gt;="&amp;A3433-13,B:B,B3433)/(VLOOKUP(B3433,Population!$A$2:$B$10,2,FALSE)/100000)/14)</f>
        <v>23.119604140351754</v>
      </c>
      <c r="L3433" s="13">
        <f>IF(B3433="Pending","",(G3433/C3433)/(VLOOKUP(B3433,Population!$A$2:$B$10,2,FALSE)/100000))</f>
        <v>4.7835077877876123E-6</v>
      </c>
    </row>
    <row r="3434" spans="1:12" x14ac:dyDescent="0.3">
      <c r="A3434" s="1">
        <v>44252</v>
      </c>
      <c r="B3434" s="101" t="s">
        <v>2</v>
      </c>
      <c r="C3434" s="101">
        <v>139369</v>
      </c>
      <c r="D3434" s="6">
        <f t="shared" si="278"/>
        <v>0.18077801125898255</v>
      </c>
      <c r="E3434" s="7">
        <f t="shared" si="279"/>
        <v>299</v>
      </c>
      <c r="F3434" s="6">
        <f t="shared" si="280"/>
        <v>0.14994984954864593</v>
      </c>
      <c r="G3434" s="101">
        <v>47</v>
      </c>
      <c r="H3434" s="7">
        <f t="shared" si="282"/>
        <v>1</v>
      </c>
      <c r="I3434" s="6">
        <f t="shared" si="281"/>
        <v>4.1515767158378236E-3</v>
      </c>
      <c r="J3434" s="10">
        <f>IF(B3434="Pending","",C3434/(VLOOKUP(B3434,Population!$A$2:$B$10,2,FALSE)/100000))</f>
        <v>14632.714856874076</v>
      </c>
      <c r="K3434" s="10">
        <f>IF(B3434="Pending","",SUMIFS(E:E,A:A,"&lt;="&amp;A3434,A:A,"&gt;="&amp;A3434-13,B:B,B3434)/(VLOOKUP(B3434,Population!$A$2:$B$10,2,FALSE)/100000)/14)</f>
        <v>22.438420335208402</v>
      </c>
      <c r="L3434" s="13">
        <f>IF(B3434="Pending","",(G3434/C3434)/(VLOOKUP(B3434,Population!$A$2:$B$10,2,FALSE)/100000))</f>
        <v>3.5407103448090516E-5</v>
      </c>
    </row>
    <row r="3435" spans="1:12" x14ac:dyDescent="0.3">
      <c r="A3435" s="1">
        <v>44252</v>
      </c>
      <c r="B3435" s="101" t="s">
        <v>3</v>
      </c>
      <c r="C3435" s="101">
        <v>119439</v>
      </c>
      <c r="D3435" s="6">
        <f t="shared" si="278"/>
        <v>0.15492645342049965</v>
      </c>
      <c r="E3435" s="7">
        <f t="shared" si="279"/>
        <v>283</v>
      </c>
      <c r="F3435" s="6">
        <f t="shared" si="280"/>
        <v>0.14192577733199599</v>
      </c>
      <c r="G3435" s="101">
        <v>115</v>
      </c>
      <c r="H3435" s="7">
        <f t="shared" si="282"/>
        <v>2</v>
      </c>
      <c r="I3435" s="6">
        <f t="shared" si="281"/>
        <v>1.0158113240879781E-2</v>
      </c>
      <c r="J3435" s="10">
        <f>IF(B3435="Pending","",C3435/(VLOOKUP(B3435,Population!$A$2:$B$10,2,FALSE)/100000))</f>
        <v>13616.216475030267</v>
      </c>
      <c r="K3435" s="10">
        <f>IF(B3435="Pending","",SUMIFS(E:E,A:A,"&lt;="&amp;A3435,A:A,"&gt;="&amp;A3435-13,B:B,B3435)/(VLOOKUP(B3435,Population!$A$2:$B$10,2,FALSE)/100000)/14)</f>
        <v>23.093431986911334</v>
      </c>
      <c r="L3435" s="13">
        <f>IF(B3435="Pending","",(G3435/C3435)/(VLOOKUP(B3435,Population!$A$2:$B$10,2,FALSE)/100000))</f>
        <v>1.0976451694383765E-4</v>
      </c>
    </row>
    <row r="3436" spans="1:12" x14ac:dyDescent="0.3">
      <c r="A3436" s="1">
        <v>44252</v>
      </c>
      <c r="B3436" s="101" t="s">
        <v>4</v>
      </c>
      <c r="C3436" s="101">
        <v>114928</v>
      </c>
      <c r="D3436" s="6">
        <f t="shared" si="278"/>
        <v>0.14907515500557761</v>
      </c>
      <c r="E3436" s="7">
        <f t="shared" si="279"/>
        <v>311</v>
      </c>
      <c r="F3436" s="6">
        <f t="shared" si="280"/>
        <v>0.15596790371113339</v>
      </c>
      <c r="G3436" s="101">
        <v>350</v>
      </c>
      <c r="H3436" s="7">
        <f t="shared" si="282"/>
        <v>0</v>
      </c>
      <c r="I3436" s="6">
        <f t="shared" si="281"/>
        <v>3.0915996820068899E-2</v>
      </c>
      <c r="J3436" s="10">
        <f>IF(B3436="Pending","",C3436/(VLOOKUP(B3436,Population!$A$2:$B$10,2,FALSE)/100000))</f>
        <v>13480.974053394642</v>
      </c>
      <c r="K3436" s="10">
        <f>IF(B3436="Pending","",SUMIFS(E:E,A:A,"&lt;="&amp;A3436,A:A,"&gt;="&amp;A3436-13,B:B,B3436)/(VLOOKUP(B3436,Population!$A$2:$B$10,2,FALSE)/100000)/14)</f>
        <v>25.219349692675831</v>
      </c>
      <c r="L3436" s="13">
        <f>IF(B3436="Pending","",(G3436/C3436)/(VLOOKUP(B3436,Population!$A$2:$B$10,2,FALSE)/100000))</f>
        <v>3.572215240294648E-4</v>
      </c>
    </row>
    <row r="3437" spans="1:12" x14ac:dyDescent="0.3">
      <c r="A3437" s="1">
        <v>44252</v>
      </c>
      <c r="B3437" s="101" t="s">
        <v>5</v>
      </c>
      <c r="C3437" s="101">
        <v>108356</v>
      </c>
      <c r="D3437" s="6">
        <f t="shared" si="278"/>
        <v>0.14055049679611903</v>
      </c>
      <c r="E3437" s="7">
        <f t="shared" si="279"/>
        <v>292</v>
      </c>
      <c r="F3437" s="6">
        <f t="shared" si="280"/>
        <v>0.14643931795386159</v>
      </c>
      <c r="G3437" s="101">
        <v>942</v>
      </c>
      <c r="H3437" s="7">
        <f t="shared" si="282"/>
        <v>9</v>
      </c>
      <c r="I3437" s="6">
        <f t="shared" si="281"/>
        <v>8.3208197155728289E-2</v>
      </c>
      <c r="J3437" s="10">
        <f>IF(B3437="Pending","",C3437/(VLOOKUP(B3437,Population!$A$2:$B$10,2,FALSE)/100000))</f>
        <v>12101.934303593747</v>
      </c>
      <c r="K3437" s="10">
        <f>IF(B3437="Pending","",SUMIFS(E:E,A:A,"&lt;="&amp;A3437,A:A,"&gt;="&amp;A3437-13,B:B,B3437)/(VLOOKUP(B3437,Population!$A$2:$B$10,2,FALSE)/100000)/14)</f>
        <v>22.098030052363558</v>
      </c>
      <c r="L3437" s="13">
        <f>IF(B3437="Pending","",(G3437/C3437)/(VLOOKUP(B3437,Population!$A$2:$B$10,2,FALSE)/100000))</f>
        <v>9.7095648056543459E-4</v>
      </c>
    </row>
    <row r="3438" spans="1:12" x14ac:dyDescent="0.3">
      <c r="A3438" s="1">
        <v>44252</v>
      </c>
      <c r="B3438" s="101" t="s">
        <v>6</v>
      </c>
      <c r="C3438" s="101">
        <v>78317</v>
      </c>
      <c r="D3438" s="6">
        <f t="shared" si="278"/>
        <v>0.10158637507458428</v>
      </c>
      <c r="E3438" s="7">
        <f t="shared" si="279"/>
        <v>220</v>
      </c>
      <c r="F3438" s="6">
        <f t="shared" si="280"/>
        <v>0.11033099297893681</v>
      </c>
      <c r="G3438" s="101">
        <v>2061</v>
      </c>
      <c r="H3438" s="7">
        <f t="shared" si="282"/>
        <v>9</v>
      </c>
      <c r="I3438" s="6">
        <f t="shared" si="281"/>
        <v>0.18205105556046286</v>
      </c>
      <c r="J3438" s="10">
        <f>IF(B3438="Pending","",C3438/(VLOOKUP(B3438,Population!$A$2:$B$10,2,FALSE)/100000))</f>
        <v>9938.2263291871714</v>
      </c>
      <c r="K3438" s="10">
        <f>IF(B3438="Pending","",SUMIFS(E:E,A:A,"&lt;="&amp;A3438,A:A,"&gt;="&amp;A3438-13,B:B,B3438)/(VLOOKUP(B3438,Population!$A$2:$B$10,2,FALSE)/100000)/14)</f>
        <v>17.0858330617124</v>
      </c>
      <c r="L3438" s="13">
        <f>IF(B3438="Pending","",(G3438/C3438)/(VLOOKUP(B3438,Population!$A$2:$B$10,2,FALSE)/100000))</f>
        <v>3.3394487943469459E-3</v>
      </c>
    </row>
    <row r="3439" spans="1:12" x14ac:dyDescent="0.3">
      <c r="A3439" s="1">
        <v>44252</v>
      </c>
      <c r="B3439" s="101" t="s">
        <v>7</v>
      </c>
      <c r="C3439" s="101">
        <v>46440</v>
      </c>
      <c r="D3439" s="6">
        <f t="shared" si="278"/>
        <v>6.0238150828858278E-2</v>
      </c>
      <c r="E3439" s="7">
        <f t="shared" si="279"/>
        <v>108</v>
      </c>
      <c r="F3439" s="6">
        <f t="shared" si="280"/>
        <v>5.4162487462387159E-2</v>
      </c>
      <c r="G3439" s="101">
        <v>3467</v>
      </c>
      <c r="H3439" s="7">
        <f t="shared" si="282"/>
        <v>16</v>
      </c>
      <c r="I3439" s="6">
        <f t="shared" si="281"/>
        <v>0.30624503135765391</v>
      </c>
      <c r="J3439" s="10">
        <f>IF(B3439="Pending","",C3439/(VLOOKUP(B3439,Population!$A$2:$B$10,2,FALSE)/100000))</f>
        <v>9683.1297943898735</v>
      </c>
      <c r="K3439" s="10">
        <f>IF(B3439="Pending","",SUMIFS(E:E,A:A,"&lt;="&amp;A3439,A:A,"&gt;="&amp;A3439-13,B:B,B3439)/(VLOOKUP(B3439,Population!$A$2:$B$10,2,FALSE)/100000)/14)</f>
        <v>14.431759521908129</v>
      </c>
      <c r="L3439" s="13">
        <f>IF(B3439="Pending","",(G3439/C3439)/(VLOOKUP(B3439,Population!$A$2:$B$10,2,FALSE)/100000))</f>
        <v>1.5566291995761292E-2</v>
      </c>
    </row>
    <row r="3440" spans="1:12" x14ac:dyDescent="0.3">
      <c r="A3440" s="1">
        <v>44252</v>
      </c>
      <c r="B3440" s="101" t="s">
        <v>25</v>
      </c>
      <c r="C3440" s="101">
        <v>24221</v>
      </c>
      <c r="D3440" s="6">
        <f t="shared" si="278"/>
        <v>3.1417490336472356E-2</v>
      </c>
      <c r="E3440" s="7">
        <f t="shared" si="279"/>
        <v>46</v>
      </c>
      <c r="F3440" s="6">
        <f t="shared" si="280"/>
        <v>2.3069207622868605E-2</v>
      </c>
      <c r="G3440" s="101">
        <v>4331</v>
      </c>
      <c r="H3440" s="7">
        <f t="shared" si="282"/>
        <v>18</v>
      </c>
      <c r="I3440" s="6">
        <f t="shared" si="281"/>
        <v>0.38256337779348115</v>
      </c>
      <c r="J3440" s="10">
        <f>IF(B3440="Pending","",C3440/(VLOOKUP(B3440,Population!$A$2:$B$10,2,FALSE)/100000))</f>
        <v>10941.459734651193</v>
      </c>
      <c r="K3440" s="10">
        <f>IF(B3440="Pending","",SUMIFS(E:E,A:A,"&lt;="&amp;A3440,A:A,"&gt;="&amp;A3440-13,B:B,B3440)/(VLOOKUP(B3440,Population!$A$2:$B$10,2,FALSE)/100000)/14)</f>
        <v>13.261632323018516</v>
      </c>
      <c r="L3440" s="13">
        <f>IF(B3440="Pending","",(G3440/C3440)/(VLOOKUP(B3440,Population!$A$2:$B$10,2,FALSE)/100000))</f>
        <v>8.0775435994232814E-2</v>
      </c>
    </row>
    <row r="3441" spans="1:12" x14ac:dyDescent="0.3">
      <c r="A3441" s="1">
        <v>44252</v>
      </c>
      <c r="B3441" s="101" t="s">
        <v>21</v>
      </c>
      <c r="C3441" s="101">
        <v>1042</v>
      </c>
      <c r="D3441" s="6">
        <f t="shared" si="278"/>
        <v>1.3515967520170181E-3</v>
      </c>
      <c r="E3441" s="7">
        <f t="shared" si="279"/>
        <v>-13</v>
      </c>
      <c r="F3441" s="6">
        <f t="shared" si="280"/>
        <v>-6.5195586760280842E-3</v>
      </c>
      <c r="G3441" s="101">
        <v>0</v>
      </c>
      <c r="H3441" s="7">
        <f t="shared" si="282"/>
        <v>0</v>
      </c>
      <c r="I3441" s="6">
        <f t="shared" si="281"/>
        <v>0</v>
      </c>
      <c r="J3441" s="10" t="str">
        <f>IF(B3441="Pending","",C3441/(VLOOKUP(B3441,Population!$A$2:$B$10,2,FALSE)/100000))</f>
        <v/>
      </c>
      <c r="K3441" s="10" t="str">
        <f>IF(B3441="Pending","",SUMIFS(E:E,A:A,"&lt;="&amp;A3441,A:A,"&gt;="&amp;A3441-13,B:B,B3441)/(VLOOKUP(B3441,Population!$A$2:$B$10,2,FALSE)/100000)/14)</f>
        <v/>
      </c>
      <c r="L3441" s="13" t="str">
        <f>IF(B3441="Pending","",(G3441/C3441)/(VLOOKUP(B3441,Population!$A$2:$B$10,2,FALSE)/100000))</f>
        <v/>
      </c>
    </row>
    <row r="3442" spans="1:12" x14ac:dyDescent="0.3">
      <c r="A3442" s="1">
        <v>44253</v>
      </c>
      <c r="B3442" s="101" t="s">
        <v>0</v>
      </c>
      <c r="C3442" s="101">
        <v>41344</v>
      </c>
      <c r="D3442" s="6">
        <f t="shared" si="278"/>
        <v>5.3518840459642752E-2</v>
      </c>
      <c r="E3442" s="7">
        <f t="shared" si="279"/>
        <v>121</v>
      </c>
      <c r="F3442" s="6">
        <f t="shared" si="280"/>
        <v>7.6923076923076927E-2</v>
      </c>
      <c r="G3442" s="101">
        <v>4</v>
      </c>
      <c r="H3442" s="7">
        <f t="shared" si="282"/>
        <v>0</v>
      </c>
      <c r="I3442" s="6">
        <f t="shared" si="281"/>
        <v>3.515865342357388E-4</v>
      </c>
      <c r="J3442" s="10">
        <f>IF(B3442="Pending","",C3442/(VLOOKUP(B3442,Population!$A$2:$B$10,2,FALSE)/100000))</f>
        <v>4563.6878624712172</v>
      </c>
      <c r="K3442" s="10">
        <f>IF(B3442="Pending","",SUMIFS(E:E,A:A,"&lt;="&amp;A3442,A:A,"&gt;="&amp;A3442-13,B:B,B3442)/(VLOOKUP(B3442,Population!$A$2:$B$10,2,FALSE)/100000)/14)</f>
        <v>9.7610390413177353</v>
      </c>
      <c r="L3442" s="13">
        <f>IF(B3442="Pending","",(G3442/C3442)/(VLOOKUP(B3442,Population!$A$2:$B$10,2,FALSE)/100000))</f>
        <v>1.0679500494096915E-5</v>
      </c>
    </row>
    <row r="3443" spans="1:12" x14ac:dyDescent="0.3">
      <c r="A3443" s="1">
        <v>44253</v>
      </c>
      <c r="B3443" s="101" t="s">
        <v>1</v>
      </c>
      <c r="C3443" s="101">
        <v>97852</v>
      </c>
      <c r="D3443" s="6">
        <f t="shared" si="278"/>
        <v>0.12666712404839789</v>
      </c>
      <c r="E3443" s="7">
        <f t="shared" si="279"/>
        <v>247</v>
      </c>
      <c r="F3443" s="6">
        <f t="shared" si="280"/>
        <v>0.15702479338842976</v>
      </c>
      <c r="G3443" s="101">
        <v>5</v>
      </c>
      <c r="H3443" s="7">
        <f t="shared" si="282"/>
        <v>1</v>
      </c>
      <c r="I3443" s="6">
        <f t="shared" si="281"/>
        <v>4.3948316779467345E-4</v>
      </c>
      <c r="J3443" s="10">
        <f>IF(B3443="Pending","",C3443/(VLOOKUP(B3443,Population!$A$2:$B$10,2,FALSE)/100000))</f>
        <v>11421.634713589543</v>
      </c>
      <c r="K3443" s="10">
        <f>IF(B3443="Pending","",SUMIFS(E:E,A:A,"&lt;="&amp;A3443,A:A,"&gt;="&amp;A3443-13,B:B,B3443)/(VLOOKUP(B3443,Population!$A$2:$B$10,2,FALSE)/100000)/14)</f>
        <v>22.502636702058918</v>
      </c>
      <c r="L3443" s="13">
        <f>IF(B3443="Pending","",(G3443/C3443)/(VLOOKUP(B3443,Population!$A$2:$B$10,2,FALSE)/100000))</f>
        <v>5.9642914506986301E-6</v>
      </c>
    </row>
    <row r="3444" spans="1:12" x14ac:dyDescent="0.3">
      <c r="A3444" s="1">
        <v>44253</v>
      </c>
      <c r="B3444" s="101" t="s">
        <v>2</v>
      </c>
      <c r="C3444" s="101">
        <v>139615</v>
      </c>
      <c r="D3444" s="6">
        <f t="shared" si="278"/>
        <v>0.18072835020252087</v>
      </c>
      <c r="E3444" s="7">
        <f t="shared" si="279"/>
        <v>246</v>
      </c>
      <c r="F3444" s="6">
        <f t="shared" si="280"/>
        <v>0.15638906547997458</v>
      </c>
      <c r="G3444" s="101">
        <v>47</v>
      </c>
      <c r="H3444" s="7">
        <f t="shared" si="282"/>
        <v>0</v>
      </c>
      <c r="I3444" s="6">
        <f t="shared" si="281"/>
        <v>4.1311417772699303E-3</v>
      </c>
      <c r="J3444" s="10">
        <f>IF(B3444="Pending","",C3444/(VLOOKUP(B3444,Population!$A$2:$B$10,2,FALSE)/100000))</f>
        <v>14658.543038570084</v>
      </c>
      <c r="K3444" s="10">
        <f>IF(B3444="Pending","",SUMIFS(E:E,A:A,"&lt;="&amp;A3444,A:A,"&gt;="&amp;A3444-13,B:B,B3444)/(VLOOKUP(B3444,Population!$A$2:$B$10,2,FALSE)/100000)/14)</f>
        <v>21.710971547603048</v>
      </c>
      <c r="L3444" s="13">
        <f>IF(B3444="Pending","",(G3444/C3444)/(VLOOKUP(B3444,Population!$A$2:$B$10,2,FALSE)/100000))</f>
        <v>3.5344716545191616E-5</v>
      </c>
    </row>
    <row r="3445" spans="1:12" x14ac:dyDescent="0.3">
      <c r="A3445" s="1">
        <v>44253</v>
      </c>
      <c r="B3445" s="101" t="s">
        <v>3</v>
      </c>
      <c r="C3445" s="101">
        <v>119660</v>
      </c>
      <c r="D3445" s="6">
        <f t="shared" si="278"/>
        <v>0.15489706969332556</v>
      </c>
      <c r="E3445" s="7">
        <f t="shared" si="279"/>
        <v>221</v>
      </c>
      <c r="F3445" s="6">
        <f t="shared" si="280"/>
        <v>0.14049586776859505</v>
      </c>
      <c r="G3445" s="101">
        <v>117</v>
      </c>
      <c r="H3445" s="7">
        <f t="shared" si="282"/>
        <v>2</v>
      </c>
      <c r="I3445" s="6">
        <f t="shared" si="281"/>
        <v>1.0283906126395358E-2</v>
      </c>
      <c r="J3445" s="10">
        <f>IF(B3445="Pending","",C3445/(VLOOKUP(B3445,Population!$A$2:$B$10,2,FALSE)/100000))</f>
        <v>13641.410790463096</v>
      </c>
      <c r="K3445" s="10">
        <f>IF(B3445="Pending","",SUMIFS(E:E,A:A,"&lt;="&amp;A3445,A:A,"&gt;="&amp;A3445-13,B:B,B3445)/(VLOOKUP(B3445,Population!$A$2:$B$10,2,FALSE)/100000)/14)</f>
        <v>22.108133936694031</v>
      </c>
      <c r="L3445" s="13">
        <f>IF(B3445="Pending","",(G3445/C3445)/(VLOOKUP(B3445,Population!$A$2:$B$10,2,FALSE)/100000))</f>
        <v>1.1146721539236808E-4</v>
      </c>
    </row>
    <row r="3446" spans="1:12" x14ac:dyDescent="0.3">
      <c r="A3446" s="1">
        <v>44253</v>
      </c>
      <c r="B3446" s="101" t="s">
        <v>4</v>
      </c>
      <c r="C3446" s="101">
        <v>115175</v>
      </c>
      <c r="D3446" s="6">
        <f t="shared" si="278"/>
        <v>0.1490913421521709</v>
      </c>
      <c r="E3446" s="7">
        <f t="shared" si="279"/>
        <v>247</v>
      </c>
      <c r="F3446" s="6">
        <f t="shared" si="280"/>
        <v>0.15702479338842976</v>
      </c>
      <c r="G3446" s="101">
        <v>352</v>
      </c>
      <c r="H3446" s="7">
        <f t="shared" si="282"/>
        <v>2</v>
      </c>
      <c r="I3446" s="6">
        <f t="shared" si="281"/>
        <v>3.0939615012745014E-2</v>
      </c>
      <c r="J3446" s="10">
        <f>IF(B3446="Pending","",C3446/(VLOOKUP(B3446,Population!$A$2:$B$10,2,FALSE)/100000))</f>
        <v>13509.946980715995</v>
      </c>
      <c r="K3446" s="10">
        <f>IF(B3446="Pending","",SUMIFS(E:E,A:A,"&lt;="&amp;A3446,A:A,"&gt;="&amp;A3446-13,B:B,B3446)/(VLOOKUP(B3446,Population!$A$2:$B$10,2,FALSE)/100000)/14)</f>
        <v>24.239062678043581</v>
      </c>
      <c r="L3446" s="13">
        <f>IF(B3446="Pending","",(G3446/C3446)/(VLOOKUP(B3446,Population!$A$2:$B$10,2,FALSE)/100000))</f>
        <v>3.5849232833037257E-4</v>
      </c>
    </row>
    <row r="3447" spans="1:12" x14ac:dyDescent="0.3">
      <c r="A3447" s="1">
        <v>44253</v>
      </c>
      <c r="B3447" s="101" t="s">
        <v>5</v>
      </c>
      <c r="C3447" s="101">
        <v>108556</v>
      </c>
      <c r="D3447" s="6">
        <f t="shared" si="278"/>
        <v>0.14052320155130074</v>
      </c>
      <c r="E3447" s="7">
        <f t="shared" si="279"/>
        <v>200</v>
      </c>
      <c r="F3447" s="6">
        <f t="shared" si="280"/>
        <v>0.12714558169103624</v>
      </c>
      <c r="G3447" s="101">
        <v>942</v>
      </c>
      <c r="H3447" s="7">
        <f t="shared" si="282"/>
        <v>0</v>
      </c>
      <c r="I3447" s="6">
        <f t="shared" si="281"/>
        <v>8.2798628812516484E-2</v>
      </c>
      <c r="J3447" s="10">
        <f>IF(B3447="Pending","",C3447/(VLOOKUP(B3447,Population!$A$2:$B$10,2,FALSE)/100000))</f>
        <v>12124.271662491443</v>
      </c>
      <c r="K3447" s="10">
        <f>IF(B3447="Pending","",SUMIFS(E:E,A:A,"&lt;="&amp;A3447,A:A,"&gt;="&amp;A3447-13,B:B,B3447)/(VLOOKUP(B3447,Population!$A$2:$B$10,2,FALSE)/100000)/14)</f>
        <v>21.068916017433992</v>
      </c>
      <c r="L3447" s="13">
        <f>IF(B3447="Pending","",(G3447/C3447)/(VLOOKUP(B3447,Population!$A$2:$B$10,2,FALSE)/100000))</f>
        <v>9.6916762231611536E-4</v>
      </c>
    </row>
    <row r="3448" spans="1:12" x14ac:dyDescent="0.3">
      <c r="A3448" s="1">
        <v>44253</v>
      </c>
      <c r="B3448" s="101" t="s">
        <v>6</v>
      </c>
      <c r="C3448" s="101">
        <v>78496</v>
      </c>
      <c r="D3448" s="6">
        <f t="shared" si="278"/>
        <v>0.10161123502128767</v>
      </c>
      <c r="E3448" s="7">
        <f t="shared" si="279"/>
        <v>179</v>
      </c>
      <c r="F3448" s="6">
        <f t="shared" si="280"/>
        <v>0.11379529561347743</v>
      </c>
      <c r="G3448" s="101">
        <v>2071</v>
      </c>
      <c r="H3448" s="7">
        <f t="shared" si="282"/>
        <v>10</v>
      </c>
      <c r="I3448" s="6">
        <f t="shared" si="281"/>
        <v>0.18203392810055374</v>
      </c>
      <c r="J3448" s="10">
        <f>IF(B3448="Pending","",C3448/(VLOOKUP(B3448,Population!$A$2:$B$10,2,FALSE)/100000))</f>
        <v>9960.9409698517084</v>
      </c>
      <c r="K3448" s="10">
        <f>IF(B3448="Pending","",SUMIFS(E:E,A:A,"&lt;="&amp;A3448,A:A,"&gt;="&amp;A3448-13,B:B,B3448)/(VLOOKUP(B3448,Population!$A$2:$B$10,2,FALSE)/100000)/14)</f>
        <v>16.659820247972089</v>
      </c>
      <c r="L3448" s="13">
        <f>IF(B3448="Pending","",(G3448/C3448)/(VLOOKUP(B3448,Population!$A$2:$B$10,2,FALSE)/100000))</f>
        <v>3.3479997141978024E-3</v>
      </c>
    </row>
    <row r="3449" spans="1:12" x14ac:dyDescent="0.3">
      <c r="A3449" s="1">
        <v>44253</v>
      </c>
      <c r="B3449" s="101" t="s">
        <v>7</v>
      </c>
      <c r="C3449" s="101">
        <v>46516</v>
      </c>
      <c r="D3449" s="6">
        <f t="shared" si="278"/>
        <v>6.0213873423489314E-2</v>
      </c>
      <c r="E3449" s="7">
        <f t="shared" si="279"/>
        <v>76</v>
      </c>
      <c r="F3449" s="6">
        <f t="shared" si="280"/>
        <v>4.831532104259377E-2</v>
      </c>
      <c r="G3449" s="101">
        <v>3490</v>
      </c>
      <c r="H3449" s="7">
        <f t="shared" si="282"/>
        <v>23</v>
      </c>
      <c r="I3449" s="6">
        <f t="shared" si="281"/>
        <v>0.30675925112068209</v>
      </c>
      <c r="J3449" s="10">
        <f>IF(B3449="Pending","",C3449/(VLOOKUP(B3449,Population!$A$2:$B$10,2,FALSE)/100000))</f>
        <v>9698.9764322962837</v>
      </c>
      <c r="K3449" s="10">
        <f>IF(B3449="Pending","",SUMIFS(E:E,A:A,"&lt;="&amp;A3449,A:A,"&gt;="&amp;A3449-13,B:B,B3449)/(VLOOKUP(B3449,Population!$A$2:$B$10,2,FALSE)/100000)/14)</f>
        <v>13.925381994823633</v>
      </c>
      <c r="L3449" s="13">
        <f>IF(B3449="Pending","",(G3449/C3449)/(VLOOKUP(B3449,Population!$A$2:$B$10,2,FALSE)/100000))</f>
        <v>1.5643956774739409E-2</v>
      </c>
    </row>
    <row r="3450" spans="1:12" x14ac:dyDescent="0.3">
      <c r="A3450" s="1">
        <v>44253</v>
      </c>
      <c r="B3450" s="101" t="s">
        <v>25</v>
      </c>
      <c r="C3450" s="101">
        <v>24258</v>
      </c>
      <c r="D3450" s="6">
        <f t="shared" si="278"/>
        <v>3.1401413309549486E-2</v>
      </c>
      <c r="E3450" s="7">
        <f t="shared" si="279"/>
        <v>37</v>
      </c>
      <c r="F3450" s="6">
        <f t="shared" si="280"/>
        <v>2.3521932612841703E-2</v>
      </c>
      <c r="G3450" s="101">
        <v>4349</v>
      </c>
      <c r="H3450" s="7">
        <f t="shared" si="282"/>
        <v>18</v>
      </c>
      <c r="I3450" s="6">
        <f t="shared" si="281"/>
        <v>0.382262459347807</v>
      </c>
      <c r="J3450" s="10">
        <f>IF(B3450="Pending","",C3450/(VLOOKUP(B3450,Population!$A$2:$B$10,2,FALSE)/100000))</f>
        <v>10958.17390872254</v>
      </c>
      <c r="K3450" s="10">
        <f>IF(B3450="Pending","",SUMIFS(E:E,A:A,"&lt;="&amp;A3450,A:A,"&gt;="&amp;A3450-13,B:B,B3450)/(VLOOKUP(B3450,Population!$A$2:$B$10,2,FALSE)/100000)/14)</f>
        <v>13.100298596461112</v>
      </c>
      <c r="L3450" s="13">
        <f>IF(B3450="Pending","",(G3450/C3450)/(VLOOKUP(B3450,Population!$A$2:$B$10,2,FALSE)/100000))</f>
        <v>8.0987429096990929E-2</v>
      </c>
    </row>
    <row r="3451" spans="1:12" x14ac:dyDescent="0.3">
      <c r="A3451" s="1">
        <v>44253</v>
      </c>
      <c r="B3451" s="101" t="s">
        <v>21</v>
      </c>
      <c r="C3451" s="101">
        <v>1041</v>
      </c>
      <c r="D3451" s="6">
        <f t="shared" si="278"/>
        <v>1.3475501383148245E-3</v>
      </c>
      <c r="E3451" s="7">
        <f t="shared" si="279"/>
        <v>-1</v>
      </c>
      <c r="F3451" s="6">
        <f t="shared" si="280"/>
        <v>-6.3572790845518119E-4</v>
      </c>
      <c r="G3451" s="101">
        <v>0</v>
      </c>
      <c r="H3451" s="7">
        <f t="shared" si="282"/>
        <v>0</v>
      </c>
      <c r="I3451" s="6">
        <f t="shared" si="281"/>
        <v>0</v>
      </c>
      <c r="J3451" s="10" t="str">
        <f>IF(B3451="Pending","",C3451/(VLOOKUP(B3451,Population!$A$2:$B$10,2,FALSE)/100000))</f>
        <v/>
      </c>
      <c r="K3451" s="10" t="str">
        <f>IF(B3451="Pending","",SUMIFS(E:E,A:A,"&lt;="&amp;A3451,A:A,"&gt;="&amp;A3451-13,B:B,B3451)/(VLOOKUP(B3451,Population!$A$2:$B$10,2,FALSE)/100000)/14)</f>
        <v/>
      </c>
      <c r="L3451" s="13" t="str">
        <f>IF(B3451="Pending","",(G3451/C3451)/(VLOOKUP(B3451,Population!$A$2:$B$10,2,FALSE)/100000))</f>
        <v/>
      </c>
    </row>
    <row r="3452" spans="1:12" x14ac:dyDescent="0.3">
      <c r="A3452" s="1">
        <v>44254</v>
      </c>
      <c r="B3452" s="101" t="s">
        <v>0</v>
      </c>
      <c r="C3452" s="101">
        <v>41425</v>
      </c>
      <c r="D3452" s="6">
        <f t="shared" si="278"/>
        <v>5.3528486717053007E-2</v>
      </c>
      <c r="E3452" s="7">
        <f t="shared" si="279"/>
        <v>81</v>
      </c>
      <c r="F3452" s="6">
        <f t="shared" si="280"/>
        <v>5.8951965065502182E-2</v>
      </c>
      <c r="G3452" s="101">
        <v>4</v>
      </c>
      <c r="H3452" s="7">
        <f t="shared" si="282"/>
        <v>0</v>
      </c>
      <c r="I3452" s="6">
        <f t="shared" si="281"/>
        <v>3.5109277626612831E-4</v>
      </c>
      <c r="J3452" s="10">
        <f>IF(B3452="Pending","",C3452/(VLOOKUP(B3452,Population!$A$2:$B$10,2,FALSE)/100000))</f>
        <v>4572.6289111568831</v>
      </c>
      <c r="K3452" s="10">
        <f>IF(B3452="Pending","",SUMIFS(E:E,A:A,"&lt;="&amp;A3452,A:A,"&gt;="&amp;A3452-13,B:B,B3452)/(VLOOKUP(B3452,Population!$A$2:$B$10,2,FALSE)/100000)/14)</f>
        <v>9.3510438634917907</v>
      </c>
      <c r="L3452" s="13">
        <f>IF(B3452="Pending","",(G3452/C3452)/(VLOOKUP(B3452,Population!$A$2:$B$10,2,FALSE)/100000))</f>
        <v>1.0658618429159755E-5</v>
      </c>
    </row>
    <row r="3453" spans="1:12" x14ac:dyDescent="0.3">
      <c r="A3453" s="1">
        <v>44254</v>
      </c>
      <c r="B3453" s="101" t="s">
        <v>1</v>
      </c>
      <c r="C3453" s="101">
        <v>98061</v>
      </c>
      <c r="D3453" s="6">
        <f t="shared" si="278"/>
        <v>0.12671229779024587</v>
      </c>
      <c r="E3453" s="7">
        <f t="shared" si="279"/>
        <v>209</v>
      </c>
      <c r="F3453" s="6">
        <f t="shared" si="280"/>
        <v>0.15211062590975255</v>
      </c>
      <c r="G3453" s="101">
        <v>5</v>
      </c>
      <c r="H3453" s="7">
        <f t="shared" si="282"/>
        <v>0</v>
      </c>
      <c r="I3453" s="6">
        <f t="shared" si="281"/>
        <v>4.3886597033266039E-4</v>
      </c>
      <c r="J3453" s="10">
        <f>IF(B3453="Pending","",C3453/(VLOOKUP(B3453,Population!$A$2:$B$10,2,FALSE)/100000))</f>
        <v>11446.029939595554</v>
      </c>
      <c r="K3453" s="10">
        <f>IF(B3453="Pending","",SUMIFS(E:E,A:A,"&lt;="&amp;A3453,A:A,"&gt;="&amp;A3453-13,B:B,B3453)/(VLOOKUP(B3453,Population!$A$2:$B$10,2,FALSE)/100000)/14)</f>
        <v>21.643884727137813</v>
      </c>
      <c r="L3453" s="13">
        <f>IF(B3453="Pending","",(G3453/C3453)/(VLOOKUP(B3453,Population!$A$2:$B$10,2,FALSE)/100000))</f>
        <v>5.9515795987575319E-6</v>
      </c>
    </row>
    <row r="3454" spans="1:12" x14ac:dyDescent="0.3">
      <c r="A3454" s="1">
        <v>44254</v>
      </c>
      <c r="B3454" s="101" t="s">
        <v>2</v>
      </c>
      <c r="C3454" s="101">
        <v>139854</v>
      </c>
      <c r="D3454" s="6">
        <f t="shared" si="278"/>
        <v>0.18071630612738035</v>
      </c>
      <c r="E3454" s="7">
        <f t="shared" si="279"/>
        <v>239</v>
      </c>
      <c r="F3454" s="6">
        <f t="shared" si="280"/>
        <v>0.17394468704512372</v>
      </c>
      <c r="G3454" s="101">
        <v>47</v>
      </c>
      <c r="H3454" s="7">
        <f t="shared" si="282"/>
        <v>0</v>
      </c>
      <c r="I3454" s="6">
        <f t="shared" si="281"/>
        <v>4.1253401211270076E-3</v>
      </c>
      <c r="J3454" s="10">
        <f>IF(B3454="Pending","",C3454/(VLOOKUP(B3454,Population!$A$2:$B$10,2,FALSE)/100000))</f>
        <v>14683.63627200645</v>
      </c>
      <c r="K3454" s="10">
        <f>IF(B3454="Pending","",SUMIFS(E:E,A:A,"&lt;="&amp;A3454,A:A,"&gt;="&amp;A3454-13,B:B,B3454)/(VLOOKUP(B3454,Population!$A$2:$B$10,2,FALSE)/100000)/14)</f>
        <v>21.425991610190639</v>
      </c>
      <c r="L3454" s="13">
        <f>IF(B3454="Pending","",(G3454/C3454)/(VLOOKUP(B3454,Population!$A$2:$B$10,2,FALSE)/100000))</f>
        <v>3.528431507469881E-5</v>
      </c>
    </row>
    <row r="3455" spans="1:12" x14ac:dyDescent="0.3">
      <c r="A3455" s="1">
        <v>44254</v>
      </c>
      <c r="B3455" s="101" t="s">
        <v>3</v>
      </c>
      <c r="C3455" s="101">
        <v>119878</v>
      </c>
      <c r="D3455" s="6">
        <f t="shared" si="278"/>
        <v>0.15490375209817453</v>
      </c>
      <c r="E3455" s="7">
        <f t="shared" si="279"/>
        <v>218</v>
      </c>
      <c r="F3455" s="6">
        <f t="shared" si="280"/>
        <v>0.15866084425036389</v>
      </c>
      <c r="G3455" s="101">
        <v>117</v>
      </c>
      <c r="H3455" s="7">
        <f t="shared" si="282"/>
        <v>0</v>
      </c>
      <c r="I3455" s="6">
        <f t="shared" si="281"/>
        <v>1.0269463705784253E-2</v>
      </c>
      <c r="J3455" s="10">
        <f>IF(B3455="Pending","",C3455/(VLOOKUP(B3455,Population!$A$2:$B$10,2,FALSE)/100000))</f>
        <v>13666.263101614033</v>
      </c>
      <c r="K3455" s="10">
        <f>IF(B3455="Pending","",SUMIFS(E:E,A:A,"&lt;="&amp;A3455,A:A,"&gt;="&amp;A3455-13,B:B,B3455)/(VLOOKUP(B3455,Population!$A$2:$B$10,2,FALSE)/100000)/14)</f>
        <v>21.831273327542061</v>
      </c>
      <c r="L3455" s="13">
        <f>IF(B3455="Pending","",(G3455/C3455)/(VLOOKUP(B3455,Population!$A$2:$B$10,2,FALSE)/100000))</f>
        <v>1.112645105344664E-4</v>
      </c>
    </row>
    <row r="3456" spans="1:12" x14ac:dyDescent="0.3">
      <c r="A3456" s="1">
        <v>44254</v>
      </c>
      <c r="B3456" s="101" t="s">
        <v>4</v>
      </c>
      <c r="C3456" s="101">
        <v>115365</v>
      </c>
      <c r="D3456" s="6">
        <f t="shared" si="278"/>
        <v>0.14907215136059915</v>
      </c>
      <c r="E3456" s="7">
        <f t="shared" si="279"/>
        <v>190</v>
      </c>
      <c r="F3456" s="6">
        <f t="shared" si="280"/>
        <v>0.13828238719068414</v>
      </c>
      <c r="G3456" s="101">
        <v>352</v>
      </c>
      <c r="H3456" s="7">
        <f t="shared" si="282"/>
        <v>0</v>
      </c>
      <c r="I3456" s="6">
        <f t="shared" si="281"/>
        <v>3.0896164311419293E-2</v>
      </c>
      <c r="J3456" s="10">
        <f>IF(B3456="Pending","",C3456/(VLOOKUP(B3456,Population!$A$2:$B$10,2,FALSE)/100000))</f>
        <v>13532.233847886268</v>
      </c>
      <c r="K3456" s="10">
        <f>IF(B3456="Pending","",SUMIFS(E:E,A:A,"&lt;="&amp;A3456,A:A,"&gt;="&amp;A3456-13,B:B,B3456)/(VLOOKUP(B3456,Population!$A$2:$B$10,2,FALSE)/100000)/14)</f>
        <v>23.644187652070165</v>
      </c>
      <c r="L3456" s="13">
        <f>IF(B3456="Pending","",(G3456/C3456)/(VLOOKUP(B3456,Population!$A$2:$B$10,2,FALSE)/100000))</f>
        <v>3.5790191059203975E-4</v>
      </c>
    </row>
    <row r="3457" spans="1:12" x14ac:dyDescent="0.3">
      <c r="A3457" s="1">
        <v>44254</v>
      </c>
      <c r="B3457" s="101" t="s">
        <v>5</v>
      </c>
      <c r="C3457" s="101">
        <v>108757</v>
      </c>
      <c r="D3457" s="6">
        <f t="shared" si="278"/>
        <v>0.14053343705217947</v>
      </c>
      <c r="E3457" s="7">
        <f t="shared" si="279"/>
        <v>201</v>
      </c>
      <c r="F3457" s="6">
        <f t="shared" si="280"/>
        <v>0.14628820960698691</v>
      </c>
      <c r="G3457" s="101">
        <v>943</v>
      </c>
      <c r="H3457" s="7">
        <f t="shared" si="282"/>
        <v>1</v>
      </c>
      <c r="I3457" s="6">
        <f t="shared" si="281"/>
        <v>8.2770122004739752E-2</v>
      </c>
      <c r="J3457" s="10">
        <f>IF(B3457="Pending","",C3457/(VLOOKUP(B3457,Population!$A$2:$B$10,2,FALSE)/100000))</f>
        <v>12146.720708183628</v>
      </c>
      <c r="K3457" s="10">
        <f>IF(B3457="Pending","",SUMIFS(E:E,A:A,"&lt;="&amp;A3457,A:A,"&gt;="&amp;A3457-13,B:B,B3457)/(VLOOKUP(B3457,Population!$A$2:$B$10,2,FALSE)/100000)/14)</f>
        <v>20.566325442235833</v>
      </c>
      <c r="L3457" s="13">
        <f>IF(B3457="Pending","",(G3457/C3457)/(VLOOKUP(B3457,Population!$A$2:$B$10,2,FALSE)/100000))</f>
        <v>9.6840338739241345E-4</v>
      </c>
    </row>
    <row r="3458" spans="1:12" x14ac:dyDescent="0.3">
      <c r="A3458" s="1">
        <v>44254</v>
      </c>
      <c r="B3458" s="101" t="s">
        <v>6</v>
      </c>
      <c r="C3458" s="101">
        <v>78634</v>
      </c>
      <c r="D3458" s="6">
        <f t="shared" ref="D3458:D3521" si="283">C3458/SUMIF(A:A,A3458,C:C)</f>
        <v>0.10160914965621595</v>
      </c>
      <c r="E3458" s="7">
        <f t="shared" si="279"/>
        <v>138</v>
      </c>
      <c r="F3458" s="6">
        <f t="shared" si="280"/>
        <v>0.10043668122270742</v>
      </c>
      <c r="G3458" s="101">
        <v>2073</v>
      </c>
      <c r="H3458" s="7">
        <f t="shared" si="282"/>
        <v>2</v>
      </c>
      <c r="I3458" s="6">
        <f t="shared" si="281"/>
        <v>0.18195383129992102</v>
      </c>
      <c r="J3458" s="10">
        <f>IF(B3458="Pending","",C3458/(VLOOKUP(B3458,Population!$A$2:$B$10,2,FALSE)/100000))</f>
        <v>9978.4528157271616</v>
      </c>
      <c r="K3458" s="10">
        <f>IF(B3458="Pending","",SUMIFS(E:E,A:A,"&lt;="&amp;A3458,A:A,"&gt;="&amp;A3458-13,B:B,B3458)/(VLOOKUP(B3458,Population!$A$2:$B$10,2,FALSE)/100000)/14)</f>
        <v>16.614499735872055</v>
      </c>
      <c r="L3458" s="13">
        <f>IF(B3458="Pending","",(G3458/C3458)/(VLOOKUP(B3458,Population!$A$2:$B$10,2,FALSE)/100000))</f>
        <v>3.3453516345783104E-3</v>
      </c>
    </row>
    <row r="3459" spans="1:12" x14ac:dyDescent="0.3">
      <c r="A3459" s="1">
        <v>44254</v>
      </c>
      <c r="B3459" s="101" t="s">
        <v>7</v>
      </c>
      <c r="C3459" s="101">
        <v>46580</v>
      </c>
      <c r="D3459" s="6">
        <f t="shared" si="283"/>
        <v>6.018966593314011E-2</v>
      </c>
      <c r="E3459" s="7">
        <f t="shared" si="279"/>
        <v>64</v>
      </c>
      <c r="F3459" s="6">
        <f t="shared" si="280"/>
        <v>4.6579330422125184E-2</v>
      </c>
      <c r="G3459" s="101">
        <v>3497</v>
      </c>
      <c r="H3459" s="7">
        <f t="shared" si="282"/>
        <v>7</v>
      </c>
      <c r="I3459" s="6">
        <f t="shared" si="281"/>
        <v>0.3069428596506627</v>
      </c>
      <c r="J3459" s="10">
        <f>IF(B3459="Pending","",C3459/(VLOOKUP(B3459,Population!$A$2:$B$10,2,FALSE)/100000))</f>
        <v>9712.3209694806264</v>
      </c>
      <c r="K3459" s="10">
        <f>IF(B3459="Pending","",SUMIFS(E:E,A:A,"&lt;="&amp;A3459,A:A,"&gt;="&amp;A3459-13,B:B,B3459)/(VLOOKUP(B3459,Population!$A$2:$B$10,2,FALSE)/100000)/14)</f>
        <v>13.255176444270621</v>
      </c>
      <c r="L3459" s="13">
        <f>IF(B3459="Pending","",(G3459/C3459)/(VLOOKUP(B3459,Population!$A$2:$B$10,2,FALSE)/100000))</f>
        <v>1.565379673869291E-2</v>
      </c>
    </row>
    <row r="3460" spans="1:12" x14ac:dyDescent="0.3">
      <c r="A3460" s="1">
        <v>44254</v>
      </c>
      <c r="B3460" s="101" t="s">
        <v>25</v>
      </c>
      <c r="C3460" s="101">
        <v>24273</v>
      </c>
      <c r="D3460" s="6">
        <f t="shared" si="283"/>
        <v>3.1365044250646415E-2</v>
      </c>
      <c r="E3460" s="7">
        <f t="shared" si="279"/>
        <v>15</v>
      </c>
      <c r="F3460" s="6">
        <f t="shared" si="280"/>
        <v>1.0917030567685589E-2</v>
      </c>
      <c r="G3460" s="101">
        <v>4355</v>
      </c>
      <c r="H3460" s="7">
        <f t="shared" si="282"/>
        <v>6</v>
      </c>
      <c r="I3460" s="6">
        <f t="shared" si="281"/>
        <v>0.38225226015974723</v>
      </c>
      <c r="J3460" s="10">
        <f>IF(B3460="Pending","",C3460/(VLOOKUP(B3460,Population!$A$2:$B$10,2,FALSE)/100000))</f>
        <v>10964.94992523795</v>
      </c>
      <c r="K3460" s="10">
        <f>IF(B3460="Pending","",SUMIFS(E:E,A:A,"&lt;="&amp;A3460,A:A,"&gt;="&amp;A3460-13,B:B,B3460)/(VLOOKUP(B3460,Population!$A$2:$B$10,2,FALSE)/100000)/14)</f>
        <v>12.035496001182253</v>
      </c>
      <c r="L3460" s="13">
        <f>IF(B3460="Pending","",(G3460/C3460)/(VLOOKUP(B3460,Population!$A$2:$B$10,2,FALSE)/100000))</f>
        <v>8.1049044685080965E-2</v>
      </c>
    </row>
    <row r="3461" spans="1:12" x14ac:dyDescent="0.3">
      <c r="A3461" s="1">
        <v>44254</v>
      </c>
      <c r="B3461" s="101" t="s">
        <v>21</v>
      </c>
      <c r="C3461" s="101">
        <v>1060</v>
      </c>
      <c r="D3461" s="6">
        <f t="shared" si="283"/>
        <v>1.3697090143651464E-3</v>
      </c>
      <c r="E3461" s="7">
        <f t="shared" si="279"/>
        <v>19</v>
      </c>
      <c r="F3461" s="6">
        <f t="shared" si="280"/>
        <v>1.3828238719068414E-2</v>
      </c>
      <c r="G3461" s="101">
        <v>0</v>
      </c>
      <c r="H3461" s="7">
        <f t="shared" si="282"/>
        <v>0</v>
      </c>
      <c r="I3461" s="6">
        <f t="shared" si="281"/>
        <v>0</v>
      </c>
      <c r="J3461" s="10" t="str">
        <f>IF(B3461="Pending","",C3461/(VLOOKUP(B3461,Population!$A$2:$B$10,2,FALSE)/100000))</f>
        <v/>
      </c>
      <c r="K3461" s="10" t="str">
        <f>IF(B3461="Pending","",SUMIFS(E:E,A:A,"&lt;="&amp;A3461,A:A,"&gt;="&amp;A3461-13,B:B,B3461)/(VLOOKUP(B3461,Population!$A$2:$B$10,2,FALSE)/100000)/14)</f>
        <v/>
      </c>
      <c r="L3461" s="13" t="str">
        <f>IF(B3461="Pending","",(G3461/C3461)/(VLOOKUP(B3461,Population!$A$2:$B$10,2,FALSE)/100000))</f>
        <v/>
      </c>
    </row>
    <row r="3462" spans="1:12" x14ac:dyDescent="0.3">
      <c r="A3462" s="1">
        <v>44255</v>
      </c>
      <c r="B3462" s="101" t="s">
        <v>0</v>
      </c>
      <c r="C3462" s="101">
        <v>41490</v>
      </c>
      <c r="D3462" s="6">
        <f t="shared" si="283"/>
        <v>5.3535207560219046E-2</v>
      </c>
      <c r="E3462" s="7">
        <f t="shared" si="279"/>
        <v>65</v>
      </c>
      <c r="F3462" s="6">
        <f t="shared" si="280"/>
        <v>5.819158460161146E-2</v>
      </c>
      <c r="G3462" s="101">
        <v>4</v>
      </c>
      <c r="H3462" s="7">
        <f t="shared" si="282"/>
        <v>0</v>
      </c>
      <c r="I3462" s="6">
        <f t="shared" si="281"/>
        <v>3.505389536412234E-4</v>
      </c>
      <c r="J3462" s="10">
        <f>IF(B3462="Pending","",C3462/(VLOOKUP(B3462,Population!$A$2:$B$10,2,FALSE)/100000))</f>
        <v>4579.8038267688371</v>
      </c>
      <c r="K3462" s="10">
        <f>IF(B3462="Pending","",SUMIFS(E:E,A:A,"&lt;="&amp;A3462,A:A,"&gt;="&amp;A3462-13,B:B,B3462)/(VLOOKUP(B3462,Population!$A$2:$B$10,2,FALSE)/100000)/14)</f>
        <v>9.0277784348213324</v>
      </c>
      <c r="L3462" s="13">
        <f>IF(B3462="Pending","",(G3462/C3462)/(VLOOKUP(B3462,Population!$A$2:$B$10,2,FALSE)/100000))</f>
        <v>1.0641920183850153E-5</v>
      </c>
    </row>
    <row r="3463" spans="1:12" x14ac:dyDescent="0.3">
      <c r="A3463" s="1">
        <v>44255</v>
      </c>
      <c r="B3463" s="101" t="s">
        <v>1</v>
      </c>
      <c r="C3463" s="101">
        <v>98216</v>
      </c>
      <c r="D3463" s="6">
        <f t="shared" si="283"/>
        <v>0.1267296684920336</v>
      </c>
      <c r="E3463" s="7">
        <f t="shared" si="279"/>
        <v>155</v>
      </c>
      <c r="F3463" s="6">
        <f t="shared" si="280"/>
        <v>0.13876454789615039</v>
      </c>
      <c r="G3463" s="101">
        <v>5</v>
      </c>
      <c r="H3463" s="7">
        <f t="shared" si="282"/>
        <v>0</v>
      </c>
      <c r="I3463" s="6">
        <f t="shared" si="281"/>
        <v>4.3817369205152924E-4</v>
      </c>
      <c r="J3463" s="10">
        <f>IF(B3463="Pending","",C3463/(VLOOKUP(B3463,Population!$A$2:$B$10,2,FALSE)/100000))</f>
        <v>11464.1220928536</v>
      </c>
      <c r="K3463" s="10">
        <f>IF(B3463="Pending","",SUMIFS(E:E,A:A,"&lt;="&amp;A3463,A:A,"&gt;="&amp;A3463-13,B:B,B3463)/(VLOOKUP(B3463,Population!$A$2:$B$10,2,FALSE)/100000)/14)</f>
        <v>21.502148964286757</v>
      </c>
      <c r="L3463" s="13">
        <f>IF(B3463="Pending","",(G3463/C3463)/(VLOOKUP(B3463,Population!$A$2:$B$10,2,FALSE)/100000))</f>
        <v>5.9421870879873167E-6</v>
      </c>
    </row>
    <row r="3464" spans="1:12" x14ac:dyDescent="0.3">
      <c r="A3464" s="1">
        <v>44255</v>
      </c>
      <c r="B3464" s="101" t="s">
        <v>2</v>
      </c>
      <c r="C3464" s="101">
        <v>140048</v>
      </c>
      <c r="D3464" s="6">
        <f t="shared" si="283"/>
        <v>0.18070616409721757</v>
      </c>
      <c r="E3464" s="7">
        <f t="shared" ref="E3464:E3527" si="284">C3464-SUMIFS(C:C,A:A,A3464-1,B:B,B3464)</f>
        <v>194</v>
      </c>
      <c r="F3464" s="6">
        <f t="shared" ref="F3464:F3527" si="285">E3464/SUMIF(A:A,A3464,E:E)</f>
        <v>0.17367949865711726</v>
      </c>
      <c r="G3464" s="101">
        <v>47</v>
      </c>
      <c r="H3464" s="7">
        <f t="shared" si="282"/>
        <v>0</v>
      </c>
      <c r="I3464" s="6">
        <f t="shared" si="281"/>
        <v>4.1188327052843745E-3</v>
      </c>
      <c r="J3464" s="10">
        <f>IF(B3464="Pending","",C3464/(VLOOKUP(B3464,Population!$A$2:$B$10,2,FALSE)/100000))</f>
        <v>14704.0048380594</v>
      </c>
      <c r="K3464" s="10">
        <f>IF(B3464="Pending","",SUMIFS(E:E,A:A,"&lt;="&amp;A3464,A:A,"&gt;="&amp;A3464-13,B:B,B3464)/(VLOOKUP(B3464,Population!$A$2:$B$10,2,FALSE)/100000)/14)</f>
        <v>21.350996889818955</v>
      </c>
      <c r="L3464" s="13">
        <f>IF(B3464="Pending","",(G3464/C3464)/(VLOOKUP(B3464,Population!$A$2:$B$10,2,FALSE)/100000))</f>
        <v>3.523543785314269E-5</v>
      </c>
    </row>
    <row r="3465" spans="1:12" x14ac:dyDescent="0.3">
      <c r="A3465" s="1">
        <v>44255</v>
      </c>
      <c r="B3465" s="101" t="s">
        <v>3</v>
      </c>
      <c r="C3465" s="101">
        <v>120051</v>
      </c>
      <c r="D3465" s="6">
        <f t="shared" si="283"/>
        <v>0.15490371662597871</v>
      </c>
      <c r="E3465" s="7">
        <f t="shared" si="284"/>
        <v>173</v>
      </c>
      <c r="F3465" s="6">
        <f t="shared" si="285"/>
        <v>0.15487914055505819</v>
      </c>
      <c r="G3465" s="101">
        <v>117</v>
      </c>
      <c r="H3465" s="7">
        <f t="shared" si="282"/>
        <v>0</v>
      </c>
      <c r="I3465" s="6">
        <f t="shared" si="281"/>
        <v>1.0253264394005784E-2</v>
      </c>
      <c r="J3465" s="10">
        <f>IF(B3465="Pending","",C3465/(VLOOKUP(B3465,Population!$A$2:$B$10,2,FALSE)/100000))</f>
        <v>13685.985348536564</v>
      </c>
      <c r="K3465" s="10">
        <f>IF(B3465="Pending","",SUMIFS(E:E,A:A,"&lt;="&amp;A3465,A:A,"&gt;="&amp;A3465-13,B:B,B3465)/(VLOOKUP(B3465,Population!$A$2:$B$10,2,FALSE)/100000)/14)</f>
        <v>21.53812680020468</v>
      </c>
      <c r="L3465" s="13">
        <f>IF(B3465="Pending","",(G3465/C3465)/(VLOOKUP(B3465,Population!$A$2:$B$10,2,FALSE)/100000))</f>
        <v>1.111041723421776E-4</v>
      </c>
    </row>
    <row r="3466" spans="1:12" x14ac:dyDescent="0.3">
      <c r="A3466" s="1">
        <v>44255</v>
      </c>
      <c r="B3466" s="101" t="s">
        <v>4</v>
      </c>
      <c r="C3466" s="101">
        <v>115540</v>
      </c>
      <c r="D3466" s="6">
        <f t="shared" si="283"/>
        <v>0.14908310150657286</v>
      </c>
      <c r="E3466" s="7">
        <f t="shared" si="284"/>
        <v>175</v>
      </c>
      <c r="F3466" s="6">
        <f t="shared" si="285"/>
        <v>0.15666965085049239</v>
      </c>
      <c r="G3466" s="101">
        <v>352</v>
      </c>
      <c r="H3466" s="7">
        <f t="shared" si="282"/>
        <v>0</v>
      </c>
      <c r="I3466" s="6">
        <f t="shared" si="281"/>
        <v>3.0847427920427658E-2</v>
      </c>
      <c r="J3466" s="10">
        <f>IF(B3466="Pending","",C3466/(VLOOKUP(B3466,Population!$A$2:$B$10,2,FALSE)/100000))</f>
        <v>13552.761225543096</v>
      </c>
      <c r="K3466" s="10">
        <f>IF(B3466="Pending","",SUMIFS(E:E,A:A,"&lt;="&amp;A3466,A:A,"&gt;="&amp;A3466-13,B:B,B3466)/(VLOOKUP(B3466,Population!$A$2:$B$10,2,FALSE)/100000)/14)</f>
        <v>23.208504534455834</v>
      </c>
      <c r="L3466" s="13">
        <f>IF(B3466="Pending","",(G3466/C3466)/(VLOOKUP(B3466,Population!$A$2:$B$10,2,FALSE)/100000))</f>
        <v>3.5735982270599504E-4</v>
      </c>
    </row>
    <row r="3467" spans="1:12" x14ac:dyDescent="0.3">
      <c r="A3467" s="1">
        <v>44255</v>
      </c>
      <c r="B3467" s="101" t="s">
        <v>5</v>
      </c>
      <c r="C3467" s="101">
        <v>108914</v>
      </c>
      <c r="D3467" s="6">
        <f t="shared" si="283"/>
        <v>0.14053346821435761</v>
      </c>
      <c r="E3467" s="7">
        <f t="shared" si="284"/>
        <v>157</v>
      </c>
      <c r="F3467" s="6">
        <f t="shared" si="285"/>
        <v>0.14055505819158459</v>
      </c>
      <c r="G3467" s="101">
        <v>945</v>
      </c>
      <c r="H3467" s="7">
        <f t="shared" si="282"/>
        <v>2</v>
      </c>
      <c r="I3467" s="6">
        <f t="shared" si="281"/>
        <v>8.2814827797739021E-2</v>
      </c>
      <c r="J3467" s="10">
        <f>IF(B3467="Pending","",C3467/(VLOOKUP(B3467,Population!$A$2:$B$10,2,FALSE)/100000))</f>
        <v>12164.255534918319</v>
      </c>
      <c r="K3467" s="10">
        <f>IF(B3467="Pending","",SUMIFS(E:E,A:A,"&lt;="&amp;A3467,A:A,"&gt;="&amp;A3467-13,B:B,B3467)/(VLOOKUP(B3467,Population!$A$2:$B$10,2,FALSE)/100000)/14)</f>
        <v>20.295086084192377</v>
      </c>
      <c r="L3467" s="13">
        <f>IF(B3467="Pending","",(G3467/C3467)/(VLOOKUP(B3467,Population!$A$2:$B$10,2,FALSE)/100000))</f>
        <v>9.6905834687564189E-4</v>
      </c>
    </row>
    <row r="3468" spans="1:12" x14ac:dyDescent="0.3">
      <c r="A3468" s="1">
        <v>44255</v>
      </c>
      <c r="B3468" s="101" t="s">
        <v>6</v>
      </c>
      <c r="C3468" s="101">
        <v>78751</v>
      </c>
      <c r="D3468" s="6">
        <f t="shared" si="283"/>
        <v>0.10161366909074018</v>
      </c>
      <c r="E3468" s="7">
        <f t="shared" si="284"/>
        <v>117</v>
      </c>
      <c r="F3468" s="6">
        <f t="shared" si="285"/>
        <v>0.10474485228290063</v>
      </c>
      <c r="G3468" s="101">
        <v>2074</v>
      </c>
      <c r="H3468" s="7">
        <f t="shared" si="282"/>
        <v>1</v>
      </c>
      <c r="I3468" s="6">
        <f t="shared" si="281"/>
        <v>0.18175444746297431</v>
      </c>
      <c r="J3468" s="10">
        <f>IF(B3468="Pending","",C3468/(VLOOKUP(B3468,Population!$A$2:$B$10,2,FALSE)/100000))</f>
        <v>9993.2998154911311</v>
      </c>
      <c r="K3468" s="10">
        <f>IF(B3468="Pending","",SUMIFS(E:E,A:A,"&lt;="&amp;A3468,A:A,"&gt;="&amp;A3468-13,B:B,B3468)/(VLOOKUP(B3468,Population!$A$2:$B$10,2,FALSE)/100000)/14)</f>
        <v>16.587307428612036</v>
      </c>
      <c r="L3468" s="13">
        <f>IF(B3468="Pending","",(G3468/C3468)/(VLOOKUP(B3468,Population!$A$2:$B$10,2,FALSE)/100000))</f>
        <v>3.341992836501263E-3</v>
      </c>
    </row>
    <row r="3469" spans="1:12" x14ac:dyDescent="0.3">
      <c r="A3469" s="1">
        <v>44255</v>
      </c>
      <c r="B3469" s="101" t="s">
        <v>7</v>
      </c>
      <c r="C3469" s="101">
        <v>46636</v>
      </c>
      <c r="D3469" s="6">
        <f t="shared" si="283"/>
        <v>6.0175173289428181E-2</v>
      </c>
      <c r="E3469" s="7">
        <f t="shared" si="284"/>
        <v>56</v>
      </c>
      <c r="F3469" s="6">
        <f t="shared" si="285"/>
        <v>5.0134288272157566E-2</v>
      </c>
      <c r="G3469" s="101">
        <v>3506</v>
      </c>
      <c r="H3469" s="7">
        <f t="shared" si="282"/>
        <v>9</v>
      </c>
      <c r="I3469" s="6">
        <f t="shared" si="281"/>
        <v>0.3072473928665323</v>
      </c>
      <c r="J3469" s="10">
        <f>IF(B3469="Pending","",C3469/(VLOOKUP(B3469,Population!$A$2:$B$10,2,FALSE)/100000))</f>
        <v>9723.9974395169284</v>
      </c>
      <c r="K3469" s="10">
        <f>IF(B3469="Pending","",SUMIFS(E:E,A:A,"&lt;="&amp;A3469,A:A,"&gt;="&amp;A3469-13,B:B,B3469)/(VLOOKUP(B3469,Population!$A$2:$B$10,2,FALSE)/100000)/14)</f>
        <v>12.853053113938817</v>
      </c>
      <c r="L3469" s="13">
        <f>IF(B3469="Pending","",(G3469/C3469)/(VLOOKUP(B3469,Population!$A$2:$B$10,2,FALSE)/100000))</f>
        <v>1.5675238606009612E-2</v>
      </c>
    </row>
    <row r="3470" spans="1:12" x14ac:dyDescent="0.3">
      <c r="A3470" s="1">
        <v>44255</v>
      </c>
      <c r="B3470" s="101" t="s">
        <v>25</v>
      </c>
      <c r="C3470" s="101">
        <v>24296</v>
      </c>
      <c r="D3470" s="6">
        <f t="shared" si="283"/>
        <v>3.1349515615403278E-2</v>
      </c>
      <c r="E3470" s="7">
        <f t="shared" si="284"/>
        <v>23</v>
      </c>
      <c r="F3470" s="6">
        <f t="shared" si="285"/>
        <v>2.0590868397493287E-2</v>
      </c>
      <c r="G3470" s="101">
        <v>4361</v>
      </c>
      <c r="H3470" s="7">
        <f t="shared" si="282"/>
        <v>6</v>
      </c>
      <c r="I3470" s="6">
        <f t="shared" si="281"/>
        <v>0.3821750942073438</v>
      </c>
      <c r="J3470" s="10">
        <f>IF(B3470="Pending","",C3470/(VLOOKUP(B3470,Population!$A$2:$B$10,2,FALSE)/100000))</f>
        <v>10975.339817228247</v>
      </c>
      <c r="K3470" s="10">
        <f>IF(B3470="Pending","",SUMIFS(E:E,A:A,"&lt;="&amp;A3470,A:A,"&gt;="&amp;A3470-13,B:B,B3470)/(VLOOKUP(B3470,Population!$A$2:$B$10,2,FALSE)/100000)/14)</f>
        <v>11.648295057444486</v>
      </c>
      <c r="L3470" s="13">
        <f>IF(B3470="Pending","",(G3470/C3470)/(VLOOKUP(B3470,Population!$A$2:$B$10,2,FALSE)/100000))</f>
        <v>8.1083876697692403E-2</v>
      </c>
    </row>
    <row r="3471" spans="1:12" x14ac:dyDescent="0.3">
      <c r="A3471" s="1">
        <v>44255</v>
      </c>
      <c r="B3471" s="101" t="s">
        <v>21</v>
      </c>
      <c r="C3471" s="101">
        <v>1062</v>
      </c>
      <c r="D3471" s="6">
        <f t="shared" si="283"/>
        <v>1.3703155080489907E-3</v>
      </c>
      <c r="E3471" s="7">
        <f t="shared" si="284"/>
        <v>2</v>
      </c>
      <c r="F3471" s="6">
        <f t="shared" si="285"/>
        <v>1.7905102954341987E-3</v>
      </c>
      <c r="G3471" s="101">
        <v>0</v>
      </c>
      <c r="H3471" s="7">
        <f t="shared" si="282"/>
        <v>0</v>
      </c>
      <c r="I3471" s="6">
        <f t="shared" si="281"/>
        <v>0</v>
      </c>
      <c r="J3471" s="10" t="str">
        <f>IF(B3471="Pending","",C3471/(VLOOKUP(B3471,Population!$A$2:$B$10,2,FALSE)/100000))</f>
        <v/>
      </c>
      <c r="K3471" s="10" t="str">
        <f>IF(B3471="Pending","",SUMIFS(E:E,A:A,"&lt;="&amp;A3471,A:A,"&gt;="&amp;A3471-13,B:B,B3471)/(VLOOKUP(B3471,Population!$A$2:$B$10,2,FALSE)/100000)/14)</f>
        <v/>
      </c>
      <c r="L3471" s="13" t="str">
        <f>IF(B3471="Pending","",(G3471/C3471)/(VLOOKUP(B3471,Population!$A$2:$B$10,2,FALSE)/100000))</f>
        <v/>
      </c>
    </row>
    <row r="3472" spans="1:12" x14ac:dyDescent="0.3">
      <c r="A3472" s="1">
        <v>44256</v>
      </c>
      <c r="B3472" s="101" t="s">
        <v>0</v>
      </c>
      <c r="C3472" s="101">
        <v>41524</v>
      </c>
      <c r="D3472" s="6">
        <f t="shared" si="283"/>
        <v>5.3531487328105323E-2</v>
      </c>
      <c r="E3472" s="7">
        <f t="shared" si="284"/>
        <v>34</v>
      </c>
      <c r="F3472" s="6">
        <f t="shared" si="285"/>
        <v>4.9346879535558781E-2</v>
      </c>
      <c r="G3472" s="101">
        <v>4</v>
      </c>
      <c r="H3472" s="7">
        <f t="shared" si="282"/>
        <v>0</v>
      </c>
      <c r="I3472" s="6">
        <f t="shared" si="281"/>
        <v>3.5023202871902636E-4</v>
      </c>
      <c r="J3472" s="10">
        <f>IF(B3472="Pending","",C3472/(VLOOKUP(B3472,Population!$A$2:$B$10,2,FALSE)/100000))</f>
        <v>4583.5568595504747</v>
      </c>
      <c r="K3472" s="10">
        <f>IF(B3472="Pending","",SUMIFS(E:E,A:A,"&lt;="&amp;A3472,A:A,"&gt;="&amp;A3472-13,B:B,B3472)/(VLOOKUP(B3472,Population!$A$2:$B$10,2,FALSE)/100000)/14)</f>
        <v>8.8385498912093556</v>
      </c>
      <c r="L3472" s="13">
        <f>IF(B3472="Pending","",(G3472/C3472)/(VLOOKUP(B3472,Population!$A$2:$B$10,2,FALSE)/100000))</f>
        <v>1.0633206541468617E-5</v>
      </c>
    </row>
    <row r="3473" spans="1:12" x14ac:dyDescent="0.3">
      <c r="A3473" s="1">
        <v>44256</v>
      </c>
      <c r="B3473" s="101" t="s">
        <v>1</v>
      </c>
      <c r="C3473" s="101">
        <v>98304</v>
      </c>
      <c r="D3473" s="6">
        <f t="shared" si="283"/>
        <v>0.12673054932814914</v>
      </c>
      <c r="E3473" s="7">
        <f t="shared" si="284"/>
        <v>88</v>
      </c>
      <c r="F3473" s="6">
        <f t="shared" si="285"/>
        <v>0.12772133526850507</v>
      </c>
      <c r="G3473" s="101">
        <v>5</v>
      </c>
      <c r="H3473" s="7">
        <f t="shared" si="282"/>
        <v>0</v>
      </c>
      <c r="I3473" s="6">
        <f t="shared" si="281"/>
        <v>4.3779003589878294E-4</v>
      </c>
      <c r="J3473" s="10">
        <f>IF(B3473="Pending","",C3473/(VLOOKUP(B3473,Population!$A$2:$B$10,2,FALSE)/100000))</f>
        <v>11474.393766961393</v>
      </c>
      <c r="K3473" s="10">
        <f>IF(B3473="Pending","",SUMIFS(E:E,A:A,"&lt;="&amp;A3473,A:A,"&gt;="&amp;A3473-13,B:B,B3473)/(VLOOKUP(B3473,Population!$A$2:$B$10,2,FALSE)/100000)/14)</f>
        <v>21.151978256066503</v>
      </c>
      <c r="L3473" s="13">
        <f>IF(B3473="Pending","",(G3473/C3473)/(VLOOKUP(B3473,Population!$A$2:$B$10,2,FALSE)/100000))</f>
        <v>5.9368677473323807E-6</v>
      </c>
    </row>
    <row r="3474" spans="1:12" x14ac:dyDescent="0.3">
      <c r="A3474" s="1">
        <v>44256</v>
      </c>
      <c r="B3474" s="101" t="s">
        <v>2</v>
      </c>
      <c r="C3474" s="101">
        <v>140163</v>
      </c>
      <c r="D3474" s="6">
        <f t="shared" si="283"/>
        <v>0.18069390854371511</v>
      </c>
      <c r="E3474" s="7">
        <f t="shared" si="284"/>
        <v>115</v>
      </c>
      <c r="F3474" s="6">
        <f t="shared" si="285"/>
        <v>0.16690856313497823</v>
      </c>
      <c r="G3474" s="101">
        <v>47</v>
      </c>
      <c r="H3474" s="7">
        <f t="shared" si="282"/>
        <v>0</v>
      </c>
      <c r="I3474" s="6">
        <f t="shared" si="281"/>
        <v>4.11522633744856E-3</v>
      </c>
      <c r="J3474" s="10">
        <f>IF(B3474="Pending","",C3474/(VLOOKUP(B3474,Population!$A$2:$B$10,2,FALSE)/100000))</f>
        <v>14716.07898803924</v>
      </c>
      <c r="K3474" s="10">
        <f>IF(B3474="Pending","",SUMIFS(E:E,A:A,"&lt;="&amp;A3474,A:A,"&gt;="&amp;A3474-13,B:B,B3474)/(VLOOKUP(B3474,Population!$A$2:$B$10,2,FALSE)/100000)/14)</f>
        <v>20.593550214064926</v>
      </c>
      <c r="L3474" s="13">
        <f>IF(B3474="Pending","",(G3474/C3474)/(VLOOKUP(B3474,Population!$A$2:$B$10,2,FALSE)/100000))</f>
        <v>3.5206528116956174E-5</v>
      </c>
    </row>
    <row r="3475" spans="1:12" x14ac:dyDescent="0.3">
      <c r="A3475" s="1">
        <v>44256</v>
      </c>
      <c r="B3475" s="101" t="s">
        <v>3</v>
      </c>
      <c r="C3475" s="101">
        <v>120179</v>
      </c>
      <c r="D3475" s="6">
        <f t="shared" si="283"/>
        <v>0.15493113899442176</v>
      </c>
      <c r="E3475" s="7">
        <f t="shared" si="284"/>
        <v>128</v>
      </c>
      <c r="F3475" s="6">
        <f t="shared" si="285"/>
        <v>0.18577648766328012</v>
      </c>
      <c r="G3475" s="101">
        <v>117</v>
      </c>
      <c r="H3475" s="7">
        <f t="shared" si="282"/>
        <v>0</v>
      </c>
      <c r="I3475" s="6">
        <f t="shared" si="281"/>
        <v>1.024428684003152E-2</v>
      </c>
      <c r="J3475" s="10">
        <f>IF(B3475="Pending","",C3475/(VLOOKUP(B3475,Population!$A$2:$B$10,2,FALSE)/100000))</f>
        <v>13700.577531230691</v>
      </c>
      <c r="K3475" s="10">
        <f>IF(B3475="Pending","",SUMIFS(E:E,A:A,"&lt;="&amp;A3475,A:A,"&gt;="&amp;A3475-13,B:B,B3475)/(VLOOKUP(B3475,Population!$A$2:$B$10,2,FALSE)/100000)/14)</f>
        <v>21.196122518311075</v>
      </c>
      <c r="L3475" s="13">
        <f>IF(B3475="Pending","",(G3475/C3475)/(VLOOKUP(B3475,Population!$A$2:$B$10,2,FALSE)/100000))</f>
        <v>1.10985837740793E-4</v>
      </c>
    </row>
    <row r="3476" spans="1:12" x14ac:dyDescent="0.3">
      <c r="A3476" s="1">
        <v>44256</v>
      </c>
      <c r="B3476" s="101" t="s">
        <v>4</v>
      </c>
      <c r="C3476" s="101">
        <v>115639</v>
      </c>
      <c r="D3476" s="6">
        <f t="shared" si="283"/>
        <v>0.14907830804197023</v>
      </c>
      <c r="E3476" s="7">
        <f t="shared" si="284"/>
        <v>99</v>
      </c>
      <c r="F3476" s="6">
        <f t="shared" si="285"/>
        <v>0.14368650217706821</v>
      </c>
      <c r="G3476" s="101">
        <v>352</v>
      </c>
      <c r="H3476" s="7">
        <f t="shared" si="282"/>
        <v>0</v>
      </c>
      <c r="I3476" s="6">
        <f t="shared" si="281"/>
        <v>3.082041852727432E-2</v>
      </c>
      <c r="J3476" s="10">
        <f>IF(B3476="Pending","",C3476/(VLOOKUP(B3476,Population!$A$2:$B$10,2,FALSE)/100000))</f>
        <v>13564.373856331817</v>
      </c>
      <c r="K3476" s="10">
        <f>IF(B3476="Pending","",SUMIFS(E:E,A:A,"&lt;="&amp;A3476,A:A,"&gt;="&amp;A3476-13,B:B,B3476)/(VLOOKUP(B3476,Population!$A$2:$B$10,2,FALSE)/100000)/14)</f>
        <v>22.37903090669008</v>
      </c>
      <c r="L3476" s="13">
        <f>IF(B3476="Pending","",(G3476/C3476)/(VLOOKUP(B3476,Population!$A$2:$B$10,2,FALSE)/100000))</f>
        <v>3.57053882474344E-4</v>
      </c>
    </row>
    <row r="3477" spans="1:12" x14ac:dyDescent="0.3">
      <c r="A3477" s="1">
        <v>44256</v>
      </c>
      <c r="B3477" s="101" t="s">
        <v>5</v>
      </c>
      <c r="C3477" s="101">
        <v>109036</v>
      </c>
      <c r="D3477" s="6">
        <f t="shared" si="283"/>
        <v>0.14056591976464916</v>
      </c>
      <c r="E3477" s="7">
        <f t="shared" si="284"/>
        <v>122</v>
      </c>
      <c r="F3477" s="6">
        <f t="shared" si="285"/>
        <v>0.17706821480406387</v>
      </c>
      <c r="G3477" s="101">
        <v>946</v>
      </c>
      <c r="H3477" s="7">
        <f t="shared" si="282"/>
        <v>1</v>
      </c>
      <c r="I3477" s="6">
        <f t="shared" si="281"/>
        <v>8.2829874792049729E-2</v>
      </c>
      <c r="J3477" s="10">
        <f>IF(B3477="Pending","",C3477/(VLOOKUP(B3477,Population!$A$2:$B$10,2,FALSE)/100000))</f>
        <v>12177.881323845913</v>
      </c>
      <c r="K3477" s="10">
        <f>IF(B3477="Pending","",SUMIFS(E:E,A:A,"&lt;="&amp;A3477,A:A,"&gt;="&amp;A3477-13,B:B,B3477)/(VLOOKUP(B3477,Population!$A$2:$B$10,2,FALSE)/100000)/14)</f>
        <v>19.912159931660447</v>
      </c>
      <c r="L3477" s="13">
        <f>IF(B3477="Pending","",(G3477/C3477)/(VLOOKUP(B3477,Population!$A$2:$B$10,2,FALSE)/100000))</f>
        <v>9.6899838205823899E-4</v>
      </c>
    </row>
    <row r="3478" spans="1:12" x14ac:dyDescent="0.3">
      <c r="A3478" s="1">
        <v>44256</v>
      </c>
      <c r="B3478" s="101" t="s">
        <v>6</v>
      </c>
      <c r="C3478" s="101">
        <v>78830</v>
      </c>
      <c r="D3478" s="6">
        <f t="shared" si="283"/>
        <v>0.10162525638364663</v>
      </c>
      <c r="E3478" s="7">
        <f t="shared" si="284"/>
        <v>79</v>
      </c>
      <c r="F3478" s="6">
        <f t="shared" si="285"/>
        <v>0.11465892597968069</v>
      </c>
      <c r="G3478" s="101">
        <v>2079</v>
      </c>
      <c r="H3478" s="7">
        <f t="shared" si="282"/>
        <v>5</v>
      </c>
      <c r="I3478" s="6">
        <f t="shared" si="281"/>
        <v>0.18203309692671396</v>
      </c>
      <c r="J3478" s="10">
        <f>IF(B3478="Pending","",C3478/(VLOOKUP(B3478,Population!$A$2:$B$10,2,FALSE)/100000))</f>
        <v>10003.324712767659</v>
      </c>
      <c r="K3478" s="10">
        <f>IF(B3478="Pending","",SUMIFS(E:E,A:A,"&lt;="&amp;A3478,A:A,"&gt;="&amp;A3478-13,B:B,B3478)/(VLOOKUP(B3478,Population!$A$2:$B$10,2,FALSE)/100000)/14)</f>
        <v>16.170358717291734</v>
      </c>
      <c r="L3478" s="13">
        <f>IF(B3478="Pending","",(G3478/C3478)/(VLOOKUP(B3478,Population!$A$2:$B$10,2,FALSE)/100000))</f>
        <v>3.346692439892318E-3</v>
      </c>
    </row>
    <row r="3479" spans="1:12" x14ac:dyDescent="0.3">
      <c r="A3479" s="1">
        <v>44256</v>
      </c>
      <c r="B3479" s="101" t="s">
        <v>7</v>
      </c>
      <c r="C3479" s="101">
        <v>46672</v>
      </c>
      <c r="D3479" s="6">
        <f t="shared" si="283"/>
        <v>6.0168133527052581E-2</v>
      </c>
      <c r="E3479" s="7">
        <f t="shared" si="284"/>
        <v>36</v>
      </c>
      <c r="F3479" s="6">
        <f t="shared" si="285"/>
        <v>5.2249637155297533E-2</v>
      </c>
      <c r="G3479" s="101">
        <v>3509</v>
      </c>
      <c r="H3479" s="7">
        <f t="shared" si="282"/>
        <v>3</v>
      </c>
      <c r="I3479" s="6">
        <f t="shared" si="281"/>
        <v>0.30724104719376588</v>
      </c>
      <c r="J3479" s="10">
        <f>IF(B3479="Pending","",C3479/(VLOOKUP(B3479,Population!$A$2:$B$10,2,FALSE)/100000))</f>
        <v>9731.5037416831219</v>
      </c>
      <c r="K3479" s="10">
        <f>IF(B3479="Pending","",SUMIFS(E:E,A:A,"&lt;="&amp;A3479,A:A,"&gt;="&amp;A3479-13,B:B,B3479)/(VLOOKUP(B3479,Population!$A$2:$B$10,2,FALSE)/100000)/14)</f>
        <v>12.495610153643879</v>
      </c>
      <c r="L3479" s="13">
        <f>IF(B3479="Pending","",(G3479/C3479)/(VLOOKUP(B3479,Population!$A$2:$B$10,2,FALSE)/100000))</f>
        <v>1.5676550240194986E-2</v>
      </c>
    </row>
    <row r="3480" spans="1:12" x14ac:dyDescent="0.3">
      <c r="A3480" s="1">
        <v>44256</v>
      </c>
      <c r="B3480" s="101" t="s">
        <v>25</v>
      </c>
      <c r="C3480" s="101">
        <v>24298</v>
      </c>
      <c r="D3480" s="6">
        <f t="shared" si="283"/>
        <v>3.1324248123935632E-2</v>
      </c>
      <c r="E3480" s="7">
        <f t="shared" si="284"/>
        <v>2</v>
      </c>
      <c r="F3480" s="6">
        <f t="shared" si="285"/>
        <v>2.9027576197387518E-3</v>
      </c>
      <c r="G3480" s="101">
        <v>4362</v>
      </c>
      <c r="H3480" s="7">
        <f t="shared" si="282"/>
        <v>1</v>
      </c>
      <c r="I3480" s="6">
        <f t="shared" si="281"/>
        <v>0.38192802731809822</v>
      </c>
      <c r="J3480" s="10">
        <f>IF(B3480="Pending","",C3480/(VLOOKUP(B3480,Population!$A$2:$B$10,2,FALSE)/100000))</f>
        <v>10976.243286096969</v>
      </c>
      <c r="K3480" s="10">
        <f>IF(B3480="Pending","",SUMIFS(E:E,A:A,"&lt;="&amp;A3480,A:A,"&gt;="&amp;A3480-13,B:B,B3480)/(VLOOKUP(B3480,Population!$A$2:$B$10,2,FALSE)/100000)/14)</f>
        <v>11.293360859018199</v>
      </c>
      <c r="L3480" s="13">
        <f>IF(B3480="Pending","",(G3480/C3480)/(VLOOKUP(B3480,Population!$A$2:$B$10,2,FALSE)/100000))</f>
        <v>8.1095794002860142E-2</v>
      </c>
    </row>
    <row r="3481" spans="1:12" x14ac:dyDescent="0.3">
      <c r="A3481" s="1">
        <v>44256</v>
      </c>
      <c r="B3481" s="101" t="s">
        <v>21</v>
      </c>
      <c r="C3481" s="101">
        <v>1048</v>
      </c>
      <c r="D3481" s="6">
        <f t="shared" si="283"/>
        <v>1.3510499643544546E-3</v>
      </c>
      <c r="E3481" s="7">
        <f t="shared" si="284"/>
        <v>-14</v>
      </c>
      <c r="F3481" s="6">
        <f t="shared" si="285"/>
        <v>-2.0319303338171262E-2</v>
      </c>
      <c r="G3481" s="101">
        <v>0</v>
      </c>
      <c r="H3481" s="7">
        <f t="shared" si="282"/>
        <v>0</v>
      </c>
      <c r="I3481" s="6">
        <f t="shared" si="281"/>
        <v>0</v>
      </c>
      <c r="J3481" s="10" t="str">
        <f>IF(B3481="Pending","",C3481/(VLOOKUP(B3481,Population!$A$2:$B$10,2,FALSE)/100000))</f>
        <v/>
      </c>
      <c r="K3481" s="10" t="str">
        <f>IF(B3481="Pending","",SUMIFS(E:E,A:A,"&lt;="&amp;A3481,A:A,"&gt;="&amp;A3481-13,B:B,B3481)/(VLOOKUP(B3481,Population!$A$2:$B$10,2,FALSE)/100000)/14)</f>
        <v/>
      </c>
      <c r="L3481" s="13" t="str">
        <f>IF(B3481="Pending","",(G3481/C3481)/(VLOOKUP(B3481,Population!$A$2:$B$10,2,FALSE)/100000))</f>
        <v/>
      </c>
    </row>
    <row r="3482" spans="1:12" x14ac:dyDescent="0.3">
      <c r="A3482" s="1">
        <v>44257</v>
      </c>
      <c r="B3482" s="101" t="s">
        <v>0</v>
      </c>
      <c r="C3482" s="101">
        <v>41563</v>
      </c>
      <c r="D3482" s="6">
        <f t="shared" si="283"/>
        <v>5.3537316912629439E-2</v>
      </c>
      <c r="E3482" s="7">
        <f t="shared" si="284"/>
        <v>39</v>
      </c>
      <c r="F3482" s="6">
        <f t="shared" si="285"/>
        <v>6.0559006211180127E-2</v>
      </c>
      <c r="G3482" s="101">
        <v>4</v>
      </c>
      <c r="H3482" s="7">
        <f t="shared" si="282"/>
        <v>0</v>
      </c>
      <c r="I3482" s="6">
        <f t="shared" si="281"/>
        <v>3.497726477789437E-4</v>
      </c>
      <c r="J3482" s="10">
        <f>IF(B3482="Pending","",C3482/(VLOOKUP(B3482,Population!$A$2:$B$10,2,FALSE)/100000))</f>
        <v>4587.8618089176471</v>
      </c>
      <c r="K3482" s="10">
        <f>IF(B3482="Pending","",SUMIFS(E:E,A:A,"&lt;="&amp;A3482,A:A,"&gt;="&amp;A3482-13,B:B,B3482)/(VLOOKUP(B3482,Population!$A$2:$B$10,2,FALSE)/100000)/14)</f>
        <v>8.6098987343448847</v>
      </c>
      <c r="L3482" s="13">
        <f>IF(B3482="Pending","",(G3482/C3482)/(VLOOKUP(B3482,Population!$A$2:$B$10,2,FALSE)/100000))</f>
        <v>1.0623229036112475E-5</v>
      </c>
    </row>
    <row r="3483" spans="1:12" x14ac:dyDescent="0.3">
      <c r="A3483" s="1">
        <v>44257</v>
      </c>
      <c r="B3483" s="101" t="s">
        <v>1</v>
      </c>
      <c r="C3483" s="101">
        <v>98375</v>
      </c>
      <c r="D3483" s="6">
        <f t="shared" si="283"/>
        <v>0.12671687682024688</v>
      </c>
      <c r="E3483" s="7">
        <f t="shared" si="284"/>
        <v>71</v>
      </c>
      <c r="F3483" s="6">
        <f t="shared" si="285"/>
        <v>0.11024844720496894</v>
      </c>
      <c r="G3483" s="101">
        <v>5</v>
      </c>
      <c r="H3483" s="7">
        <f t="shared" si="282"/>
        <v>0</v>
      </c>
      <c r="I3483" s="6">
        <f t="shared" si="281"/>
        <v>4.3721580972367962E-4</v>
      </c>
      <c r="J3483" s="10">
        <f>IF(B3483="Pending","",C3483/(VLOOKUP(B3483,Population!$A$2:$B$10,2,FALSE)/100000))</f>
        <v>11482.681140389273</v>
      </c>
      <c r="K3483" s="10">
        <f>IF(B3483="Pending","",SUMIFS(E:E,A:A,"&lt;="&amp;A3483,A:A,"&gt;="&amp;A3483-13,B:B,B3483)/(VLOOKUP(B3483,Population!$A$2:$B$10,2,FALSE)/100000)/14)</f>
        <v>20.568360409032739</v>
      </c>
      <c r="L3483" s="13">
        <f>IF(B3483="Pending","",(G3483/C3483)/(VLOOKUP(B3483,Population!$A$2:$B$10,2,FALSE)/100000))</f>
        <v>5.9325829431640383E-6</v>
      </c>
    </row>
    <row r="3484" spans="1:12" x14ac:dyDescent="0.3">
      <c r="A3484" s="1">
        <v>44257</v>
      </c>
      <c r="B3484" s="101" t="s">
        <v>2</v>
      </c>
      <c r="C3484" s="101">
        <v>140258</v>
      </c>
      <c r="D3484" s="6">
        <f t="shared" si="283"/>
        <v>0.18066638586077954</v>
      </c>
      <c r="E3484" s="7">
        <f t="shared" si="284"/>
        <v>95</v>
      </c>
      <c r="F3484" s="6">
        <f t="shared" si="285"/>
        <v>0.14751552795031056</v>
      </c>
      <c r="G3484" s="101">
        <v>47</v>
      </c>
      <c r="H3484" s="7">
        <f t="shared" si="282"/>
        <v>0</v>
      </c>
      <c r="I3484" s="6">
        <f t="shared" si="281"/>
        <v>4.1098286114025885E-3</v>
      </c>
      <c r="J3484" s="10">
        <f>IF(B3484="Pending","",C3484/(VLOOKUP(B3484,Population!$A$2:$B$10,2,FALSE)/100000))</f>
        <v>14726.053285848675</v>
      </c>
      <c r="K3484" s="10">
        <f>IF(B3484="Pending","",SUMIFS(E:E,A:A,"&lt;="&amp;A3484,A:A,"&gt;="&amp;A3484-13,B:B,B3484)/(VLOOKUP(B3484,Population!$A$2:$B$10,2,FALSE)/100000)/14)</f>
        <v>20.05358822738879</v>
      </c>
      <c r="L3484" s="13">
        <f>IF(B3484="Pending","",(G3484/C3484)/(VLOOKUP(B3484,Population!$A$2:$B$10,2,FALSE)/100000))</f>
        <v>3.5182681918014849E-5</v>
      </c>
    </row>
    <row r="3485" spans="1:12" x14ac:dyDescent="0.3">
      <c r="A3485" s="1">
        <v>44257</v>
      </c>
      <c r="B3485" s="101" t="s">
        <v>3</v>
      </c>
      <c r="C3485" s="101">
        <v>120281</v>
      </c>
      <c r="D3485" s="6">
        <f t="shared" si="283"/>
        <v>0.15493400417602149</v>
      </c>
      <c r="E3485" s="7">
        <f t="shared" si="284"/>
        <v>102</v>
      </c>
      <c r="F3485" s="6">
        <f t="shared" si="285"/>
        <v>0.15838509316770186</v>
      </c>
      <c r="G3485" s="101">
        <v>117</v>
      </c>
      <c r="H3485" s="7">
        <f t="shared" si="282"/>
        <v>0</v>
      </c>
      <c r="I3485" s="6">
        <f t="shared" si="281"/>
        <v>1.0230849947534103E-2</v>
      </c>
      <c r="J3485" s="10">
        <f>IF(B3485="Pending","",C3485/(VLOOKUP(B3485,Population!$A$2:$B$10,2,FALSE)/100000))</f>
        <v>13712.205676815074</v>
      </c>
      <c r="K3485" s="10">
        <f>IF(B3485="Pending","",SUMIFS(E:E,A:A,"&lt;="&amp;A3485,A:A,"&gt;="&amp;A3485-13,B:B,B3485)/(VLOOKUP(B3485,Population!$A$2:$B$10,2,FALSE)/100000)/14)</f>
        <v>20.88669007278828</v>
      </c>
      <c r="L3485" s="13">
        <f>IF(B3485="Pending","",(G3485/C3485)/(VLOOKUP(B3485,Population!$A$2:$B$10,2,FALSE)/100000))</f>
        <v>1.1089172017068999E-4</v>
      </c>
    </row>
    <row r="3486" spans="1:12" x14ac:dyDescent="0.3">
      <c r="A3486" s="1">
        <v>44257</v>
      </c>
      <c r="B3486" s="101" t="s">
        <v>4</v>
      </c>
      <c r="C3486" s="101">
        <v>115751</v>
      </c>
      <c r="D3486" s="6">
        <f t="shared" si="283"/>
        <v>0.14909890936539158</v>
      </c>
      <c r="E3486" s="7">
        <f t="shared" si="284"/>
        <v>112</v>
      </c>
      <c r="F3486" s="6">
        <f t="shared" si="285"/>
        <v>0.17391304347826086</v>
      </c>
      <c r="G3486" s="101">
        <v>351</v>
      </c>
      <c r="H3486" s="7">
        <f t="shared" si="282"/>
        <v>-1</v>
      </c>
      <c r="I3486" s="6">
        <f t="shared" ref="I3486:I3549" si="286">G3486/SUMIF(A:A,A3486,G:G)</f>
        <v>3.0692549842602307E-2</v>
      </c>
      <c r="J3486" s="10">
        <f>IF(B3486="Pending","",C3486/(VLOOKUP(B3486,Population!$A$2:$B$10,2,FALSE)/100000))</f>
        <v>13577.511378032186</v>
      </c>
      <c r="K3486" s="10">
        <f>IF(B3486="Pending","",SUMIFS(E:E,A:A,"&lt;="&amp;A3486,A:A,"&gt;="&amp;A3486-13,B:B,B3486)/(VLOOKUP(B3486,Population!$A$2:$B$10,2,FALSE)/100000)/14)</f>
        <v>21.97686187504608</v>
      </c>
      <c r="L3486" s="13">
        <f>IF(B3486="Pending","",(G3486/C3486)/(VLOOKUP(B3486,Population!$A$2:$B$10,2,FALSE)/100000))</f>
        <v>3.5569502306290657E-4</v>
      </c>
    </row>
    <row r="3487" spans="1:12" x14ac:dyDescent="0.3">
      <c r="A3487" s="1">
        <v>44257</v>
      </c>
      <c r="B3487" s="101" t="s">
        <v>5</v>
      </c>
      <c r="C3487" s="101">
        <v>109142</v>
      </c>
      <c r="D3487" s="6">
        <f t="shared" si="283"/>
        <v>0.14058585382379044</v>
      </c>
      <c r="E3487" s="7">
        <f t="shared" si="284"/>
        <v>106</v>
      </c>
      <c r="F3487" s="6">
        <f t="shared" si="285"/>
        <v>0.16459627329192547</v>
      </c>
      <c r="G3487" s="101">
        <v>948</v>
      </c>
      <c r="H3487" s="7">
        <f t="shared" si="282"/>
        <v>2</v>
      </c>
      <c r="I3487" s="6">
        <f t="shared" si="286"/>
        <v>8.2896117523609647E-2</v>
      </c>
      <c r="J3487" s="10">
        <f>IF(B3487="Pending","",C3487/(VLOOKUP(B3487,Population!$A$2:$B$10,2,FALSE)/100000))</f>
        <v>12189.720124061692</v>
      </c>
      <c r="K3487" s="10">
        <f>IF(B3487="Pending","",SUMIFS(E:E,A:A,"&lt;="&amp;A3487,A:A,"&gt;="&amp;A3487-13,B:B,B3487)/(VLOOKUP(B3487,Population!$A$2:$B$10,2,FALSE)/100000)/14)</f>
        <v>19.696763970861237</v>
      </c>
      <c r="L3487" s="13">
        <f>IF(B3487="Pending","",(G3487/C3487)/(VLOOKUP(B3487,Population!$A$2:$B$10,2,FALSE)/100000))</f>
        <v>9.7010391210605544E-4</v>
      </c>
    </row>
    <row r="3488" spans="1:12" x14ac:dyDescent="0.3">
      <c r="A3488" s="1">
        <v>44257</v>
      </c>
      <c r="B3488" s="101" t="s">
        <v>6</v>
      </c>
      <c r="C3488" s="101">
        <v>78904</v>
      </c>
      <c r="D3488" s="6">
        <f t="shared" si="283"/>
        <v>0.1016362739377358</v>
      </c>
      <c r="E3488" s="7">
        <f t="shared" si="284"/>
        <v>74</v>
      </c>
      <c r="F3488" s="6">
        <f t="shared" si="285"/>
        <v>0.11490683229813664</v>
      </c>
      <c r="G3488" s="101">
        <v>2083</v>
      </c>
      <c r="H3488" s="7">
        <f t="shared" si="282"/>
        <v>4</v>
      </c>
      <c r="I3488" s="6">
        <f t="shared" si="286"/>
        <v>0.18214410633088493</v>
      </c>
      <c r="J3488" s="10">
        <f>IF(B3488="Pending","",C3488/(VLOOKUP(B3488,Population!$A$2:$B$10,2,FALSE)/100000))</f>
        <v>10012.715122874786</v>
      </c>
      <c r="K3488" s="10">
        <f>IF(B3488="Pending","",SUMIFS(E:E,A:A,"&lt;="&amp;A3488,A:A,"&gt;="&amp;A3488-13,B:B,B3488)/(VLOOKUP(B3488,Population!$A$2:$B$10,2,FALSE)/100000)/14)</f>
        <v>16.052525385831647</v>
      </c>
      <c r="L3488" s="13">
        <f>IF(B3488="Pending","",(G3488/C3488)/(VLOOKUP(B3488,Population!$A$2:$B$10,2,FALSE)/100000))</f>
        <v>3.3499867531713448E-3</v>
      </c>
    </row>
    <row r="3489" spans="1:12" x14ac:dyDescent="0.3">
      <c r="A3489" s="1">
        <v>44257</v>
      </c>
      <c r="B3489" s="101" t="s">
        <v>7</v>
      </c>
      <c r="C3489" s="101">
        <v>46703</v>
      </c>
      <c r="D3489" s="6">
        <f t="shared" si="283"/>
        <v>6.0158152967074864E-2</v>
      </c>
      <c r="E3489" s="7">
        <f t="shared" si="284"/>
        <v>31</v>
      </c>
      <c r="F3489" s="6">
        <f t="shared" si="285"/>
        <v>4.813664596273292E-2</v>
      </c>
      <c r="G3489" s="101">
        <v>3514</v>
      </c>
      <c r="H3489" s="7">
        <f t="shared" si="282"/>
        <v>5</v>
      </c>
      <c r="I3489" s="6">
        <f t="shared" si="286"/>
        <v>0.30727527107380204</v>
      </c>
      <c r="J3489" s="10">
        <f>IF(B3489="Pending","",C3489/(VLOOKUP(B3489,Population!$A$2:$B$10,2,FALSE)/100000))</f>
        <v>9737.9675018817888</v>
      </c>
      <c r="K3489" s="10">
        <f>IF(B3489="Pending","",SUMIFS(E:E,A:A,"&lt;="&amp;A3489,A:A,"&gt;="&amp;A3489-13,B:B,B3489)/(VLOOKUP(B3489,Population!$A$2:$B$10,2,FALSE)/100000)/14)</f>
        <v>12.287101760138498</v>
      </c>
      <c r="L3489" s="13">
        <f>IF(B3489="Pending","",(G3489/C3489)/(VLOOKUP(B3489,Population!$A$2:$B$10,2,FALSE)/100000))</f>
        <v>1.5688467438449507E-2</v>
      </c>
    </row>
    <row r="3490" spans="1:12" x14ac:dyDescent="0.3">
      <c r="A3490" s="1">
        <v>44257</v>
      </c>
      <c r="B3490" s="101" t="s">
        <v>25</v>
      </c>
      <c r="C3490" s="101">
        <v>24321</v>
      </c>
      <c r="D3490" s="6">
        <f t="shared" si="283"/>
        <v>3.1327889821044209E-2</v>
      </c>
      <c r="E3490" s="7">
        <f t="shared" si="284"/>
        <v>23</v>
      </c>
      <c r="F3490" s="6">
        <f t="shared" si="285"/>
        <v>3.5714285714285712E-2</v>
      </c>
      <c r="G3490" s="101">
        <v>4367</v>
      </c>
      <c r="H3490" s="7">
        <f t="shared" si="282"/>
        <v>5</v>
      </c>
      <c r="I3490" s="6">
        <f t="shared" si="286"/>
        <v>0.38186428821266177</v>
      </c>
      <c r="J3490" s="10">
        <f>IF(B3490="Pending","",C3490/(VLOOKUP(B3490,Population!$A$2:$B$10,2,FALSE)/100000))</f>
        <v>10986.633178087266</v>
      </c>
      <c r="K3490" s="10">
        <f>IF(B3490="Pending","",SUMIFS(E:E,A:A,"&lt;="&amp;A3490,A:A,"&gt;="&amp;A3490-13,B:B,B3490)/(VLOOKUP(B3490,Population!$A$2:$B$10,2,FALSE)/100000)/14)</f>
        <v>11.164293877772277</v>
      </c>
      <c r="L3490" s="13">
        <f>IF(B3490="Pending","",(G3490/C3490)/(VLOOKUP(B3490,Population!$A$2:$B$10,2,FALSE)/100000))</f>
        <v>8.111197215794165E-2</v>
      </c>
    </row>
    <row r="3491" spans="1:12" x14ac:dyDescent="0.3">
      <c r="A3491" s="1">
        <v>44257</v>
      </c>
      <c r="B3491" s="101" t="s">
        <v>21</v>
      </c>
      <c r="C3491" s="101">
        <v>1039</v>
      </c>
      <c r="D3491" s="6">
        <f t="shared" si="283"/>
        <v>1.3383363152857587E-3</v>
      </c>
      <c r="E3491" s="7">
        <f t="shared" si="284"/>
        <v>-9</v>
      </c>
      <c r="F3491" s="6">
        <f t="shared" si="285"/>
        <v>-1.3975155279503106E-2</v>
      </c>
      <c r="G3491" s="101">
        <v>0</v>
      </c>
      <c r="H3491" s="7">
        <f t="shared" si="282"/>
        <v>0</v>
      </c>
      <c r="I3491" s="6">
        <f t="shared" si="286"/>
        <v>0</v>
      </c>
      <c r="J3491" s="10" t="str">
        <f>IF(B3491="Pending","",C3491/(VLOOKUP(B3491,Population!$A$2:$B$10,2,FALSE)/100000))</f>
        <v/>
      </c>
      <c r="K3491" s="10" t="str">
        <f>IF(B3491="Pending","",SUMIFS(E:E,A:A,"&lt;="&amp;A3491,A:A,"&gt;="&amp;A3491-13,B:B,B3491)/(VLOOKUP(B3491,Population!$A$2:$B$10,2,FALSE)/100000)/14)</f>
        <v/>
      </c>
      <c r="L3491" s="13" t="str">
        <f>IF(B3491="Pending","",(G3491/C3491)/(VLOOKUP(B3491,Population!$A$2:$B$10,2,FALSE)/100000))</f>
        <v/>
      </c>
    </row>
    <row r="3492" spans="1:12" x14ac:dyDescent="0.3">
      <c r="A3492" s="1">
        <v>44258</v>
      </c>
      <c r="B3492" s="101" t="s">
        <v>0</v>
      </c>
      <c r="C3492" s="101">
        <v>41659</v>
      </c>
      <c r="D3492" s="6">
        <f t="shared" si="283"/>
        <v>5.3550746527666192E-2</v>
      </c>
      <c r="E3492" s="7">
        <f t="shared" si="284"/>
        <v>96</v>
      </c>
      <c r="F3492" s="6">
        <f t="shared" si="285"/>
        <v>6.0075093867334166E-2</v>
      </c>
      <c r="G3492" s="101">
        <v>4</v>
      </c>
      <c r="H3492" s="7">
        <f t="shared" si="282"/>
        <v>0</v>
      </c>
      <c r="I3492" s="6">
        <f t="shared" si="286"/>
        <v>3.490705995287547E-4</v>
      </c>
      <c r="J3492" s="10">
        <f>IF(B3492="Pending","",C3492/(VLOOKUP(B3492,Population!$A$2:$B$10,2,FALSE)/100000))</f>
        <v>4598.4586073599176</v>
      </c>
      <c r="K3492" s="10">
        <f>IF(B3492="Pending","",SUMIFS(E:E,A:A,"&lt;="&amp;A3492,A:A,"&gt;="&amp;A3492-13,B:B,B3492)/(VLOOKUP(B3492,Population!$A$2:$B$10,2,FALSE)/100000)/14)</f>
        <v>8.9568177309668418</v>
      </c>
      <c r="L3492" s="13">
        <f>IF(B3492="Pending","",(G3492/C3492)/(VLOOKUP(B3492,Population!$A$2:$B$10,2,FALSE)/100000))</f>
        <v>1.0598748612015239E-5</v>
      </c>
    </row>
    <row r="3493" spans="1:12" x14ac:dyDescent="0.3">
      <c r="A3493" s="1">
        <v>44258</v>
      </c>
      <c r="B3493" s="101" t="s">
        <v>1</v>
      </c>
      <c r="C3493" s="101">
        <v>98586</v>
      </c>
      <c r="D3493" s="6">
        <f t="shared" si="283"/>
        <v>0.1267278114495427</v>
      </c>
      <c r="E3493" s="7">
        <f t="shared" si="284"/>
        <v>211</v>
      </c>
      <c r="F3493" s="6">
        <f t="shared" si="285"/>
        <v>0.13204005006257821</v>
      </c>
      <c r="G3493" s="101">
        <v>5</v>
      </c>
      <c r="H3493" s="7">
        <f t="shared" si="282"/>
        <v>0</v>
      </c>
      <c r="I3493" s="6">
        <f t="shared" si="286"/>
        <v>4.3633824941094338E-4</v>
      </c>
      <c r="J3493" s="10">
        <f>IF(B3493="Pending","",C3493/(VLOOKUP(B3493,Population!$A$2:$B$10,2,FALSE)/100000))</f>
        <v>11507.309813534099</v>
      </c>
      <c r="K3493" s="10">
        <f>IF(B3493="Pending","",SUMIFS(E:E,A:A,"&lt;="&amp;A3493,A:A,"&gt;="&amp;A3493-13,B:B,B3493)/(VLOOKUP(B3493,Population!$A$2:$B$10,2,FALSE)/100000)/14)</f>
        <v>21.48547416865722</v>
      </c>
      <c r="L3493" s="13">
        <f>IF(B3493="Pending","",(G3493/C3493)/(VLOOKUP(B3493,Population!$A$2:$B$10,2,FALSE)/100000))</f>
        <v>5.9198856534777996E-6</v>
      </c>
    </row>
    <row r="3494" spans="1:12" x14ac:dyDescent="0.3">
      <c r="A3494" s="1">
        <v>44258</v>
      </c>
      <c r="B3494" s="101" t="s">
        <v>2</v>
      </c>
      <c r="C3494" s="101">
        <v>140501</v>
      </c>
      <c r="D3494" s="6">
        <f t="shared" si="283"/>
        <v>0.18060763431392082</v>
      </c>
      <c r="E3494" s="7">
        <f t="shared" si="284"/>
        <v>243</v>
      </c>
      <c r="F3494" s="6">
        <f t="shared" si="285"/>
        <v>0.15206508135168961</v>
      </c>
      <c r="G3494" s="101">
        <v>47</v>
      </c>
      <c r="H3494" s="7">
        <f t="shared" si="282"/>
        <v>0</v>
      </c>
      <c r="I3494" s="6">
        <f t="shared" si="286"/>
        <v>4.1015795444628673E-3</v>
      </c>
      <c r="J3494" s="10">
        <f>IF(B3494="Pending","",C3494/(VLOOKUP(B3494,Population!$A$2:$B$10,2,FALSE)/100000))</f>
        <v>14751.566489719124</v>
      </c>
      <c r="K3494" s="10">
        <f>IF(B3494="Pending","",SUMIFS(E:E,A:A,"&lt;="&amp;A3494,A:A,"&gt;="&amp;A3494-13,B:B,B3494)/(VLOOKUP(B3494,Population!$A$2:$B$10,2,FALSE)/100000)/14)</f>
        <v>21.036019064257875</v>
      </c>
      <c r="L3494" s="13">
        <f>IF(B3494="Pending","",(G3494/C3494)/(VLOOKUP(B3494,Population!$A$2:$B$10,2,FALSE)/100000))</f>
        <v>3.512183258807359E-5</v>
      </c>
    </row>
    <row r="3495" spans="1:12" x14ac:dyDescent="0.3">
      <c r="A3495" s="1">
        <v>44258</v>
      </c>
      <c r="B3495" s="101" t="s">
        <v>3</v>
      </c>
      <c r="C3495" s="101">
        <v>120550</v>
      </c>
      <c r="D3495" s="6">
        <f t="shared" si="283"/>
        <v>0.1549615327758746</v>
      </c>
      <c r="E3495" s="7">
        <f t="shared" si="284"/>
        <v>269</v>
      </c>
      <c r="F3495" s="6">
        <f t="shared" si="285"/>
        <v>0.16833541927409262</v>
      </c>
      <c r="G3495" s="101">
        <v>117</v>
      </c>
      <c r="H3495" s="7">
        <f t="shared" si="282"/>
        <v>0</v>
      </c>
      <c r="I3495" s="6">
        <f t="shared" si="286"/>
        <v>1.0210315036216075E-2</v>
      </c>
      <c r="J3495" s="10">
        <f>IF(B3495="Pending","",C3495/(VLOOKUP(B3495,Population!$A$2:$B$10,2,FALSE)/100000))</f>
        <v>13742.8720607582</v>
      </c>
      <c r="K3495" s="10">
        <f>IF(B3495="Pending","",SUMIFS(E:E,A:A,"&lt;="&amp;A3495,A:A,"&gt;="&amp;A3495-13,B:B,B3495)/(VLOOKUP(B3495,Population!$A$2:$B$10,2,FALSE)/100000)/14)</f>
        <v>22.034847304859685</v>
      </c>
      <c r="L3495" s="13">
        <f>IF(B3495="Pending","",(G3495/C3495)/(VLOOKUP(B3495,Population!$A$2:$B$10,2,FALSE)/100000))</f>
        <v>1.1064427203526142E-4</v>
      </c>
    </row>
    <row r="3496" spans="1:12" x14ac:dyDescent="0.3">
      <c r="A3496" s="1">
        <v>44258</v>
      </c>
      <c r="B3496" s="101" t="s">
        <v>4</v>
      </c>
      <c r="C3496" s="101">
        <v>116001</v>
      </c>
      <c r="D3496" s="6">
        <f t="shared" si="283"/>
        <v>0.14911400052703633</v>
      </c>
      <c r="E3496" s="7">
        <f t="shared" si="284"/>
        <v>250</v>
      </c>
      <c r="F3496" s="6">
        <f t="shared" si="285"/>
        <v>0.15644555694618273</v>
      </c>
      <c r="G3496" s="101">
        <v>352</v>
      </c>
      <c r="H3496" s="7">
        <f t="shared" ref="H3496:H3559" si="287">G3496-SUMIFS(G:G,A:A,A3496-1,B:B,B3496)</f>
        <v>1</v>
      </c>
      <c r="I3496" s="6">
        <f t="shared" si="286"/>
        <v>3.0718212758530414E-2</v>
      </c>
      <c r="J3496" s="10">
        <f>IF(B3496="Pending","",C3496/(VLOOKUP(B3496,Population!$A$2:$B$10,2,FALSE)/100000))</f>
        <v>13606.836203256229</v>
      </c>
      <c r="K3496" s="10">
        <f>IF(B3496="Pending","",SUMIFS(E:E,A:A,"&lt;="&amp;A3496,A:A,"&gt;="&amp;A3496-13,B:B,B3496)/(VLOOKUP(B3496,Population!$A$2:$B$10,2,FALSE)/100000)/14)</f>
        <v>23.057691147589331</v>
      </c>
      <c r="L3496" s="13">
        <f>IF(B3496="Pending","",(G3496/C3496)/(VLOOKUP(B3496,Population!$A$2:$B$10,2,FALSE)/100000))</f>
        <v>3.5593963772252539E-4</v>
      </c>
    </row>
    <row r="3497" spans="1:12" x14ac:dyDescent="0.3">
      <c r="A3497" s="1">
        <v>44258</v>
      </c>
      <c r="B3497" s="101" t="s">
        <v>5</v>
      </c>
      <c r="C3497" s="101">
        <v>109416</v>
      </c>
      <c r="D3497" s="6">
        <f t="shared" si="283"/>
        <v>0.14064928303778593</v>
      </c>
      <c r="E3497" s="7">
        <f t="shared" si="284"/>
        <v>274</v>
      </c>
      <c r="F3497" s="6">
        <f t="shared" si="285"/>
        <v>0.17146433041301626</v>
      </c>
      <c r="G3497" s="101">
        <v>951</v>
      </c>
      <c r="H3497" s="7">
        <f t="shared" si="287"/>
        <v>3</v>
      </c>
      <c r="I3497" s="6">
        <f t="shared" si="286"/>
        <v>8.2991535037961431E-2</v>
      </c>
      <c r="J3497" s="10">
        <f>IF(B3497="Pending","",C3497/(VLOOKUP(B3497,Population!$A$2:$B$10,2,FALSE)/100000))</f>
        <v>12220.322305751535</v>
      </c>
      <c r="K3497" s="10">
        <f>IF(B3497="Pending","",SUMIFS(E:E,A:A,"&lt;="&amp;A3497,A:A,"&gt;="&amp;A3497-13,B:B,B3497)/(VLOOKUP(B3497,Population!$A$2:$B$10,2,FALSE)/100000)/14)</f>
        <v>20.917341082056769</v>
      </c>
      <c r="L3497" s="13">
        <f>IF(B3497="Pending","",(G3497/C3497)/(VLOOKUP(B3497,Population!$A$2:$B$10,2,FALSE)/100000))</f>
        <v>9.7073683518447522E-4</v>
      </c>
    </row>
    <row r="3498" spans="1:12" x14ac:dyDescent="0.3">
      <c r="A3498" s="1">
        <v>44258</v>
      </c>
      <c r="B3498" s="101" t="s">
        <v>6</v>
      </c>
      <c r="C3498" s="101">
        <v>79084</v>
      </c>
      <c r="D3498" s="6">
        <f t="shared" si="283"/>
        <v>0.10165887895518264</v>
      </c>
      <c r="E3498" s="7">
        <f t="shared" si="284"/>
        <v>180</v>
      </c>
      <c r="F3498" s="6">
        <f t="shared" si="285"/>
        <v>0.11264080100125157</v>
      </c>
      <c r="G3498" s="101">
        <v>2088</v>
      </c>
      <c r="H3498" s="7">
        <f t="shared" si="287"/>
        <v>5</v>
      </c>
      <c r="I3498" s="6">
        <f t="shared" si="286"/>
        <v>0.18221485295400994</v>
      </c>
      <c r="J3498" s="10">
        <f>IF(B3498="Pending","",C3498/(VLOOKUP(B3498,Population!$A$2:$B$10,2,FALSE)/100000))</f>
        <v>10035.556660973201</v>
      </c>
      <c r="K3498" s="10">
        <f>IF(B3498="Pending","",SUMIFS(E:E,A:A,"&lt;="&amp;A3498,A:A,"&gt;="&amp;A3498-13,B:B,B3498)/(VLOOKUP(B3498,Population!$A$2:$B$10,2,FALSE)/100000)/14)</f>
        <v>16.895486910892259</v>
      </c>
      <c r="L3498" s="13">
        <f>IF(B3498="Pending","",(G3498/C3498)/(VLOOKUP(B3498,Population!$A$2:$B$10,2,FALSE)/100000))</f>
        <v>3.3503849317388125E-3</v>
      </c>
    </row>
    <row r="3499" spans="1:12" x14ac:dyDescent="0.3">
      <c r="A3499" s="1">
        <v>44258</v>
      </c>
      <c r="B3499" s="101" t="s">
        <v>7</v>
      </c>
      <c r="C3499" s="101">
        <v>46771</v>
      </c>
      <c r="D3499" s="6">
        <f t="shared" si="283"/>
        <v>6.0121989626382669E-2</v>
      </c>
      <c r="E3499" s="7">
        <f t="shared" si="284"/>
        <v>68</v>
      </c>
      <c r="F3499" s="6">
        <f t="shared" si="285"/>
        <v>4.2553191489361701E-2</v>
      </c>
      <c r="G3499" s="101">
        <v>3521</v>
      </c>
      <c r="H3499" s="7">
        <f t="shared" si="287"/>
        <v>7</v>
      </c>
      <c r="I3499" s="6">
        <f t="shared" si="286"/>
        <v>0.30726939523518632</v>
      </c>
      <c r="J3499" s="10">
        <f>IF(B3499="Pending","",C3499/(VLOOKUP(B3499,Population!$A$2:$B$10,2,FALSE)/100000))</f>
        <v>9752.1460726401547</v>
      </c>
      <c r="K3499" s="10">
        <f>IF(B3499="Pending","",SUMIFS(E:E,A:A,"&lt;="&amp;A3499,A:A,"&gt;="&amp;A3499-13,B:B,B3499)/(VLOOKUP(B3499,Population!$A$2:$B$10,2,FALSE)/100000)/14)</f>
        <v>12.793479287222993</v>
      </c>
      <c r="L3499" s="13">
        <f>IF(B3499="Pending","",(G3499/C3499)/(VLOOKUP(B3499,Population!$A$2:$B$10,2,FALSE)/100000))</f>
        <v>1.5696864585586046E-2</v>
      </c>
    </row>
    <row r="3500" spans="1:12" x14ac:dyDescent="0.3">
      <c r="A3500" s="1">
        <v>44258</v>
      </c>
      <c r="B3500" s="101" t="s">
        <v>25</v>
      </c>
      <c r="C3500" s="101">
        <v>24339</v>
      </c>
      <c r="D3500" s="6">
        <f t="shared" si="283"/>
        <v>3.1286675621999264E-2</v>
      </c>
      <c r="E3500" s="7">
        <f t="shared" si="284"/>
        <v>18</v>
      </c>
      <c r="F3500" s="6">
        <f t="shared" si="285"/>
        <v>1.1264080100125156E-2</v>
      </c>
      <c r="G3500" s="101">
        <v>4374</v>
      </c>
      <c r="H3500" s="7">
        <f t="shared" si="287"/>
        <v>7</v>
      </c>
      <c r="I3500" s="6">
        <f t="shared" si="286"/>
        <v>0.38170870058469325</v>
      </c>
      <c r="J3500" s="10">
        <f>IF(B3500="Pending","",C3500/(VLOOKUP(B3500,Population!$A$2:$B$10,2,FALSE)/100000))</f>
        <v>10994.764397905758</v>
      </c>
      <c r="K3500" s="10">
        <f>IF(B3500="Pending","",SUMIFS(E:E,A:A,"&lt;="&amp;A3500,A:A,"&gt;="&amp;A3500-13,B:B,B3500)/(VLOOKUP(B3500,Population!$A$2:$B$10,2,FALSE)/100000)/14)</f>
        <v>10.873893169968952</v>
      </c>
      <c r="L3500" s="13">
        <f>IF(B3500="Pending","",(G3500/C3500)/(VLOOKUP(B3500,Population!$A$2:$B$10,2,FALSE)/100000))</f>
        <v>8.1181906236649989E-2</v>
      </c>
    </row>
    <row r="3501" spans="1:12" x14ac:dyDescent="0.3">
      <c r="A3501" s="1">
        <v>44258</v>
      </c>
      <c r="B3501" s="101" t="s">
        <v>21</v>
      </c>
      <c r="C3501" s="101">
        <v>1028</v>
      </c>
      <c r="D3501" s="6">
        <f t="shared" si="283"/>
        <v>1.3214471646088683E-3</v>
      </c>
      <c r="E3501" s="7">
        <f t="shared" si="284"/>
        <v>-11</v>
      </c>
      <c r="F3501" s="6">
        <f t="shared" si="285"/>
        <v>-6.8836045056320403E-3</v>
      </c>
      <c r="G3501" s="101">
        <v>0</v>
      </c>
      <c r="H3501" s="7">
        <f t="shared" si="287"/>
        <v>0</v>
      </c>
      <c r="I3501" s="6">
        <f t="shared" si="286"/>
        <v>0</v>
      </c>
      <c r="J3501" s="10" t="str">
        <f>IF(B3501="Pending","",C3501/(VLOOKUP(B3501,Population!$A$2:$B$10,2,FALSE)/100000))</f>
        <v/>
      </c>
      <c r="K3501" s="10" t="str">
        <f>IF(B3501="Pending","",SUMIFS(E:E,A:A,"&lt;="&amp;A3501,A:A,"&gt;="&amp;A3501-13,B:B,B3501)/(VLOOKUP(B3501,Population!$A$2:$B$10,2,FALSE)/100000)/14)</f>
        <v/>
      </c>
      <c r="L3501" s="13" t="str">
        <f>IF(B3501="Pending","",(G3501/C3501)/(VLOOKUP(B3501,Population!$A$2:$B$10,2,FALSE)/100000))</f>
        <v/>
      </c>
    </row>
    <row r="3502" spans="1:12" x14ac:dyDescent="0.3">
      <c r="A3502" s="1">
        <v>44259</v>
      </c>
      <c r="B3502" s="101" t="s">
        <v>0</v>
      </c>
      <c r="C3502" s="101">
        <v>41741</v>
      </c>
      <c r="D3502" s="6">
        <f t="shared" si="283"/>
        <v>5.3551932198257997E-2</v>
      </c>
      <c r="E3502" s="7">
        <f t="shared" si="284"/>
        <v>82</v>
      </c>
      <c r="F3502" s="6">
        <f t="shared" si="285"/>
        <v>5.416116248348745E-2</v>
      </c>
      <c r="G3502" s="101">
        <v>4</v>
      </c>
      <c r="H3502" s="7">
        <f t="shared" si="287"/>
        <v>0</v>
      </c>
      <c r="I3502" s="6">
        <f t="shared" si="286"/>
        <v>3.4779584383966614E-4</v>
      </c>
      <c r="J3502" s="10">
        <f>IF(B3502="Pending","",C3502/(VLOOKUP(B3502,Population!$A$2:$B$10,2,FALSE)/100000))</f>
        <v>4607.5100393626908</v>
      </c>
      <c r="K3502" s="10">
        <f>IF(B3502="Pending","",SUMIFS(E:E,A:A,"&lt;="&amp;A3502,A:A,"&gt;="&amp;A3502-13,B:B,B3502)/(VLOOKUP(B3502,Population!$A$2:$B$10,2,FALSE)/100000)/14)</f>
        <v>9.0277784348213324</v>
      </c>
      <c r="L3502" s="13">
        <f>IF(B3502="Pending","",(G3502/C3502)/(VLOOKUP(B3502,Population!$A$2:$B$10,2,FALSE)/100000))</f>
        <v>1.0577927419753787E-5</v>
      </c>
    </row>
    <row r="3503" spans="1:12" x14ac:dyDescent="0.3">
      <c r="A3503" s="1">
        <v>44259</v>
      </c>
      <c r="B3503" s="101" t="s">
        <v>1</v>
      </c>
      <c r="C3503" s="101">
        <v>98766</v>
      </c>
      <c r="D3503" s="6">
        <f t="shared" si="283"/>
        <v>0.12671258799485277</v>
      </c>
      <c r="E3503" s="7">
        <f t="shared" si="284"/>
        <v>180</v>
      </c>
      <c r="F3503" s="6">
        <f t="shared" si="285"/>
        <v>0.11889035667107001</v>
      </c>
      <c r="G3503" s="101">
        <v>5</v>
      </c>
      <c r="H3503" s="7">
        <f t="shared" si="287"/>
        <v>0</v>
      </c>
      <c r="I3503" s="6">
        <f t="shared" si="286"/>
        <v>4.3474480479958265E-4</v>
      </c>
      <c r="J3503" s="10">
        <f>IF(B3503="Pending","",C3503/(VLOOKUP(B3503,Population!$A$2:$B$10,2,FALSE)/100000))</f>
        <v>11528.320056027314</v>
      </c>
      <c r="K3503" s="10">
        <f>IF(B3503="Pending","",SUMIFS(E:E,A:A,"&lt;="&amp;A3503,A:A,"&gt;="&amp;A3503-13,B:B,B3503)/(VLOOKUP(B3503,Population!$A$2:$B$10,2,FALSE)/100000)/14)</f>
        <v>21.66055952276735</v>
      </c>
      <c r="L3503" s="13">
        <f>IF(B3503="Pending","",(G3503/C3503)/(VLOOKUP(B3503,Population!$A$2:$B$10,2,FALSE)/100000))</f>
        <v>5.9090967239106807E-6</v>
      </c>
    </row>
    <row r="3504" spans="1:12" x14ac:dyDescent="0.3">
      <c r="A3504" s="1">
        <v>44259</v>
      </c>
      <c r="B3504" s="101" t="s">
        <v>2</v>
      </c>
      <c r="C3504" s="101">
        <v>140752</v>
      </c>
      <c r="D3504" s="6">
        <f t="shared" si="283"/>
        <v>0.18057884479933903</v>
      </c>
      <c r="E3504" s="7">
        <f t="shared" si="284"/>
        <v>251</v>
      </c>
      <c r="F3504" s="6">
        <f t="shared" si="285"/>
        <v>0.16578599735799207</v>
      </c>
      <c r="G3504" s="101">
        <v>47</v>
      </c>
      <c r="H3504" s="7">
        <f t="shared" si="287"/>
        <v>0</v>
      </c>
      <c r="I3504" s="6">
        <f t="shared" si="286"/>
        <v>4.0866011651160767E-3</v>
      </c>
      <c r="J3504" s="10">
        <f>IF(B3504="Pending","",C3504/(VLOOKUP(B3504,Population!$A$2:$B$10,2,FALSE)/100000))</f>
        <v>14777.919634457734</v>
      </c>
      <c r="K3504" s="10">
        <f>IF(B3504="Pending","",SUMIFS(E:E,A:A,"&lt;="&amp;A3504,A:A,"&gt;="&amp;A3504-13,B:B,B3504)/(VLOOKUP(B3504,Population!$A$2:$B$10,2,FALSE)/100000)/14)</f>
        <v>21.823463628160575</v>
      </c>
      <c r="L3504" s="13">
        <f>IF(B3504="Pending","",(G3504/C3504)/(VLOOKUP(B3504,Population!$A$2:$B$10,2,FALSE)/100000))</f>
        <v>3.5059200582989425E-5</v>
      </c>
    </row>
    <row r="3505" spans="1:12" x14ac:dyDescent="0.3">
      <c r="A3505" s="1">
        <v>44259</v>
      </c>
      <c r="B3505" s="101" t="s">
        <v>3</v>
      </c>
      <c r="C3505" s="101">
        <v>120801</v>
      </c>
      <c r="D3505" s="6">
        <f t="shared" si="283"/>
        <v>0.15498255819174828</v>
      </c>
      <c r="E3505" s="7">
        <f t="shared" si="284"/>
        <v>251</v>
      </c>
      <c r="F3505" s="6">
        <f t="shared" si="285"/>
        <v>0.16578599735799207</v>
      </c>
      <c r="G3505" s="101">
        <v>117</v>
      </c>
      <c r="H3505" s="7">
        <f t="shared" si="287"/>
        <v>0</v>
      </c>
      <c r="I3505" s="6">
        <f t="shared" si="286"/>
        <v>1.0173028432310233E-2</v>
      </c>
      <c r="J3505" s="10">
        <f>IF(B3505="Pending","",C3505/(VLOOKUP(B3505,Population!$A$2:$B$10,2,FALSE)/100000))</f>
        <v>13771.486419009965</v>
      </c>
      <c r="K3505" s="10">
        <f>IF(B3505="Pending","",SUMIFS(E:E,A:A,"&lt;="&amp;A3505,A:A,"&gt;="&amp;A3505-13,B:B,B3505)/(VLOOKUP(B3505,Population!$A$2:$B$10,2,FALSE)/100000)/14)</f>
        <v>22.906143927779119</v>
      </c>
      <c r="L3505" s="13">
        <f>IF(B3505="Pending","",(G3505/C3505)/(VLOOKUP(B3505,Population!$A$2:$B$10,2,FALSE)/100000))</f>
        <v>1.1041437565790651E-4</v>
      </c>
    </row>
    <row r="3506" spans="1:12" x14ac:dyDescent="0.3">
      <c r="A3506" s="1">
        <v>44259</v>
      </c>
      <c r="B3506" s="101" t="s">
        <v>4</v>
      </c>
      <c r="C3506" s="101">
        <v>116246</v>
      </c>
      <c r="D3506" s="6">
        <f t="shared" si="283"/>
        <v>0.14913868643105579</v>
      </c>
      <c r="E3506" s="7">
        <f t="shared" si="284"/>
        <v>245</v>
      </c>
      <c r="F3506" s="6">
        <f t="shared" si="285"/>
        <v>0.1618229854689564</v>
      </c>
      <c r="G3506" s="101">
        <v>355</v>
      </c>
      <c r="H3506" s="7">
        <f t="shared" si="287"/>
        <v>3</v>
      </c>
      <c r="I3506" s="6">
        <f t="shared" si="286"/>
        <v>3.0866881140770366E-2</v>
      </c>
      <c r="J3506" s="10">
        <f>IF(B3506="Pending","",C3506/(VLOOKUP(B3506,Population!$A$2:$B$10,2,FALSE)/100000))</f>
        <v>13635.57453197579</v>
      </c>
      <c r="K3506" s="10">
        <f>IF(B3506="Pending","",SUMIFS(E:E,A:A,"&lt;="&amp;A3506,A:A,"&gt;="&amp;A3506-13,B:B,B3506)/(VLOOKUP(B3506,Population!$A$2:$B$10,2,FALSE)/100000)/14)</f>
        <v>23.702837302518247</v>
      </c>
      <c r="L3506" s="13">
        <f>IF(B3506="Pending","",(G3506/C3506)/(VLOOKUP(B3506,Population!$A$2:$B$10,2,FALSE)/100000))</f>
        <v>3.5821664244910933E-4</v>
      </c>
    </row>
    <row r="3507" spans="1:12" x14ac:dyDescent="0.3">
      <c r="A3507" s="1">
        <v>44259</v>
      </c>
      <c r="B3507" s="101" t="s">
        <v>5</v>
      </c>
      <c r="C3507" s="101">
        <v>109673</v>
      </c>
      <c r="D3507" s="6">
        <f t="shared" si="283"/>
        <v>0.14070580628110371</v>
      </c>
      <c r="E3507" s="7">
        <f t="shared" si="284"/>
        <v>257</v>
      </c>
      <c r="F3507" s="6">
        <f t="shared" si="285"/>
        <v>0.16974900924702774</v>
      </c>
      <c r="G3507" s="101">
        <v>955</v>
      </c>
      <c r="H3507" s="7">
        <f t="shared" si="287"/>
        <v>4</v>
      </c>
      <c r="I3507" s="6">
        <f t="shared" si="286"/>
        <v>8.3036257716720283E-2</v>
      </c>
      <c r="J3507" s="10">
        <f>IF(B3507="Pending","",C3507/(VLOOKUP(B3507,Population!$A$2:$B$10,2,FALSE)/100000))</f>
        <v>12249.025811935075</v>
      </c>
      <c r="K3507" s="10">
        <f>IF(B3507="Pending","",SUMIFS(E:E,A:A,"&lt;="&amp;A3507,A:A,"&gt;="&amp;A3507-13,B:B,B3507)/(VLOOKUP(B3507,Population!$A$2:$B$10,2,FALSE)/100000)/14)</f>
        <v>21.778924925253616</v>
      </c>
      <c r="L3507" s="13">
        <f>IF(B3507="Pending","",(G3507/C3507)/(VLOOKUP(B3507,Population!$A$2:$B$10,2,FALSE)/100000))</f>
        <v>9.7253552594073721E-4</v>
      </c>
    </row>
    <row r="3508" spans="1:12" x14ac:dyDescent="0.3">
      <c r="A3508" s="1">
        <v>44259</v>
      </c>
      <c r="B3508" s="101" t="s">
        <v>6</v>
      </c>
      <c r="C3508" s="101">
        <v>79231</v>
      </c>
      <c r="D3508" s="6">
        <f t="shared" si="283"/>
        <v>0.10165001173906182</v>
      </c>
      <c r="E3508" s="7">
        <f t="shared" si="284"/>
        <v>147</v>
      </c>
      <c r="F3508" s="6">
        <f t="shared" si="285"/>
        <v>9.709379128137384E-2</v>
      </c>
      <c r="G3508" s="101">
        <v>2099</v>
      </c>
      <c r="H3508" s="7">
        <f t="shared" si="287"/>
        <v>11</v>
      </c>
      <c r="I3508" s="6">
        <f t="shared" si="286"/>
        <v>0.18250586905486479</v>
      </c>
      <c r="J3508" s="10">
        <f>IF(B3508="Pending","",C3508/(VLOOKUP(B3508,Population!$A$2:$B$10,2,FALSE)/100000))</f>
        <v>10054.210583753576</v>
      </c>
      <c r="K3508" s="10">
        <f>IF(B3508="Pending","",SUMIFS(E:E,A:A,"&lt;="&amp;A3508,A:A,"&gt;="&amp;A3508-13,B:B,B3508)/(VLOOKUP(B3508,Population!$A$2:$B$10,2,FALSE)/100000)/14)</f>
        <v>17.375884339152609</v>
      </c>
      <c r="L3508" s="13">
        <f>IF(B3508="Pending","",(G3508/C3508)/(VLOOKUP(B3508,Population!$A$2:$B$10,2,FALSE)/100000))</f>
        <v>3.3617865950740654E-3</v>
      </c>
    </row>
    <row r="3509" spans="1:12" x14ac:dyDescent="0.3">
      <c r="A3509" s="1">
        <v>44259</v>
      </c>
      <c r="B3509" s="101" t="s">
        <v>7</v>
      </c>
      <c r="C3509" s="101">
        <v>46853</v>
      </c>
      <c r="D3509" s="6">
        <f t="shared" si="283"/>
        <v>6.0110411329028585E-2</v>
      </c>
      <c r="E3509" s="7">
        <f t="shared" si="284"/>
        <v>82</v>
      </c>
      <c r="F3509" s="6">
        <f t="shared" si="285"/>
        <v>5.416116248348745E-2</v>
      </c>
      <c r="G3509" s="101">
        <v>3534</v>
      </c>
      <c r="H3509" s="7">
        <f t="shared" si="287"/>
        <v>13</v>
      </c>
      <c r="I3509" s="6">
        <f t="shared" si="286"/>
        <v>0.30727762803234504</v>
      </c>
      <c r="J3509" s="10">
        <f>IF(B3509="Pending","",C3509/(VLOOKUP(B3509,Population!$A$2:$B$10,2,FALSE)/100000))</f>
        <v>9769.2437609075969</v>
      </c>
      <c r="K3509" s="10">
        <f>IF(B3509="Pending","",SUMIFS(E:E,A:A,"&lt;="&amp;A3509,A:A,"&gt;="&amp;A3509-13,B:B,B3509)/(VLOOKUP(B3509,Population!$A$2:$B$10,2,FALSE)/100000)/14)</f>
        <v>13.389217554381224</v>
      </c>
      <c r="L3509" s="13">
        <f>IF(B3509="Pending","",(G3509/C3509)/(VLOOKUP(B3509,Population!$A$2:$B$10,2,FALSE)/100000))</f>
        <v>1.5727246124005185E-2</v>
      </c>
    </row>
    <row r="3510" spans="1:12" x14ac:dyDescent="0.3">
      <c r="A3510" s="1">
        <v>44259</v>
      </c>
      <c r="B3510" s="101" t="s">
        <v>25</v>
      </c>
      <c r="C3510" s="101">
        <v>24359</v>
      </c>
      <c r="D3510" s="6">
        <f t="shared" si="283"/>
        <v>3.1251563604546291E-2</v>
      </c>
      <c r="E3510" s="7">
        <f t="shared" si="284"/>
        <v>20</v>
      </c>
      <c r="F3510" s="6">
        <f t="shared" si="285"/>
        <v>1.3210039630118891E-2</v>
      </c>
      <c r="G3510" s="101">
        <v>4385</v>
      </c>
      <c r="H3510" s="7">
        <f t="shared" si="287"/>
        <v>11</v>
      </c>
      <c r="I3510" s="6">
        <f t="shared" si="286"/>
        <v>0.38127119380923397</v>
      </c>
      <c r="J3510" s="10">
        <f>IF(B3510="Pending","",C3510/(VLOOKUP(B3510,Population!$A$2:$B$10,2,FALSE)/100000))</f>
        <v>11003.799086592973</v>
      </c>
      <c r="K3510" s="10">
        <f>IF(B3510="Pending","",SUMIFS(E:E,A:A,"&lt;="&amp;A3510,A:A,"&gt;="&amp;A3510-13,B:B,B3510)/(VLOOKUP(B3510,Population!$A$2:$B$10,2,FALSE)/100000)/14)</f>
        <v>10.74482618872303</v>
      </c>
      <c r="L3510" s="13">
        <f>IF(B3510="Pending","",(G3510/C3510)/(VLOOKUP(B3510,Population!$A$2:$B$10,2,FALSE)/100000))</f>
        <v>8.1319245234689114E-2</v>
      </c>
    </row>
    <row r="3511" spans="1:12" x14ac:dyDescent="0.3">
      <c r="A3511" s="1">
        <v>44259</v>
      </c>
      <c r="B3511" s="101" t="s">
        <v>21</v>
      </c>
      <c r="C3511" s="101">
        <v>1027</v>
      </c>
      <c r="D3511" s="6">
        <f t="shared" si="283"/>
        <v>1.3175974310057489E-3</v>
      </c>
      <c r="E3511" s="7">
        <f t="shared" si="284"/>
        <v>-1</v>
      </c>
      <c r="F3511" s="6">
        <f t="shared" si="285"/>
        <v>-6.6050198150594452E-4</v>
      </c>
      <c r="G3511" s="101">
        <v>0</v>
      </c>
      <c r="H3511" s="7">
        <f t="shared" si="287"/>
        <v>0</v>
      </c>
      <c r="I3511" s="6">
        <f t="shared" si="286"/>
        <v>0</v>
      </c>
      <c r="J3511" s="10" t="str">
        <f>IF(B3511="Pending","",C3511/(VLOOKUP(B3511,Population!$A$2:$B$10,2,FALSE)/100000))</f>
        <v/>
      </c>
      <c r="K3511" s="10" t="str">
        <f>IF(B3511="Pending","",SUMIFS(E:E,A:A,"&lt;="&amp;A3511,A:A,"&gt;="&amp;A3511-13,B:B,B3511)/(VLOOKUP(B3511,Population!$A$2:$B$10,2,FALSE)/100000)/14)</f>
        <v/>
      </c>
      <c r="L3511" s="13" t="str">
        <f>IF(B3511="Pending","",(G3511/C3511)/(VLOOKUP(B3511,Population!$A$2:$B$10,2,FALSE)/100000))</f>
        <v/>
      </c>
    </row>
    <row r="3512" spans="1:12" x14ac:dyDescent="0.3">
      <c r="A3512" s="1">
        <v>44260</v>
      </c>
      <c r="B3512" s="101" t="s">
        <v>0</v>
      </c>
      <c r="C3512" s="101">
        <v>41831</v>
      </c>
      <c r="D3512" s="6">
        <f t="shared" si="283"/>
        <v>5.3568089907208918E-2</v>
      </c>
      <c r="E3512" s="7">
        <f t="shared" si="284"/>
        <v>90</v>
      </c>
      <c r="F3512" s="6">
        <f t="shared" si="285"/>
        <v>6.228373702422145E-2</v>
      </c>
      <c r="G3512" s="101">
        <v>4</v>
      </c>
      <c r="H3512" s="7">
        <f t="shared" si="287"/>
        <v>0</v>
      </c>
      <c r="I3512" s="6">
        <f t="shared" si="286"/>
        <v>3.4680076296167851E-4</v>
      </c>
      <c r="J3512" s="10">
        <f>IF(B3512="Pending","",C3512/(VLOOKUP(B3512,Population!$A$2:$B$10,2,FALSE)/100000))</f>
        <v>4617.4445379023191</v>
      </c>
      <c r="K3512" s="10">
        <f>IF(B3512="Pending","",SUMIFS(E:E,A:A,"&lt;="&amp;A3512,A:A,"&gt;="&amp;A3512-13,B:B,B3512)/(VLOOKUP(B3512,Population!$A$2:$B$10,2,FALSE)/100000)/14)</f>
        <v>9.1618153198798158</v>
      </c>
      <c r="L3512" s="13">
        <f>IF(B3512="Pending","",(G3512/C3512)/(VLOOKUP(B3512,Population!$A$2:$B$10,2,FALSE)/100000))</f>
        <v>1.0555168856301376E-5</v>
      </c>
    </row>
    <row r="3513" spans="1:12" x14ac:dyDescent="0.3">
      <c r="A3513" s="1">
        <v>44260</v>
      </c>
      <c r="B3513" s="101" t="s">
        <v>1</v>
      </c>
      <c r="C3513" s="101">
        <v>98986</v>
      </c>
      <c r="D3513" s="6">
        <f t="shared" si="283"/>
        <v>0.12675984192476827</v>
      </c>
      <c r="E3513" s="7">
        <f t="shared" si="284"/>
        <v>220</v>
      </c>
      <c r="F3513" s="6">
        <f t="shared" si="285"/>
        <v>0.15224913494809689</v>
      </c>
      <c r="G3513" s="101">
        <v>5</v>
      </c>
      <c r="H3513" s="7">
        <f t="shared" si="287"/>
        <v>0</v>
      </c>
      <c r="I3513" s="6">
        <f t="shared" si="286"/>
        <v>4.3350095370209816E-4</v>
      </c>
      <c r="J3513" s="10">
        <f>IF(B3513="Pending","",C3513/(VLOOKUP(B3513,Population!$A$2:$B$10,2,FALSE)/100000))</f>
        <v>11553.999241296799</v>
      </c>
      <c r="K3513" s="10">
        <f>IF(B3513="Pending","",SUMIFS(E:E,A:A,"&lt;="&amp;A3513,A:A,"&gt;="&amp;A3513-13,B:B,B3513)/(VLOOKUP(B3513,Population!$A$2:$B$10,2,FALSE)/100000)/14)</f>
        <v>21.702246511841192</v>
      </c>
      <c r="L3513" s="13">
        <f>IF(B3513="Pending","",(G3513/C3513)/(VLOOKUP(B3513,Population!$A$2:$B$10,2,FALSE)/100000))</f>
        <v>5.89596354063971E-6</v>
      </c>
    </row>
    <row r="3514" spans="1:12" x14ac:dyDescent="0.3">
      <c r="A3514" s="1">
        <v>44260</v>
      </c>
      <c r="B3514" s="101" t="s">
        <v>2</v>
      </c>
      <c r="C3514" s="101">
        <v>141034</v>
      </c>
      <c r="D3514" s="6">
        <f t="shared" si="283"/>
        <v>0.18060581845935555</v>
      </c>
      <c r="E3514" s="7">
        <f t="shared" si="284"/>
        <v>282</v>
      </c>
      <c r="F3514" s="6">
        <f t="shared" si="285"/>
        <v>0.19515570934256055</v>
      </c>
      <c r="G3514" s="101">
        <v>46</v>
      </c>
      <c r="H3514" s="7">
        <f t="shared" si="287"/>
        <v>-1</v>
      </c>
      <c r="I3514" s="6">
        <f t="shared" si="286"/>
        <v>3.9882087740593028E-3</v>
      </c>
      <c r="J3514" s="10">
        <f>IF(B3514="Pending","",C3514/(VLOOKUP(B3514,Population!$A$2:$B$10,2,FALSE)/100000))</f>
        <v>14807.527550060475</v>
      </c>
      <c r="K3514" s="10">
        <f>IF(B3514="Pending","",SUMIFS(E:E,A:A,"&lt;="&amp;A3514,A:A,"&gt;="&amp;A3514-13,B:B,B3514)/(VLOOKUP(B3514,Population!$A$2:$B$10,2,FALSE)/100000)/14)</f>
        <v>22.483417167431412</v>
      </c>
      <c r="L3514" s="13">
        <f>IF(B3514="Pending","",(G3514/C3514)/(VLOOKUP(B3514,Population!$A$2:$B$10,2,FALSE)/100000))</f>
        <v>3.424465016901292E-5</v>
      </c>
    </row>
    <row r="3515" spans="1:12" x14ac:dyDescent="0.3">
      <c r="A3515" s="1">
        <v>44260</v>
      </c>
      <c r="B3515" s="101" t="s">
        <v>3</v>
      </c>
      <c r="C3515" s="101">
        <v>121026</v>
      </c>
      <c r="D3515" s="6">
        <f t="shared" si="283"/>
        <v>0.15498390306494864</v>
      </c>
      <c r="E3515" s="7">
        <f t="shared" si="284"/>
        <v>225</v>
      </c>
      <c r="F3515" s="6">
        <f t="shared" si="285"/>
        <v>0.15570934256055363</v>
      </c>
      <c r="G3515" s="101">
        <v>118</v>
      </c>
      <c r="H3515" s="7">
        <f t="shared" si="287"/>
        <v>1</v>
      </c>
      <c r="I3515" s="6">
        <f t="shared" si="286"/>
        <v>1.0230622507369516E-2</v>
      </c>
      <c r="J3515" s="10">
        <f>IF(B3515="Pending","",C3515/(VLOOKUP(B3515,Population!$A$2:$B$10,2,FALSE)/100000))</f>
        <v>13797.136740151987</v>
      </c>
      <c r="K3515" s="10">
        <f>IF(B3515="Pending","",SUMIFS(E:E,A:A,"&lt;="&amp;A3515,A:A,"&gt;="&amp;A3515-13,B:B,B3515)/(VLOOKUP(B3515,Population!$A$2:$B$10,2,FALSE)/100000)/14)</f>
        <v>23.142289741467561</v>
      </c>
      <c r="L3515" s="13">
        <f>IF(B3515="Pending","",(G3515/C3515)/(VLOOKUP(B3515,Population!$A$2:$B$10,2,FALSE)/100000))</f>
        <v>1.1115106193006984E-4</v>
      </c>
    </row>
    <row r="3516" spans="1:12" x14ac:dyDescent="0.3">
      <c r="A3516" s="1">
        <v>44260</v>
      </c>
      <c r="B3516" s="101" t="s">
        <v>4</v>
      </c>
      <c r="C3516" s="101">
        <v>116453</v>
      </c>
      <c r="D3516" s="6">
        <f t="shared" si="283"/>
        <v>0.14912779455342209</v>
      </c>
      <c r="E3516" s="7">
        <f t="shared" si="284"/>
        <v>207</v>
      </c>
      <c r="F3516" s="6">
        <f t="shared" si="285"/>
        <v>0.14325259515570934</v>
      </c>
      <c r="G3516" s="101">
        <v>355</v>
      </c>
      <c r="H3516" s="7">
        <f t="shared" si="287"/>
        <v>0</v>
      </c>
      <c r="I3516" s="6">
        <f t="shared" si="286"/>
        <v>3.0778567712848967E-2</v>
      </c>
      <c r="J3516" s="10">
        <f>IF(B3516="Pending","",C3516/(VLOOKUP(B3516,Population!$A$2:$B$10,2,FALSE)/100000))</f>
        <v>13659.855487261297</v>
      </c>
      <c r="K3516" s="10">
        <f>IF(B3516="Pending","",SUMIFS(E:E,A:A,"&lt;="&amp;A3516,A:A,"&gt;="&amp;A3516-13,B:B,B3516)/(VLOOKUP(B3516,Population!$A$2:$B$10,2,FALSE)/100000)/14)</f>
        <v>23.769865474458918</v>
      </c>
      <c r="L3516" s="13">
        <f>IF(B3516="Pending","",(G3516/C3516)/(VLOOKUP(B3516,Population!$A$2:$B$10,2,FALSE)/100000))</f>
        <v>3.5757989762512919E-4</v>
      </c>
    </row>
    <row r="3517" spans="1:12" x14ac:dyDescent="0.3">
      <c r="A3517" s="1">
        <v>44260</v>
      </c>
      <c r="B3517" s="101" t="s">
        <v>5</v>
      </c>
      <c r="C3517" s="101">
        <v>109874</v>
      </c>
      <c r="D3517" s="6">
        <f t="shared" si="283"/>
        <v>0.14070283546806608</v>
      </c>
      <c r="E3517" s="7">
        <f t="shared" si="284"/>
        <v>201</v>
      </c>
      <c r="F3517" s="6">
        <f t="shared" si="285"/>
        <v>0.13910034602076124</v>
      </c>
      <c r="G3517" s="101">
        <v>957</v>
      </c>
      <c r="H3517" s="7">
        <f t="shared" si="287"/>
        <v>2</v>
      </c>
      <c r="I3517" s="6">
        <f t="shared" si="286"/>
        <v>8.2972082538581585E-2</v>
      </c>
      <c r="J3517" s="10">
        <f>IF(B3517="Pending","",C3517/(VLOOKUP(B3517,Population!$A$2:$B$10,2,FALSE)/100000))</f>
        <v>12271.47485762726</v>
      </c>
      <c r="K3517" s="10">
        <f>IF(B3517="Pending","",SUMIFS(E:E,A:A,"&lt;="&amp;A3517,A:A,"&gt;="&amp;A3517-13,B:B,B3517)/(VLOOKUP(B3517,Population!$A$2:$B$10,2,FALSE)/100000)/14)</f>
        <v>21.69117101529838</v>
      </c>
      <c r="L3517" s="13">
        <f>IF(B3517="Pending","",(G3517/C3517)/(VLOOKUP(B3517,Population!$A$2:$B$10,2,FALSE)/100000))</f>
        <v>9.7278939808758606E-4</v>
      </c>
    </row>
    <row r="3518" spans="1:12" x14ac:dyDescent="0.3">
      <c r="A3518" s="1">
        <v>44260</v>
      </c>
      <c r="B3518" s="101" t="s">
        <v>6</v>
      </c>
      <c r="C3518" s="101">
        <v>79377</v>
      </c>
      <c r="D3518" s="6">
        <f t="shared" si="283"/>
        <v>0.10164887936134738</v>
      </c>
      <c r="E3518" s="7">
        <f t="shared" si="284"/>
        <v>146</v>
      </c>
      <c r="F3518" s="6">
        <f t="shared" si="285"/>
        <v>0.10103806228373702</v>
      </c>
      <c r="G3518" s="101">
        <v>2103</v>
      </c>
      <c r="H3518" s="7">
        <f t="shared" si="287"/>
        <v>4</v>
      </c>
      <c r="I3518" s="6">
        <f t="shared" si="286"/>
        <v>0.18233050112710247</v>
      </c>
      <c r="J3518" s="10">
        <f>IF(B3518="Pending","",C3518/(VLOOKUP(B3518,Population!$A$2:$B$10,2,FALSE)/100000))</f>
        <v>10072.73760910007</v>
      </c>
      <c r="K3518" s="10">
        <f>IF(B3518="Pending","",SUMIFS(E:E,A:A,"&lt;="&amp;A3518,A:A,"&gt;="&amp;A3518-13,B:B,B3518)/(VLOOKUP(B3518,Population!$A$2:$B$10,2,FALSE)/100000)/14)</f>
        <v>17.285243314952542</v>
      </c>
      <c r="L3518" s="13">
        <f>IF(B3518="Pending","",(G3518/C3518)/(VLOOKUP(B3518,Population!$A$2:$B$10,2,FALSE)/100000))</f>
        <v>3.3619978513906254E-3</v>
      </c>
    </row>
    <row r="3519" spans="1:12" x14ac:dyDescent="0.3">
      <c r="A3519" s="1">
        <v>44260</v>
      </c>
      <c r="B3519" s="101" t="s">
        <v>7</v>
      </c>
      <c r="C3519" s="101">
        <v>46909</v>
      </c>
      <c r="D3519" s="6">
        <f t="shared" si="283"/>
        <v>6.0070893104569888E-2</v>
      </c>
      <c r="E3519" s="7">
        <f t="shared" si="284"/>
        <v>56</v>
      </c>
      <c r="F3519" s="6">
        <f t="shared" si="285"/>
        <v>3.8754325259515568E-2</v>
      </c>
      <c r="G3519" s="101">
        <v>3552</v>
      </c>
      <c r="H3519" s="7">
        <f t="shared" si="287"/>
        <v>18</v>
      </c>
      <c r="I3519" s="6">
        <f t="shared" si="286"/>
        <v>0.30795907750997054</v>
      </c>
      <c r="J3519" s="10">
        <f>IF(B3519="Pending","",C3519/(VLOOKUP(B3519,Population!$A$2:$B$10,2,FALSE)/100000))</f>
        <v>9780.920230943897</v>
      </c>
      <c r="K3519" s="10">
        <f>IF(B3519="Pending","",SUMIFS(E:E,A:A,"&lt;="&amp;A3519,A:A,"&gt;="&amp;A3519-13,B:B,B3519)/(VLOOKUP(B3519,Population!$A$2:$B$10,2,FALSE)/100000)/14)</f>
        <v>13.076454964123155</v>
      </c>
      <c r="L3519" s="13">
        <f>IF(B3519="Pending","",(G3519/C3519)/(VLOOKUP(B3519,Population!$A$2:$B$10,2,FALSE)/100000))</f>
        <v>1.578848011535338E-2</v>
      </c>
    </row>
    <row r="3520" spans="1:12" x14ac:dyDescent="0.3">
      <c r="A3520" s="1">
        <v>44260</v>
      </c>
      <c r="B3520" s="101" t="s">
        <v>25</v>
      </c>
      <c r="C3520" s="101">
        <v>24380</v>
      </c>
      <c r="D3520" s="6">
        <f t="shared" si="283"/>
        <v>3.1220626615135985E-2</v>
      </c>
      <c r="E3520" s="7">
        <f t="shared" si="284"/>
        <v>21</v>
      </c>
      <c r="F3520" s="6">
        <f t="shared" si="285"/>
        <v>1.453287197231834E-2</v>
      </c>
      <c r="G3520" s="101">
        <v>4394</v>
      </c>
      <c r="H3520" s="7">
        <f t="shared" si="287"/>
        <v>9</v>
      </c>
      <c r="I3520" s="6">
        <f t="shared" si="286"/>
        <v>0.38096063811340386</v>
      </c>
      <c r="J3520" s="10">
        <f>IF(B3520="Pending","",C3520/(VLOOKUP(B3520,Population!$A$2:$B$10,2,FALSE)/100000))</f>
        <v>11013.285509714548</v>
      </c>
      <c r="K3520" s="10">
        <f>IF(B3520="Pending","",SUMIFS(E:E,A:A,"&lt;="&amp;A3520,A:A,"&gt;="&amp;A3520-13,B:B,B3520)/(VLOOKUP(B3520,Population!$A$2:$B$10,2,FALSE)/100000)/14)</f>
        <v>9.7445570840671305</v>
      </c>
      <c r="L3520" s="13">
        <f>IF(B3520="Pending","",(G3520/C3520)/(VLOOKUP(B3520,Population!$A$2:$B$10,2,FALSE)/100000))</f>
        <v>8.1415959991018819E-2</v>
      </c>
    </row>
    <row r="3521" spans="1:12" x14ac:dyDescent="0.3">
      <c r="A3521" s="1">
        <v>44260</v>
      </c>
      <c r="B3521" s="101" t="s">
        <v>21</v>
      </c>
      <c r="C3521" s="101">
        <v>1024</v>
      </c>
      <c r="D3521" s="6">
        <f t="shared" si="283"/>
        <v>1.3113175411771636E-3</v>
      </c>
      <c r="E3521" s="7">
        <f t="shared" si="284"/>
        <v>-3</v>
      </c>
      <c r="F3521" s="6">
        <f t="shared" si="285"/>
        <v>-2.0761245674740486E-3</v>
      </c>
      <c r="G3521" s="101">
        <v>0</v>
      </c>
      <c r="H3521" s="7">
        <f t="shared" si="287"/>
        <v>0</v>
      </c>
      <c r="I3521" s="6">
        <f t="shared" si="286"/>
        <v>0</v>
      </c>
      <c r="J3521" s="10" t="str">
        <f>IF(B3521="Pending","",C3521/(VLOOKUP(B3521,Population!$A$2:$B$10,2,FALSE)/100000))</f>
        <v/>
      </c>
      <c r="K3521" s="10" t="str">
        <f>IF(B3521="Pending","",SUMIFS(E:E,A:A,"&lt;="&amp;A3521,A:A,"&gt;="&amp;A3521-13,B:B,B3521)/(VLOOKUP(B3521,Population!$A$2:$B$10,2,FALSE)/100000)/14)</f>
        <v/>
      </c>
      <c r="L3521" s="13" t="str">
        <f>IF(B3521="Pending","",(G3521/C3521)/(VLOOKUP(B3521,Population!$A$2:$B$10,2,FALSE)/100000))</f>
        <v/>
      </c>
    </row>
    <row r="3522" spans="1:12" x14ac:dyDescent="0.3">
      <c r="A3522" s="1">
        <v>44261</v>
      </c>
      <c r="B3522" s="101" t="s">
        <v>0</v>
      </c>
      <c r="C3522" s="101">
        <v>41921</v>
      </c>
      <c r="D3522" s="6">
        <f t="shared" ref="D3522:D3585" si="288">C3522/SUMIF(A:A,A3522,C:C)</f>
        <v>5.3593298951938491E-2</v>
      </c>
      <c r="E3522" s="7">
        <f t="shared" si="284"/>
        <v>90</v>
      </c>
      <c r="F3522" s="6">
        <f t="shared" si="285"/>
        <v>6.8597560975609762E-2</v>
      </c>
      <c r="G3522" s="101">
        <v>4</v>
      </c>
      <c r="H3522" s="7">
        <f t="shared" si="287"/>
        <v>0</v>
      </c>
      <c r="I3522" s="6">
        <f t="shared" si="286"/>
        <v>3.4653036472320889E-4</v>
      </c>
      <c r="J3522" s="10">
        <f>IF(B3522="Pending","",C3522/(VLOOKUP(B3522,Population!$A$2:$B$10,2,FALSE)/100000))</f>
        <v>4627.3790364419483</v>
      </c>
      <c r="K3522" s="10">
        <f>IF(B3522="Pending","",SUMIFS(E:E,A:A,"&lt;="&amp;A3522,A:A,"&gt;="&amp;A3522-13,B:B,B3522)/(VLOOKUP(B3522,Population!$A$2:$B$10,2,FALSE)/100000)/14)</f>
        <v>9.2564295916858015</v>
      </c>
      <c r="L3522" s="13">
        <f>IF(B3522="Pending","",(G3522/C3522)/(VLOOKUP(B3522,Population!$A$2:$B$10,2,FALSE)/100000))</f>
        <v>1.0532508013357096E-5</v>
      </c>
    </row>
    <row r="3523" spans="1:12" x14ac:dyDescent="0.3">
      <c r="A3523" s="1">
        <v>44261</v>
      </c>
      <c r="B3523" s="101" t="s">
        <v>1</v>
      </c>
      <c r="C3523" s="101">
        <v>99152</v>
      </c>
      <c r="D3523" s="6">
        <f t="shared" si="288"/>
        <v>0.12675944699989516</v>
      </c>
      <c r="E3523" s="7">
        <f t="shared" si="284"/>
        <v>166</v>
      </c>
      <c r="F3523" s="6">
        <f t="shared" si="285"/>
        <v>0.12652439024390244</v>
      </c>
      <c r="G3523" s="101">
        <v>5</v>
      </c>
      <c r="H3523" s="7">
        <f t="shared" si="287"/>
        <v>0</v>
      </c>
      <c r="I3523" s="6">
        <f t="shared" si="286"/>
        <v>4.3316295590401107E-4</v>
      </c>
      <c r="J3523" s="10">
        <f>IF(B3523="Pending","",C3523/(VLOOKUP(B3523,Population!$A$2:$B$10,2,FALSE)/100000))</f>
        <v>11573.375353818321</v>
      </c>
      <c r="K3523" s="10">
        <f>IF(B3523="Pending","",SUMIFS(E:E,A:A,"&lt;="&amp;A3523,A:A,"&gt;="&amp;A3523-13,B:B,B3523)/(VLOOKUP(B3523,Population!$A$2:$B$10,2,FALSE)/100000)/14)</f>
        <v>21.5688481468049</v>
      </c>
      <c r="L3523" s="13">
        <f>IF(B3523="Pending","",(G3523/C3523)/(VLOOKUP(B3523,Population!$A$2:$B$10,2,FALSE)/100000))</f>
        <v>5.8860925350347173E-6</v>
      </c>
    </row>
    <row r="3524" spans="1:12" x14ac:dyDescent="0.3">
      <c r="A3524" s="1">
        <v>44261</v>
      </c>
      <c r="B3524" s="101" t="s">
        <v>2</v>
      </c>
      <c r="C3524" s="101">
        <v>141264</v>
      </c>
      <c r="D3524" s="6">
        <f t="shared" si="288"/>
        <v>0.18059692715218242</v>
      </c>
      <c r="E3524" s="7">
        <f t="shared" si="284"/>
        <v>230</v>
      </c>
      <c r="F3524" s="6">
        <f t="shared" si="285"/>
        <v>0.17530487804878048</v>
      </c>
      <c r="G3524" s="101">
        <v>46</v>
      </c>
      <c r="H3524" s="7">
        <f t="shared" si="287"/>
        <v>0</v>
      </c>
      <c r="I3524" s="6">
        <f t="shared" si="286"/>
        <v>3.9850991943169017E-3</v>
      </c>
      <c r="J3524" s="10">
        <f>IF(B3524="Pending","",C3524/(VLOOKUP(B3524,Population!$A$2:$B$10,2,FALSE)/100000))</f>
        <v>14831.675850020158</v>
      </c>
      <c r="K3524" s="10">
        <f>IF(B3524="Pending","",SUMIFS(E:E,A:A,"&lt;="&amp;A3524,A:A,"&gt;="&amp;A3524-13,B:B,B3524)/(VLOOKUP(B3524,Population!$A$2:$B$10,2,FALSE)/100000)/14)</f>
        <v>22.340927198725208</v>
      </c>
      <c r="L3524" s="13">
        <f>IF(B3524="Pending","",(G3524/C3524)/(VLOOKUP(B3524,Population!$A$2:$B$10,2,FALSE)/100000))</f>
        <v>3.4188894494963809E-5</v>
      </c>
    </row>
    <row r="3525" spans="1:12" x14ac:dyDescent="0.3">
      <c r="A3525" s="1">
        <v>44261</v>
      </c>
      <c r="B3525" s="101" t="s">
        <v>3</v>
      </c>
      <c r="C3525" s="101">
        <v>121236</v>
      </c>
      <c r="D3525" s="6">
        <f t="shared" si="288"/>
        <v>0.15499241887686876</v>
      </c>
      <c r="E3525" s="7">
        <f t="shared" si="284"/>
        <v>210</v>
      </c>
      <c r="F3525" s="6">
        <f t="shared" si="285"/>
        <v>0.1600609756097561</v>
      </c>
      <c r="G3525" s="101">
        <v>118</v>
      </c>
      <c r="H3525" s="7">
        <f t="shared" si="287"/>
        <v>0</v>
      </c>
      <c r="I3525" s="6">
        <f t="shared" si="286"/>
        <v>1.0222645759334662E-2</v>
      </c>
      <c r="J3525" s="10">
        <f>IF(B3525="Pending","",C3525/(VLOOKUP(B3525,Population!$A$2:$B$10,2,FALSE)/100000))</f>
        <v>13821.07703988454</v>
      </c>
      <c r="K3525" s="10">
        <f>IF(B3525="Pending","",SUMIFS(E:E,A:A,"&lt;="&amp;A3525,A:A,"&gt;="&amp;A3525-13,B:B,B3525)/(VLOOKUP(B3525,Population!$A$2:$B$10,2,FALSE)/100000)/14)</f>
        <v>23.345863718785186</v>
      </c>
      <c r="L3525" s="13">
        <f>IF(B3525="Pending","",(G3525/C3525)/(VLOOKUP(B3525,Population!$A$2:$B$10,2,FALSE)/100000))</f>
        <v>1.1095853064393937E-4</v>
      </c>
    </row>
    <row r="3526" spans="1:12" x14ac:dyDescent="0.3">
      <c r="A3526" s="1">
        <v>44261</v>
      </c>
      <c r="B3526" s="101" t="s">
        <v>4</v>
      </c>
      <c r="C3526" s="101">
        <v>116678</v>
      </c>
      <c r="D3526" s="6">
        <f t="shared" si="288"/>
        <v>0.1491653093942005</v>
      </c>
      <c r="E3526" s="7">
        <f t="shared" si="284"/>
        <v>225</v>
      </c>
      <c r="F3526" s="6">
        <f t="shared" si="285"/>
        <v>0.1714939024390244</v>
      </c>
      <c r="G3526" s="101">
        <v>357</v>
      </c>
      <c r="H3526" s="7">
        <f t="shared" si="287"/>
        <v>2</v>
      </c>
      <c r="I3526" s="6">
        <f t="shared" si="286"/>
        <v>3.0927835051546393E-2</v>
      </c>
      <c r="J3526" s="10">
        <f>IF(B3526="Pending","",C3526/(VLOOKUP(B3526,Population!$A$2:$B$10,2,FALSE)/100000))</f>
        <v>13686.247829962933</v>
      </c>
      <c r="K3526" s="10">
        <f>IF(B3526="Pending","",SUMIFS(E:E,A:A,"&lt;="&amp;A3526,A:A,"&gt;="&amp;A3526-13,B:B,B3526)/(VLOOKUP(B3526,Population!$A$2:$B$10,2,FALSE)/100000)/14)</f>
        <v>23.970949990280918</v>
      </c>
      <c r="L3526" s="13">
        <f>IF(B3526="Pending","",(G3526/C3526)/(VLOOKUP(B3526,Population!$A$2:$B$10,2,FALSE)/100000))</f>
        <v>3.5890099607407993E-4</v>
      </c>
    </row>
    <row r="3527" spans="1:12" x14ac:dyDescent="0.3">
      <c r="A3527" s="1">
        <v>44261</v>
      </c>
      <c r="B3527" s="101" t="s">
        <v>5</v>
      </c>
      <c r="C3527" s="101">
        <v>110061</v>
      </c>
      <c r="D3527" s="6">
        <f t="shared" si="288"/>
        <v>0.14070590100306057</v>
      </c>
      <c r="E3527" s="7">
        <f t="shared" si="284"/>
        <v>187</v>
      </c>
      <c r="F3527" s="6">
        <f t="shared" si="285"/>
        <v>0.14253048780487804</v>
      </c>
      <c r="G3527" s="101">
        <v>957</v>
      </c>
      <c r="H3527" s="7">
        <f t="shared" si="287"/>
        <v>0</v>
      </c>
      <c r="I3527" s="6">
        <f t="shared" si="286"/>
        <v>8.2907389760027719E-2</v>
      </c>
      <c r="J3527" s="10">
        <f>IF(B3527="Pending","",C3527/(VLOOKUP(B3527,Population!$A$2:$B$10,2,FALSE)/100000))</f>
        <v>12292.360288196605</v>
      </c>
      <c r="K3527" s="10">
        <f>IF(B3527="Pending","",SUMIFS(E:E,A:A,"&lt;="&amp;A3527,A:A,"&gt;="&amp;A3527-13,B:B,B3527)/(VLOOKUP(B3527,Population!$A$2:$B$10,2,FALSE)/100000)/14)</f>
        <v>21.539596079921157</v>
      </c>
      <c r="L3527" s="13">
        <f>IF(B3527="Pending","",(G3527/C3527)/(VLOOKUP(B3527,Population!$A$2:$B$10,2,FALSE)/100000))</f>
        <v>9.7113657267765535E-4</v>
      </c>
    </row>
    <row r="3528" spans="1:12" x14ac:dyDescent="0.3">
      <c r="A3528" s="1">
        <v>44261</v>
      </c>
      <c r="B3528" s="101" t="s">
        <v>6</v>
      </c>
      <c r="C3528" s="101">
        <v>79518</v>
      </c>
      <c r="D3528" s="6">
        <f t="shared" si="288"/>
        <v>0.10165864235252606</v>
      </c>
      <c r="E3528" s="7">
        <f t="shared" ref="E3528:E3591" si="289">C3528-SUMIFS(C:C,A:A,A3528-1,B:B,B3528)</f>
        <v>141</v>
      </c>
      <c r="F3528" s="6">
        <f t="shared" ref="F3528:F3591" si="290">E3528/SUMIF(A:A,A3528,E:E)</f>
        <v>0.10746951219512195</v>
      </c>
      <c r="G3528" s="101">
        <v>2105</v>
      </c>
      <c r="H3528" s="7">
        <f t="shared" si="287"/>
        <v>2</v>
      </c>
      <c r="I3528" s="6">
        <f t="shared" si="286"/>
        <v>0.18236160443558866</v>
      </c>
      <c r="J3528" s="10">
        <f>IF(B3528="Pending","",C3528/(VLOOKUP(B3528,Population!$A$2:$B$10,2,FALSE)/100000))</f>
        <v>10090.630147277163</v>
      </c>
      <c r="K3528" s="10">
        <f>IF(B3528="Pending","",SUMIFS(E:E,A:A,"&lt;="&amp;A3528,A:A,"&gt;="&amp;A3528-13,B:B,B3528)/(VLOOKUP(B3528,Population!$A$2:$B$10,2,FALSE)/100000)/14)</f>
        <v>17.303371519792556</v>
      </c>
      <c r="L3528" s="13">
        <f>IF(B3528="Pending","",(G3528/C3528)/(VLOOKUP(B3528,Population!$A$2:$B$10,2,FALSE)/100000))</f>
        <v>3.3592280781407206E-3</v>
      </c>
    </row>
    <row r="3529" spans="1:12" x14ac:dyDescent="0.3">
      <c r="A3529" s="1">
        <v>44261</v>
      </c>
      <c r="B3529" s="101" t="s">
        <v>7</v>
      </c>
      <c r="C3529" s="101">
        <v>46952</v>
      </c>
      <c r="D3529" s="6">
        <f t="shared" si="288"/>
        <v>6.0025108475260991E-2</v>
      </c>
      <c r="E3529" s="7">
        <f t="shared" si="289"/>
        <v>43</v>
      </c>
      <c r="F3529" s="6">
        <f t="shared" si="290"/>
        <v>3.277439024390244E-2</v>
      </c>
      <c r="G3529" s="101">
        <v>3554</v>
      </c>
      <c r="H3529" s="7">
        <f t="shared" si="287"/>
        <v>2</v>
      </c>
      <c r="I3529" s="6">
        <f t="shared" si="286"/>
        <v>0.3078922290565711</v>
      </c>
      <c r="J3529" s="10">
        <f>IF(B3529="Pending","",C3529/(VLOOKUP(B3529,Population!$A$2:$B$10,2,FALSE)/100000))</f>
        <v>9789.8860918646296</v>
      </c>
      <c r="K3529" s="10">
        <f>IF(B3529="Pending","",SUMIFS(E:E,A:A,"&lt;="&amp;A3529,A:A,"&gt;="&amp;A3529-13,B:B,B3529)/(VLOOKUP(B3529,Population!$A$2:$B$10,2,FALSE)/100000)/14)</f>
        <v>12.748798917186125</v>
      </c>
      <c r="L3529" s="13">
        <f>IF(B3529="Pending","",(G3529/C3529)/(VLOOKUP(B3529,Population!$A$2:$B$10,2,FALSE)/100000))</f>
        <v>1.5782902336814671E-2</v>
      </c>
    </row>
    <row r="3530" spans="1:12" x14ac:dyDescent="0.3">
      <c r="A3530" s="1">
        <v>44261</v>
      </c>
      <c r="B3530" s="101" t="s">
        <v>25</v>
      </c>
      <c r="C3530" s="101">
        <v>24403</v>
      </c>
      <c r="D3530" s="6">
        <f t="shared" si="288"/>
        <v>3.1197664042464518E-2</v>
      </c>
      <c r="E3530" s="7">
        <f t="shared" si="289"/>
        <v>23</v>
      </c>
      <c r="F3530" s="6">
        <f t="shared" si="290"/>
        <v>1.753048780487805E-2</v>
      </c>
      <c r="G3530" s="101">
        <v>4397</v>
      </c>
      <c r="H3530" s="7">
        <f t="shared" si="287"/>
        <v>3</v>
      </c>
      <c r="I3530" s="6">
        <f t="shared" si="286"/>
        <v>0.38092350342198733</v>
      </c>
      <c r="J3530" s="10">
        <f>IF(B3530="Pending","",C3530/(VLOOKUP(B3530,Population!$A$2:$B$10,2,FALSE)/100000))</f>
        <v>11023.675401704844</v>
      </c>
      <c r="K3530" s="10">
        <f>IF(B3530="Pending","",SUMIFS(E:E,A:A,"&lt;="&amp;A3530,A:A,"&gt;="&amp;A3530-13,B:B,B3530)/(VLOOKUP(B3530,Population!$A$2:$B$10,2,FALSE)/100000)/14)</f>
        <v>9.6154901028212105</v>
      </c>
      <c r="L3530" s="13">
        <f>IF(B3530="Pending","",(G3530/C3530)/(VLOOKUP(B3530,Population!$A$2:$B$10,2,FALSE)/100000))</f>
        <v>8.1394759164206076E-2</v>
      </c>
    </row>
    <row r="3531" spans="1:12" x14ac:dyDescent="0.3">
      <c r="A3531" s="1">
        <v>44261</v>
      </c>
      <c r="B3531" s="101" t="s">
        <v>21</v>
      </c>
      <c r="C3531" s="101">
        <v>1021</v>
      </c>
      <c r="D3531" s="6">
        <f t="shared" si="288"/>
        <v>1.305282751602519E-3</v>
      </c>
      <c r="E3531" s="7">
        <f t="shared" si="289"/>
        <v>-3</v>
      </c>
      <c r="F3531" s="6">
        <f t="shared" si="290"/>
        <v>-2.2865853658536584E-3</v>
      </c>
      <c r="G3531" s="101">
        <v>0</v>
      </c>
      <c r="H3531" s="7">
        <f t="shared" si="287"/>
        <v>0</v>
      </c>
      <c r="I3531" s="6">
        <f t="shared" si="286"/>
        <v>0</v>
      </c>
      <c r="J3531" s="10" t="str">
        <f>IF(B3531="Pending","",C3531/(VLOOKUP(B3531,Population!$A$2:$B$10,2,FALSE)/100000))</f>
        <v/>
      </c>
      <c r="K3531" s="10" t="str">
        <f>IF(B3531="Pending","",SUMIFS(E:E,A:A,"&lt;="&amp;A3531,A:A,"&gt;="&amp;A3531-13,B:B,B3531)/(VLOOKUP(B3531,Population!$A$2:$B$10,2,FALSE)/100000)/14)</f>
        <v/>
      </c>
      <c r="L3531" s="13" t="str">
        <f>IF(B3531="Pending","",(G3531/C3531)/(VLOOKUP(B3531,Population!$A$2:$B$10,2,FALSE)/100000))</f>
        <v/>
      </c>
    </row>
    <row r="3532" spans="1:12" x14ac:dyDescent="0.3">
      <c r="A3532" s="1">
        <v>44262</v>
      </c>
      <c r="B3532" s="101" t="s">
        <v>0</v>
      </c>
      <c r="C3532" s="101">
        <v>41988</v>
      </c>
      <c r="D3532" s="6">
        <f t="shared" si="288"/>
        <v>5.3591394336068125E-2</v>
      </c>
      <c r="E3532" s="7">
        <f t="shared" si="289"/>
        <v>67</v>
      </c>
      <c r="F3532" s="6">
        <f t="shared" si="290"/>
        <v>5.242566510172144E-2</v>
      </c>
      <c r="G3532" s="101">
        <v>4</v>
      </c>
      <c r="H3532" s="7">
        <f t="shared" si="287"/>
        <v>0</v>
      </c>
      <c r="I3532" s="6">
        <f t="shared" si="286"/>
        <v>3.464103230276262E-4</v>
      </c>
      <c r="J3532" s="10">
        <f>IF(B3532="Pending","",C3532/(VLOOKUP(B3532,Population!$A$2:$B$10,2,FALSE)/100000))</f>
        <v>4634.7747186881161</v>
      </c>
      <c r="K3532" s="10">
        <f>IF(B3532="Pending","",SUMIFS(E:E,A:A,"&lt;="&amp;A3532,A:A,"&gt;="&amp;A3532-13,B:B,B3532)/(VLOOKUP(B3532,Population!$A$2:$B$10,2,FALSE)/100000)/14)</f>
        <v>9.1933534104818087</v>
      </c>
      <c r="L3532" s="13">
        <f>IF(B3532="Pending","",(G3532/C3532)/(VLOOKUP(B3532,Population!$A$2:$B$10,2,FALSE)/100000))</f>
        <v>1.0515701353432953E-5</v>
      </c>
    </row>
    <row r="3533" spans="1:12" x14ac:dyDescent="0.3">
      <c r="A3533" s="1">
        <v>44262</v>
      </c>
      <c r="B3533" s="101" t="s">
        <v>1</v>
      </c>
      <c r="C3533" s="101">
        <v>99337</v>
      </c>
      <c r="D3533" s="6">
        <f t="shared" si="288"/>
        <v>0.12678880487667904</v>
      </c>
      <c r="E3533" s="7">
        <f t="shared" si="289"/>
        <v>185</v>
      </c>
      <c r="F3533" s="6">
        <f t="shared" si="290"/>
        <v>0.14475743348982786</v>
      </c>
      <c r="G3533" s="101">
        <v>5</v>
      </c>
      <c r="H3533" s="7">
        <f t="shared" si="287"/>
        <v>0</v>
      </c>
      <c r="I3533" s="6">
        <f t="shared" si="286"/>
        <v>4.3301290378453276E-4</v>
      </c>
      <c r="J3533" s="10">
        <f>IF(B3533="Pending","",C3533/(VLOOKUP(B3533,Population!$A$2:$B$10,2,FALSE)/100000))</f>
        <v>11594.969214158569</v>
      </c>
      <c r="K3533" s="10">
        <f>IF(B3533="Pending","",SUMIFS(E:E,A:A,"&lt;="&amp;A3533,A:A,"&gt;="&amp;A3533-13,B:B,B3533)/(VLOOKUP(B3533,Population!$A$2:$B$10,2,FALSE)/100000)/14)</f>
        <v>21.785620489988872</v>
      </c>
      <c r="L3533" s="13">
        <f>IF(B3533="Pending","",(G3533/C3533)/(VLOOKUP(B3533,Population!$A$2:$B$10,2,FALSE)/100000))</f>
        <v>5.8751305861236233E-6</v>
      </c>
    </row>
    <row r="3534" spans="1:12" x14ac:dyDescent="0.3">
      <c r="A3534" s="1">
        <v>44262</v>
      </c>
      <c r="B3534" s="101" t="s">
        <v>2</v>
      </c>
      <c r="C3534" s="101">
        <v>141462</v>
      </c>
      <c r="D3534" s="6">
        <f t="shared" si="288"/>
        <v>0.18055505919712464</v>
      </c>
      <c r="E3534" s="7">
        <f t="shared" si="289"/>
        <v>198</v>
      </c>
      <c r="F3534" s="6">
        <f t="shared" si="290"/>
        <v>0.15492957746478872</v>
      </c>
      <c r="G3534" s="101">
        <v>46</v>
      </c>
      <c r="H3534" s="7">
        <f t="shared" si="287"/>
        <v>0</v>
      </c>
      <c r="I3534" s="6">
        <f t="shared" si="286"/>
        <v>3.9837187148177014E-3</v>
      </c>
      <c r="J3534" s="10">
        <f>IF(B3534="Pending","",C3534/(VLOOKUP(B3534,Population!$A$2:$B$10,2,FALSE)/100000))</f>
        <v>14852.464386507188</v>
      </c>
      <c r="K3534" s="10">
        <f>IF(B3534="Pending","",SUMIFS(E:E,A:A,"&lt;="&amp;A3534,A:A,"&gt;="&amp;A3534-13,B:B,B3534)/(VLOOKUP(B3534,Population!$A$2:$B$10,2,FALSE)/100000)/14)</f>
        <v>22.415921919096892</v>
      </c>
      <c r="L3534" s="13">
        <f>IF(B3534="Pending","",(G3534/C3534)/(VLOOKUP(B3534,Population!$A$2:$B$10,2,FALSE)/100000))</f>
        <v>3.4141041353413407E-5</v>
      </c>
    </row>
    <row r="3535" spans="1:12" x14ac:dyDescent="0.3">
      <c r="A3535" s="1">
        <v>44262</v>
      </c>
      <c r="B3535" s="101" t="s">
        <v>3</v>
      </c>
      <c r="C3535" s="101">
        <v>121439</v>
      </c>
      <c r="D3535" s="6">
        <f t="shared" si="288"/>
        <v>0.15499869812274406</v>
      </c>
      <c r="E3535" s="7">
        <f t="shared" si="289"/>
        <v>203</v>
      </c>
      <c r="F3535" s="6">
        <f t="shared" si="290"/>
        <v>0.15884194053208137</v>
      </c>
      <c r="G3535" s="101">
        <v>118</v>
      </c>
      <c r="H3535" s="7">
        <f t="shared" si="287"/>
        <v>0</v>
      </c>
      <c r="I3535" s="6">
        <f t="shared" si="286"/>
        <v>1.0219104529314973E-2</v>
      </c>
      <c r="J3535" s="10">
        <f>IF(B3535="Pending","",C3535/(VLOOKUP(B3535,Population!$A$2:$B$10,2,FALSE)/100000))</f>
        <v>13844.219329626007</v>
      </c>
      <c r="K3535" s="10">
        <f>IF(B3535="Pending","",SUMIFS(E:E,A:A,"&lt;="&amp;A3535,A:A,"&gt;="&amp;A3535-13,B:B,B3535)/(VLOOKUP(B3535,Population!$A$2:$B$10,2,FALSE)/100000)/14)</f>
        <v>23.459865146083057</v>
      </c>
      <c r="L3535" s="13">
        <f>IF(B3535="Pending","",(G3535/C3535)/(VLOOKUP(B3535,Population!$A$2:$B$10,2,FALSE)/100000))</f>
        <v>1.1077305001810483E-4</v>
      </c>
    </row>
    <row r="3536" spans="1:12" x14ac:dyDescent="0.3">
      <c r="A3536" s="1">
        <v>44262</v>
      </c>
      <c r="B3536" s="101" t="s">
        <v>4</v>
      </c>
      <c r="C3536" s="101">
        <v>116862</v>
      </c>
      <c r="D3536" s="6">
        <f t="shared" si="288"/>
        <v>0.14915684302423535</v>
      </c>
      <c r="E3536" s="7">
        <f t="shared" si="289"/>
        <v>184</v>
      </c>
      <c r="F3536" s="6">
        <f t="shared" si="290"/>
        <v>0.14397496087636932</v>
      </c>
      <c r="G3536" s="101">
        <v>357</v>
      </c>
      <c r="H3536" s="7">
        <f t="shared" si="287"/>
        <v>0</v>
      </c>
      <c r="I3536" s="6">
        <f t="shared" si="286"/>
        <v>3.0917121330215642E-2</v>
      </c>
      <c r="J3536" s="10">
        <f>IF(B3536="Pending","",C3536/(VLOOKUP(B3536,Population!$A$2:$B$10,2,FALSE)/100000))</f>
        <v>13707.830901327829</v>
      </c>
      <c r="K3536" s="10">
        <f>IF(B3536="Pending","",SUMIFS(E:E,A:A,"&lt;="&amp;A3536,A:A,"&gt;="&amp;A3536-13,B:B,B3536)/(VLOOKUP(B3536,Population!$A$2:$B$10,2,FALSE)/100000)/14)</f>
        <v>23.937435904310583</v>
      </c>
      <c r="L3536" s="13">
        <f>IF(B3536="Pending","",(G3536/C3536)/(VLOOKUP(B3536,Population!$A$2:$B$10,2,FALSE)/100000))</f>
        <v>3.583359040571914E-4</v>
      </c>
    </row>
    <row r="3537" spans="1:12" x14ac:dyDescent="0.3">
      <c r="A3537" s="1">
        <v>44262</v>
      </c>
      <c r="B3537" s="101" t="s">
        <v>5</v>
      </c>
      <c r="C3537" s="101">
        <v>110270</v>
      </c>
      <c r="D3537" s="6">
        <f t="shared" si="288"/>
        <v>0.14074314217010175</v>
      </c>
      <c r="E3537" s="7">
        <f t="shared" si="289"/>
        <v>209</v>
      </c>
      <c r="F3537" s="6">
        <f t="shared" si="290"/>
        <v>0.16353677621283255</v>
      </c>
      <c r="G3537" s="101">
        <v>957</v>
      </c>
      <c r="H3537" s="7">
        <f t="shared" si="287"/>
        <v>0</v>
      </c>
      <c r="I3537" s="6">
        <f t="shared" si="286"/>
        <v>8.2878669784359579E-2</v>
      </c>
      <c r="J3537" s="10">
        <f>IF(B3537="Pending","",C3537/(VLOOKUP(B3537,Population!$A$2:$B$10,2,FALSE)/100000))</f>
        <v>12315.702828244697</v>
      </c>
      <c r="K3537" s="10">
        <f>IF(B3537="Pending","",SUMIFS(E:E,A:A,"&lt;="&amp;A3537,A:A,"&gt;="&amp;A3537-13,B:B,B3537)/(VLOOKUP(B3537,Population!$A$2:$B$10,2,FALSE)/100000)/14)</f>
        <v>21.914544604275338</v>
      </c>
      <c r="L3537" s="13">
        <f>IF(B3537="Pending","",(G3537/C3537)/(VLOOKUP(B3537,Population!$A$2:$B$10,2,FALSE)/100000))</f>
        <v>9.6929593112791718E-4</v>
      </c>
    </row>
    <row r="3538" spans="1:12" x14ac:dyDescent="0.3">
      <c r="A3538" s="1">
        <v>44262</v>
      </c>
      <c r="B3538" s="101" t="s">
        <v>6</v>
      </c>
      <c r="C3538" s="101">
        <v>79659</v>
      </c>
      <c r="D3538" s="6">
        <f t="shared" si="288"/>
        <v>0.10167278463886946</v>
      </c>
      <c r="E3538" s="7">
        <f t="shared" si="289"/>
        <v>141</v>
      </c>
      <c r="F3538" s="6">
        <f t="shared" si="290"/>
        <v>0.11032863849765258</v>
      </c>
      <c r="G3538" s="101">
        <v>2106</v>
      </c>
      <c r="H3538" s="7">
        <f t="shared" si="287"/>
        <v>1</v>
      </c>
      <c r="I3538" s="6">
        <f t="shared" si="286"/>
        <v>0.18238503507404522</v>
      </c>
      <c r="J3538" s="10">
        <f>IF(B3538="Pending","",C3538/(VLOOKUP(B3538,Population!$A$2:$B$10,2,FALSE)/100000))</f>
        <v>10108.522685454254</v>
      </c>
      <c r="K3538" s="10">
        <f>IF(B3538="Pending","",SUMIFS(E:E,A:A,"&lt;="&amp;A3538,A:A,"&gt;="&amp;A3538-13,B:B,B3538)/(VLOOKUP(B3538,Population!$A$2:$B$10,2,FALSE)/100000)/14)</f>
        <v>17.539038182712726</v>
      </c>
      <c r="L3538" s="13">
        <f>IF(B3538="Pending","",(G3538/C3538)/(VLOOKUP(B3538,Population!$A$2:$B$10,2,FALSE)/100000))</f>
        <v>3.3548751020157663E-3</v>
      </c>
    </row>
    <row r="3539" spans="1:12" x14ac:dyDescent="0.3">
      <c r="A3539" s="1">
        <v>44262</v>
      </c>
      <c r="B3539" s="101" t="s">
        <v>7</v>
      </c>
      <c r="C3539" s="101">
        <v>47018</v>
      </c>
      <c r="D3539" s="6">
        <f t="shared" si="288"/>
        <v>6.0011436098248334E-2</v>
      </c>
      <c r="E3539" s="7">
        <f t="shared" si="289"/>
        <v>66</v>
      </c>
      <c r="F3539" s="6">
        <f t="shared" si="290"/>
        <v>5.1643192488262914E-2</v>
      </c>
      <c r="G3539" s="101">
        <v>3555</v>
      </c>
      <c r="H3539" s="7">
        <f t="shared" si="287"/>
        <v>1</v>
      </c>
      <c r="I3539" s="6">
        <f t="shared" si="286"/>
        <v>0.30787217459080279</v>
      </c>
      <c r="J3539" s="10">
        <f>IF(B3539="Pending","",C3539/(VLOOKUP(B3539,Population!$A$2:$B$10,2,FALSE)/100000))</f>
        <v>9803.6476458359848</v>
      </c>
      <c r="K3539" s="10">
        <f>IF(B3539="Pending","",SUMIFS(E:E,A:A,"&lt;="&amp;A3539,A:A,"&gt;="&amp;A3539-13,B:B,B3539)/(VLOOKUP(B3539,Population!$A$2:$B$10,2,FALSE)/100000)/14)</f>
        <v>13.210496074233756</v>
      </c>
      <c r="L3539" s="13">
        <f>IF(B3539="Pending","",(G3539/C3539)/(VLOOKUP(B3539,Population!$A$2:$B$10,2,FALSE)/100000))</f>
        <v>1.5765182247471775E-2</v>
      </c>
    </row>
    <row r="3540" spans="1:12" x14ac:dyDescent="0.3">
      <c r="A3540" s="1">
        <v>44262</v>
      </c>
      <c r="B3540" s="101" t="s">
        <v>25</v>
      </c>
      <c r="C3540" s="101">
        <v>24429</v>
      </c>
      <c r="D3540" s="6">
        <f t="shared" si="288"/>
        <v>3.1179960279980191E-2</v>
      </c>
      <c r="E3540" s="7">
        <f t="shared" si="289"/>
        <v>26</v>
      </c>
      <c r="F3540" s="6">
        <f t="shared" si="290"/>
        <v>2.0344287949921751E-2</v>
      </c>
      <c r="G3540" s="101">
        <v>4399</v>
      </c>
      <c r="H3540" s="7">
        <f t="shared" si="287"/>
        <v>2</v>
      </c>
      <c r="I3540" s="6">
        <f t="shared" si="286"/>
        <v>0.38096475274963193</v>
      </c>
      <c r="J3540" s="10">
        <f>IF(B3540="Pending","",C3540/(VLOOKUP(B3540,Population!$A$2:$B$10,2,FALSE)/100000))</f>
        <v>11035.420496998224</v>
      </c>
      <c r="K3540" s="10">
        <f>IF(B3540="Pending","",SUMIFS(E:E,A:A,"&lt;="&amp;A3540,A:A,"&gt;="&amp;A3540-13,B:B,B3540)/(VLOOKUP(B3540,Population!$A$2:$B$10,2,FALSE)/100000)/14)</f>
        <v>9.873624065313054</v>
      </c>
      <c r="L3540" s="13">
        <f>IF(B3540="Pending","",(G3540/C3540)/(VLOOKUP(B3540,Population!$A$2:$B$10,2,FALSE)/100000))</f>
        <v>8.1345113461576093E-2</v>
      </c>
    </row>
    <row r="3541" spans="1:12" x14ac:dyDescent="0.3">
      <c r="A3541" s="1">
        <v>44262</v>
      </c>
      <c r="B3541" s="101" t="s">
        <v>21</v>
      </c>
      <c r="C3541" s="101">
        <v>1020</v>
      </c>
      <c r="D3541" s="6">
        <f t="shared" si="288"/>
        <v>1.3018772559490685E-3</v>
      </c>
      <c r="E3541" s="7">
        <f t="shared" si="289"/>
        <v>-1</v>
      </c>
      <c r="F3541" s="6">
        <f t="shared" si="290"/>
        <v>-7.8247261345852897E-4</v>
      </c>
      <c r="G3541" s="101">
        <v>0</v>
      </c>
      <c r="H3541" s="7">
        <f t="shared" si="287"/>
        <v>0</v>
      </c>
      <c r="I3541" s="6">
        <f t="shared" si="286"/>
        <v>0</v>
      </c>
      <c r="J3541" s="10" t="str">
        <f>IF(B3541="Pending","",C3541/(VLOOKUP(B3541,Population!$A$2:$B$10,2,FALSE)/100000))</f>
        <v/>
      </c>
      <c r="K3541" s="10" t="str">
        <f>IF(B3541="Pending","",SUMIFS(E:E,A:A,"&lt;="&amp;A3541,A:A,"&gt;="&amp;A3541-13,B:B,B3541)/(VLOOKUP(B3541,Population!$A$2:$B$10,2,FALSE)/100000)/14)</f>
        <v/>
      </c>
      <c r="L3541" s="13" t="str">
        <f>IF(B3541="Pending","",(G3541/C3541)/(VLOOKUP(B3541,Population!$A$2:$B$10,2,FALSE)/100000))</f>
        <v/>
      </c>
    </row>
    <row r="3542" spans="1:12" x14ac:dyDescent="0.3">
      <c r="A3542" s="1">
        <v>44263</v>
      </c>
      <c r="B3542" s="101" t="s">
        <v>0</v>
      </c>
      <c r="C3542" s="101">
        <v>42013</v>
      </c>
      <c r="D3542" s="6">
        <f t="shared" si="288"/>
        <v>5.3594572804833242E-2</v>
      </c>
      <c r="E3542" s="7">
        <f t="shared" si="289"/>
        <v>25</v>
      </c>
      <c r="F3542" s="6">
        <f t="shared" si="290"/>
        <v>5.9523809523809521E-2</v>
      </c>
      <c r="G3542" s="101">
        <v>4</v>
      </c>
      <c r="H3542" s="7">
        <f t="shared" si="287"/>
        <v>0</v>
      </c>
      <c r="I3542" s="6">
        <f t="shared" si="286"/>
        <v>3.4614053305642093E-4</v>
      </c>
      <c r="J3542" s="10">
        <f>IF(B3542="Pending","",C3542/(VLOOKUP(B3542,Population!$A$2:$B$10,2,FALSE)/100000))</f>
        <v>4637.5343016157904</v>
      </c>
      <c r="K3542" s="10">
        <f>IF(B3542="Pending","",SUMIFS(E:E,A:A,"&lt;="&amp;A3542,A:A,"&gt;="&amp;A3542-13,B:B,B3542)/(VLOOKUP(B3542,Population!$A$2:$B$10,2,FALSE)/100000)/14)</f>
        <v>8.9725867762678373</v>
      </c>
      <c r="L3542" s="13">
        <f>IF(B3542="Pending","",(G3542/C3542)/(VLOOKUP(B3542,Population!$A$2:$B$10,2,FALSE)/100000))</f>
        <v>1.0509443944206385E-5</v>
      </c>
    </row>
    <row r="3543" spans="1:12" x14ac:dyDescent="0.3">
      <c r="A3543" s="1">
        <v>44263</v>
      </c>
      <c r="B3543" s="101" t="s">
        <v>1</v>
      </c>
      <c r="C3543" s="101">
        <v>99386</v>
      </c>
      <c r="D3543" s="6">
        <f t="shared" si="288"/>
        <v>0.12678338163856798</v>
      </c>
      <c r="E3543" s="7">
        <f t="shared" si="289"/>
        <v>49</v>
      </c>
      <c r="F3543" s="6">
        <f t="shared" si="290"/>
        <v>0.11666666666666667</v>
      </c>
      <c r="G3543" s="101">
        <v>5</v>
      </c>
      <c r="H3543" s="7">
        <f t="shared" si="287"/>
        <v>0</v>
      </c>
      <c r="I3543" s="6">
        <f t="shared" si="286"/>
        <v>4.3267566632052614E-4</v>
      </c>
      <c r="J3543" s="10">
        <f>IF(B3543="Pending","",C3543/(VLOOKUP(B3543,Population!$A$2:$B$10,2,FALSE)/100000))</f>
        <v>11600.6886690595</v>
      </c>
      <c r="K3543" s="10">
        <f>IF(B3543="Pending","",SUMIFS(E:E,A:A,"&lt;="&amp;A3543,A:A,"&gt;="&amp;A3543-13,B:B,B3543)/(VLOOKUP(B3543,Population!$A$2:$B$10,2,FALSE)/100000)/14)</f>
        <v>21.051929482289285</v>
      </c>
      <c r="L3543" s="13">
        <f>IF(B3543="Pending","",(G3543/C3543)/(VLOOKUP(B3543,Population!$A$2:$B$10,2,FALSE)/100000))</f>
        <v>5.8722339870179131E-6</v>
      </c>
    </row>
    <row r="3544" spans="1:12" x14ac:dyDescent="0.3">
      <c r="A3544" s="1">
        <v>44263</v>
      </c>
      <c r="B3544" s="101" t="s">
        <v>2</v>
      </c>
      <c r="C3544" s="101">
        <v>141536</v>
      </c>
      <c r="D3544" s="6">
        <f t="shared" si="288"/>
        <v>0.18055272074131526</v>
      </c>
      <c r="E3544" s="7">
        <f t="shared" si="289"/>
        <v>74</v>
      </c>
      <c r="F3544" s="6">
        <f t="shared" si="290"/>
        <v>0.1761904761904762</v>
      </c>
      <c r="G3544" s="101">
        <v>46</v>
      </c>
      <c r="H3544" s="7">
        <f t="shared" si="287"/>
        <v>0</v>
      </c>
      <c r="I3544" s="6">
        <f t="shared" si="286"/>
        <v>3.9806161301488407E-3</v>
      </c>
      <c r="J3544" s="10">
        <f>IF(B3544="Pending","",C3544/(VLOOKUP(B3544,Population!$A$2:$B$10,2,FALSE)/100000))</f>
        <v>14860.233839537696</v>
      </c>
      <c r="K3544" s="10">
        <f>IF(B3544="Pending","",SUMIFS(E:E,A:A,"&lt;="&amp;A3544,A:A,"&gt;="&amp;A3544-13,B:B,B3544)/(VLOOKUP(B3544,Population!$A$2:$B$10,2,FALSE)/100000)/14)</f>
        <v>22.123442509647322</v>
      </c>
      <c r="L3544" s="13">
        <f>IF(B3544="Pending","",(G3544/C3544)/(VLOOKUP(B3544,Population!$A$2:$B$10,2,FALSE)/100000))</f>
        <v>3.4123191215920808E-5</v>
      </c>
    </row>
    <row r="3545" spans="1:12" x14ac:dyDescent="0.3">
      <c r="A3545" s="1">
        <v>44263</v>
      </c>
      <c r="B3545" s="101" t="s">
        <v>3</v>
      </c>
      <c r="C3545" s="101">
        <v>121505</v>
      </c>
      <c r="D3545" s="6">
        <f t="shared" si="288"/>
        <v>0.15499984692003102</v>
      </c>
      <c r="E3545" s="7">
        <f t="shared" si="289"/>
        <v>66</v>
      </c>
      <c r="F3545" s="6">
        <f t="shared" si="290"/>
        <v>0.15714285714285714</v>
      </c>
      <c r="G3545" s="101">
        <v>118</v>
      </c>
      <c r="H3545" s="7">
        <f t="shared" si="287"/>
        <v>0</v>
      </c>
      <c r="I3545" s="6">
        <f t="shared" si="286"/>
        <v>1.0211145725164416E-2</v>
      </c>
      <c r="J3545" s="10">
        <f>IF(B3545="Pending","",C3545/(VLOOKUP(B3545,Population!$A$2:$B$10,2,FALSE)/100000))</f>
        <v>13851.743423827666</v>
      </c>
      <c r="K3545" s="10">
        <f>IF(B3545="Pending","",SUMIFS(E:E,A:A,"&lt;="&amp;A3545,A:A,"&gt;="&amp;A3545-13,B:B,B3545)/(VLOOKUP(B3545,Population!$A$2:$B$10,2,FALSE)/100000)/14)</f>
        <v>22.507138932236575</v>
      </c>
      <c r="L3545" s="13">
        <f>IF(B3545="Pending","",(G3545/C3545)/(VLOOKUP(B3545,Population!$A$2:$B$10,2,FALSE)/100000))</f>
        <v>1.1071287947943404E-4</v>
      </c>
    </row>
    <row r="3546" spans="1:12" x14ac:dyDescent="0.3">
      <c r="A3546" s="1">
        <v>44263</v>
      </c>
      <c r="B3546" s="101" t="s">
        <v>4</v>
      </c>
      <c r="C3546" s="101">
        <v>116924</v>
      </c>
      <c r="D3546" s="6">
        <f t="shared" si="288"/>
        <v>0.14915601910438012</v>
      </c>
      <c r="E3546" s="7">
        <f t="shared" si="289"/>
        <v>62</v>
      </c>
      <c r="F3546" s="6">
        <f t="shared" si="290"/>
        <v>0.14761904761904762</v>
      </c>
      <c r="G3546" s="101">
        <v>357</v>
      </c>
      <c r="H3546" s="7">
        <f t="shared" si="287"/>
        <v>0</v>
      </c>
      <c r="I3546" s="6">
        <f t="shared" si="286"/>
        <v>3.0893042575285565E-2</v>
      </c>
      <c r="J3546" s="10">
        <f>IF(B3546="Pending","",C3546/(VLOOKUP(B3546,Population!$A$2:$B$10,2,FALSE)/100000))</f>
        <v>13715.10345798339</v>
      </c>
      <c r="K3546" s="10">
        <f>IF(B3546="Pending","",SUMIFS(E:E,A:A,"&lt;="&amp;A3546,A:A,"&gt;="&amp;A3546-13,B:B,B3546)/(VLOOKUP(B3546,Population!$A$2:$B$10,2,FALSE)/100000)/14)</f>
        <v>23.091205233559666</v>
      </c>
      <c r="L3546" s="13">
        <f>IF(B3546="Pending","",(G3546/C3546)/(VLOOKUP(B3546,Population!$A$2:$B$10,2,FALSE)/100000))</f>
        <v>3.5814589322920439E-4</v>
      </c>
    </row>
    <row r="3547" spans="1:12" x14ac:dyDescent="0.3">
      <c r="A3547" s="1">
        <v>44263</v>
      </c>
      <c r="B3547" s="101" t="s">
        <v>5</v>
      </c>
      <c r="C3547" s="101">
        <v>110328</v>
      </c>
      <c r="D3547" s="6">
        <f t="shared" si="288"/>
        <v>0.14074172347634403</v>
      </c>
      <c r="E3547" s="7">
        <f t="shared" si="289"/>
        <v>58</v>
      </c>
      <c r="F3547" s="6">
        <f t="shared" si="290"/>
        <v>0.1380952380952381</v>
      </c>
      <c r="G3547" s="101">
        <v>958</v>
      </c>
      <c r="H3547" s="7">
        <f t="shared" si="287"/>
        <v>1</v>
      </c>
      <c r="I3547" s="6">
        <f t="shared" si="286"/>
        <v>8.2900657667012809E-2</v>
      </c>
      <c r="J3547" s="10">
        <f>IF(B3547="Pending","",C3547/(VLOOKUP(B3547,Population!$A$2:$B$10,2,FALSE)/100000))</f>
        <v>12322.180662325029</v>
      </c>
      <c r="K3547" s="10">
        <f>IF(B3547="Pending","",SUMIFS(E:E,A:A,"&lt;="&amp;A3547,A:A,"&gt;="&amp;A3547-13,B:B,B3547)/(VLOOKUP(B3547,Population!$A$2:$B$10,2,FALSE)/100000)/14)</f>
        <v>21.220490952811215</v>
      </c>
      <c r="L3547" s="13">
        <f>IF(B3547="Pending","",(G3547/C3547)/(VLOOKUP(B3547,Population!$A$2:$B$10,2,FALSE)/100000))</f>
        <v>9.6979868319886078E-4</v>
      </c>
    </row>
    <row r="3548" spans="1:12" x14ac:dyDescent="0.3">
      <c r="A3548" s="1">
        <v>44263</v>
      </c>
      <c r="B3548" s="101" t="s">
        <v>6</v>
      </c>
      <c r="C3548" s="101">
        <v>79711</v>
      </c>
      <c r="D3548" s="6">
        <f t="shared" si="288"/>
        <v>0.1016846450585786</v>
      </c>
      <c r="E3548" s="7">
        <f t="shared" si="289"/>
        <v>52</v>
      </c>
      <c r="F3548" s="6">
        <f t="shared" si="290"/>
        <v>0.12380952380952381</v>
      </c>
      <c r="G3548" s="101">
        <v>2108</v>
      </c>
      <c r="H3548" s="7">
        <f t="shared" si="287"/>
        <v>2</v>
      </c>
      <c r="I3548" s="6">
        <f t="shared" si="286"/>
        <v>0.18241606092073381</v>
      </c>
      <c r="J3548" s="10">
        <f>IF(B3548="Pending","",C3548/(VLOOKUP(B3548,Population!$A$2:$B$10,2,FALSE)/100000))</f>
        <v>10115.12135201602</v>
      </c>
      <c r="K3548" s="10">
        <f>IF(B3548="Pending","",SUMIFS(E:E,A:A,"&lt;="&amp;A3548,A:A,"&gt;="&amp;A3548-13,B:B,B3548)/(VLOOKUP(B3548,Population!$A$2:$B$10,2,FALSE)/100000)/14)</f>
        <v>17.0858330617124</v>
      </c>
      <c r="L3548" s="13">
        <f>IF(B3548="Pending","",(G3548/C3548)/(VLOOKUP(B3548,Population!$A$2:$B$10,2,FALSE)/100000))</f>
        <v>3.3558704647944967E-3</v>
      </c>
    </row>
    <row r="3549" spans="1:12" x14ac:dyDescent="0.3">
      <c r="A3549" s="1">
        <v>44263</v>
      </c>
      <c r="B3549" s="101" t="s">
        <v>7</v>
      </c>
      <c r="C3549" s="101">
        <v>47041</v>
      </c>
      <c r="D3549" s="6">
        <f t="shared" si="288"/>
        <v>6.0008623504918972E-2</v>
      </c>
      <c r="E3549" s="7">
        <f t="shared" si="289"/>
        <v>23</v>
      </c>
      <c r="F3549" s="6">
        <f t="shared" si="290"/>
        <v>5.4761904761904762E-2</v>
      </c>
      <c r="G3549" s="101">
        <v>3561</v>
      </c>
      <c r="H3549" s="7">
        <f t="shared" si="287"/>
        <v>6</v>
      </c>
      <c r="I3549" s="6">
        <f t="shared" si="286"/>
        <v>0.3081516095534787</v>
      </c>
      <c r="J3549" s="10">
        <f>IF(B3549="Pending","",C3549/(VLOOKUP(B3549,Population!$A$2:$B$10,2,FALSE)/100000))</f>
        <v>9808.4433388866073</v>
      </c>
      <c r="K3549" s="10">
        <f>IF(B3549="Pending","",SUMIFS(E:E,A:A,"&lt;="&amp;A3549,A:A,"&gt;="&amp;A3549-13,B:B,B3549)/(VLOOKUP(B3549,Population!$A$2:$B$10,2,FALSE)/100000)/14)</f>
        <v>12.897733483975685</v>
      </c>
      <c r="L3549" s="13">
        <f>IF(B3549="Pending","",(G3549/C3549)/(VLOOKUP(B3549,Population!$A$2:$B$10,2,FALSE)/100000))</f>
        <v>1.5784068988173302E-2</v>
      </c>
    </row>
    <row r="3550" spans="1:12" x14ac:dyDescent="0.3">
      <c r="A3550" s="1">
        <v>44263</v>
      </c>
      <c r="B3550" s="101" t="s">
        <v>25</v>
      </c>
      <c r="C3550" s="101">
        <v>24440</v>
      </c>
      <c r="D3550" s="6">
        <f t="shared" si="288"/>
        <v>3.1177287014736498E-2</v>
      </c>
      <c r="E3550" s="7">
        <f t="shared" si="289"/>
        <v>11</v>
      </c>
      <c r="F3550" s="6">
        <f t="shared" si="290"/>
        <v>2.6190476190476191E-2</v>
      </c>
      <c r="G3550" s="101">
        <v>4399</v>
      </c>
      <c r="H3550" s="7">
        <f t="shared" si="287"/>
        <v>0</v>
      </c>
      <c r="I3550" s="6">
        <f t="shared" ref="I3550:I3613" si="291">G3550/SUMIF(A:A,A3550,G:G)</f>
        <v>0.38066805122879888</v>
      </c>
      <c r="J3550" s="10">
        <f>IF(B3550="Pending","",C3550/(VLOOKUP(B3550,Population!$A$2:$B$10,2,FALSE)/100000))</f>
        <v>11040.389575776191</v>
      </c>
      <c r="K3550" s="10">
        <f>IF(B3550="Pending","",SUMIFS(E:E,A:A,"&lt;="&amp;A3550,A:A,"&gt;="&amp;A3550-13,B:B,B3550)/(VLOOKUP(B3550,Population!$A$2:$B$10,2,FALSE)/100000)/14)</f>
        <v>9.873624065313054</v>
      </c>
      <c r="L3550" s="13">
        <f>IF(B3550="Pending","",(G3550/C3550)/(VLOOKUP(B3550,Population!$A$2:$B$10,2,FALSE)/100000))</f>
        <v>8.1308501503798786E-2</v>
      </c>
    </row>
    <row r="3551" spans="1:12" x14ac:dyDescent="0.3">
      <c r="A3551" s="1">
        <v>44263</v>
      </c>
      <c r="B3551" s="101" t="s">
        <v>21</v>
      </c>
      <c r="C3551" s="101">
        <v>1020</v>
      </c>
      <c r="D3551" s="6">
        <f t="shared" si="288"/>
        <v>1.3011797362942402E-3</v>
      </c>
      <c r="E3551" s="7">
        <f t="shared" si="289"/>
        <v>0</v>
      </c>
      <c r="F3551" s="6">
        <f t="shared" si="290"/>
        <v>0</v>
      </c>
      <c r="G3551" s="101">
        <v>0</v>
      </c>
      <c r="H3551" s="7">
        <f t="shared" si="287"/>
        <v>0</v>
      </c>
      <c r="I3551" s="6">
        <f t="shared" si="291"/>
        <v>0</v>
      </c>
      <c r="J3551" s="10" t="str">
        <f>IF(B3551="Pending","",C3551/(VLOOKUP(B3551,Population!$A$2:$B$10,2,FALSE)/100000))</f>
        <v/>
      </c>
      <c r="K3551" s="10" t="str">
        <f>IF(B3551="Pending","",SUMIFS(E:E,A:A,"&lt;="&amp;A3551,A:A,"&gt;="&amp;A3551-13,B:B,B3551)/(VLOOKUP(B3551,Population!$A$2:$B$10,2,FALSE)/100000)/14)</f>
        <v/>
      </c>
      <c r="L3551" s="13" t="str">
        <f>IF(B3551="Pending","",(G3551/C3551)/(VLOOKUP(B3551,Population!$A$2:$B$10,2,FALSE)/100000))</f>
        <v/>
      </c>
    </row>
    <row r="3552" spans="1:12" x14ac:dyDescent="0.3">
      <c r="A3552" s="1">
        <v>44264</v>
      </c>
      <c r="B3552" s="101" t="s">
        <v>0</v>
      </c>
      <c r="C3552" s="101">
        <v>42118</v>
      </c>
      <c r="D3552" s="6">
        <f t="shared" si="288"/>
        <v>5.3636967966563177E-2</v>
      </c>
      <c r="E3552" s="7">
        <f t="shared" si="289"/>
        <v>105</v>
      </c>
      <c r="F3552" s="6">
        <f t="shared" si="290"/>
        <v>7.847533632286996E-2</v>
      </c>
      <c r="G3552" s="101">
        <v>4</v>
      </c>
      <c r="H3552" s="7">
        <f t="shared" si="287"/>
        <v>0</v>
      </c>
      <c r="I3552" s="6">
        <f t="shared" si="291"/>
        <v>3.4518467380048324E-4</v>
      </c>
      <c r="J3552" s="10">
        <f>IF(B3552="Pending","",C3552/(VLOOKUP(B3552,Population!$A$2:$B$10,2,FALSE)/100000))</f>
        <v>4649.1245499120241</v>
      </c>
      <c r="K3552" s="10">
        <f>IF(B3552="Pending","",SUMIFS(E:E,A:A,"&lt;="&amp;A3552,A:A,"&gt;="&amp;A3552-13,B:B,B3552)/(VLOOKUP(B3552,Population!$A$2:$B$10,2,FALSE)/100000)/14)</f>
        <v>9.0277784348213324</v>
      </c>
      <c r="L3552" s="13">
        <f>IF(B3552="Pending","",(G3552/C3552)/(VLOOKUP(B3552,Population!$A$2:$B$10,2,FALSE)/100000))</f>
        <v>1.0483243943870622E-5</v>
      </c>
    </row>
    <row r="3553" spans="1:12" x14ac:dyDescent="0.3">
      <c r="A3553" s="1">
        <v>44264</v>
      </c>
      <c r="B3553" s="101" t="s">
        <v>1</v>
      </c>
      <c r="C3553" s="101">
        <v>99565</v>
      </c>
      <c r="D3553" s="6">
        <f t="shared" si="288"/>
        <v>0.12679530641509243</v>
      </c>
      <c r="E3553" s="7">
        <f t="shared" si="289"/>
        <v>179</v>
      </c>
      <c r="F3553" s="6">
        <f t="shared" si="290"/>
        <v>0.13378176382660686</v>
      </c>
      <c r="G3553" s="101">
        <v>5</v>
      </c>
      <c r="H3553" s="7">
        <f t="shared" si="287"/>
        <v>0</v>
      </c>
      <c r="I3553" s="6">
        <f t="shared" si="291"/>
        <v>4.314808422506041E-4</v>
      </c>
      <c r="J3553" s="10">
        <f>IF(B3553="Pending","",C3553/(VLOOKUP(B3553,Population!$A$2:$B$10,2,FALSE)/100000))</f>
        <v>11621.582187983309</v>
      </c>
      <c r="K3553" s="10">
        <f>IF(B3553="Pending","",SUMIFS(E:E,A:A,"&lt;="&amp;A3553,A:A,"&gt;="&amp;A3553-13,B:B,B3553)/(VLOOKUP(B3553,Population!$A$2:$B$10,2,FALSE)/100000)/14)</f>
        <v>20.951880708512068</v>
      </c>
      <c r="L3553" s="13">
        <f>IF(B3553="Pending","",(G3553/C3553)/(VLOOKUP(B3553,Population!$A$2:$B$10,2,FALSE)/100000))</f>
        <v>5.8616767642621636E-6</v>
      </c>
    </row>
    <row r="3554" spans="1:12" x14ac:dyDescent="0.3">
      <c r="A3554" s="1">
        <v>44264</v>
      </c>
      <c r="B3554" s="101" t="s">
        <v>2</v>
      </c>
      <c r="C3554" s="101">
        <v>141749</v>
      </c>
      <c r="D3554" s="6">
        <f t="shared" si="288"/>
        <v>0.18051632490366026</v>
      </c>
      <c r="E3554" s="7">
        <f t="shared" si="289"/>
        <v>213</v>
      </c>
      <c r="F3554" s="6">
        <f t="shared" si="290"/>
        <v>0.15919282511210761</v>
      </c>
      <c r="G3554" s="101">
        <v>46</v>
      </c>
      <c r="H3554" s="7">
        <f t="shared" si="287"/>
        <v>0</v>
      </c>
      <c r="I3554" s="6">
        <f t="shared" si="291"/>
        <v>3.9696237487055579E-3</v>
      </c>
      <c r="J3554" s="10">
        <f>IF(B3554="Pending","",C3554/(VLOOKUP(B3554,Population!$A$2:$B$10,2,FALSE)/100000))</f>
        <v>14882.597265152532</v>
      </c>
      <c r="K3554" s="10">
        <f>IF(B3554="Pending","",SUMIFS(E:E,A:A,"&lt;="&amp;A3554,A:A,"&gt;="&amp;A3554-13,B:B,B3554)/(VLOOKUP(B3554,Population!$A$2:$B$10,2,FALSE)/100000)/14)</f>
        <v>22.205936702056174</v>
      </c>
      <c r="L3554" s="13">
        <f>IF(B3554="Pending","",(G3554/C3554)/(VLOOKUP(B3554,Population!$A$2:$B$10,2,FALSE)/100000))</f>
        <v>3.4071915794372925E-5</v>
      </c>
    </row>
    <row r="3555" spans="1:12" x14ac:dyDescent="0.3">
      <c r="A3555" s="1">
        <v>44264</v>
      </c>
      <c r="B3555" s="101" t="s">
        <v>3</v>
      </c>
      <c r="C3555" s="101">
        <v>121713</v>
      </c>
      <c r="D3555" s="6">
        <f t="shared" si="288"/>
        <v>0.15500062401145126</v>
      </c>
      <c r="E3555" s="7">
        <f t="shared" si="289"/>
        <v>208</v>
      </c>
      <c r="F3555" s="6">
        <f t="shared" si="290"/>
        <v>0.15545590433482809</v>
      </c>
      <c r="G3555" s="101">
        <v>118</v>
      </c>
      <c r="H3555" s="7">
        <f t="shared" si="287"/>
        <v>0</v>
      </c>
      <c r="I3555" s="6">
        <f t="shared" si="291"/>
        <v>1.0182947877114256E-2</v>
      </c>
      <c r="J3555" s="10">
        <f>IF(B3555="Pending","",C3555/(VLOOKUP(B3555,Population!$A$2:$B$10,2,FALSE)/100000))</f>
        <v>13875.455720705624</v>
      </c>
      <c r="K3555" s="10">
        <f>IF(B3555="Pending","",SUMIFS(E:E,A:A,"&lt;="&amp;A3555,A:A,"&gt;="&amp;A3555-13,B:B,B3555)/(VLOOKUP(B3555,Population!$A$2:$B$10,2,FALSE)/100000)/14)</f>
        <v>22.775856582295837</v>
      </c>
      <c r="L3555" s="13">
        <f>IF(B3555="Pending","",(G3555/C3555)/(VLOOKUP(B3555,Population!$A$2:$B$10,2,FALSE)/100000))</f>
        <v>1.1052367800603578E-4</v>
      </c>
    </row>
    <row r="3556" spans="1:12" x14ac:dyDescent="0.3">
      <c r="A3556" s="1">
        <v>44264</v>
      </c>
      <c r="B3556" s="101" t="s">
        <v>4</v>
      </c>
      <c r="C3556" s="101">
        <v>117130</v>
      </c>
      <c r="D3556" s="6">
        <f t="shared" si="288"/>
        <v>0.14916420670315647</v>
      </c>
      <c r="E3556" s="7">
        <f t="shared" si="289"/>
        <v>206</v>
      </c>
      <c r="F3556" s="6">
        <f t="shared" si="290"/>
        <v>0.15396113602391628</v>
      </c>
      <c r="G3556" s="101">
        <v>357</v>
      </c>
      <c r="H3556" s="7">
        <f t="shared" si="287"/>
        <v>0</v>
      </c>
      <c r="I3556" s="6">
        <f t="shared" si="291"/>
        <v>3.080773213669313E-2</v>
      </c>
      <c r="J3556" s="10">
        <f>IF(B3556="Pending","",C3556/(VLOOKUP(B3556,Population!$A$2:$B$10,2,FALSE)/100000))</f>
        <v>13739.267113968001</v>
      </c>
      <c r="K3556" s="10">
        <f>IF(B3556="Pending","",SUMIFS(E:E,A:A,"&lt;="&amp;A3556,A:A,"&gt;="&amp;A3556-13,B:B,B3556)/(VLOOKUP(B3556,Population!$A$2:$B$10,2,FALSE)/100000)/14)</f>
        <v>23.208504534455834</v>
      </c>
      <c r="L3556" s="13">
        <f>IF(B3556="Pending","",(G3556/C3556)/(VLOOKUP(B3556,Population!$A$2:$B$10,2,FALSE)/100000))</f>
        <v>3.5751601143969516E-4</v>
      </c>
    </row>
    <row r="3557" spans="1:12" x14ac:dyDescent="0.3">
      <c r="A3557" s="1">
        <v>44264</v>
      </c>
      <c r="B3557" s="101" t="s">
        <v>5</v>
      </c>
      <c r="C3557" s="101">
        <v>110550</v>
      </c>
      <c r="D3557" s="6">
        <f t="shared" si="288"/>
        <v>0.14078462435784128</v>
      </c>
      <c r="E3557" s="7">
        <f t="shared" si="289"/>
        <v>222</v>
      </c>
      <c r="F3557" s="6">
        <f t="shared" si="290"/>
        <v>0.16591928251121077</v>
      </c>
      <c r="G3557" s="101">
        <v>965</v>
      </c>
      <c r="H3557" s="7">
        <f t="shared" si="287"/>
        <v>7</v>
      </c>
      <c r="I3557" s="6">
        <f t="shared" si="291"/>
        <v>8.327580255436659E-2</v>
      </c>
      <c r="J3557" s="10">
        <f>IF(B3557="Pending","",C3557/(VLOOKUP(B3557,Population!$A$2:$B$10,2,FALSE)/100000))</f>
        <v>12346.975130701472</v>
      </c>
      <c r="K3557" s="10">
        <f>IF(B3557="Pending","",SUMIFS(E:E,A:A,"&lt;="&amp;A3557,A:A,"&gt;="&amp;A3557-13,B:B,B3557)/(VLOOKUP(B3557,Population!$A$2:$B$10,2,FALSE)/100000)/14)</f>
        <v>21.67521575894288</v>
      </c>
      <c r="L3557" s="13">
        <f>IF(B3557="Pending","",(G3557/C3557)/(VLOOKUP(B3557,Population!$A$2:$B$10,2,FALSE)/100000))</f>
        <v>9.7492317215181607E-4</v>
      </c>
    </row>
    <row r="3558" spans="1:12" x14ac:dyDescent="0.3">
      <c r="A3558" s="1">
        <v>44264</v>
      </c>
      <c r="B3558" s="101" t="s">
        <v>6</v>
      </c>
      <c r="C3558" s="101">
        <v>79838</v>
      </c>
      <c r="D3558" s="6">
        <f t="shared" si="288"/>
        <v>0.10167311478499622</v>
      </c>
      <c r="E3558" s="7">
        <f t="shared" si="289"/>
        <v>127</v>
      </c>
      <c r="F3558" s="6">
        <f t="shared" si="290"/>
        <v>9.4917787742899856E-2</v>
      </c>
      <c r="G3558" s="101">
        <v>2113</v>
      </c>
      <c r="H3558" s="7">
        <f t="shared" si="287"/>
        <v>5</v>
      </c>
      <c r="I3558" s="6">
        <f t="shared" si="291"/>
        <v>0.18234380393510527</v>
      </c>
      <c r="J3558" s="10">
        <f>IF(B3558="Pending","",C3558/(VLOOKUP(B3558,Population!$A$2:$B$10,2,FALSE)/100000))</f>
        <v>10131.237326118791</v>
      </c>
      <c r="K3558" s="10">
        <f>IF(B3558="Pending","",SUMIFS(E:E,A:A,"&lt;="&amp;A3558,A:A,"&gt;="&amp;A3558-13,B:B,B3558)/(VLOOKUP(B3558,Population!$A$2:$B$10,2,FALSE)/100000)/14)</f>
        <v>17.212730495592488</v>
      </c>
      <c r="L3558" s="13">
        <f>IF(B3558="Pending","",(G3558/C3558)/(VLOOKUP(B3558,Population!$A$2:$B$10,2,FALSE)/100000))</f>
        <v>3.3584793931290182E-3</v>
      </c>
    </row>
    <row r="3559" spans="1:12" x14ac:dyDescent="0.3">
      <c r="A3559" s="1">
        <v>44264</v>
      </c>
      <c r="B3559" s="101" t="s">
        <v>7</v>
      </c>
      <c r="C3559" s="101">
        <v>47104</v>
      </c>
      <c r="D3559" s="6">
        <f t="shared" si="288"/>
        <v>5.9986602856189557E-2</v>
      </c>
      <c r="E3559" s="7">
        <f t="shared" si="289"/>
        <v>63</v>
      </c>
      <c r="F3559" s="6">
        <f t="shared" si="290"/>
        <v>4.708520179372197E-2</v>
      </c>
      <c r="G3559" s="101">
        <v>3571</v>
      </c>
      <c r="H3559" s="7">
        <f t="shared" si="287"/>
        <v>10</v>
      </c>
      <c r="I3559" s="6">
        <f t="shared" si="291"/>
        <v>0.30816361753538141</v>
      </c>
      <c r="J3559" s="10">
        <f>IF(B3559="Pending","",C3559/(VLOOKUP(B3559,Population!$A$2:$B$10,2,FALSE)/100000))</f>
        <v>9821.5793676774465</v>
      </c>
      <c r="K3559" s="10">
        <f>IF(B3559="Pending","",SUMIFS(E:E,A:A,"&lt;="&amp;A3559,A:A,"&gt;="&amp;A3559-13,B:B,B3559)/(VLOOKUP(B3559,Population!$A$2:$B$10,2,FALSE)/100000)/14)</f>
        <v>12.763692373865082</v>
      </c>
      <c r="L3559" s="13">
        <f>IF(B3559="Pending","",(G3559/C3559)/(VLOOKUP(B3559,Population!$A$2:$B$10,2,FALSE)/100000))</f>
        <v>1.5807223870748007E-2</v>
      </c>
    </row>
    <row r="3560" spans="1:12" x14ac:dyDescent="0.3">
      <c r="A3560" s="1">
        <v>44264</v>
      </c>
      <c r="B3560" s="101" t="s">
        <v>25</v>
      </c>
      <c r="C3560" s="101">
        <v>24457</v>
      </c>
      <c r="D3560" s="6">
        <f t="shared" si="288"/>
        <v>3.1145812373765031E-2</v>
      </c>
      <c r="E3560" s="7">
        <f t="shared" si="289"/>
        <v>17</v>
      </c>
      <c r="F3560" s="6">
        <f t="shared" si="290"/>
        <v>1.2705530642750373E-2</v>
      </c>
      <c r="G3560" s="101">
        <v>4409</v>
      </c>
      <c r="H3560" s="7">
        <f t="shared" ref="H3560:H3623" si="292">G3560-SUMIFS(G:G,A:A,A3560-1,B:B,B3560)</f>
        <v>10</v>
      </c>
      <c r="I3560" s="6">
        <f t="shared" si="291"/>
        <v>0.38047980669658266</v>
      </c>
      <c r="J3560" s="10">
        <f>IF(B3560="Pending","",C3560/(VLOOKUP(B3560,Population!$A$2:$B$10,2,FALSE)/100000))</f>
        <v>11048.069061160324</v>
      </c>
      <c r="K3560" s="10">
        <f>IF(B3560="Pending","",SUMIFS(E:E,A:A,"&lt;="&amp;A3560,A:A,"&gt;="&amp;A3560-13,B:B,B3560)/(VLOOKUP(B3560,Population!$A$2:$B$10,2,FALSE)/100000)/14)</f>
        <v>9.9381575559360158</v>
      </c>
      <c r="L3560" s="13">
        <f>IF(B3560="Pending","",(G3560/C3560)/(VLOOKUP(B3560,Population!$A$2:$B$10,2,FALSE)/100000))</f>
        <v>8.143668974512204E-2</v>
      </c>
    </row>
    <row r="3561" spans="1:12" x14ac:dyDescent="0.3">
      <c r="A3561" s="1">
        <v>44264</v>
      </c>
      <c r="B3561" s="101" t="s">
        <v>21</v>
      </c>
      <c r="C3561" s="101">
        <v>1018</v>
      </c>
      <c r="D3561" s="6">
        <f t="shared" si="288"/>
        <v>1.2964156272843275E-3</v>
      </c>
      <c r="E3561" s="7">
        <f t="shared" si="289"/>
        <v>-2</v>
      </c>
      <c r="F3561" s="6">
        <f t="shared" si="290"/>
        <v>-1.4947683109118087E-3</v>
      </c>
      <c r="G3561" s="101">
        <v>0</v>
      </c>
      <c r="H3561" s="7">
        <f t="shared" si="292"/>
        <v>0</v>
      </c>
      <c r="I3561" s="6">
        <f t="shared" si="291"/>
        <v>0</v>
      </c>
      <c r="J3561" s="10" t="str">
        <f>IF(B3561="Pending","",C3561/(VLOOKUP(B3561,Population!$A$2:$B$10,2,FALSE)/100000))</f>
        <v/>
      </c>
      <c r="K3561" s="10" t="str">
        <f>IF(B3561="Pending","",SUMIFS(E:E,A:A,"&lt;="&amp;A3561,A:A,"&gt;="&amp;A3561-13,B:B,B3561)/(VLOOKUP(B3561,Population!$A$2:$B$10,2,FALSE)/100000)/14)</f>
        <v/>
      </c>
      <c r="L3561" s="13" t="str">
        <f>IF(B3561="Pending","",(G3561/C3561)/(VLOOKUP(B3561,Population!$A$2:$B$10,2,FALSE)/100000))</f>
        <v/>
      </c>
    </row>
    <row r="3562" spans="1:12" x14ac:dyDescent="0.3">
      <c r="A3562" s="1">
        <v>44265</v>
      </c>
      <c r="B3562" s="101" t="s">
        <v>0</v>
      </c>
      <c r="C3562" s="101">
        <v>42211</v>
      </c>
      <c r="D3562" s="6">
        <f t="shared" si="288"/>
        <v>5.3662803188926474E-2</v>
      </c>
      <c r="E3562" s="7">
        <f t="shared" si="289"/>
        <v>93</v>
      </c>
      <c r="F3562" s="6">
        <f t="shared" si="290"/>
        <v>6.8634686346863469E-2</v>
      </c>
      <c r="G3562" s="101">
        <v>5</v>
      </c>
      <c r="H3562" s="7">
        <f t="shared" si="292"/>
        <v>1</v>
      </c>
      <c r="I3562" s="6">
        <f t="shared" si="291"/>
        <v>4.3081164914699296E-4</v>
      </c>
      <c r="J3562" s="10">
        <f>IF(B3562="Pending","",C3562/(VLOOKUP(B3562,Population!$A$2:$B$10,2,FALSE)/100000))</f>
        <v>4659.3901984029735</v>
      </c>
      <c r="K3562" s="10">
        <f>IF(B3562="Pending","",SUMIFS(E:E,A:A,"&lt;="&amp;A3562,A:A,"&gt;="&amp;A3562-13,B:B,B3562)/(VLOOKUP(B3562,Population!$A$2:$B$10,2,FALSE)/100000)/14)</f>
        <v>8.8622034591608525</v>
      </c>
      <c r="L3562" s="13">
        <f>IF(B3562="Pending","",(G3562/C3562)/(VLOOKUP(B3562,Population!$A$2:$B$10,2,FALSE)/100000))</f>
        <v>1.3075183851008708E-5</v>
      </c>
    </row>
    <row r="3563" spans="1:12" x14ac:dyDescent="0.3">
      <c r="A3563" s="1">
        <v>44265</v>
      </c>
      <c r="B3563" s="101" t="s">
        <v>1</v>
      </c>
      <c r="C3563" s="101">
        <v>99757</v>
      </c>
      <c r="D3563" s="6">
        <f t="shared" si="288"/>
        <v>0.12682097694244956</v>
      </c>
      <c r="E3563" s="7">
        <f t="shared" si="289"/>
        <v>192</v>
      </c>
      <c r="F3563" s="6">
        <f t="shared" si="290"/>
        <v>0.14169741697416974</v>
      </c>
      <c r="G3563" s="101">
        <v>5</v>
      </c>
      <c r="H3563" s="7">
        <f t="shared" si="292"/>
        <v>0</v>
      </c>
      <c r="I3563" s="6">
        <f t="shared" si="291"/>
        <v>4.3081164914699296E-4</v>
      </c>
      <c r="J3563" s="10">
        <f>IF(B3563="Pending","",C3563/(VLOOKUP(B3563,Population!$A$2:$B$10,2,FALSE)/100000))</f>
        <v>11643.993113309405</v>
      </c>
      <c r="K3563" s="10">
        <f>IF(B3563="Pending","",SUMIFS(E:E,A:A,"&lt;="&amp;A3563,A:A,"&gt;="&amp;A3563-13,B:B,B3563)/(VLOOKUP(B3563,Population!$A$2:$B$10,2,FALSE)/100000)/14)</f>
        <v>20.543348215588434</v>
      </c>
      <c r="L3563" s="13">
        <f>IF(B3563="Pending","",(G3563/C3563)/(VLOOKUP(B3563,Population!$A$2:$B$10,2,FALSE)/100000))</f>
        <v>5.8503949300175657E-6</v>
      </c>
    </row>
    <row r="3564" spans="1:12" x14ac:dyDescent="0.3">
      <c r="A3564" s="1">
        <v>44265</v>
      </c>
      <c r="B3564" s="101" t="s">
        <v>2</v>
      </c>
      <c r="C3564" s="101">
        <v>141966</v>
      </c>
      <c r="D3564" s="6">
        <f t="shared" si="288"/>
        <v>0.18048123753332393</v>
      </c>
      <c r="E3564" s="7">
        <f t="shared" si="289"/>
        <v>217</v>
      </c>
      <c r="F3564" s="6">
        <f t="shared" si="290"/>
        <v>0.16014760147601476</v>
      </c>
      <c r="G3564" s="101">
        <v>46</v>
      </c>
      <c r="H3564" s="7">
        <f t="shared" si="292"/>
        <v>0</v>
      </c>
      <c r="I3564" s="6">
        <f t="shared" si="291"/>
        <v>3.963467172152335E-3</v>
      </c>
      <c r="J3564" s="10">
        <f>IF(B3564="Pending","",C3564/(VLOOKUP(B3564,Population!$A$2:$B$10,2,FALSE)/100000))</f>
        <v>14905.38066120145</v>
      </c>
      <c r="K3564" s="10">
        <f>IF(B3564="Pending","",SUMIFS(E:E,A:A,"&lt;="&amp;A3564,A:A,"&gt;="&amp;A3564-13,B:B,B3564)/(VLOOKUP(B3564,Population!$A$2:$B$10,2,FALSE)/100000)/14)</f>
        <v>21.718471019640216</v>
      </c>
      <c r="L3564" s="13">
        <f>IF(B3564="Pending","",(G3564/C3564)/(VLOOKUP(B3564,Population!$A$2:$B$10,2,FALSE)/100000))</f>
        <v>3.4019835678518566E-5</v>
      </c>
    </row>
    <row r="3565" spans="1:12" x14ac:dyDescent="0.3">
      <c r="A3565" s="1">
        <v>44265</v>
      </c>
      <c r="B3565" s="101" t="s">
        <v>3</v>
      </c>
      <c r="C3565" s="101">
        <v>121904</v>
      </c>
      <c r="D3565" s="6">
        <f t="shared" si="288"/>
        <v>0.15497643647255202</v>
      </c>
      <c r="E3565" s="7">
        <f t="shared" si="289"/>
        <v>191</v>
      </c>
      <c r="F3565" s="6">
        <f t="shared" si="290"/>
        <v>0.14095940959409595</v>
      </c>
      <c r="G3565" s="101">
        <v>118</v>
      </c>
      <c r="H3565" s="7">
        <f t="shared" si="292"/>
        <v>0</v>
      </c>
      <c r="I3565" s="6">
        <f t="shared" si="291"/>
        <v>1.0167154919869033E-2</v>
      </c>
      <c r="J3565" s="10">
        <f>IF(B3565="Pending","",C3565/(VLOOKUP(B3565,Population!$A$2:$B$10,2,FALSE)/100000))</f>
        <v>13897.229993319517</v>
      </c>
      <c r="K3565" s="10">
        <f>IF(B3565="Pending","",SUMIFS(E:E,A:A,"&lt;="&amp;A3565,A:A,"&gt;="&amp;A3565-13,B:B,B3565)/(VLOOKUP(B3565,Population!$A$2:$B$10,2,FALSE)/100000)/14)</f>
        <v>22.376851586753297</v>
      </c>
      <c r="L3565" s="13">
        <f>IF(B3565="Pending","",(G3565/C3565)/(VLOOKUP(B3565,Population!$A$2:$B$10,2,FALSE)/100000))</f>
        <v>1.103505087704147E-4</v>
      </c>
    </row>
    <row r="3566" spans="1:12" x14ac:dyDescent="0.3">
      <c r="A3566" s="1">
        <v>44265</v>
      </c>
      <c r="B3566" s="101" t="s">
        <v>4</v>
      </c>
      <c r="C3566" s="101">
        <v>117347</v>
      </c>
      <c r="D3566" s="6">
        <f t="shared" si="288"/>
        <v>0.14918312681080656</v>
      </c>
      <c r="E3566" s="7">
        <f t="shared" si="289"/>
        <v>217</v>
      </c>
      <c r="F3566" s="6">
        <f t="shared" si="290"/>
        <v>0.16014760147601476</v>
      </c>
      <c r="G3566" s="101">
        <v>359</v>
      </c>
      <c r="H3566" s="7">
        <f t="shared" si="292"/>
        <v>2</v>
      </c>
      <c r="I3566" s="6">
        <f t="shared" si="291"/>
        <v>3.0932276408754091E-2</v>
      </c>
      <c r="J3566" s="10">
        <f>IF(B3566="Pending","",C3566/(VLOOKUP(B3566,Population!$A$2:$B$10,2,FALSE)/100000))</f>
        <v>13764.72106226247</v>
      </c>
      <c r="K3566" s="10">
        <f>IF(B3566="Pending","",SUMIFS(E:E,A:A,"&lt;="&amp;A3566,A:A,"&gt;="&amp;A3566-13,B:B,B3566)/(VLOOKUP(B3566,Population!$A$2:$B$10,2,FALSE)/100000)/14)</f>
        <v>22.8733636747525</v>
      </c>
      <c r="L3566" s="13">
        <f>IF(B3566="Pending","",(G3566/C3566)/(VLOOKUP(B3566,Population!$A$2:$B$10,2,FALSE)/100000))</f>
        <v>3.5885407400039054E-4</v>
      </c>
    </row>
    <row r="3567" spans="1:12" x14ac:dyDescent="0.3">
      <c r="A3567" s="1">
        <v>44265</v>
      </c>
      <c r="B3567" s="101" t="s">
        <v>5</v>
      </c>
      <c r="C3567" s="101">
        <v>110771</v>
      </c>
      <c r="D3567" s="6">
        <f t="shared" si="288"/>
        <v>0.14082306441545034</v>
      </c>
      <c r="E3567" s="7">
        <f t="shared" si="289"/>
        <v>221</v>
      </c>
      <c r="F3567" s="6">
        <f t="shared" si="290"/>
        <v>0.16309963099630997</v>
      </c>
      <c r="G3567" s="101">
        <v>966</v>
      </c>
      <c r="H3567" s="7">
        <f t="shared" si="292"/>
        <v>1</v>
      </c>
      <c r="I3567" s="6">
        <f t="shared" si="291"/>
        <v>8.3232810615199035E-2</v>
      </c>
      <c r="J3567" s="10">
        <f>IF(B3567="Pending","",C3567/(VLOOKUP(B3567,Population!$A$2:$B$10,2,FALSE)/100000))</f>
        <v>12371.657912283426</v>
      </c>
      <c r="K3567" s="10">
        <f>IF(B3567="Pending","",SUMIFS(E:E,A:A,"&lt;="&amp;A3567,A:A,"&gt;="&amp;A3567-13,B:B,B3567)/(VLOOKUP(B3567,Population!$A$2:$B$10,2,FALSE)/100000)/14)</f>
        <v>21.595439477165396</v>
      </c>
      <c r="L3567" s="13">
        <f>IF(B3567="Pending","",(G3567/C3567)/(VLOOKUP(B3567,Population!$A$2:$B$10,2,FALSE)/100000))</f>
        <v>9.7398636354164669E-4</v>
      </c>
    </row>
    <row r="3568" spans="1:12" x14ac:dyDescent="0.3">
      <c r="A3568" s="1">
        <v>44265</v>
      </c>
      <c r="B3568" s="101" t="s">
        <v>6</v>
      </c>
      <c r="C3568" s="101">
        <v>79966</v>
      </c>
      <c r="D3568" s="6">
        <f t="shared" si="288"/>
        <v>0.10166069791773932</v>
      </c>
      <c r="E3568" s="7">
        <f t="shared" si="289"/>
        <v>128</v>
      </c>
      <c r="F3568" s="6">
        <f t="shared" si="290"/>
        <v>9.4464944649446492E-2</v>
      </c>
      <c r="G3568" s="101">
        <v>2116</v>
      </c>
      <c r="H3568" s="7">
        <f t="shared" si="292"/>
        <v>3</v>
      </c>
      <c r="I3568" s="6">
        <f t="shared" si="291"/>
        <v>0.1823194899190074</v>
      </c>
      <c r="J3568" s="10">
        <f>IF(B3568="Pending","",C3568/(VLOOKUP(B3568,Population!$A$2:$B$10,2,FALSE)/100000))</f>
        <v>10147.480197655443</v>
      </c>
      <c r="K3568" s="10">
        <f>IF(B3568="Pending","",SUMIFS(E:E,A:A,"&lt;="&amp;A3568,A:A,"&gt;="&amp;A3568-13,B:B,B3568)/(VLOOKUP(B3568,Population!$A$2:$B$10,2,FALSE)/100000)/14)</f>
        <v>16.940807422992293</v>
      </c>
      <c r="L3568" s="13">
        <f>IF(B3568="Pending","",(G3568/C3568)/(VLOOKUP(B3568,Population!$A$2:$B$10,2,FALSE)/100000))</f>
        <v>3.3578642184212645E-3</v>
      </c>
    </row>
    <row r="3569" spans="1:12" x14ac:dyDescent="0.3">
      <c r="A3569" s="1">
        <v>44265</v>
      </c>
      <c r="B3569" s="101" t="s">
        <v>7</v>
      </c>
      <c r="C3569" s="101">
        <v>47179</v>
      </c>
      <c r="D3569" s="6">
        <f t="shared" si="288"/>
        <v>5.9978616750381707E-2</v>
      </c>
      <c r="E3569" s="7">
        <f t="shared" si="289"/>
        <v>75</v>
      </c>
      <c r="F3569" s="6">
        <f t="shared" si="290"/>
        <v>5.5350553505535055E-2</v>
      </c>
      <c r="G3569" s="101">
        <v>3579</v>
      </c>
      <c r="H3569" s="7">
        <f t="shared" si="292"/>
        <v>8</v>
      </c>
      <c r="I3569" s="6">
        <f t="shared" si="291"/>
        <v>0.30837497845941753</v>
      </c>
      <c r="J3569" s="10">
        <f>IF(B3569="Pending","",C3569/(VLOOKUP(B3569,Population!$A$2:$B$10,2,FALSE)/100000))</f>
        <v>9837.2174971903496</v>
      </c>
      <c r="K3569" s="10">
        <f>IF(B3569="Pending","",SUMIFS(E:E,A:A,"&lt;="&amp;A3569,A:A,"&gt;="&amp;A3569-13,B:B,B3569)/(VLOOKUP(B3569,Population!$A$2:$B$10,2,FALSE)/100000)/14)</f>
        <v>12.614757807075524</v>
      </c>
      <c r="L3569" s="13">
        <f>IF(B3569="Pending","",(G3569/C3569)/(VLOOKUP(B3569,Population!$A$2:$B$10,2,FALSE)/100000))</f>
        <v>1.5817451416006212E-2</v>
      </c>
    </row>
    <row r="3570" spans="1:12" x14ac:dyDescent="0.3">
      <c r="A3570" s="1">
        <v>44265</v>
      </c>
      <c r="B3570" s="101" t="s">
        <v>25</v>
      </c>
      <c r="C3570" s="101">
        <v>24475</v>
      </c>
      <c r="D3570" s="6">
        <f t="shared" si="288"/>
        <v>3.111504366276505E-2</v>
      </c>
      <c r="E3570" s="7">
        <f t="shared" si="289"/>
        <v>18</v>
      </c>
      <c r="F3570" s="6">
        <f t="shared" si="290"/>
        <v>1.3284132841328414E-2</v>
      </c>
      <c r="G3570" s="101">
        <v>4412</v>
      </c>
      <c r="H3570" s="7">
        <f t="shared" si="292"/>
        <v>3</v>
      </c>
      <c r="I3570" s="6">
        <f t="shared" si="291"/>
        <v>0.38014819920730658</v>
      </c>
      <c r="J3570" s="10">
        <f>IF(B3570="Pending","",C3570/(VLOOKUP(B3570,Population!$A$2:$B$10,2,FALSE)/100000))</f>
        <v>11056.200280978817</v>
      </c>
      <c r="K3570" s="10">
        <f>IF(B3570="Pending","",SUMIFS(E:E,A:A,"&lt;="&amp;A3570,A:A,"&gt;="&amp;A3570-13,B:B,B3570)/(VLOOKUP(B3570,Population!$A$2:$B$10,2,FALSE)/100000)/14)</f>
        <v>9.6800235934441723</v>
      </c>
      <c r="L3570" s="13">
        <f>IF(B3570="Pending","",(G3570/C3570)/(VLOOKUP(B3570,Population!$A$2:$B$10,2,FALSE)/100000))</f>
        <v>8.1432168514791903E-2</v>
      </c>
    </row>
    <row r="3571" spans="1:12" x14ac:dyDescent="0.3">
      <c r="A3571" s="1">
        <v>44265</v>
      </c>
      <c r="B3571" s="101" t="s">
        <v>21</v>
      </c>
      <c r="C3571" s="101">
        <v>1021</v>
      </c>
      <c r="D3571" s="6">
        <f t="shared" si="288"/>
        <v>1.2979963056050303E-3</v>
      </c>
      <c r="E3571" s="7">
        <f t="shared" si="289"/>
        <v>3</v>
      </c>
      <c r="F3571" s="6">
        <f t="shared" si="290"/>
        <v>2.2140221402214021E-3</v>
      </c>
      <c r="G3571" s="101">
        <v>0</v>
      </c>
      <c r="H3571" s="7">
        <f t="shared" si="292"/>
        <v>0</v>
      </c>
      <c r="I3571" s="6">
        <f t="shared" si="291"/>
        <v>0</v>
      </c>
      <c r="J3571" s="10" t="str">
        <f>IF(B3571="Pending","",C3571/(VLOOKUP(B3571,Population!$A$2:$B$10,2,FALSE)/100000))</f>
        <v/>
      </c>
      <c r="K3571" s="10" t="str">
        <f>IF(B3571="Pending","",SUMIFS(E:E,A:A,"&lt;="&amp;A3571,A:A,"&gt;="&amp;A3571-13,B:B,B3571)/(VLOOKUP(B3571,Population!$A$2:$B$10,2,FALSE)/100000)/14)</f>
        <v/>
      </c>
      <c r="L3571" s="13" t="str">
        <f>IF(B3571="Pending","",(G3571/C3571)/(VLOOKUP(B3571,Population!$A$2:$B$10,2,FALSE)/100000))</f>
        <v/>
      </c>
    </row>
    <row r="3572" spans="1:12" x14ac:dyDescent="0.3">
      <c r="A3572" s="1">
        <v>44266</v>
      </c>
      <c r="B3572" s="101" t="s">
        <v>0</v>
      </c>
      <c r="C3572" s="101">
        <v>42298</v>
      </c>
      <c r="D3572" s="6">
        <f t="shared" si="288"/>
        <v>5.3670241045337637E-2</v>
      </c>
      <c r="E3572" s="7">
        <f t="shared" si="289"/>
        <v>87</v>
      </c>
      <c r="F3572" s="6">
        <f t="shared" si="290"/>
        <v>5.7539682539682536E-2</v>
      </c>
      <c r="G3572" s="101">
        <v>4</v>
      </c>
      <c r="H3572" s="7">
        <f t="shared" si="292"/>
        <v>-1</v>
      </c>
      <c r="I3572" s="6">
        <f t="shared" si="291"/>
        <v>3.4414522928675903E-4</v>
      </c>
      <c r="J3572" s="10">
        <f>IF(B3572="Pending","",C3572/(VLOOKUP(B3572,Population!$A$2:$B$10,2,FALSE)/100000))</f>
        <v>4668.9935469912816</v>
      </c>
      <c r="K3572" s="10">
        <f>IF(B3572="Pending","",SUMIFS(E:E,A:A,"&lt;="&amp;A3572,A:A,"&gt;="&amp;A3572-13,B:B,B3572)/(VLOOKUP(B3572,Population!$A$2:$B$10,2,FALSE)/100000)/14)</f>
        <v>8.4758618492864031</v>
      </c>
      <c r="L3572" s="13">
        <f>IF(B3572="Pending","",(G3572/C3572)/(VLOOKUP(B3572,Population!$A$2:$B$10,2,FALSE)/100000))</f>
        <v>1.0438632285875051E-5</v>
      </c>
    </row>
    <row r="3573" spans="1:12" x14ac:dyDescent="0.3">
      <c r="A3573" s="1">
        <v>44266</v>
      </c>
      <c r="B3573" s="101" t="s">
        <v>1</v>
      </c>
      <c r="C3573" s="101">
        <v>99972</v>
      </c>
      <c r="D3573" s="6">
        <f t="shared" si="288"/>
        <v>0.12685047372888775</v>
      </c>
      <c r="E3573" s="7">
        <f t="shared" si="289"/>
        <v>215</v>
      </c>
      <c r="F3573" s="6">
        <f t="shared" si="290"/>
        <v>0.14219576719576721</v>
      </c>
      <c r="G3573" s="101">
        <v>5</v>
      </c>
      <c r="H3573" s="7">
        <f t="shared" si="292"/>
        <v>0</v>
      </c>
      <c r="I3573" s="6">
        <f t="shared" si="291"/>
        <v>4.3018153660844878E-4</v>
      </c>
      <c r="J3573" s="10">
        <f>IF(B3573="Pending","",C3573/(VLOOKUP(B3573,Population!$A$2:$B$10,2,FALSE)/100000))</f>
        <v>11669.088680731857</v>
      </c>
      <c r="K3573" s="10">
        <f>IF(B3573="Pending","",SUMIFS(E:E,A:A,"&lt;="&amp;A3573,A:A,"&gt;="&amp;A3573-13,B:B,B3573)/(VLOOKUP(B3573,Population!$A$2:$B$10,2,FALSE)/100000)/14)</f>
        <v>19.734620627555934</v>
      </c>
      <c r="L3573" s="13">
        <f>IF(B3573="Pending","",(G3573/C3573)/(VLOOKUP(B3573,Population!$A$2:$B$10,2,FALSE)/100000))</f>
        <v>5.8378130579938615E-6</v>
      </c>
    </row>
    <row r="3574" spans="1:12" x14ac:dyDescent="0.3">
      <c r="A3574" s="1">
        <v>44266</v>
      </c>
      <c r="B3574" s="101" t="s">
        <v>2</v>
      </c>
      <c r="C3574" s="101">
        <v>142235</v>
      </c>
      <c r="D3574" s="6">
        <f t="shared" si="288"/>
        <v>0.1804763046735921</v>
      </c>
      <c r="E3574" s="7">
        <f t="shared" si="289"/>
        <v>269</v>
      </c>
      <c r="F3574" s="6">
        <f t="shared" si="290"/>
        <v>0.17791005291005291</v>
      </c>
      <c r="G3574" s="101">
        <v>46</v>
      </c>
      <c r="H3574" s="7">
        <f t="shared" si="292"/>
        <v>0</v>
      </c>
      <c r="I3574" s="6">
        <f t="shared" si="291"/>
        <v>3.9576701367977285E-3</v>
      </c>
      <c r="J3574" s="10">
        <f>IF(B3574="Pending","",C3574/(VLOOKUP(B3574,Population!$A$2:$B$10,2,FALSE)/100000))</f>
        <v>14933.623672893427</v>
      </c>
      <c r="K3574" s="10">
        <f>IF(B3574="Pending","",SUMIFS(E:E,A:A,"&lt;="&amp;A3574,A:A,"&gt;="&amp;A3574-13,B:B,B3574)/(VLOOKUP(B3574,Population!$A$2:$B$10,2,FALSE)/100000)/14)</f>
        <v>21.493486858525159</v>
      </c>
      <c r="L3574" s="13">
        <f>IF(B3574="Pending","",(G3574/C3574)/(VLOOKUP(B3574,Population!$A$2:$B$10,2,FALSE)/100000))</f>
        <v>3.3955496129198633E-5</v>
      </c>
    </row>
    <row r="3575" spans="1:12" x14ac:dyDescent="0.3">
      <c r="A3575" s="1">
        <v>44266</v>
      </c>
      <c r="B3575" s="101" t="s">
        <v>3</v>
      </c>
      <c r="C3575" s="101">
        <v>122143</v>
      </c>
      <c r="D3575" s="6">
        <f t="shared" si="288"/>
        <v>0.1549823691900486</v>
      </c>
      <c r="E3575" s="7">
        <f t="shared" si="289"/>
        <v>239</v>
      </c>
      <c r="F3575" s="6">
        <f t="shared" si="290"/>
        <v>0.15806878306878308</v>
      </c>
      <c r="G3575" s="101">
        <v>119</v>
      </c>
      <c r="H3575" s="7">
        <f t="shared" si="292"/>
        <v>1</v>
      </c>
      <c r="I3575" s="6">
        <f t="shared" si="291"/>
        <v>1.023832057128108E-2</v>
      </c>
      <c r="J3575" s="10">
        <f>IF(B3575="Pending","",C3575/(VLOOKUP(B3575,Population!$A$2:$B$10,2,FALSE)/100000))</f>
        <v>13924.476334443707</v>
      </c>
      <c r="K3575" s="10">
        <f>IF(B3575="Pending","",SUMIFS(E:E,A:A,"&lt;="&amp;A3575,A:A,"&gt;="&amp;A3575-13,B:B,B3575)/(VLOOKUP(B3575,Population!$A$2:$B$10,2,FALSE)/100000)/14)</f>
        <v>22.018561386674275</v>
      </c>
      <c r="L3575" s="13">
        <f>IF(B3575="Pending","",(G3575/C3575)/(VLOOKUP(B3575,Population!$A$2:$B$10,2,FALSE)/100000))</f>
        <v>1.1106792733473473E-4</v>
      </c>
    </row>
    <row r="3576" spans="1:12" x14ac:dyDescent="0.3">
      <c r="A3576" s="1">
        <v>44266</v>
      </c>
      <c r="B3576" s="101" t="s">
        <v>4</v>
      </c>
      <c r="C3576" s="101">
        <v>117560</v>
      </c>
      <c r="D3576" s="6">
        <f t="shared" si="288"/>
        <v>0.14916718372712404</v>
      </c>
      <c r="E3576" s="7">
        <f t="shared" si="289"/>
        <v>213</v>
      </c>
      <c r="F3576" s="6">
        <f t="shared" si="290"/>
        <v>0.14087301587301587</v>
      </c>
      <c r="G3576" s="101">
        <v>364</v>
      </c>
      <c r="H3576" s="7">
        <f t="shared" si="292"/>
        <v>5</v>
      </c>
      <c r="I3576" s="6">
        <f t="shared" si="291"/>
        <v>3.1317215865095067E-2</v>
      </c>
      <c r="J3576" s="10">
        <f>IF(B3576="Pending","",C3576/(VLOOKUP(B3576,Population!$A$2:$B$10,2,FALSE)/100000))</f>
        <v>13789.705813353352</v>
      </c>
      <c r="K3576" s="10">
        <f>IF(B3576="Pending","",SUMIFS(E:E,A:A,"&lt;="&amp;A3576,A:A,"&gt;="&amp;A3576-13,B:B,B3576)/(VLOOKUP(B3576,Population!$A$2:$B$10,2,FALSE)/100000)/14)</f>
        <v>22.052268568479331</v>
      </c>
      <c r="L3576" s="13">
        <f>IF(B3576="Pending","",(G3576/C3576)/(VLOOKUP(B3576,Population!$A$2:$B$10,2,FALSE)/100000))</f>
        <v>3.6319279964447659E-4</v>
      </c>
    </row>
    <row r="3577" spans="1:12" x14ac:dyDescent="0.3">
      <c r="A3577" s="1">
        <v>44266</v>
      </c>
      <c r="B3577" s="101" t="s">
        <v>5</v>
      </c>
      <c r="C3577" s="101">
        <v>111000</v>
      </c>
      <c r="D3577" s="6">
        <f t="shared" si="288"/>
        <v>0.14084346200842776</v>
      </c>
      <c r="E3577" s="7">
        <f t="shared" si="289"/>
        <v>229</v>
      </c>
      <c r="F3577" s="6">
        <f t="shared" si="290"/>
        <v>0.15145502645502645</v>
      </c>
      <c r="G3577" s="101">
        <v>967</v>
      </c>
      <c r="H3577" s="7">
        <f t="shared" si="292"/>
        <v>1</v>
      </c>
      <c r="I3577" s="6">
        <f t="shared" si="291"/>
        <v>8.3197109180073989E-2</v>
      </c>
      <c r="J3577" s="10">
        <f>IF(B3577="Pending","",C3577/(VLOOKUP(B3577,Population!$A$2:$B$10,2,FALSE)/100000))</f>
        <v>12397.234188221288</v>
      </c>
      <c r="K3577" s="10">
        <f>IF(B3577="Pending","",SUMIFS(E:E,A:A,"&lt;="&amp;A3577,A:A,"&gt;="&amp;A3577-13,B:B,B3577)/(VLOOKUP(B3577,Population!$A$2:$B$10,2,FALSE)/100000)/14)</f>
        <v>21.092848901967237</v>
      </c>
      <c r="L3577" s="13">
        <f>IF(B3577="Pending","",(G3577/C3577)/(VLOOKUP(B3577,Population!$A$2:$B$10,2,FALSE)/100000))</f>
        <v>9.7298315558883085E-4</v>
      </c>
    </row>
    <row r="3578" spans="1:12" x14ac:dyDescent="0.3">
      <c r="A3578" s="1">
        <v>44266</v>
      </c>
      <c r="B3578" s="101" t="s">
        <v>6</v>
      </c>
      <c r="C3578" s="101">
        <v>80130</v>
      </c>
      <c r="D3578" s="6">
        <f t="shared" si="288"/>
        <v>0.10167375324986772</v>
      </c>
      <c r="E3578" s="7">
        <f t="shared" si="289"/>
        <v>164</v>
      </c>
      <c r="F3578" s="6">
        <f t="shared" si="290"/>
        <v>0.10846560846560846</v>
      </c>
      <c r="G3578" s="101">
        <v>2120</v>
      </c>
      <c r="H3578" s="7">
        <f t="shared" si="292"/>
        <v>4</v>
      </c>
      <c r="I3578" s="6">
        <f t="shared" si="291"/>
        <v>0.18239697152198228</v>
      </c>
      <c r="J3578" s="10">
        <f>IF(B3578="Pending","",C3578/(VLOOKUP(B3578,Population!$A$2:$B$10,2,FALSE)/100000))</f>
        <v>10168.291376811778</v>
      </c>
      <c r="K3578" s="10">
        <f>IF(B3578="Pending","",SUMIFS(E:E,A:A,"&lt;="&amp;A3578,A:A,"&gt;="&amp;A3578-13,B:B,B3578)/(VLOOKUP(B3578,Population!$A$2:$B$10,2,FALSE)/100000)/14)</f>
        <v>16.433217687471924</v>
      </c>
      <c r="L3578" s="13">
        <f>IF(B3578="Pending","",(G3578/C3578)/(VLOOKUP(B3578,Population!$A$2:$B$10,2,FALSE)/100000))</f>
        <v>3.3573263425158519E-3</v>
      </c>
    </row>
    <row r="3579" spans="1:12" x14ac:dyDescent="0.3">
      <c r="A3579" s="1">
        <v>44266</v>
      </c>
      <c r="B3579" s="101" t="s">
        <v>7</v>
      </c>
      <c r="C3579" s="101">
        <v>47240</v>
      </c>
      <c r="D3579" s="6">
        <f t="shared" si="288"/>
        <v>5.9940947254757911E-2</v>
      </c>
      <c r="E3579" s="7">
        <f t="shared" si="289"/>
        <v>61</v>
      </c>
      <c r="F3579" s="6">
        <f t="shared" si="290"/>
        <v>4.0343915343915342E-2</v>
      </c>
      <c r="G3579" s="101">
        <v>3583</v>
      </c>
      <c r="H3579" s="7">
        <f t="shared" si="292"/>
        <v>4</v>
      </c>
      <c r="I3579" s="6">
        <f t="shared" si="291"/>
        <v>0.30826808913361436</v>
      </c>
      <c r="J3579" s="10">
        <f>IF(B3579="Pending","",C3579/(VLOOKUP(B3579,Population!$A$2:$B$10,2,FALSE)/100000))</f>
        <v>9849.9365091941781</v>
      </c>
      <c r="K3579" s="10">
        <f>IF(B3579="Pending","",SUMIFS(E:E,A:A,"&lt;="&amp;A3579,A:A,"&gt;="&amp;A3579-13,B:B,B3579)/(VLOOKUP(B3579,Population!$A$2:$B$10,2,FALSE)/100000)/14)</f>
        <v>11.914765343164603</v>
      </c>
      <c r="L3579" s="13">
        <f>IF(B3579="Pending","",(G3579/C3579)/(VLOOKUP(B3579,Population!$A$2:$B$10,2,FALSE)/100000))</f>
        <v>1.5814681920613433E-2</v>
      </c>
    </row>
    <row r="3580" spans="1:12" x14ac:dyDescent="0.3">
      <c r="A3580" s="1">
        <v>44266</v>
      </c>
      <c r="B3580" s="101" t="s">
        <v>25</v>
      </c>
      <c r="C3580" s="101">
        <v>24507</v>
      </c>
      <c r="D3580" s="6">
        <f t="shared" si="288"/>
        <v>3.1095952463428281E-2</v>
      </c>
      <c r="E3580" s="7">
        <f t="shared" si="289"/>
        <v>32</v>
      </c>
      <c r="F3580" s="6">
        <f t="shared" si="290"/>
        <v>2.1164021164021163E-2</v>
      </c>
      <c r="G3580" s="101">
        <v>4415</v>
      </c>
      <c r="H3580" s="7">
        <f t="shared" si="292"/>
        <v>3</v>
      </c>
      <c r="I3580" s="6">
        <f t="shared" si="291"/>
        <v>0.37985029682526028</v>
      </c>
      <c r="J3580" s="10">
        <f>IF(B3580="Pending","",C3580/(VLOOKUP(B3580,Population!$A$2:$B$10,2,FALSE)/100000))</f>
        <v>11070.655782878361</v>
      </c>
      <c r="K3580" s="10">
        <f>IF(B3580="Pending","",SUMIFS(E:E,A:A,"&lt;="&amp;A3580,A:A,"&gt;="&amp;A3580-13,B:B,B3580)/(VLOOKUP(B3580,Population!$A$2:$B$10,2,FALSE)/100000)/14)</f>
        <v>9.2282891590834435</v>
      </c>
      <c r="L3580" s="13">
        <f>IF(B3580="Pending","",(G3580/C3580)/(VLOOKUP(B3580,Population!$A$2:$B$10,2,FALSE)/100000))</f>
        <v>8.1381137132354592E-2</v>
      </c>
    </row>
    <row r="3581" spans="1:12" x14ac:dyDescent="0.3">
      <c r="A3581" s="1">
        <v>44266</v>
      </c>
      <c r="B3581" s="101" t="s">
        <v>21</v>
      </c>
      <c r="C3581" s="101">
        <v>1024</v>
      </c>
      <c r="D3581" s="6">
        <f t="shared" si="288"/>
        <v>1.2993126585281985E-3</v>
      </c>
      <c r="E3581" s="7">
        <f t="shared" si="289"/>
        <v>3</v>
      </c>
      <c r="F3581" s="6">
        <f t="shared" si="290"/>
        <v>1.984126984126984E-3</v>
      </c>
      <c r="G3581" s="101">
        <v>0</v>
      </c>
      <c r="H3581" s="7">
        <f t="shared" si="292"/>
        <v>0</v>
      </c>
      <c r="I3581" s="6">
        <f t="shared" si="291"/>
        <v>0</v>
      </c>
      <c r="J3581" s="10" t="str">
        <f>IF(B3581="Pending","",C3581/(VLOOKUP(B3581,Population!$A$2:$B$10,2,FALSE)/100000))</f>
        <v/>
      </c>
      <c r="K3581" s="10" t="str">
        <f>IF(B3581="Pending","",SUMIFS(E:E,A:A,"&lt;="&amp;A3581,A:A,"&gt;="&amp;A3581-13,B:B,B3581)/(VLOOKUP(B3581,Population!$A$2:$B$10,2,FALSE)/100000)/14)</f>
        <v/>
      </c>
      <c r="L3581" s="13" t="str">
        <f>IF(B3581="Pending","",(G3581/C3581)/(VLOOKUP(B3581,Population!$A$2:$B$10,2,FALSE)/100000))</f>
        <v/>
      </c>
    </row>
    <row r="3582" spans="1:12" x14ac:dyDescent="0.3">
      <c r="A3582" s="1">
        <v>44267</v>
      </c>
      <c r="B3582" s="101" t="s">
        <v>0</v>
      </c>
      <c r="C3582" s="101">
        <v>42399</v>
      </c>
      <c r="D3582" s="6">
        <f t="shared" si="288"/>
        <v>5.3693272479522623E-2</v>
      </c>
      <c r="E3582" s="7">
        <f t="shared" si="289"/>
        <v>101</v>
      </c>
      <c r="F3582" s="6">
        <f t="shared" si="290"/>
        <v>6.5456902138690862E-2</v>
      </c>
      <c r="G3582" s="101">
        <v>4</v>
      </c>
      <c r="H3582" s="7">
        <f t="shared" si="292"/>
        <v>0</v>
      </c>
      <c r="I3582" s="6">
        <f t="shared" si="291"/>
        <v>3.4367213678151043E-4</v>
      </c>
      <c r="J3582" s="10">
        <f>IF(B3582="Pending","",C3582/(VLOOKUP(B3582,Population!$A$2:$B$10,2,FALSE)/100000))</f>
        <v>4680.142262019087</v>
      </c>
      <c r="K3582" s="10">
        <f>IF(B3582="Pending","",SUMIFS(E:E,A:A,"&lt;="&amp;A3582,A:A,"&gt;="&amp;A3582-13,B:B,B3582)/(VLOOKUP(B3582,Population!$A$2:$B$10,2,FALSE)/100000)/14)</f>
        <v>8.3181713962764228</v>
      </c>
      <c r="L3582" s="13">
        <f>IF(B3582="Pending","",(G3582/C3582)/(VLOOKUP(B3582,Population!$A$2:$B$10,2,FALSE)/100000))</f>
        <v>1.0413766089481894E-5</v>
      </c>
    </row>
    <row r="3583" spans="1:12" x14ac:dyDescent="0.3">
      <c r="A3583" s="1">
        <v>44267</v>
      </c>
      <c r="B3583" s="101" t="s">
        <v>1</v>
      </c>
      <c r="C3583" s="101">
        <v>100178</v>
      </c>
      <c r="D3583" s="6">
        <f t="shared" si="288"/>
        <v>0.12686347910218679</v>
      </c>
      <c r="E3583" s="7">
        <f t="shared" si="289"/>
        <v>206</v>
      </c>
      <c r="F3583" s="6">
        <f t="shared" si="290"/>
        <v>0.13350615683732989</v>
      </c>
      <c r="G3583" s="101">
        <v>5</v>
      </c>
      <c r="H3583" s="7">
        <f t="shared" si="292"/>
        <v>0</v>
      </c>
      <c r="I3583" s="6">
        <f t="shared" si="291"/>
        <v>4.2959017097688807E-4</v>
      </c>
      <c r="J3583" s="10">
        <f>IF(B3583="Pending","",C3583/(VLOOKUP(B3583,Population!$A$2:$B$10,2,FALSE)/100000))</f>
        <v>11693.133736029647</v>
      </c>
      <c r="K3583" s="10">
        <f>IF(B3583="Pending","",SUMIFS(E:E,A:A,"&lt;="&amp;A3583,A:A,"&gt;="&amp;A3583-13,B:B,B3583)/(VLOOKUP(B3583,Population!$A$2:$B$10,2,FALSE)/100000)/14)</f>
        <v>19.392787317150443</v>
      </c>
      <c r="L3583" s="13">
        <f>IF(B3583="Pending","",(G3583/C3583)/(VLOOKUP(B3583,Population!$A$2:$B$10,2,FALSE)/100000))</f>
        <v>5.8258085311521719E-6</v>
      </c>
    </row>
    <row r="3584" spans="1:12" x14ac:dyDescent="0.3">
      <c r="A3584" s="1">
        <v>44267</v>
      </c>
      <c r="B3584" s="101" t="s">
        <v>2</v>
      </c>
      <c r="C3584" s="101">
        <v>142529</v>
      </c>
      <c r="D3584" s="6">
        <f t="shared" si="288"/>
        <v>0.18049596531130169</v>
      </c>
      <c r="E3584" s="7">
        <f t="shared" si="289"/>
        <v>294</v>
      </c>
      <c r="F3584" s="6">
        <f t="shared" si="290"/>
        <v>0.19053791315618923</v>
      </c>
      <c r="G3584" s="101">
        <v>46</v>
      </c>
      <c r="H3584" s="7">
        <f t="shared" si="292"/>
        <v>0</v>
      </c>
      <c r="I3584" s="6">
        <f t="shared" si="291"/>
        <v>3.95222957298737E-3</v>
      </c>
      <c r="J3584" s="10">
        <f>IF(B3584="Pending","",C3584/(VLOOKUP(B3584,Population!$A$2:$B$10,2,FALSE)/100000))</f>
        <v>14964.491499798414</v>
      </c>
      <c r="K3584" s="10">
        <f>IF(B3584="Pending","",SUMIFS(E:E,A:A,"&lt;="&amp;A3584,A:A,"&gt;="&amp;A3584-13,B:B,B3584)/(VLOOKUP(B3584,Population!$A$2:$B$10,2,FALSE)/100000)/14)</f>
        <v>21.853461516309249</v>
      </c>
      <c r="L3584" s="13">
        <f>IF(B3584="Pending","",(G3584/C3584)/(VLOOKUP(B3584,Population!$A$2:$B$10,2,FALSE)/100000))</f>
        <v>3.388545483330808E-5</v>
      </c>
    </row>
    <row r="3585" spans="1:12" x14ac:dyDescent="0.3">
      <c r="A3585" s="1">
        <v>44267</v>
      </c>
      <c r="B3585" s="101" t="s">
        <v>3</v>
      </c>
      <c r="C3585" s="101">
        <v>122375</v>
      </c>
      <c r="D3585" s="6">
        <f t="shared" si="288"/>
        <v>0.1549733300238586</v>
      </c>
      <c r="E3585" s="7">
        <f t="shared" si="289"/>
        <v>232</v>
      </c>
      <c r="F3585" s="6">
        <f t="shared" si="290"/>
        <v>0.15035644847699287</v>
      </c>
      <c r="G3585" s="101">
        <v>119</v>
      </c>
      <c r="H3585" s="7">
        <f t="shared" si="292"/>
        <v>0</v>
      </c>
      <c r="I3585" s="6">
        <f t="shared" si="291"/>
        <v>1.0224246069249935E-2</v>
      </c>
      <c r="J3585" s="10">
        <f>IF(B3585="Pending","",C3585/(VLOOKUP(B3585,Population!$A$2:$B$10,2,FALSE)/100000))</f>
        <v>13950.924665576813</v>
      </c>
      <c r="K3585" s="10">
        <f>IF(B3585="Pending","",SUMIFS(E:E,A:A,"&lt;="&amp;A3585,A:A,"&gt;="&amp;A3585-13,B:B,B3585)/(VLOOKUP(B3585,Population!$A$2:$B$10,2,FALSE)/100000)/14)</f>
        <v>22.108133936694031</v>
      </c>
      <c r="L3585" s="13">
        <f>IF(B3585="Pending","",(G3585/C3585)/(VLOOKUP(B3585,Population!$A$2:$B$10,2,FALSE)/100000))</f>
        <v>1.1085736341937897E-4</v>
      </c>
    </row>
    <row r="3586" spans="1:12" x14ac:dyDescent="0.3">
      <c r="A3586" s="1">
        <v>44267</v>
      </c>
      <c r="B3586" s="101" t="s">
        <v>4</v>
      </c>
      <c r="C3586" s="101">
        <v>117804</v>
      </c>
      <c r="D3586" s="6">
        <f t="shared" ref="D3586:D3649" si="293">C3586/SUMIF(A:A,A3586,C:C)</f>
        <v>0.14918470414815641</v>
      </c>
      <c r="E3586" s="7">
        <f t="shared" si="289"/>
        <v>244</v>
      </c>
      <c r="F3586" s="6">
        <f t="shared" si="290"/>
        <v>0.15813350615683733</v>
      </c>
      <c r="G3586" s="101">
        <v>364</v>
      </c>
      <c r="H3586" s="7">
        <f t="shared" si="292"/>
        <v>0</v>
      </c>
      <c r="I3586" s="6">
        <f t="shared" si="291"/>
        <v>3.1274164447117447E-2</v>
      </c>
      <c r="J3586" s="10">
        <f>IF(B3586="Pending","",C3586/(VLOOKUP(B3586,Population!$A$2:$B$10,2,FALSE)/100000))</f>
        <v>13818.326842772018</v>
      </c>
      <c r="K3586" s="10">
        <f>IF(B3586="Pending","",SUMIFS(E:E,A:A,"&lt;="&amp;A3586,A:A,"&gt;="&amp;A3586-13,B:B,B3586)/(VLOOKUP(B3586,Population!$A$2:$B$10,2,FALSE)/100000)/14)</f>
        <v>22.02713300400158</v>
      </c>
      <c r="L3586" s="13">
        <f>IF(B3586="Pending","",(G3586/C3586)/(VLOOKUP(B3586,Population!$A$2:$B$10,2,FALSE)/100000))</f>
        <v>3.6244054129065792E-4</v>
      </c>
    </row>
    <row r="3587" spans="1:12" x14ac:dyDescent="0.3">
      <c r="A3587" s="1">
        <v>44267</v>
      </c>
      <c r="B3587" s="101" t="s">
        <v>5</v>
      </c>
      <c r="C3587" s="101">
        <v>111224</v>
      </c>
      <c r="D3587" s="6">
        <f t="shared" si="293"/>
        <v>0.14085191957976426</v>
      </c>
      <c r="E3587" s="7">
        <f t="shared" si="289"/>
        <v>224</v>
      </c>
      <c r="F3587" s="6">
        <f t="shared" si="290"/>
        <v>0.14517174335709657</v>
      </c>
      <c r="G3587" s="101">
        <v>969</v>
      </c>
      <c r="H3587" s="7">
        <f t="shared" si="292"/>
        <v>2</v>
      </c>
      <c r="I3587" s="6">
        <f t="shared" si="291"/>
        <v>8.3254575135320905E-2</v>
      </c>
      <c r="J3587" s="10">
        <f>IF(B3587="Pending","",C3587/(VLOOKUP(B3587,Population!$A$2:$B$10,2,FALSE)/100000))</f>
        <v>12422.252030186708</v>
      </c>
      <c r="K3587" s="10">
        <f>IF(B3587="Pending","",SUMIFS(E:E,A:A,"&lt;="&amp;A3587,A:A,"&gt;="&amp;A3587-13,B:B,B3587)/(VLOOKUP(B3587,Population!$A$2:$B$10,2,FALSE)/100000)/14)</f>
        <v>21.284311978233202</v>
      </c>
      <c r="L3587" s="13">
        <f>IF(B3587="Pending","",(G3587/C3587)/(VLOOKUP(B3587,Population!$A$2:$B$10,2,FALSE)/100000))</f>
        <v>9.7303193428879733E-4</v>
      </c>
    </row>
    <row r="3588" spans="1:12" x14ac:dyDescent="0.3">
      <c r="A3588" s="1">
        <v>44267</v>
      </c>
      <c r="B3588" s="101" t="s">
        <v>6</v>
      </c>
      <c r="C3588" s="101">
        <v>80281</v>
      </c>
      <c r="D3588" s="6">
        <f t="shared" si="293"/>
        <v>0.10166630363755173</v>
      </c>
      <c r="E3588" s="7">
        <f t="shared" si="289"/>
        <v>151</v>
      </c>
      <c r="F3588" s="6">
        <f t="shared" si="290"/>
        <v>9.7861309138042779E-2</v>
      </c>
      <c r="G3588" s="101">
        <v>2123</v>
      </c>
      <c r="H3588" s="7">
        <f t="shared" si="292"/>
        <v>3</v>
      </c>
      <c r="I3588" s="6">
        <f t="shared" si="291"/>
        <v>0.18240398659678667</v>
      </c>
      <c r="J3588" s="10">
        <f>IF(B3588="Pending","",C3588/(VLOOKUP(B3588,Population!$A$2:$B$10,2,FALSE)/100000))</f>
        <v>10187.452889327673</v>
      </c>
      <c r="K3588" s="10">
        <f>IF(B3588="Pending","",SUMIFS(E:E,A:A,"&lt;="&amp;A3588,A:A,"&gt;="&amp;A3588-13,B:B,B3588)/(VLOOKUP(B3588,Population!$A$2:$B$10,2,FALSE)/100000)/14)</f>
        <v>16.179422819711739</v>
      </c>
      <c r="L3588" s="13">
        <f>IF(B3588="Pending","",(G3588/C3588)/(VLOOKUP(B3588,Population!$A$2:$B$10,2,FALSE)/100000))</f>
        <v>3.3557535671881952E-3</v>
      </c>
    </row>
    <row r="3589" spans="1:12" x14ac:dyDescent="0.3">
      <c r="A3589" s="1">
        <v>44267</v>
      </c>
      <c r="B3589" s="101" t="s">
        <v>7</v>
      </c>
      <c r="C3589" s="101">
        <v>47297</v>
      </c>
      <c r="D3589" s="6">
        <f t="shared" si="293"/>
        <v>5.9896004822377454E-2</v>
      </c>
      <c r="E3589" s="7">
        <f t="shared" si="289"/>
        <v>57</v>
      </c>
      <c r="F3589" s="6">
        <f t="shared" si="290"/>
        <v>3.6941023979261182E-2</v>
      </c>
      <c r="G3589" s="101">
        <v>3588</v>
      </c>
      <c r="H3589" s="7">
        <f t="shared" si="292"/>
        <v>5</v>
      </c>
      <c r="I3589" s="6">
        <f t="shared" si="291"/>
        <v>0.30827390669301485</v>
      </c>
      <c r="J3589" s="10">
        <f>IF(B3589="Pending","",C3589/(VLOOKUP(B3589,Population!$A$2:$B$10,2,FALSE)/100000))</f>
        <v>9861.8214876239854</v>
      </c>
      <c r="K3589" s="10">
        <f>IF(B3589="Pending","",SUMIFS(E:E,A:A,"&lt;="&amp;A3589,A:A,"&gt;="&amp;A3589-13,B:B,B3589)/(VLOOKUP(B3589,Population!$A$2:$B$10,2,FALSE)/100000)/14)</f>
        <v>11.631789666264444</v>
      </c>
      <c r="L3589" s="13">
        <f>IF(B3589="Pending","",(G3589/C3589)/(VLOOKUP(B3589,Population!$A$2:$B$10,2,FALSE)/100000))</f>
        <v>1.5817665304296374E-2</v>
      </c>
    </row>
    <row r="3590" spans="1:12" x14ac:dyDescent="0.3">
      <c r="A3590" s="1">
        <v>44267</v>
      </c>
      <c r="B3590" s="101" t="s">
        <v>25</v>
      </c>
      <c r="C3590" s="101">
        <v>24541</v>
      </c>
      <c r="D3590" s="6">
        <f t="shared" si="293"/>
        <v>3.1078247126582342E-2</v>
      </c>
      <c r="E3590" s="7">
        <f t="shared" si="289"/>
        <v>34</v>
      </c>
      <c r="F3590" s="6">
        <f t="shared" si="290"/>
        <v>2.2034996759559299E-2</v>
      </c>
      <c r="G3590" s="101">
        <v>4421</v>
      </c>
      <c r="H3590" s="7">
        <f t="shared" si="292"/>
        <v>6</v>
      </c>
      <c r="I3590" s="6">
        <f t="shared" si="291"/>
        <v>0.37984362917776443</v>
      </c>
      <c r="J3590" s="10">
        <f>IF(B3590="Pending","",C3590/(VLOOKUP(B3590,Population!$A$2:$B$10,2,FALSE)/100000))</f>
        <v>11086.014753646625</v>
      </c>
      <c r="K3590" s="10">
        <f>IF(B3590="Pending","",SUMIFS(E:E,A:A,"&lt;="&amp;A3590,A:A,"&gt;="&amp;A3590-13,B:B,B3590)/(VLOOKUP(B3590,Population!$A$2:$B$10,2,FALSE)/100000)/14)</f>
        <v>9.1314889231490017</v>
      </c>
      <c r="L3590" s="13">
        <f>IF(B3590="Pending","",(G3590/C3590)/(VLOOKUP(B3590,Population!$A$2:$B$10,2,FALSE)/100000))</f>
        <v>8.1378832741484802E-2</v>
      </c>
    </row>
    <row r="3591" spans="1:12" x14ac:dyDescent="0.3">
      <c r="A3591" s="1">
        <v>44267</v>
      </c>
      <c r="B3591" s="101" t="s">
        <v>21</v>
      </c>
      <c r="C3591" s="101">
        <v>1024</v>
      </c>
      <c r="D3591" s="6">
        <f t="shared" si="293"/>
        <v>1.2967737686981101E-3</v>
      </c>
      <c r="E3591" s="7">
        <f t="shared" si="289"/>
        <v>0</v>
      </c>
      <c r="F3591" s="6">
        <f t="shared" si="290"/>
        <v>0</v>
      </c>
      <c r="G3591" s="101">
        <v>0</v>
      </c>
      <c r="H3591" s="7">
        <f t="shared" si="292"/>
        <v>0</v>
      </c>
      <c r="I3591" s="6">
        <f t="shared" si="291"/>
        <v>0</v>
      </c>
      <c r="J3591" s="10" t="str">
        <f>IF(B3591="Pending","",C3591/(VLOOKUP(B3591,Population!$A$2:$B$10,2,FALSE)/100000))</f>
        <v/>
      </c>
      <c r="K3591" s="10" t="str">
        <f>IF(B3591="Pending","",SUMIFS(E:E,A:A,"&lt;="&amp;A3591,A:A,"&gt;="&amp;A3591-13,B:B,B3591)/(VLOOKUP(B3591,Population!$A$2:$B$10,2,FALSE)/100000)/14)</f>
        <v/>
      </c>
      <c r="L3591" s="13" t="str">
        <f>IF(B3591="Pending","",(G3591/C3591)/(VLOOKUP(B3591,Population!$A$2:$B$10,2,FALSE)/100000))</f>
        <v/>
      </c>
    </row>
    <row r="3592" spans="1:12" x14ac:dyDescent="0.3">
      <c r="A3592" s="1">
        <v>44268</v>
      </c>
      <c r="B3592" s="101" t="s">
        <v>0</v>
      </c>
      <c r="C3592" s="101">
        <v>42512</v>
      </c>
      <c r="D3592" s="6">
        <f t="shared" si="293"/>
        <v>5.3725473345785701E-2</v>
      </c>
      <c r="E3592" s="7">
        <f t="shared" ref="E3592:E3655" si="294">C3592-SUMIFS(C:C,A:A,A3592-1,B:B,B3592)</f>
        <v>113</v>
      </c>
      <c r="F3592" s="6">
        <f t="shared" ref="F3592:F3655" si="295">E3592/SUMIF(A:A,A3592,E:E)</f>
        <v>6.9325153374233131E-2</v>
      </c>
      <c r="G3592" s="101">
        <v>4</v>
      </c>
      <c r="H3592" s="7">
        <f t="shared" si="292"/>
        <v>0</v>
      </c>
      <c r="I3592" s="6">
        <f t="shared" si="291"/>
        <v>3.4402683409305926E-4</v>
      </c>
      <c r="J3592" s="10">
        <f>IF(B3592="Pending","",C3592/(VLOOKUP(B3592,Population!$A$2:$B$10,2,FALSE)/100000))</f>
        <v>4692.6155768521767</v>
      </c>
      <c r="K3592" s="10">
        <f>IF(B3592="Pending","",SUMIFS(E:E,A:A,"&lt;="&amp;A3592,A:A,"&gt;="&amp;A3592-13,B:B,B3592)/(VLOOKUP(B3592,Population!$A$2:$B$10,2,FALSE)/100000)/14)</f>
        <v>8.5704761210923905</v>
      </c>
      <c r="L3592" s="13">
        <f>IF(B3592="Pending","",(G3592/C3592)/(VLOOKUP(B3592,Population!$A$2:$B$10,2,FALSE)/100000))</f>
        <v>1.0386085538858272E-5</v>
      </c>
    </row>
    <row r="3593" spans="1:12" x14ac:dyDescent="0.3">
      <c r="A3593" s="1">
        <v>44268</v>
      </c>
      <c r="B3593" s="101" t="s">
        <v>1</v>
      </c>
      <c r="C3593" s="101">
        <v>100428</v>
      </c>
      <c r="D3593" s="6">
        <f t="shared" si="293"/>
        <v>0.12691808988451653</v>
      </c>
      <c r="E3593" s="7">
        <f t="shared" si="294"/>
        <v>250</v>
      </c>
      <c r="F3593" s="6">
        <f t="shared" si="295"/>
        <v>0.15337423312883436</v>
      </c>
      <c r="G3593" s="101">
        <v>5</v>
      </c>
      <c r="H3593" s="7">
        <f t="shared" si="292"/>
        <v>0</v>
      </c>
      <c r="I3593" s="6">
        <f t="shared" si="291"/>
        <v>4.3003354261632407E-4</v>
      </c>
      <c r="J3593" s="10">
        <f>IF(B3593="Pending","",C3593/(VLOOKUP(B3593,Population!$A$2:$B$10,2,FALSE)/100000))</f>
        <v>11722.314628381337</v>
      </c>
      <c r="K3593" s="10">
        <f>IF(B3593="Pending","",SUMIFS(E:E,A:A,"&lt;="&amp;A3593,A:A,"&gt;="&amp;A3593-13,B:B,B3593)/(VLOOKUP(B3593,Population!$A$2:$B$10,2,FALSE)/100000)/14)</f>
        <v>19.734620627555934</v>
      </c>
      <c r="L3593" s="13">
        <f>IF(B3593="Pending","",(G3593/C3593)/(VLOOKUP(B3593,Population!$A$2:$B$10,2,FALSE)/100000))</f>
        <v>5.8113060803138797E-6</v>
      </c>
    </row>
    <row r="3594" spans="1:12" x14ac:dyDescent="0.3">
      <c r="A3594" s="1">
        <v>44268</v>
      </c>
      <c r="B3594" s="101" t="s">
        <v>2</v>
      </c>
      <c r="C3594" s="101">
        <v>142820</v>
      </c>
      <c r="D3594" s="6">
        <f t="shared" si="293"/>
        <v>0.18049191059571681</v>
      </c>
      <c r="E3594" s="7">
        <f t="shared" si="294"/>
        <v>291</v>
      </c>
      <c r="F3594" s="6">
        <f t="shared" si="295"/>
        <v>0.17852760736196319</v>
      </c>
      <c r="G3594" s="101">
        <v>46</v>
      </c>
      <c r="H3594" s="7">
        <f t="shared" si="292"/>
        <v>0</v>
      </c>
      <c r="I3594" s="6">
        <f t="shared" si="291"/>
        <v>3.9563085920701815E-3</v>
      </c>
      <c r="J3594" s="10">
        <f>IF(B3594="Pending","",C3594/(VLOOKUP(B3594,Population!$A$2:$B$10,2,FALSE)/100000))</f>
        <v>14995.044348877838</v>
      </c>
      <c r="K3594" s="10">
        <f>IF(B3594="Pending","",SUMIFS(E:E,A:A,"&lt;="&amp;A3594,A:A,"&gt;="&amp;A3594-13,B:B,B3594)/(VLOOKUP(B3594,Population!$A$2:$B$10,2,FALSE)/100000)/14)</f>
        <v>22.243434062242017</v>
      </c>
      <c r="L3594" s="13">
        <f>IF(B3594="Pending","",(G3594/C3594)/(VLOOKUP(B3594,Population!$A$2:$B$10,2,FALSE)/100000))</f>
        <v>3.3816412210730762E-5</v>
      </c>
    </row>
    <row r="3595" spans="1:12" x14ac:dyDescent="0.3">
      <c r="A3595" s="1">
        <v>44268</v>
      </c>
      <c r="B3595" s="101" t="s">
        <v>3</v>
      </c>
      <c r="C3595" s="101">
        <v>122650</v>
      </c>
      <c r="D3595" s="6">
        <f t="shared" si="293"/>
        <v>0.15500163026582178</v>
      </c>
      <c r="E3595" s="7">
        <f t="shared" si="294"/>
        <v>275</v>
      </c>
      <c r="F3595" s="6">
        <f t="shared" si="295"/>
        <v>0.16871165644171779</v>
      </c>
      <c r="G3595" s="101">
        <v>118</v>
      </c>
      <c r="H3595" s="7">
        <f t="shared" si="292"/>
        <v>-1</v>
      </c>
      <c r="I3595" s="6">
        <f t="shared" si="291"/>
        <v>1.0148791605745248E-2</v>
      </c>
      <c r="J3595" s="10">
        <f>IF(B3595="Pending","",C3595/(VLOOKUP(B3595,Population!$A$2:$B$10,2,FALSE)/100000))</f>
        <v>13982.275058083727</v>
      </c>
      <c r="K3595" s="10">
        <f>IF(B3595="Pending","",SUMIFS(E:E,A:A,"&lt;="&amp;A3595,A:A,"&gt;="&amp;A3595-13,B:B,B3595)/(VLOOKUP(B3595,Population!$A$2:$B$10,2,FALSE)/100000)/14)</f>
        <v>22.572282604978216</v>
      </c>
      <c r="L3595" s="13">
        <f>IF(B3595="Pending","",(G3595/C3595)/(VLOOKUP(B3595,Population!$A$2:$B$10,2,FALSE)/100000))</f>
        <v>1.0967931855808099E-4</v>
      </c>
    </row>
    <row r="3596" spans="1:12" x14ac:dyDescent="0.3">
      <c r="A3596" s="1">
        <v>44268</v>
      </c>
      <c r="B3596" s="101" t="s">
        <v>4</v>
      </c>
      <c r="C3596" s="101">
        <v>118040</v>
      </c>
      <c r="D3596" s="6">
        <f t="shared" si="293"/>
        <v>0.14917564155383289</v>
      </c>
      <c r="E3596" s="7">
        <f t="shared" si="294"/>
        <v>236</v>
      </c>
      <c r="F3596" s="6">
        <f t="shared" si="295"/>
        <v>0.14478527607361963</v>
      </c>
      <c r="G3596" s="101">
        <v>362</v>
      </c>
      <c r="H3596" s="7">
        <f t="shared" si="292"/>
        <v>-2</v>
      </c>
      <c r="I3596" s="6">
        <f t="shared" si="291"/>
        <v>3.1134428485421865E-2</v>
      </c>
      <c r="J3596" s="10">
        <f>IF(B3596="Pending","",C3596/(VLOOKUP(B3596,Population!$A$2:$B$10,2,FALSE)/100000))</f>
        <v>13846.009477783513</v>
      </c>
      <c r="K3596" s="10">
        <f>IF(B3596="Pending","",SUMIFS(E:E,A:A,"&lt;="&amp;A3596,A:A,"&gt;="&amp;A3596-13,B:B,B3596)/(VLOOKUP(B3596,Population!$A$2:$B$10,2,FALSE)/100000)/14)</f>
        <v>22.412544992660418</v>
      </c>
      <c r="L3596" s="13">
        <f>IF(B3596="Pending","",(G3596/C3596)/(VLOOKUP(B3596,Population!$A$2:$B$10,2,FALSE)/100000))</f>
        <v>3.5972845581508242E-4</v>
      </c>
    </row>
    <row r="3597" spans="1:12" x14ac:dyDescent="0.3">
      <c r="A3597" s="1">
        <v>44268</v>
      </c>
      <c r="B3597" s="101" t="s">
        <v>5</v>
      </c>
      <c r="C3597" s="101">
        <v>111451</v>
      </c>
      <c r="D3597" s="6">
        <f t="shared" si="293"/>
        <v>0.14084864814313985</v>
      </c>
      <c r="E3597" s="7">
        <f t="shared" si="294"/>
        <v>227</v>
      </c>
      <c r="F3597" s="6">
        <f t="shared" si="295"/>
        <v>0.1392638036809816</v>
      </c>
      <c r="G3597" s="101">
        <v>969</v>
      </c>
      <c r="H3597" s="7">
        <f t="shared" si="292"/>
        <v>0</v>
      </c>
      <c r="I3597" s="6">
        <f t="shared" si="291"/>
        <v>8.3340500559043601E-2</v>
      </c>
      <c r="J3597" s="10">
        <f>IF(B3597="Pending","",C3597/(VLOOKUP(B3597,Population!$A$2:$B$10,2,FALSE)/100000))</f>
        <v>12447.604932535593</v>
      </c>
      <c r="K3597" s="10">
        <f>IF(B3597="Pending","",SUMIFS(E:E,A:A,"&lt;="&amp;A3597,A:A,"&gt;="&amp;A3597-13,B:B,B3597)/(VLOOKUP(B3597,Population!$A$2:$B$10,2,FALSE)/100000)/14)</f>
        <v>21.491730310854667</v>
      </c>
      <c r="L3597" s="13">
        <f>IF(B3597="Pending","",(G3597/C3597)/(VLOOKUP(B3597,Population!$A$2:$B$10,2,FALSE)/100000))</f>
        <v>9.7105009250107396E-4</v>
      </c>
    </row>
    <row r="3598" spans="1:12" x14ac:dyDescent="0.3">
      <c r="A3598" s="1">
        <v>44268</v>
      </c>
      <c r="B3598" s="101" t="s">
        <v>6</v>
      </c>
      <c r="C3598" s="101">
        <v>80427</v>
      </c>
      <c r="D3598" s="6">
        <f t="shared" si="293"/>
        <v>0.10164138701499592</v>
      </c>
      <c r="E3598" s="7">
        <f t="shared" si="294"/>
        <v>146</v>
      </c>
      <c r="F3598" s="6">
        <f t="shared" si="295"/>
        <v>8.957055214723926E-2</v>
      </c>
      <c r="G3598" s="101">
        <v>2120</v>
      </c>
      <c r="H3598" s="7">
        <f t="shared" si="292"/>
        <v>-3</v>
      </c>
      <c r="I3598" s="6">
        <f t="shared" si="291"/>
        <v>0.1823342220693214</v>
      </c>
      <c r="J3598" s="10">
        <f>IF(B3598="Pending","",C3598/(VLOOKUP(B3598,Population!$A$2:$B$10,2,FALSE)/100000))</f>
        <v>10205.979914674166</v>
      </c>
      <c r="K3598" s="10">
        <f>IF(B3598="Pending","",SUMIFS(E:E,A:A,"&lt;="&amp;A3598,A:A,"&gt;="&amp;A3598-13,B:B,B3598)/(VLOOKUP(B3598,Population!$A$2:$B$10,2,FALSE)/100000)/14)</f>
        <v>16.251935639071792</v>
      </c>
      <c r="L3598" s="13">
        <f>IF(B3598="Pending","",(G3598/C3598)/(VLOOKUP(B3598,Population!$A$2:$B$10,2,FALSE)/100000))</f>
        <v>3.3449284422618674E-3</v>
      </c>
    </row>
    <row r="3599" spans="1:12" x14ac:dyDescent="0.3">
      <c r="A3599" s="1">
        <v>44268</v>
      </c>
      <c r="B3599" s="101" t="s">
        <v>7</v>
      </c>
      <c r="C3599" s="101">
        <v>47354</v>
      </c>
      <c r="D3599" s="6">
        <f t="shared" si="293"/>
        <v>5.9844657151306359E-2</v>
      </c>
      <c r="E3599" s="7">
        <f t="shared" si="294"/>
        <v>57</v>
      </c>
      <c r="F3599" s="6">
        <f t="shared" si="295"/>
        <v>3.4969325153374232E-2</v>
      </c>
      <c r="G3599" s="101">
        <v>3586</v>
      </c>
      <c r="H3599" s="7">
        <f t="shared" si="292"/>
        <v>-2</v>
      </c>
      <c r="I3599" s="6">
        <f t="shared" si="291"/>
        <v>0.30842005676442763</v>
      </c>
      <c r="J3599" s="10">
        <f>IF(B3599="Pending","",C3599/(VLOOKUP(B3599,Population!$A$2:$B$10,2,FALSE)/100000))</f>
        <v>9873.7064660537926</v>
      </c>
      <c r="K3599" s="10">
        <f>IF(B3599="Pending","",SUMIFS(E:E,A:A,"&lt;="&amp;A3599,A:A,"&gt;="&amp;A3599-13,B:B,B3599)/(VLOOKUP(B3599,Population!$A$2:$B$10,2,FALSE)/100000)/14)</f>
        <v>11.527535469511756</v>
      </c>
      <c r="L3599" s="13">
        <f>IF(B3599="Pending","",(G3599/C3599)/(VLOOKUP(B3599,Population!$A$2:$B$10,2,FALSE)/100000))</f>
        <v>1.5789819215067256E-2</v>
      </c>
    </row>
    <row r="3600" spans="1:12" x14ac:dyDescent="0.3">
      <c r="A3600" s="1">
        <v>44268</v>
      </c>
      <c r="B3600" s="101" t="s">
        <v>25</v>
      </c>
      <c r="C3600" s="101">
        <v>24574</v>
      </c>
      <c r="D3600" s="6">
        <f t="shared" si="293"/>
        <v>3.1055932019179004E-2</v>
      </c>
      <c r="E3600" s="7">
        <f t="shared" si="294"/>
        <v>33</v>
      </c>
      <c r="F3600" s="6">
        <f t="shared" si="295"/>
        <v>2.0245398773006136E-2</v>
      </c>
      <c r="G3600" s="101">
        <v>4417</v>
      </c>
      <c r="H3600" s="7">
        <f t="shared" si="292"/>
        <v>-4</v>
      </c>
      <c r="I3600" s="6">
        <f t="shared" si="291"/>
        <v>0.37989163154726069</v>
      </c>
      <c r="J3600" s="10">
        <f>IF(B3600="Pending","",C3600/(VLOOKUP(B3600,Population!$A$2:$B$10,2,FALSE)/100000))</f>
        <v>11100.92198998053</v>
      </c>
      <c r="K3600" s="10">
        <f>IF(B3600="Pending","",SUMIFS(E:E,A:A,"&lt;="&amp;A3600,A:A,"&gt;="&amp;A3600-13,B:B,B3600)/(VLOOKUP(B3600,Population!$A$2:$B$10,2,FALSE)/100000)/14)</f>
        <v>9.7122903387556523</v>
      </c>
      <c r="L3600" s="13">
        <f>IF(B3600="Pending","",(G3600/C3600)/(VLOOKUP(B3600,Population!$A$2:$B$10,2,FALSE)/100000))</f>
        <v>8.1196020044410164E-2</v>
      </c>
    </row>
    <row r="3601" spans="1:12" x14ac:dyDescent="0.3">
      <c r="A3601" s="1">
        <v>44268</v>
      </c>
      <c r="B3601" s="101" t="s">
        <v>21</v>
      </c>
      <c r="C3601" s="101">
        <v>1026</v>
      </c>
      <c r="D3601" s="6">
        <f t="shared" si="293"/>
        <v>1.2966300257051216E-3</v>
      </c>
      <c r="E3601" s="7">
        <f t="shared" si="294"/>
        <v>2</v>
      </c>
      <c r="F3601" s="6">
        <f t="shared" si="295"/>
        <v>1.2269938650306749E-3</v>
      </c>
      <c r="G3601" s="101">
        <v>0</v>
      </c>
      <c r="H3601" s="7">
        <f t="shared" si="292"/>
        <v>0</v>
      </c>
      <c r="I3601" s="6">
        <f t="shared" si="291"/>
        <v>0</v>
      </c>
      <c r="J3601" s="10" t="str">
        <f>IF(B3601="Pending","",C3601/(VLOOKUP(B3601,Population!$A$2:$B$10,2,FALSE)/100000))</f>
        <v/>
      </c>
      <c r="K3601" s="10" t="str">
        <f>IF(B3601="Pending","",SUMIFS(E:E,A:A,"&lt;="&amp;A3601,A:A,"&gt;="&amp;A3601-13,B:B,B3601)/(VLOOKUP(B3601,Population!$A$2:$B$10,2,FALSE)/100000)/14)</f>
        <v/>
      </c>
      <c r="L3601" s="13" t="str">
        <f>IF(B3601="Pending","",(G3601/C3601)/(VLOOKUP(B3601,Population!$A$2:$B$10,2,FALSE)/100000))</f>
        <v/>
      </c>
    </row>
    <row r="3602" spans="1:12" x14ac:dyDescent="0.3">
      <c r="A3602" s="1">
        <v>44269</v>
      </c>
      <c r="B3602" s="101" t="s">
        <v>0</v>
      </c>
      <c r="C3602" s="101">
        <v>42558</v>
      </c>
      <c r="D3602" s="6">
        <f t="shared" si="293"/>
        <v>5.3735594812554216E-2</v>
      </c>
      <c r="E3602" s="7">
        <f t="shared" si="294"/>
        <v>46</v>
      </c>
      <c r="F3602" s="6">
        <f t="shared" si="295"/>
        <v>6.5063649222065062E-2</v>
      </c>
      <c r="G3602" s="101">
        <v>4</v>
      </c>
      <c r="H3602" s="7">
        <f t="shared" si="292"/>
        <v>0</v>
      </c>
      <c r="I3602" s="6">
        <f t="shared" si="291"/>
        <v>3.4402683409305926E-4</v>
      </c>
      <c r="J3602" s="10">
        <f>IF(B3602="Pending","",C3602/(VLOOKUP(B3602,Population!$A$2:$B$10,2,FALSE)/100000))</f>
        <v>4697.6932094390977</v>
      </c>
      <c r="K3602" s="10">
        <f>IF(B3602="Pending","",SUMIFS(E:E,A:A,"&lt;="&amp;A3602,A:A,"&gt;="&amp;A3602-13,B:B,B3602)/(VLOOKUP(B3602,Population!$A$2:$B$10,2,FALSE)/100000)/14)</f>
        <v>8.4206701907329098</v>
      </c>
      <c r="L3602" s="13">
        <f>IF(B3602="Pending","",(G3602/C3602)/(VLOOKUP(B3602,Population!$A$2:$B$10,2,FALSE)/100000))</f>
        <v>1.0374859448938927E-5</v>
      </c>
    </row>
    <row r="3603" spans="1:12" x14ac:dyDescent="0.3">
      <c r="A3603" s="1">
        <v>44269</v>
      </c>
      <c r="B3603" s="101" t="s">
        <v>1</v>
      </c>
      <c r="C3603" s="101">
        <v>100533</v>
      </c>
      <c r="D3603" s="6">
        <f t="shared" si="293"/>
        <v>0.12693736907962105</v>
      </c>
      <c r="E3603" s="7">
        <f t="shared" si="294"/>
        <v>105</v>
      </c>
      <c r="F3603" s="6">
        <f t="shared" si="295"/>
        <v>0.14851485148514851</v>
      </c>
      <c r="G3603" s="101">
        <v>5</v>
      </c>
      <c r="H3603" s="7">
        <f t="shared" si="292"/>
        <v>0</v>
      </c>
      <c r="I3603" s="6">
        <f t="shared" si="291"/>
        <v>4.3003354261632407E-4</v>
      </c>
      <c r="J3603" s="10">
        <f>IF(B3603="Pending","",C3603/(VLOOKUP(B3603,Population!$A$2:$B$10,2,FALSE)/100000))</f>
        <v>11734.570603169046</v>
      </c>
      <c r="K3603" s="10">
        <f>IF(B3603="Pending","",SUMIFS(E:E,A:A,"&lt;="&amp;A3603,A:A,"&gt;="&amp;A3603-13,B:B,B3603)/(VLOOKUP(B3603,Population!$A$2:$B$10,2,FALSE)/100000)/14)</f>
        <v>19.317750736817533</v>
      </c>
      <c r="L3603" s="13">
        <f>IF(B3603="Pending","",(G3603/C3603)/(VLOOKUP(B3603,Population!$A$2:$B$10,2,FALSE)/100000))</f>
        <v>5.8052365594756184E-6</v>
      </c>
    </row>
    <row r="3604" spans="1:12" x14ac:dyDescent="0.3">
      <c r="A3604" s="1">
        <v>44269</v>
      </c>
      <c r="B3604" s="101" t="s">
        <v>2</v>
      </c>
      <c r="C3604" s="101">
        <v>142929</v>
      </c>
      <c r="D3604" s="6">
        <f t="shared" si="293"/>
        <v>0.18046841559668128</v>
      </c>
      <c r="E3604" s="7">
        <f t="shared" si="294"/>
        <v>109</v>
      </c>
      <c r="F3604" s="6">
        <f t="shared" si="295"/>
        <v>0.15417256011315417</v>
      </c>
      <c r="G3604" s="101">
        <v>46</v>
      </c>
      <c r="H3604" s="7">
        <f t="shared" si="292"/>
        <v>0</v>
      </c>
      <c r="I3604" s="6">
        <f t="shared" si="291"/>
        <v>3.9563085920701815E-3</v>
      </c>
      <c r="J3604" s="10">
        <f>IF(B3604="Pending","",C3604/(VLOOKUP(B3604,Population!$A$2:$B$10,2,FALSE)/100000))</f>
        <v>15006.488543206557</v>
      </c>
      <c r="K3604" s="10">
        <f>IF(B3604="Pending","",SUMIFS(E:E,A:A,"&lt;="&amp;A3604,A:A,"&gt;="&amp;A3604-13,B:B,B3604)/(VLOOKUP(B3604,Population!$A$2:$B$10,2,FALSE)/100000)/14)</f>
        <v>21.605978939082689</v>
      </c>
      <c r="L3604" s="13">
        <f>IF(B3604="Pending","",(G3604/C3604)/(VLOOKUP(B3604,Population!$A$2:$B$10,2,FALSE)/100000))</f>
        <v>3.3790623260056161E-5</v>
      </c>
    </row>
    <row r="3605" spans="1:12" x14ac:dyDescent="0.3">
      <c r="A3605" s="1">
        <v>44269</v>
      </c>
      <c r="B3605" s="101" t="s">
        <v>3</v>
      </c>
      <c r="C3605" s="101">
        <v>122759</v>
      </c>
      <c r="D3605" s="6">
        <f t="shared" si="293"/>
        <v>0.15500089016387855</v>
      </c>
      <c r="E3605" s="7">
        <f t="shared" si="294"/>
        <v>109</v>
      </c>
      <c r="F3605" s="6">
        <f t="shared" si="295"/>
        <v>0.15417256011315417</v>
      </c>
      <c r="G3605" s="101">
        <v>118</v>
      </c>
      <c r="H3605" s="7">
        <f t="shared" si="292"/>
        <v>0</v>
      </c>
      <c r="I3605" s="6">
        <f t="shared" si="291"/>
        <v>1.0148791605745248E-2</v>
      </c>
      <c r="J3605" s="10">
        <f>IF(B3605="Pending","",C3605/(VLOOKUP(B3605,Population!$A$2:$B$10,2,FALSE)/100000))</f>
        <v>13994.701213659195</v>
      </c>
      <c r="K3605" s="10">
        <f>IF(B3605="Pending","",SUMIFS(E:E,A:A,"&lt;="&amp;A3605,A:A,"&gt;="&amp;A3605-13,B:B,B3605)/(VLOOKUP(B3605,Population!$A$2:$B$10,2,FALSE)/100000)/14)</f>
        <v>22.051133223045095</v>
      </c>
      <c r="L3605" s="13">
        <f>IF(B3605="Pending","",(G3605/C3605)/(VLOOKUP(B3605,Population!$A$2:$B$10,2,FALSE)/100000))</f>
        <v>1.0958193225057741E-4</v>
      </c>
    </row>
    <row r="3606" spans="1:12" x14ac:dyDescent="0.3">
      <c r="A3606" s="1">
        <v>44269</v>
      </c>
      <c r="B3606" s="101" t="s">
        <v>4</v>
      </c>
      <c r="C3606" s="101">
        <v>118153</v>
      </c>
      <c r="D3606" s="6">
        <f t="shared" si="293"/>
        <v>0.14918515282409225</v>
      </c>
      <c r="E3606" s="7">
        <f t="shared" si="294"/>
        <v>113</v>
      </c>
      <c r="F3606" s="6">
        <f t="shared" si="295"/>
        <v>0.15983026874115983</v>
      </c>
      <c r="G3606" s="101">
        <v>362</v>
      </c>
      <c r="H3606" s="7">
        <f t="shared" si="292"/>
        <v>0</v>
      </c>
      <c r="I3606" s="6">
        <f t="shared" si="291"/>
        <v>3.1134428485421865E-2</v>
      </c>
      <c r="J3606" s="10">
        <f>IF(B3606="Pending","",C3606/(VLOOKUP(B3606,Population!$A$2:$B$10,2,FALSE)/100000))</f>
        <v>13859.264298784779</v>
      </c>
      <c r="K3606" s="10">
        <f>IF(B3606="Pending","",SUMIFS(E:E,A:A,"&lt;="&amp;A3606,A:A,"&gt;="&amp;A3606-13,B:B,B3606)/(VLOOKUP(B3606,Population!$A$2:$B$10,2,FALSE)/100000)/14)</f>
        <v>21.893076660120247</v>
      </c>
      <c r="L3606" s="13">
        <f>IF(B3606="Pending","",(G3606/C3606)/(VLOOKUP(B3606,Population!$A$2:$B$10,2,FALSE)/100000))</f>
        <v>3.5938441617574103E-4</v>
      </c>
    </row>
    <row r="3607" spans="1:12" x14ac:dyDescent="0.3">
      <c r="A3607" s="1">
        <v>44269</v>
      </c>
      <c r="B3607" s="101" t="s">
        <v>5</v>
      </c>
      <c r="C3607" s="101">
        <v>111540</v>
      </c>
      <c r="D3607" s="6">
        <f t="shared" si="293"/>
        <v>0.14083528937901915</v>
      </c>
      <c r="E3607" s="7">
        <f t="shared" si="294"/>
        <v>89</v>
      </c>
      <c r="F3607" s="6">
        <f t="shared" si="295"/>
        <v>0.12588401697312587</v>
      </c>
      <c r="G3607" s="101">
        <v>969</v>
      </c>
      <c r="H3607" s="7">
        <f t="shared" si="292"/>
        <v>0</v>
      </c>
      <c r="I3607" s="6">
        <f t="shared" si="291"/>
        <v>8.3340500559043601E-2</v>
      </c>
      <c r="J3607" s="10">
        <f>IF(B3607="Pending","",C3607/(VLOOKUP(B3607,Population!$A$2:$B$10,2,FALSE)/100000))</f>
        <v>12457.545057245068</v>
      </c>
      <c r="K3607" s="10">
        <f>IF(B3607="Pending","",SUMIFS(E:E,A:A,"&lt;="&amp;A3607,A:A,"&gt;="&amp;A3607-13,B:B,B3607)/(VLOOKUP(B3607,Population!$A$2:$B$10,2,FALSE)/100000)/14)</f>
        <v>20.949251594767762</v>
      </c>
      <c r="L3607" s="13">
        <f>IF(B3607="Pending","",(G3607/C3607)/(VLOOKUP(B3607,Population!$A$2:$B$10,2,FALSE)/100000))</f>
        <v>9.7027527218340682E-4</v>
      </c>
    </row>
    <row r="3608" spans="1:12" x14ac:dyDescent="0.3">
      <c r="A3608" s="1">
        <v>44269</v>
      </c>
      <c r="B3608" s="101" t="s">
        <v>6</v>
      </c>
      <c r="C3608" s="101">
        <v>80507</v>
      </c>
      <c r="D3608" s="6">
        <f t="shared" si="293"/>
        <v>0.1016516643539241</v>
      </c>
      <c r="E3608" s="7">
        <f t="shared" si="294"/>
        <v>80</v>
      </c>
      <c r="F3608" s="6">
        <f t="shared" si="295"/>
        <v>0.11315417256011315</v>
      </c>
      <c r="G3608" s="101">
        <v>2120</v>
      </c>
      <c r="H3608" s="7">
        <f t="shared" si="292"/>
        <v>0</v>
      </c>
      <c r="I3608" s="6">
        <f t="shared" si="291"/>
        <v>0.1823342220693214</v>
      </c>
      <c r="J3608" s="10">
        <f>IF(B3608="Pending","",C3608/(VLOOKUP(B3608,Population!$A$2:$B$10,2,FALSE)/100000))</f>
        <v>10216.131709384574</v>
      </c>
      <c r="K3608" s="10">
        <f>IF(B3608="Pending","",SUMIFS(E:E,A:A,"&lt;="&amp;A3608,A:A,"&gt;="&amp;A3608-13,B:B,B3608)/(VLOOKUP(B3608,Population!$A$2:$B$10,2,FALSE)/100000)/14)</f>
        <v>15.916563849531551</v>
      </c>
      <c r="L3608" s="13">
        <f>IF(B3608="Pending","",(G3608/C3608)/(VLOOKUP(B3608,Population!$A$2:$B$10,2,FALSE)/100000))</f>
        <v>3.3416045788042682E-3</v>
      </c>
    </row>
    <row r="3609" spans="1:12" x14ac:dyDescent="0.3">
      <c r="A3609" s="1">
        <v>44269</v>
      </c>
      <c r="B3609" s="101" t="s">
        <v>7</v>
      </c>
      <c r="C3609" s="101">
        <v>47394</v>
      </c>
      <c r="D3609" s="6">
        <f t="shared" si="293"/>
        <v>5.9841740226190009E-2</v>
      </c>
      <c r="E3609" s="7">
        <f t="shared" si="294"/>
        <v>40</v>
      </c>
      <c r="F3609" s="6">
        <f t="shared" si="295"/>
        <v>5.6577086280056574E-2</v>
      </c>
      <c r="G3609" s="101">
        <v>3586</v>
      </c>
      <c r="H3609" s="7">
        <f t="shared" si="292"/>
        <v>0</v>
      </c>
      <c r="I3609" s="6">
        <f t="shared" si="291"/>
        <v>0.30842005676442763</v>
      </c>
      <c r="J3609" s="10">
        <f>IF(B3609="Pending","",C3609/(VLOOKUP(B3609,Population!$A$2:$B$10,2,FALSE)/100000))</f>
        <v>9882.0468017940075</v>
      </c>
      <c r="K3609" s="10">
        <f>IF(B3609="Pending","",SUMIFS(E:E,A:A,"&lt;="&amp;A3609,A:A,"&gt;="&amp;A3609-13,B:B,B3609)/(VLOOKUP(B3609,Population!$A$2:$B$10,2,FALSE)/100000)/14)</f>
        <v>11.289240162648463</v>
      </c>
      <c r="L3609" s="13">
        <f>IF(B3609="Pending","",(G3609/C3609)/(VLOOKUP(B3609,Population!$A$2:$B$10,2,FALSE)/100000))</f>
        <v>1.5776492786223884E-2</v>
      </c>
    </row>
    <row r="3610" spans="1:12" x14ac:dyDescent="0.3">
      <c r="A3610" s="1">
        <v>44269</v>
      </c>
      <c r="B3610" s="101" t="s">
        <v>25</v>
      </c>
      <c r="C3610" s="101">
        <v>24590</v>
      </c>
      <c r="D3610" s="6">
        <f t="shared" si="293"/>
        <v>3.1048411025910713E-2</v>
      </c>
      <c r="E3610" s="7">
        <f t="shared" si="294"/>
        <v>16</v>
      </c>
      <c r="F3610" s="6">
        <f t="shared" si="295"/>
        <v>2.2630834512022632E-2</v>
      </c>
      <c r="G3610" s="101">
        <v>4417</v>
      </c>
      <c r="H3610" s="7">
        <f t="shared" si="292"/>
        <v>0</v>
      </c>
      <c r="I3610" s="6">
        <f t="shared" si="291"/>
        <v>0.37989163154726069</v>
      </c>
      <c r="J3610" s="10">
        <f>IF(B3610="Pending","",C3610/(VLOOKUP(B3610,Population!$A$2:$B$10,2,FALSE)/100000))</f>
        <v>11108.149740930301</v>
      </c>
      <c r="K3610" s="10">
        <f>IF(B3610="Pending","",SUMIFS(E:E,A:A,"&lt;="&amp;A3610,A:A,"&gt;="&amp;A3610-13,B:B,B3610)/(VLOOKUP(B3610,Population!$A$2:$B$10,2,FALSE)/100000)/14)</f>
        <v>9.486423121575287</v>
      </c>
      <c r="L3610" s="13">
        <f>IF(B3610="Pending","",(G3610/C3610)/(VLOOKUP(B3610,Population!$A$2:$B$10,2,FALSE)/100000))</f>
        <v>8.1143188148488629E-2</v>
      </c>
    </row>
    <row r="3611" spans="1:12" x14ac:dyDescent="0.3">
      <c r="A3611" s="1">
        <v>44269</v>
      </c>
      <c r="B3611" s="101" t="s">
        <v>21</v>
      </c>
      <c r="C3611" s="101">
        <v>1026</v>
      </c>
      <c r="D3611" s="6">
        <f t="shared" si="293"/>
        <v>1.2954725381286861E-3</v>
      </c>
      <c r="E3611" s="7">
        <f t="shared" si="294"/>
        <v>0</v>
      </c>
      <c r="F3611" s="6">
        <f t="shared" si="295"/>
        <v>0</v>
      </c>
      <c r="G3611" s="101">
        <v>0</v>
      </c>
      <c r="H3611" s="7">
        <f t="shared" si="292"/>
        <v>0</v>
      </c>
      <c r="I3611" s="6">
        <f t="shared" si="291"/>
        <v>0</v>
      </c>
      <c r="J3611" s="10" t="str">
        <f>IF(B3611="Pending","",C3611/(VLOOKUP(B3611,Population!$A$2:$B$10,2,FALSE)/100000))</f>
        <v/>
      </c>
      <c r="K3611" s="10" t="str">
        <f>IF(B3611="Pending","",SUMIFS(E:E,A:A,"&lt;="&amp;A3611,A:A,"&gt;="&amp;A3611-13,B:B,B3611)/(VLOOKUP(B3611,Population!$A$2:$B$10,2,FALSE)/100000)/14)</f>
        <v/>
      </c>
      <c r="L3611" s="13" t="str">
        <f>IF(B3611="Pending","",(G3611/C3611)/(VLOOKUP(B3611,Population!$A$2:$B$10,2,FALSE)/100000))</f>
        <v/>
      </c>
    </row>
    <row r="3612" spans="1:12" x14ac:dyDescent="0.3">
      <c r="A3612" s="1">
        <v>44270</v>
      </c>
      <c r="B3612" s="101" t="s">
        <v>0</v>
      </c>
      <c r="C3612" s="101">
        <v>42612</v>
      </c>
      <c r="D3612" s="6">
        <f t="shared" si="293"/>
        <v>5.374907763040887E-2</v>
      </c>
      <c r="E3612" s="7">
        <f t="shared" si="294"/>
        <v>54</v>
      </c>
      <c r="F3612" s="6">
        <f t="shared" si="295"/>
        <v>6.699751861042183E-2</v>
      </c>
      <c r="G3612" s="101">
        <v>4</v>
      </c>
      <c r="H3612" s="7">
        <f t="shared" si="292"/>
        <v>0</v>
      </c>
      <c r="I3612" s="6">
        <f t="shared" si="291"/>
        <v>3.4370166695308474E-4</v>
      </c>
      <c r="J3612" s="10">
        <f>IF(B3612="Pending","",C3612/(VLOOKUP(B3612,Population!$A$2:$B$10,2,FALSE)/100000))</f>
        <v>4703.6539085628747</v>
      </c>
      <c r="K3612" s="10">
        <f>IF(B3612="Pending","",SUMIFS(E:E,A:A,"&lt;="&amp;A3612,A:A,"&gt;="&amp;A3612-13,B:B,B3612)/(VLOOKUP(B3612,Population!$A$2:$B$10,2,FALSE)/100000)/14)</f>
        <v>8.5783606437428883</v>
      </c>
      <c r="L3612" s="13">
        <f>IF(B3612="Pending","",(G3612/C3612)/(VLOOKUP(B3612,Population!$A$2:$B$10,2,FALSE)/100000))</f>
        <v>1.0361711922180204E-5</v>
      </c>
    </row>
    <row r="3613" spans="1:12" x14ac:dyDescent="0.3">
      <c r="A3613" s="1">
        <v>44270</v>
      </c>
      <c r="B3613" s="101" t="s">
        <v>1</v>
      </c>
      <c r="C3613" s="101">
        <v>100642</v>
      </c>
      <c r="D3613" s="6">
        <f t="shared" si="293"/>
        <v>0.12694580566224559</v>
      </c>
      <c r="E3613" s="7">
        <f t="shared" si="294"/>
        <v>109</v>
      </c>
      <c r="F3613" s="6">
        <f t="shared" si="295"/>
        <v>0.13523573200992556</v>
      </c>
      <c r="G3613" s="101">
        <v>5</v>
      </c>
      <c r="H3613" s="7">
        <f t="shared" si="292"/>
        <v>0</v>
      </c>
      <c r="I3613" s="6">
        <f t="shared" si="291"/>
        <v>4.296270836913559E-4</v>
      </c>
      <c r="J3613" s="10">
        <f>IF(B3613="Pending","",C3613/(VLOOKUP(B3613,Population!$A$2:$B$10,2,FALSE)/100000))</f>
        <v>11747.293472234382</v>
      </c>
      <c r="K3613" s="10">
        <f>IF(B3613="Pending","",SUMIFS(E:E,A:A,"&lt;="&amp;A3613,A:A,"&gt;="&amp;A3613-13,B:B,B3613)/(VLOOKUP(B3613,Population!$A$2:$B$10,2,FALSE)/100000)/14)</f>
        <v>19.492836090927661</v>
      </c>
      <c r="L3613" s="13">
        <f>IF(B3613="Pending","",(G3613/C3613)/(VLOOKUP(B3613,Population!$A$2:$B$10,2,FALSE)/100000))</f>
        <v>5.7989492163685376E-6</v>
      </c>
    </row>
    <row r="3614" spans="1:12" x14ac:dyDescent="0.3">
      <c r="A3614" s="1">
        <v>44270</v>
      </c>
      <c r="B3614" s="101" t="s">
        <v>2</v>
      </c>
      <c r="C3614" s="101">
        <v>143052</v>
      </c>
      <c r="D3614" s="6">
        <f t="shared" si="293"/>
        <v>0.18044008854748075</v>
      </c>
      <c r="E3614" s="7">
        <f t="shared" si="294"/>
        <v>123</v>
      </c>
      <c r="F3614" s="6">
        <f t="shared" si="295"/>
        <v>0.15260545905707196</v>
      </c>
      <c r="G3614" s="101">
        <v>46</v>
      </c>
      <c r="H3614" s="7">
        <f t="shared" si="292"/>
        <v>0</v>
      </c>
      <c r="I3614" s="6">
        <f t="shared" ref="I3614:I3677" si="296">G3614/SUMIF(A:A,A3614,G:G)</f>
        <v>3.952569169960474E-3</v>
      </c>
      <c r="J3614" s="10">
        <f>IF(B3614="Pending","",C3614/(VLOOKUP(B3614,Population!$A$2:$B$10,2,FALSE)/100000))</f>
        <v>15019.402634054562</v>
      </c>
      <c r="K3614" s="10">
        <f>IF(B3614="Pending","",SUMIFS(E:E,A:A,"&lt;="&amp;A3614,A:A,"&gt;="&amp;A3614-13,B:B,B3614)/(VLOOKUP(B3614,Population!$A$2:$B$10,2,FALSE)/100000)/14)</f>
        <v>21.665974715380035</v>
      </c>
      <c r="L3614" s="13">
        <f>IF(B3614="Pending","",(G3614/C3614)/(VLOOKUP(B3614,Population!$A$2:$B$10,2,FALSE)/100000))</f>
        <v>3.3761569163217347E-5</v>
      </c>
    </row>
    <row r="3615" spans="1:12" x14ac:dyDescent="0.3">
      <c r="A3615" s="1">
        <v>44270</v>
      </c>
      <c r="B3615" s="101" t="s">
        <v>3</v>
      </c>
      <c r="C3615" s="101">
        <v>122874</v>
      </c>
      <c r="D3615" s="6">
        <f t="shared" si="293"/>
        <v>0.15498836395285037</v>
      </c>
      <c r="E3615" s="7">
        <f t="shared" si="294"/>
        <v>115</v>
      </c>
      <c r="F3615" s="6">
        <f t="shared" si="295"/>
        <v>0.14267990074441686</v>
      </c>
      <c r="G3615" s="101">
        <v>118</v>
      </c>
      <c r="H3615" s="7">
        <f t="shared" si="292"/>
        <v>0</v>
      </c>
      <c r="I3615" s="6">
        <f t="shared" si="296"/>
        <v>1.0139199175116E-2</v>
      </c>
      <c r="J3615" s="10">
        <f>IF(B3615="Pending","",C3615/(VLOOKUP(B3615,Population!$A$2:$B$10,2,FALSE)/100000))</f>
        <v>14007.811377798451</v>
      </c>
      <c r="K3615" s="10">
        <f>IF(B3615="Pending","",SUMIFS(E:E,A:A,"&lt;="&amp;A3615,A:A,"&gt;="&amp;A3615-13,B:B,B3615)/(VLOOKUP(B3615,Population!$A$2:$B$10,2,FALSE)/100000)/14)</f>
        <v>21.945274754839932</v>
      </c>
      <c r="L3615" s="13">
        <f>IF(B3615="Pending","",(G3615/C3615)/(VLOOKUP(B3615,Population!$A$2:$B$10,2,FALSE)/100000))</f>
        <v>1.0947937253730352E-4</v>
      </c>
    </row>
    <row r="3616" spans="1:12" x14ac:dyDescent="0.3">
      <c r="A3616" s="1">
        <v>44270</v>
      </c>
      <c r="B3616" s="101" t="s">
        <v>4</v>
      </c>
      <c r="C3616" s="101">
        <v>118288</v>
      </c>
      <c r="D3616" s="6">
        <f t="shared" si="293"/>
        <v>0.14920376642133212</v>
      </c>
      <c r="E3616" s="7">
        <f t="shared" si="294"/>
        <v>135</v>
      </c>
      <c r="F3616" s="6">
        <f t="shared" si="295"/>
        <v>0.16749379652605459</v>
      </c>
      <c r="G3616" s="101">
        <v>362</v>
      </c>
      <c r="H3616" s="7">
        <f t="shared" si="292"/>
        <v>0</v>
      </c>
      <c r="I3616" s="6">
        <f t="shared" si="296"/>
        <v>3.1105000859254169E-2</v>
      </c>
      <c r="J3616" s="10">
        <f>IF(B3616="Pending","",C3616/(VLOOKUP(B3616,Population!$A$2:$B$10,2,FALSE)/100000))</f>
        <v>13875.099704405762</v>
      </c>
      <c r="K3616" s="10">
        <f>IF(B3616="Pending","",SUMIFS(E:E,A:A,"&lt;="&amp;A3616,A:A,"&gt;="&amp;A3616-13,B:B,B3616)/(VLOOKUP(B3616,Population!$A$2:$B$10,2,FALSE)/100000)/14)</f>
        <v>22.194703433853249</v>
      </c>
      <c r="L3616" s="13">
        <f>IF(B3616="Pending","",(G3616/C3616)/(VLOOKUP(B3616,Population!$A$2:$B$10,2,FALSE)/100000))</f>
        <v>3.5897425710479787E-4</v>
      </c>
    </row>
    <row r="3617" spans="1:12" x14ac:dyDescent="0.3">
      <c r="A3617" s="1">
        <v>44270</v>
      </c>
      <c r="B3617" s="101" t="s">
        <v>5</v>
      </c>
      <c r="C3617" s="101">
        <v>111669</v>
      </c>
      <c r="D3617" s="6">
        <f t="shared" si="293"/>
        <v>0.14085482375645658</v>
      </c>
      <c r="E3617" s="7">
        <f t="shared" si="294"/>
        <v>129</v>
      </c>
      <c r="F3617" s="6">
        <f t="shared" si="295"/>
        <v>0.16004962779156329</v>
      </c>
      <c r="G3617" s="101">
        <v>972</v>
      </c>
      <c r="H3617" s="7">
        <f t="shared" si="292"/>
        <v>3</v>
      </c>
      <c r="I3617" s="6">
        <f t="shared" si="296"/>
        <v>8.3519505069599584E-2</v>
      </c>
      <c r="J3617" s="10">
        <f>IF(B3617="Pending","",C3617/(VLOOKUP(B3617,Population!$A$2:$B$10,2,FALSE)/100000))</f>
        <v>12471.952653734081</v>
      </c>
      <c r="K3617" s="10">
        <f>IF(B3617="Pending","",SUMIFS(E:E,A:A,"&lt;="&amp;A3617,A:A,"&gt;="&amp;A3617-13,B:B,B3617)/(VLOOKUP(B3617,Population!$A$2:$B$10,2,FALSE)/100000)/14)</f>
        <v>21.005094992012001</v>
      </c>
      <c r="L3617" s="13">
        <f>IF(B3617="Pending","",(G3617/C3617)/(VLOOKUP(B3617,Population!$A$2:$B$10,2,FALSE)/100000))</f>
        <v>9.7215488849011484E-4</v>
      </c>
    </row>
    <row r="3618" spans="1:12" x14ac:dyDescent="0.3">
      <c r="A3618" s="1">
        <v>44270</v>
      </c>
      <c r="B3618" s="101" t="s">
        <v>6</v>
      </c>
      <c r="C3618" s="101">
        <v>80601</v>
      </c>
      <c r="D3618" s="6">
        <f t="shared" si="293"/>
        <v>0.10166688740468847</v>
      </c>
      <c r="E3618" s="7">
        <f t="shared" si="294"/>
        <v>94</v>
      </c>
      <c r="F3618" s="6">
        <f t="shared" si="295"/>
        <v>0.11662531017369727</v>
      </c>
      <c r="G3618" s="101">
        <v>2123</v>
      </c>
      <c r="H3618" s="7">
        <f t="shared" si="292"/>
        <v>3</v>
      </c>
      <c r="I3618" s="6">
        <f t="shared" si="296"/>
        <v>0.18241965973534971</v>
      </c>
      <c r="J3618" s="10">
        <f>IF(B3618="Pending","",C3618/(VLOOKUP(B3618,Population!$A$2:$B$10,2,FALSE)/100000))</f>
        <v>10228.060068169301</v>
      </c>
      <c r="K3618" s="10">
        <f>IF(B3618="Pending","",SUMIFS(E:E,A:A,"&lt;="&amp;A3618,A:A,"&gt;="&amp;A3618-13,B:B,B3618)/(VLOOKUP(B3618,Population!$A$2:$B$10,2,FALSE)/100000)/14)</f>
        <v>16.052525385831647</v>
      </c>
      <c r="L3618" s="13">
        <f>IF(B3618="Pending","",(G3618/C3618)/(VLOOKUP(B3618,Population!$A$2:$B$10,2,FALSE)/100000))</f>
        <v>3.3424306413994305E-3</v>
      </c>
    </row>
    <row r="3619" spans="1:12" x14ac:dyDescent="0.3">
      <c r="A3619" s="1">
        <v>44270</v>
      </c>
      <c r="B3619" s="101" t="s">
        <v>7</v>
      </c>
      <c r="C3619" s="101">
        <v>47428</v>
      </c>
      <c r="D3619" s="6">
        <f t="shared" si="293"/>
        <v>5.9823787990590252E-2</v>
      </c>
      <c r="E3619" s="7">
        <f t="shared" si="294"/>
        <v>34</v>
      </c>
      <c r="F3619" s="6">
        <f t="shared" si="295"/>
        <v>4.2183622828784122E-2</v>
      </c>
      <c r="G3619" s="101">
        <v>3588</v>
      </c>
      <c r="H3619" s="7">
        <f t="shared" si="292"/>
        <v>2</v>
      </c>
      <c r="I3619" s="6">
        <f t="shared" si="296"/>
        <v>0.30830039525691699</v>
      </c>
      <c r="J3619" s="10">
        <f>IF(B3619="Pending","",C3619/(VLOOKUP(B3619,Population!$A$2:$B$10,2,FALSE)/100000))</f>
        <v>9889.1360871731904</v>
      </c>
      <c r="K3619" s="10">
        <f>IF(B3619="Pending","",SUMIFS(E:E,A:A,"&lt;="&amp;A3619,A:A,"&gt;="&amp;A3619-13,B:B,B3619)/(VLOOKUP(B3619,Population!$A$2:$B$10,2,FALSE)/100000)/14)</f>
        <v>11.25945324929055</v>
      </c>
      <c r="L3619" s="13">
        <f>IF(B3619="Pending","",(G3619/C3619)/(VLOOKUP(B3619,Population!$A$2:$B$10,2,FALSE)/100000))</f>
        <v>1.5773975624047094E-2</v>
      </c>
    </row>
    <row r="3620" spans="1:12" x14ac:dyDescent="0.3">
      <c r="A3620" s="1">
        <v>44270</v>
      </c>
      <c r="B3620" s="101" t="s">
        <v>25</v>
      </c>
      <c r="C3620" s="101">
        <v>24600</v>
      </c>
      <c r="D3620" s="6">
        <f t="shared" si="293"/>
        <v>3.1029459065710557E-2</v>
      </c>
      <c r="E3620" s="7">
        <f t="shared" si="294"/>
        <v>10</v>
      </c>
      <c r="F3620" s="6">
        <f t="shared" si="295"/>
        <v>1.2406947890818859E-2</v>
      </c>
      <c r="G3620" s="101">
        <v>4420</v>
      </c>
      <c r="H3620" s="7">
        <f t="shared" si="292"/>
        <v>3</v>
      </c>
      <c r="I3620" s="6">
        <f t="shared" si="296"/>
        <v>0.37979034198315864</v>
      </c>
      <c r="J3620" s="10">
        <f>IF(B3620="Pending","",C3620/(VLOOKUP(B3620,Population!$A$2:$B$10,2,FALSE)/100000))</f>
        <v>11112.667085273908</v>
      </c>
      <c r="K3620" s="10">
        <f>IF(B3620="Pending","",SUMIFS(E:E,A:A,"&lt;="&amp;A3620,A:A,"&gt;="&amp;A3620-13,B:B,B3620)/(VLOOKUP(B3620,Population!$A$2:$B$10,2,FALSE)/100000)/14)</f>
        <v>9.7445570840671305</v>
      </c>
      <c r="L3620" s="13">
        <f>IF(B3620="Pending","",(G3620/C3620)/(VLOOKUP(B3620,Population!$A$2:$B$10,2,FALSE)/100000))</f>
        <v>8.1165292677821868E-2</v>
      </c>
    </row>
    <row r="3621" spans="1:12" x14ac:dyDescent="0.3">
      <c r="A3621" s="1">
        <v>44270</v>
      </c>
      <c r="B3621" s="101" t="s">
        <v>21</v>
      </c>
      <c r="C3621" s="101">
        <v>1029</v>
      </c>
      <c r="D3621" s="6">
        <f t="shared" si="293"/>
        <v>1.2979395682364294E-3</v>
      </c>
      <c r="E3621" s="7">
        <f t="shared" si="294"/>
        <v>3</v>
      </c>
      <c r="F3621" s="6">
        <f t="shared" si="295"/>
        <v>3.7220843672456576E-3</v>
      </c>
      <c r="G3621" s="101">
        <v>0</v>
      </c>
      <c r="H3621" s="7">
        <f t="shared" si="292"/>
        <v>0</v>
      </c>
      <c r="I3621" s="6">
        <f t="shared" si="296"/>
        <v>0</v>
      </c>
      <c r="J3621" s="10" t="str">
        <f>IF(B3621="Pending","",C3621/(VLOOKUP(B3621,Population!$A$2:$B$10,2,FALSE)/100000))</f>
        <v/>
      </c>
      <c r="K3621" s="10" t="str">
        <f>IF(B3621="Pending","",SUMIFS(E:E,A:A,"&lt;="&amp;A3621,A:A,"&gt;="&amp;A3621-13,B:B,B3621)/(VLOOKUP(B3621,Population!$A$2:$B$10,2,FALSE)/100000)/14)</f>
        <v/>
      </c>
      <c r="L3621" s="13" t="str">
        <f>IF(B3621="Pending","",(G3621/C3621)/(VLOOKUP(B3621,Population!$A$2:$B$10,2,FALSE)/100000))</f>
        <v/>
      </c>
    </row>
    <row r="3622" spans="1:12" x14ac:dyDescent="0.3">
      <c r="A3622" s="1">
        <v>44271</v>
      </c>
      <c r="B3622" s="101" t="s">
        <v>0</v>
      </c>
      <c r="C3622" s="101">
        <v>42706</v>
      </c>
      <c r="D3622" s="6">
        <f t="shared" si="293"/>
        <v>5.3776615369892096E-2</v>
      </c>
      <c r="E3622" s="7">
        <f t="shared" si="294"/>
        <v>94</v>
      </c>
      <c r="F3622" s="6">
        <f t="shared" si="295"/>
        <v>7.0044709388971685E-2</v>
      </c>
      <c r="G3622" s="101">
        <v>4</v>
      </c>
      <c r="H3622" s="7">
        <f t="shared" si="292"/>
        <v>0</v>
      </c>
      <c r="I3622" s="6">
        <f t="shared" si="296"/>
        <v>3.4334763948497857E-4</v>
      </c>
      <c r="J3622" s="10">
        <f>IF(B3622="Pending","",C3622/(VLOOKUP(B3622,Population!$A$2:$B$10,2,FALSE)/100000))</f>
        <v>4714.0299403709314</v>
      </c>
      <c r="K3622" s="10">
        <f>IF(B3622="Pending","",SUMIFS(E:E,A:A,"&lt;="&amp;A3622,A:A,"&gt;="&amp;A3622-13,B:B,B3622)/(VLOOKUP(B3622,Population!$A$2:$B$10,2,FALSE)/100000)/14)</f>
        <v>9.0120093895203333</v>
      </c>
      <c r="L3622" s="13">
        <f>IF(B3622="Pending","",(G3622/C3622)/(VLOOKUP(B3622,Population!$A$2:$B$10,2,FALSE)/100000))</f>
        <v>1.0338904800916565E-5</v>
      </c>
    </row>
    <row r="3623" spans="1:12" x14ac:dyDescent="0.3">
      <c r="A3623" s="1">
        <v>44271</v>
      </c>
      <c r="B3623" s="101" t="s">
        <v>1</v>
      </c>
      <c r="C3623" s="101">
        <v>100828</v>
      </c>
      <c r="D3623" s="6">
        <f t="shared" si="293"/>
        <v>0.12696549839637242</v>
      </c>
      <c r="E3623" s="7">
        <f t="shared" si="294"/>
        <v>186</v>
      </c>
      <c r="F3623" s="6">
        <f t="shared" si="295"/>
        <v>0.13859910581222057</v>
      </c>
      <c r="G3623" s="101">
        <v>5</v>
      </c>
      <c r="H3623" s="7">
        <f t="shared" si="292"/>
        <v>0</v>
      </c>
      <c r="I3623" s="6">
        <f t="shared" si="296"/>
        <v>4.2918454935622315E-4</v>
      </c>
      <c r="J3623" s="10">
        <f>IF(B3623="Pending","",C3623/(VLOOKUP(B3623,Population!$A$2:$B$10,2,FALSE)/100000))</f>
        <v>11769.004056144038</v>
      </c>
      <c r="K3623" s="10">
        <f>IF(B3623="Pending","",SUMIFS(E:E,A:A,"&lt;="&amp;A3623,A:A,"&gt;="&amp;A3623-13,B:B,B3623)/(VLOOKUP(B3623,Population!$A$2:$B$10,2,FALSE)/100000)/14)</f>
        <v>20.451636839625987</v>
      </c>
      <c r="L3623" s="13">
        <f>IF(B3623="Pending","",(G3623/C3623)/(VLOOKUP(B3623,Population!$A$2:$B$10,2,FALSE)/100000))</f>
        <v>5.7882517458817222E-6</v>
      </c>
    </row>
    <row r="3624" spans="1:12" x14ac:dyDescent="0.3">
      <c r="A3624" s="1">
        <v>44271</v>
      </c>
      <c r="B3624" s="101" t="s">
        <v>2</v>
      </c>
      <c r="C3624" s="101">
        <v>143311</v>
      </c>
      <c r="D3624" s="6">
        <f t="shared" si="293"/>
        <v>0.18046130579484396</v>
      </c>
      <c r="E3624" s="7">
        <f t="shared" si="294"/>
        <v>259</v>
      </c>
      <c r="F3624" s="6">
        <f t="shared" si="295"/>
        <v>0.19299552906110284</v>
      </c>
      <c r="G3624" s="101">
        <v>46</v>
      </c>
      <c r="H3624" s="7">
        <f t="shared" ref="H3624:H3687" si="297">G3624-SUMIFS(G:G,A:A,A3624-1,B:B,B3624)</f>
        <v>0</v>
      </c>
      <c r="I3624" s="6">
        <f t="shared" si="296"/>
        <v>3.948497854077253E-3</v>
      </c>
      <c r="J3624" s="10">
        <f>IF(B3624="Pending","",C3624/(VLOOKUP(B3624,Population!$A$2:$B$10,2,FALSE)/100000))</f>
        <v>15046.595719661334</v>
      </c>
      <c r="K3624" s="10">
        <f>IF(B3624="Pending","",SUMIFS(E:E,A:A,"&lt;="&amp;A3624,A:A,"&gt;="&amp;A3624-13,B:B,B3624)/(VLOOKUP(B3624,Population!$A$2:$B$10,2,FALSE)/100000)/14)</f>
        <v>22.895888129475683</v>
      </c>
      <c r="L3624" s="13">
        <f>IF(B3624="Pending","",(G3624/C3624)/(VLOOKUP(B3624,Population!$A$2:$B$10,2,FALSE)/100000))</f>
        <v>3.3700553285767089E-5</v>
      </c>
    </row>
    <row r="3625" spans="1:12" x14ac:dyDescent="0.3">
      <c r="A3625" s="1">
        <v>44271</v>
      </c>
      <c r="B3625" s="101" t="s">
        <v>3</v>
      </c>
      <c r="C3625" s="101">
        <v>123090</v>
      </c>
      <c r="D3625" s="6">
        <f t="shared" si="293"/>
        <v>0.15499844485271433</v>
      </c>
      <c r="E3625" s="7">
        <f t="shared" si="294"/>
        <v>216</v>
      </c>
      <c r="F3625" s="6">
        <f t="shared" si="295"/>
        <v>0.16095380029806258</v>
      </c>
      <c r="G3625" s="101">
        <v>118</v>
      </c>
      <c r="H3625" s="7">
        <f t="shared" si="297"/>
        <v>0</v>
      </c>
      <c r="I3625" s="6">
        <f t="shared" si="296"/>
        <v>1.0128755364806867E-2</v>
      </c>
      <c r="J3625" s="10">
        <f>IF(B3625="Pending","",C3625/(VLOOKUP(B3625,Population!$A$2:$B$10,2,FALSE)/100000))</f>
        <v>14032.43568609479</v>
      </c>
      <c r="K3625" s="10">
        <f>IF(B3625="Pending","",SUMIFS(E:E,A:A,"&lt;="&amp;A3625,A:A,"&gt;="&amp;A3625-13,B:B,B3625)/(VLOOKUP(B3625,Population!$A$2:$B$10,2,FALSE)/100000)/14)</f>
        <v>22.873572091408299</v>
      </c>
      <c r="L3625" s="13">
        <f>IF(B3625="Pending","",(G3625/C3625)/(VLOOKUP(B3625,Population!$A$2:$B$10,2,FALSE)/100000))</f>
        <v>1.092872566508135E-4</v>
      </c>
    </row>
    <row r="3626" spans="1:12" x14ac:dyDescent="0.3">
      <c r="A3626" s="1">
        <v>44271</v>
      </c>
      <c r="B3626" s="101" t="s">
        <v>4</v>
      </c>
      <c r="C3626" s="101">
        <v>118474</v>
      </c>
      <c r="D3626" s="6">
        <f t="shared" si="293"/>
        <v>0.14918584576716612</v>
      </c>
      <c r="E3626" s="7">
        <f t="shared" si="294"/>
        <v>186</v>
      </c>
      <c r="F3626" s="6">
        <f t="shared" si="295"/>
        <v>0.13859910581222057</v>
      </c>
      <c r="G3626" s="101">
        <v>366</v>
      </c>
      <c r="H3626" s="7">
        <f t="shared" si="297"/>
        <v>4</v>
      </c>
      <c r="I3626" s="6">
        <f t="shared" si="296"/>
        <v>3.1416309012875537E-2</v>
      </c>
      <c r="J3626" s="10">
        <f>IF(B3626="Pending","",C3626/(VLOOKUP(B3626,Population!$A$2:$B$10,2,FALSE)/100000))</f>
        <v>13896.91737437245</v>
      </c>
      <c r="K3626" s="10">
        <f>IF(B3626="Pending","",SUMIFS(E:E,A:A,"&lt;="&amp;A3626,A:A,"&gt;="&amp;A3626-13,B:B,B3626)/(VLOOKUP(B3626,Population!$A$2:$B$10,2,FALSE)/100000)/14)</f>
        <v>22.814714024304415</v>
      </c>
      <c r="L3626" s="13">
        <f>IF(B3626="Pending","",(G3626/C3626)/(VLOOKUP(B3626,Population!$A$2:$B$10,2,FALSE)/100000))</f>
        <v>3.6237101919405943E-4</v>
      </c>
    </row>
    <row r="3627" spans="1:12" x14ac:dyDescent="0.3">
      <c r="A3627" s="1">
        <v>44271</v>
      </c>
      <c r="B3627" s="101" t="s">
        <v>5</v>
      </c>
      <c r="C3627" s="101">
        <v>111856</v>
      </c>
      <c r="D3627" s="6">
        <f t="shared" si="293"/>
        <v>0.14085227108168993</v>
      </c>
      <c r="E3627" s="7">
        <f t="shared" si="294"/>
        <v>187</v>
      </c>
      <c r="F3627" s="6">
        <f t="shared" si="295"/>
        <v>0.13934426229508196</v>
      </c>
      <c r="G3627" s="101">
        <v>972</v>
      </c>
      <c r="H3627" s="7">
        <f t="shared" si="297"/>
        <v>0</v>
      </c>
      <c r="I3627" s="6">
        <f t="shared" si="296"/>
        <v>8.3433476394849784E-2</v>
      </c>
      <c r="J3627" s="10">
        <f>IF(B3627="Pending","",C3627/(VLOOKUP(B3627,Population!$A$2:$B$10,2,FALSE)/100000))</f>
        <v>12492.838084303427</v>
      </c>
      <c r="K3627" s="10">
        <f>IF(B3627="Pending","",SUMIFS(E:E,A:A,"&lt;="&amp;A3627,A:A,"&gt;="&amp;A3627-13,B:B,B3627)/(VLOOKUP(B3627,Population!$A$2:$B$10,2,FALSE)/100000)/14)</f>
        <v>21.651282874409638</v>
      </c>
      <c r="L3627" s="13">
        <f>IF(B3627="Pending","",(G3627/C3627)/(VLOOKUP(B3627,Population!$A$2:$B$10,2,FALSE)/100000))</f>
        <v>9.7052964742886055E-4</v>
      </c>
    </row>
    <row r="3628" spans="1:12" x14ac:dyDescent="0.3">
      <c r="A3628" s="1">
        <v>44271</v>
      </c>
      <c r="B3628" s="101" t="s">
        <v>6</v>
      </c>
      <c r="C3628" s="101">
        <v>80727</v>
      </c>
      <c r="D3628" s="6">
        <f t="shared" si="293"/>
        <v>0.1016537448828099</v>
      </c>
      <c r="E3628" s="7">
        <f t="shared" si="294"/>
        <v>126</v>
      </c>
      <c r="F3628" s="6">
        <f t="shared" si="295"/>
        <v>9.3889716840536513E-2</v>
      </c>
      <c r="G3628" s="101">
        <v>2125</v>
      </c>
      <c r="H3628" s="7">
        <f t="shared" si="297"/>
        <v>2</v>
      </c>
      <c r="I3628" s="6">
        <f t="shared" si="296"/>
        <v>0.18240343347639484</v>
      </c>
      <c r="J3628" s="10">
        <f>IF(B3628="Pending","",C3628/(VLOOKUP(B3628,Population!$A$2:$B$10,2,FALSE)/100000))</f>
        <v>10244.049144838193</v>
      </c>
      <c r="K3628" s="10">
        <f>IF(B3628="Pending","",SUMIFS(E:E,A:A,"&lt;="&amp;A3628,A:A,"&gt;="&amp;A3628-13,B:B,B3628)/(VLOOKUP(B3628,Population!$A$2:$B$10,2,FALSE)/100000)/14)</f>
        <v>16.523858711671991</v>
      </c>
      <c r="L3628" s="13">
        <f>IF(B3628="Pending","",(G3628/C3628)/(VLOOKUP(B3628,Population!$A$2:$B$10,2,FALSE)/100000))</f>
        <v>3.3403575878602656E-3</v>
      </c>
    </row>
    <row r="3629" spans="1:12" x14ac:dyDescent="0.3">
      <c r="A3629" s="1">
        <v>44271</v>
      </c>
      <c r="B3629" s="101" t="s">
        <v>7</v>
      </c>
      <c r="C3629" s="101">
        <v>47493</v>
      </c>
      <c r="D3629" s="6">
        <f t="shared" si="293"/>
        <v>5.9804542541148441E-2</v>
      </c>
      <c r="E3629" s="7">
        <f t="shared" si="294"/>
        <v>65</v>
      </c>
      <c r="F3629" s="6">
        <f t="shared" si="295"/>
        <v>4.8435171385991058E-2</v>
      </c>
      <c r="G3629" s="101">
        <v>3593</v>
      </c>
      <c r="H3629" s="7">
        <f t="shared" si="297"/>
        <v>5</v>
      </c>
      <c r="I3629" s="6">
        <f t="shared" si="296"/>
        <v>0.30841201716738198</v>
      </c>
      <c r="J3629" s="10">
        <f>IF(B3629="Pending","",C3629/(VLOOKUP(B3629,Population!$A$2:$B$10,2,FALSE)/100000))</f>
        <v>9902.6891327510402</v>
      </c>
      <c r="K3629" s="10">
        <f>IF(B3629="Pending","",SUMIFS(E:E,A:A,"&lt;="&amp;A3629,A:A,"&gt;="&amp;A3629-13,B:B,B3629)/(VLOOKUP(B3629,Population!$A$2:$B$10,2,FALSE)/100000)/14)</f>
        <v>11.765830776375045</v>
      </c>
      <c r="L3629" s="13">
        <f>IF(B3629="Pending","",(G3629/C3629)/(VLOOKUP(B3629,Population!$A$2:$B$10,2,FALSE)/100000))</f>
        <v>1.5774338489142239E-2</v>
      </c>
    </row>
    <row r="3630" spans="1:12" x14ac:dyDescent="0.3">
      <c r="A3630" s="1">
        <v>44271</v>
      </c>
      <c r="B3630" s="101" t="s">
        <v>25</v>
      </c>
      <c r="C3630" s="101">
        <v>24620</v>
      </c>
      <c r="D3630" s="6">
        <f t="shared" si="293"/>
        <v>3.1002207427685651E-2</v>
      </c>
      <c r="E3630" s="7">
        <f t="shared" si="294"/>
        <v>20</v>
      </c>
      <c r="F3630" s="6">
        <f t="shared" si="295"/>
        <v>1.4903129657228018E-2</v>
      </c>
      <c r="G3630" s="101">
        <v>4421</v>
      </c>
      <c r="H3630" s="7">
        <f t="shared" si="297"/>
        <v>1</v>
      </c>
      <c r="I3630" s="6">
        <f t="shared" si="296"/>
        <v>0.37948497854077251</v>
      </c>
      <c r="J3630" s="10">
        <f>IF(B3630="Pending","",C3630/(VLOOKUP(B3630,Population!$A$2:$B$10,2,FALSE)/100000))</f>
        <v>11121.701773961124</v>
      </c>
      <c r="K3630" s="10">
        <f>IF(B3630="Pending","",SUMIFS(E:E,A:A,"&lt;="&amp;A3630,A:A,"&gt;="&amp;A3630-13,B:B,B3630)/(VLOOKUP(B3630,Population!$A$2:$B$10,2,FALSE)/100000)/14)</f>
        <v>9.6477568481326905</v>
      </c>
      <c r="L3630" s="13">
        <f>IF(B3630="Pending","",(G3630/C3630)/(VLOOKUP(B3630,Population!$A$2:$B$10,2,FALSE)/100000))</f>
        <v>8.1117706511323259E-2</v>
      </c>
    </row>
    <row r="3631" spans="1:12" x14ac:dyDescent="0.3">
      <c r="A3631" s="1">
        <v>44271</v>
      </c>
      <c r="B3631" s="101" t="s">
        <v>21</v>
      </c>
      <c r="C3631" s="101">
        <v>1032</v>
      </c>
      <c r="D3631" s="6">
        <f t="shared" si="293"/>
        <v>1.2995238856771565E-3</v>
      </c>
      <c r="E3631" s="7">
        <f t="shared" si="294"/>
        <v>3</v>
      </c>
      <c r="F3631" s="6">
        <f t="shared" si="295"/>
        <v>2.2354694485842027E-3</v>
      </c>
      <c r="G3631" s="101">
        <v>0</v>
      </c>
      <c r="H3631" s="7">
        <f t="shared" si="297"/>
        <v>0</v>
      </c>
      <c r="I3631" s="6">
        <f t="shared" si="296"/>
        <v>0</v>
      </c>
      <c r="J3631" s="10" t="str">
        <f>IF(B3631="Pending","",C3631/(VLOOKUP(B3631,Population!$A$2:$B$10,2,FALSE)/100000))</f>
        <v/>
      </c>
      <c r="K3631" s="10" t="str">
        <f>IF(B3631="Pending","",SUMIFS(E:E,A:A,"&lt;="&amp;A3631,A:A,"&gt;="&amp;A3631-13,B:B,B3631)/(VLOOKUP(B3631,Population!$A$2:$B$10,2,FALSE)/100000)/14)</f>
        <v/>
      </c>
      <c r="L3631" s="13" t="str">
        <f>IF(B3631="Pending","",(G3631/C3631)/(VLOOKUP(B3631,Population!$A$2:$B$10,2,FALSE)/100000))</f>
        <v/>
      </c>
    </row>
    <row r="3632" spans="1:12" x14ac:dyDescent="0.3">
      <c r="A3632" s="1">
        <v>44272</v>
      </c>
      <c r="B3632" s="101" t="s">
        <v>0</v>
      </c>
      <c r="C3632" s="101">
        <v>42824</v>
      </c>
      <c r="D3632" s="6">
        <f t="shared" si="293"/>
        <v>5.380149579817152E-2</v>
      </c>
      <c r="E3632" s="7">
        <f t="shared" si="294"/>
        <v>118</v>
      </c>
      <c r="F3632" s="6">
        <f t="shared" si="295"/>
        <v>6.4622124863088715E-2</v>
      </c>
      <c r="G3632" s="101">
        <v>4</v>
      </c>
      <c r="H3632" s="7">
        <f t="shared" si="297"/>
        <v>0</v>
      </c>
      <c r="I3632" s="6">
        <f t="shared" si="296"/>
        <v>3.4311202607651396E-4</v>
      </c>
      <c r="J3632" s="10">
        <f>IF(B3632="Pending","",C3632/(VLOOKUP(B3632,Population!$A$2:$B$10,2,FALSE)/100000))</f>
        <v>4727.055171789556</v>
      </c>
      <c r="K3632" s="10">
        <f>IF(B3632="Pending","",SUMIFS(E:E,A:A,"&lt;="&amp;A3632,A:A,"&gt;="&amp;A3632-13,B:B,B3632)/(VLOOKUP(B3632,Population!$A$2:$B$10,2,FALSE)/100000)/14)</f>
        <v>9.1854688878313109</v>
      </c>
      <c r="L3632" s="13">
        <f>IF(B3632="Pending","",(G3632/C3632)/(VLOOKUP(B3632,Population!$A$2:$B$10,2,FALSE)/100000))</f>
        <v>1.0310416318605054E-5</v>
      </c>
    </row>
    <row r="3633" spans="1:12" x14ac:dyDescent="0.3">
      <c r="A3633" s="1">
        <v>44272</v>
      </c>
      <c r="B3633" s="101" t="s">
        <v>1</v>
      </c>
      <c r="C3633" s="101">
        <v>101099</v>
      </c>
      <c r="D3633" s="6">
        <f t="shared" si="293"/>
        <v>0.12701469791937564</v>
      </c>
      <c r="E3633" s="7">
        <f t="shared" si="294"/>
        <v>271</v>
      </c>
      <c r="F3633" s="6">
        <f t="shared" si="295"/>
        <v>0.1484118291347207</v>
      </c>
      <c r="G3633" s="101">
        <v>5</v>
      </c>
      <c r="H3633" s="7">
        <f t="shared" si="297"/>
        <v>0</v>
      </c>
      <c r="I3633" s="6">
        <f t="shared" si="296"/>
        <v>4.2889003259564246E-4</v>
      </c>
      <c r="J3633" s="10">
        <f>IF(B3633="Pending","",C3633/(VLOOKUP(B3633,Population!$A$2:$B$10,2,FALSE)/100000))</f>
        <v>11800.636143453268</v>
      </c>
      <c r="K3633" s="10">
        <f>IF(B3633="Pending","",SUMIFS(E:E,A:A,"&lt;="&amp;A3633,A:A,"&gt;="&amp;A3633-13,B:B,B3633)/(VLOOKUP(B3633,Population!$A$2:$B$10,2,FALSE)/100000)/14)</f>
        <v>20.951880708512068</v>
      </c>
      <c r="L3633" s="13">
        <f>IF(B3633="Pending","",(G3633/C3633)/(VLOOKUP(B3633,Population!$A$2:$B$10,2,FALSE)/100000))</f>
        <v>5.7727361005921157E-6</v>
      </c>
    </row>
    <row r="3634" spans="1:12" x14ac:dyDescent="0.3">
      <c r="A3634" s="1">
        <v>44272</v>
      </c>
      <c r="B3634" s="101" t="s">
        <v>2</v>
      </c>
      <c r="C3634" s="101">
        <v>143638</v>
      </c>
      <c r="D3634" s="6">
        <f t="shared" si="293"/>
        <v>0.18045813687319637</v>
      </c>
      <c r="E3634" s="7">
        <f t="shared" si="294"/>
        <v>327</v>
      </c>
      <c r="F3634" s="6">
        <f t="shared" si="295"/>
        <v>0.17907995618838993</v>
      </c>
      <c r="G3634" s="101">
        <v>46</v>
      </c>
      <c r="H3634" s="7">
        <f t="shared" si="297"/>
        <v>0</v>
      </c>
      <c r="I3634" s="6">
        <f t="shared" si="296"/>
        <v>3.9457882998799104E-3</v>
      </c>
      <c r="J3634" s="10">
        <f>IF(B3634="Pending","",C3634/(VLOOKUP(B3634,Population!$A$2:$B$10,2,FALSE)/100000))</f>
        <v>15080.928302647493</v>
      </c>
      <c r="K3634" s="10">
        <f>IF(B3634="Pending","",SUMIFS(E:E,A:A,"&lt;="&amp;A3634,A:A,"&gt;="&amp;A3634-13,B:B,B3634)/(VLOOKUP(B3634,Population!$A$2:$B$10,2,FALSE)/100000)/14)</f>
        <v>23.525843780597846</v>
      </c>
      <c r="L3634" s="13">
        <f>IF(B3634="Pending","",(G3634/C3634)/(VLOOKUP(B3634,Population!$A$2:$B$10,2,FALSE)/100000))</f>
        <v>3.3623832077420792E-5</v>
      </c>
    </row>
    <row r="3635" spans="1:12" x14ac:dyDescent="0.3">
      <c r="A3635" s="1">
        <v>44272</v>
      </c>
      <c r="B3635" s="101" t="s">
        <v>3</v>
      </c>
      <c r="C3635" s="101">
        <v>123362</v>
      </c>
      <c r="D3635" s="6">
        <f t="shared" si="293"/>
        <v>0.15498459099229486</v>
      </c>
      <c r="E3635" s="7">
        <f t="shared" si="294"/>
        <v>272</v>
      </c>
      <c r="F3635" s="6">
        <f t="shared" si="295"/>
        <v>0.14895947426067907</v>
      </c>
      <c r="G3635" s="101">
        <v>118</v>
      </c>
      <c r="H3635" s="7">
        <f t="shared" si="297"/>
        <v>0</v>
      </c>
      <c r="I3635" s="6">
        <f t="shared" si="296"/>
        <v>1.0121804769257163E-2</v>
      </c>
      <c r="J3635" s="10">
        <f>IF(B3635="Pending","",C3635/(VLOOKUP(B3635,Population!$A$2:$B$10,2,FALSE)/100000))</f>
        <v>14063.44407431981</v>
      </c>
      <c r="K3635" s="10">
        <f>IF(B3635="Pending","",SUMIFS(E:E,A:A,"&lt;="&amp;A3635,A:A,"&gt;="&amp;A3635-13,B:B,B3635)/(VLOOKUP(B3635,Population!$A$2:$B$10,2,FALSE)/100000)/14)</f>
        <v>22.898000968686411</v>
      </c>
      <c r="L3635" s="13">
        <f>IF(B3635="Pending","",(G3635/C3635)/(VLOOKUP(B3635,Population!$A$2:$B$10,2,FALSE)/100000))</f>
        <v>1.0904628995272963E-4</v>
      </c>
    </row>
    <row r="3636" spans="1:12" x14ac:dyDescent="0.3">
      <c r="A3636" s="1">
        <v>44272</v>
      </c>
      <c r="B3636" s="101" t="s">
        <v>4</v>
      </c>
      <c r="C3636" s="101">
        <v>118760</v>
      </c>
      <c r="D3636" s="6">
        <f t="shared" si="293"/>
        <v>0.14920291521088291</v>
      </c>
      <c r="E3636" s="7">
        <f t="shared" si="294"/>
        <v>286</v>
      </c>
      <c r="F3636" s="6">
        <f t="shared" si="295"/>
        <v>0.15662650602409639</v>
      </c>
      <c r="G3636" s="101">
        <v>366</v>
      </c>
      <c r="H3636" s="7">
        <f t="shared" si="297"/>
        <v>0</v>
      </c>
      <c r="I3636" s="6">
        <f t="shared" si="296"/>
        <v>3.1394750386001029E-2</v>
      </c>
      <c r="J3636" s="10">
        <f>IF(B3636="Pending","",C3636/(VLOOKUP(B3636,Population!$A$2:$B$10,2,FALSE)/100000))</f>
        <v>13930.464974428753</v>
      </c>
      <c r="K3636" s="10">
        <f>IF(B3636="Pending","",SUMIFS(E:E,A:A,"&lt;="&amp;A3636,A:A,"&gt;="&amp;A3636-13,B:B,B3636)/(VLOOKUP(B3636,Population!$A$2:$B$10,2,FALSE)/100000)/14)</f>
        <v>23.116340798037417</v>
      </c>
      <c r="L3636" s="13">
        <f>IF(B3636="Pending","",(G3636/C3636)/(VLOOKUP(B3636,Population!$A$2:$B$10,2,FALSE)/100000))</f>
        <v>3.6149835069044291E-4</v>
      </c>
    </row>
    <row r="3637" spans="1:12" x14ac:dyDescent="0.3">
      <c r="A3637" s="1">
        <v>44272</v>
      </c>
      <c r="B3637" s="101" t="s">
        <v>5</v>
      </c>
      <c r="C3637" s="101">
        <v>112132</v>
      </c>
      <c r="D3637" s="6">
        <f t="shared" si="293"/>
        <v>0.14087589498506839</v>
      </c>
      <c r="E3637" s="7">
        <f t="shared" si="294"/>
        <v>276</v>
      </c>
      <c r="F3637" s="6">
        <f t="shared" si="295"/>
        <v>0.1511500547645126</v>
      </c>
      <c r="G3637" s="101">
        <v>973</v>
      </c>
      <c r="H3637" s="7">
        <f t="shared" si="297"/>
        <v>1</v>
      </c>
      <c r="I3637" s="6">
        <f t="shared" si="296"/>
        <v>8.3462000343112019E-2</v>
      </c>
      <c r="J3637" s="10">
        <f>IF(B3637="Pending","",C3637/(VLOOKUP(B3637,Population!$A$2:$B$10,2,FALSE)/100000))</f>
        <v>12523.663639582248</v>
      </c>
      <c r="K3637" s="10">
        <f>IF(B3637="Pending","",SUMIFS(E:E,A:A,"&lt;="&amp;A3637,A:A,"&gt;="&amp;A3637-13,B:B,B3637)/(VLOOKUP(B3637,Population!$A$2:$B$10,2,FALSE)/100000)/14)</f>
        <v>21.667238130765135</v>
      </c>
      <c r="L3637" s="13">
        <f>IF(B3637="Pending","",(G3637/C3637)/(VLOOKUP(B3637,Population!$A$2:$B$10,2,FALSE)/100000))</f>
        <v>9.6913683014029093E-4</v>
      </c>
    </row>
    <row r="3638" spans="1:12" x14ac:dyDescent="0.3">
      <c r="A3638" s="1">
        <v>44272</v>
      </c>
      <c r="B3638" s="101" t="s">
        <v>6</v>
      </c>
      <c r="C3638" s="101">
        <v>80917</v>
      </c>
      <c r="D3638" s="6">
        <f t="shared" si="293"/>
        <v>0.10165924798011967</v>
      </c>
      <c r="E3638" s="7">
        <f t="shared" si="294"/>
        <v>190</v>
      </c>
      <c r="F3638" s="6">
        <f t="shared" si="295"/>
        <v>0.10405257393209201</v>
      </c>
      <c r="G3638" s="101">
        <v>2127</v>
      </c>
      <c r="H3638" s="7">
        <f t="shared" si="297"/>
        <v>2</v>
      </c>
      <c r="I3638" s="6">
        <f t="shared" si="296"/>
        <v>0.1824498198661863</v>
      </c>
      <c r="J3638" s="10">
        <f>IF(B3638="Pending","",C3638/(VLOOKUP(B3638,Population!$A$2:$B$10,2,FALSE)/100000))</f>
        <v>10268.159657275412</v>
      </c>
      <c r="K3638" s="10">
        <f>IF(B3638="Pending","",SUMIFS(E:E,A:A,"&lt;="&amp;A3638,A:A,"&gt;="&amp;A3638-13,B:B,B3638)/(VLOOKUP(B3638,Population!$A$2:$B$10,2,FALSE)/100000)/14)</f>
        <v>16.614499735872055</v>
      </c>
      <c r="L3638" s="13">
        <f>IF(B3638="Pending","",(G3638/C3638)/(VLOOKUP(B3638,Population!$A$2:$B$10,2,FALSE)/100000))</f>
        <v>3.3356506279639121E-3</v>
      </c>
    </row>
    <row r="3639" spans="1:12" x14ac:dyDescent="0.3">
      <c r="A3639" s="1">
        <v>44272</v>
      </c>
      <c r="B3639" s="101" t="s">
        <v>7</v>
      </c>
      <c r="C3639" s="101">
        <v>47557</v>
      </c>
      <c r="D3639" s="6">
        <f t="shared" si="293"/>
        <v>5.9747752094004368E-2</v>
      </c>
      <c r="E3639" s="7">
        <f t="shared" si="294"/>
        <v>64</v>
      </c>
      <c r="F3639" s="6">
        <f t="shared" si="295"/>
        <v>3.5049288061336253E-2</v>
      </c>
      <c r="G3639" s="101">
        <v>3595</v>
      </c>
      <c r="H3639" s="7">
        <f t="shared" si="297"/>
        <v>2</v>
      </c>
      <c r="I3639" s="6">
        <f t="shared" si="296"/>
        <v>0.30837193343626695</v>
      </c>
      <c r="J3639" s="10">
        <f>IF(B3639="Pending","",C3639/(VLOOKUP(B3639,Population!$A$2:$B$10,2,FALSE)/100000))</f>
        <v>9916.0336699353848</v>
      </c>
      <c r="K3639" s="10">
        <f>IF(B3639="Pending","",SUMIFS(E:E,A:A,"&lt;="&amp;A3639,A:A,"&gt;="&amp;A3639-13,B:B,B3639)/(VLOOKUP(B3639,Population!$A$2:$B$10,2,FALSE)/100000)/14)</f>
        <v>11.706256949659224</v>
      </c>
      <c r="L3639" s="13">
        <f>IF(B3639="Pending","",(G3639/C3639)/(VLOOKUP(B3639,Population!$A$2:$B$10,2,FALSE)/100000))</f>
        <v>1.5761878895890053E-2</v>
      </c>
    </row>
    <row r="3640" spans="1:12" x14ac:dyDescent="0.3">
      <c r="A3640" s="1">
        <v>44272</v>
      </c>
      <c r="B3640" s="101" t="s">
        <v>25</v>
      </c>
      <c r="C3640" s="101">
        <v>24637</v>
      </c>
      <c r="D3640" s="6">
        <f t="shared" si="293"/>
        <v>3.0952443769371188E-2</v>
      </c>
      <c r="E3640" s="7">
        <f t="shared" si="294"/>
        <v>17</v>
      </c>
      <c r="F3640" s="6">
        <f t="shared" si="295"/>
        <v>9.3099671412924419E-3</v>
      </c>
      <c r="G3640" s="101">
        <v>4424</v>
      </c>
      <c r="H3640" s="7">
        <f t="shared" si="297"/>
        <v>3</v>
      </c>
      <c r="I3640" s="6">
        <f t="shared" si="296"/>
        <v>0.37948190084062444</v>
      </c>
      <c r="J3640" s="10">
        <f>IF(B3640="Pending","",C3640/(VLOOKUP(B3640,Population!$A$2:$B$10,2,FALSE)/100000))</f>
        <v>11129.381259345255</v>
      </c>
      <c r="K3640" s="10">
        <f>IF(B3640="Pending","",SUMIFS(E:E,A:A,"&lt;="&amp;A3640,A:A,"&gt;="&amp;A3640-13,B:B,B3640)/(VLOOKUP(B3640,Population!$A$2:$B$10,2,FALSE)/100000)/14)</f>
        <v>9.6154901028212105</v>
      </c>
      <c r="L3640" s="13">
        <f>IF(B3640="Pending","",(G3640/C3640)/(VLOOKUP(B3640,Population!$A$2:$B$10,2,FALSE)/100000))</f>
        <v>8.1116740577662078E-2</v>
      </c>
    </row>
    <row r="3641" spans="1:12" x14ac:dyDescent="0.3">
      <c r="A3641" s="1">
        <v>44272</v>
      </c>
      <c r="B3641" s="101" t="s">
        <v>21</v>
      </c>
      <c r="C3641" s="101">
        <v>1037</v>
      </c>
      <c r="D3641" s="6">
        <f t="shared" si="293"/>
        <v>1.3028243775150352E-3</v>
      </c>
      <c r="E3641" s="7">
        <f t="shared" si="294"/>
        <v>5</v>
      </c>
      <c r="F3641" s="6">
        <f t="shared" si="295"/>
        <v>2.7382256297918948E-3</v>
      </c>
      <c r="G3641" s="101">
        <v>0</v>
      </c>
      <c r="H3641" s="7">
        <f t="shared" si="297"/>
        <v>0</v>
      </c>
      <c r="I3641" s="6">
        <f t="shared" si="296"/>
        <v>0</v>
      </c>
      <c r="J3641" s="10" t="str">
        <f>IF(B3641="Pending","",C3641/(VLOOKUP(B3641,Population!$A$2:$B$10,2,FALSE)/100000))</f>
        <v/>
      </c>
      <c r="K3641" s="10" t="str">
        <f>IF(B3641="Pending","",SUMIFS(E:E,A:A,"&lt;="&amp;A3641,A:A,"&gt;="&amp;A3641-13,B:B,B3641)/(VLOOKUP(B3641,Population!$A$2:$B$10,2,FALSE)/100000)/14)</f>
        <v/>
      </c>
      <c r="L3641" s="13" t="str">
        <f>IF(B3641="Pending","",(G3641/C3641)/(VLOOKUP(B3641,Population!$A$2:$B$10,2,FALSE)/100000))</f>
        <v/>
      </c>
    </row>
    <row r="3642" spans="1:12" x14ac:dyDescent="0.3">
      <c r="A3642" s="1">
        <v>44273</v>
      </c>
      <c r="B3642" s="101" t="s">
        <v>0</v>
      </c>
      <c r="C3642" s="101">
        <v>42878</v>
      </c>
      <c r="D3642" s="6">
        <f t="shared" si="293"/>
        <v>5.3824639980718632E-2</v>
      </c>
      <c r="E3642" s="7">
        <f t="shared" si="294"/>
        <v>54</v>
      </c>
      <c r="F3642" s="6">
        <f t="shared" si="295"/>
        <v>8.169440242057488E-2</v>
      </c>
      <c r="G3642" s="101">
        <v>4</v>
      </c>
      <c r="H3642" s="7">
        <f t="shared" si="297"/>
        <v>0</v>
      </c>
      <c r="I3642" s="6">
        <f t="shared" si="296"/>
        <v>3.4243643523670919E-4</v>
      </c>
      <c r="J3642" s="10">
        <f>IF(B3642="Pending","",C3642/(VLOOKUP(B3642,Population!$A$2:$B$10,2,FALSE)/100000))</f>
        <v>4733.0158709133329</v>
      </c>
      <c r="K3642" s="10">
        <f>IF(B3642="Pending","",SUMIFS(E:E,A:A,"&lt;="&amp;A3642,A:A,"&gt;="&amp;A3642-13,B:B,B3642)/(VLOOKUP(B3642,Population!$A$2:$B$10,2,FALSE)/100000)/14)</f>
        <v>8.9647022536173395</v>
      </c>
      <c r="L3642" s="13">
        <f>IF(B3642="Pending","",(G3642/C3642)/(VLOOKUP(B3642,Population!$A$2:$B$10,2,FALSE)/100000))</f>
        <v>1.0297431513315519E-5</v>
      </c>
    </row>
    <row r="3643" spans="1:12" x14ac:dyDescent="0.3">
      <c r="A3643" s="1">
        <v>44273</v>
      </c>
      <c r="B3643" s="101" t="s">
        <v>1</v>
      </c>
      <c r="C3643" s="101">
        <v>101181</v>
      </c>
      <c r="D3643" s="6">
        <f t="shared" si="293"/>
        <v>0.12701224165980438</v>
      </c>
      <c r="E3643" s="7">
        <f t="shared" si="294"/>
        <v>82</v>
      </c>
      <c r="F3643" s="6">
        <f t="shared" si="295"/>
        <v>0.12405446293494705</v>
      </c>
      <c r="G3643" s="101">
        <v>5</v>
      </c>
      <c r="H3643" s="7">
        <f t="shared" si="297"/>
        <v>0</v>
      </c>
      <c r="I3643" s="6">
        <f t="shared" si="296"/>
        <v>4.2804554404588647E-4</v>
      </c>
      <c r="J3643" s="10">
        <f>IF(B3643="Pending","",C3643/(VLOOKUP(B3643,Population!$A$2:$B$10,2,FALSE)/100000))</f>
        <v>11810.207476144622</v>
      </c>
      <c r="K3643" s="10">
        <f>IF(B3643="Pending","",SUMIFS(E:E,A:A,"&lt;="&amp;A3643,A:A,"&gt;="&amp;A3643-13,B:B,B3643)/(VLOOKUP(B3643,Population!$A$2:$B$10,2,FALSE)/100000)/14)</f>
        <v>20.134815722664801</v>
      </c>
      <c r="L3643" s="13">
        <f>IF(B3643="Pending","",(G3643/C3643)/(VLOOKUP(B3643,Population!$A$2:$B$10,2,FALSE)/100000))</f>
        <v>5.7680577087967338E-6</v>
      </c>
    </row>
    <row r="3644" spans="1:12" x14ac:dyDescent="0.3">
      <c r="A3644" s="1">
        <v>44273</v>
      </c>
      <c r="B3644" s="101" t="s">
        <v>2</v>
      </c>
      <c r="C3644" s="101">
        <v>143754</v>
      </c>
      <c r="D3644" s="6">
        <f t="shared" si="293"/>
        <v>0.1804540159472976</v>
      </c>
      <c r="E3644" s="7">
        <f t="shared" si="294"/>
        <v>116</v>
      </c>
      <c r="F3644" s="6">
        <f t="shared" si="295"/>
        <v>0.17549167927382753</v>
      </c>
      <c r="G3644" s="101">
        <v>46</v>
      </c>
      <c r="H3644" s="7">
        <f t="shared" si="297"/>
        <v>0</v>
      </c>
      <c r="I3644" s="6">
        <f t="shared" si="296"/>
        <v>3.9380190052221552E-3</v>
      </c>
      <c r="J3644" s="10">
        <f>IF(B3644="Pending","",C3644/(VLOOKUP(B3644,Population!$A$2:$B$10,2,FALSE)/100000))</f>
        <v>15093.107445235855</v>
      </c>
      <c r="K3644" s="10">
        <f>IF(B3644="Pending","",SUMIFS(E:E,A:A,"&lt;="&amp;A3644,A:A,"&gt;="&amp;A3644-13,B:B,B3644)/(VLOOKUP(B3644,Population!$A$2:$B$10,2,FALSE)/100000)/14)</f>
        <v>22.513415055580086</v>
      </c>
      <c r="L3644" s="13">
        <f>IF(B3644="Pending","",(G3644/C3644)/(VLOOKUP(B3644,Population!$A$2:$B$10,2,FALSE)/100000))</f>
        <v>3.3596699861823444E-5</v>
      </c>
    </row>
    <row r="3645" spans="1:12" x14ac:dyDescent="0.3">
      <c r="A3645" s="1">
        <v>44273</v>
      </c>
      <c r="B3645" s="101" t="s">
        <v>3</v>
      </c>
      <c r="C3645" s="101">
        <v>123469</v>
      </c>
      <c r="D3645" s="6">
        <f t="shared" si="293"/>
        <v>0.15499030910442066</v>
      </c>
      <c r="E3645" s="7">
        <f t="shared" si="294"/>
        <v>107</v>
      </c>
      <c r="F3645" s="6">
        <f t="shared" si="295"/>
        <v>0.16187594553706505</v>
      </c>
      <c r="G3645" s="101">
        <v>119</v>
      </c>
      <c r="H3645" s="7">
        <f t="shared" si="297"/>
        <v>1</v>
      </c>
      <c r="I3645" s="6">
        <f t="shared" si="296"/>
        <v>1.0187483948292098E-2</v>
      </c>
      <c r="J3645" s="10">
        <f>IF(B3645="Pending","",C3645/(VLOOKUP(B3645,Population!$A$2:$B$10,2,FALSE)/100000))</f>
        <v>14075.642227040682</v>
      </c>
      <c r="K3645" s="10">
        <f>IF(B3645="Pending","",SUMIFS(E:E,A:A,"&lt;="&amp;A3645,A:A,"&gt;="&amp;A3645-13,B:B,B3645)/(VLOOKUP(B3645,Population!$A$2:$B$10,2,FALSE)/100000)/14)</f>
        <v>21.725414859336897</v>
      </c>
      <c r="L3645" s="13">
        <f>IF(B3645="Pending","",(G3645/C3645)/(VLOOKUP(B3645,Population!$A$2:$B$10,2,FALSE)/100000))</f>
        <v>1.0987510912412429E-4</v>
      </c>
    </row>
    <row r="3646" spans="1:12" x14ac:dyDescent="0.3">
      <c r="A3646" s="1">
        <v>44273</v>
      </c>
      <c r="B3646" s="101" t="s">
        <v>4</v>
      </c>
      <c r="C3646" s="101">
        <v>118861</v>
      </c>
      <c r="D3646" s="6">
        <f t="shared" si="293"/>
        <v>0.14920589889332986</v>
      </c>
      <c r="E3646" s="7">
        <f t="shared" si="294"/>
        <v>101</v>
      </c>
      <c r="F3646" s="6">
        <f t="shared" si="295"/>
        <v>0.15279878971255673</v>
      </c>
      <c r="G3646" s="101">
        <v>366</v>
      </c>
      <c r="H3646" s="7">
        <f t="shared" si="297"/>
        <v>0</v>
      </c>
      <c r="I3646" s="6">
        <f t="shared" si="296"/>
        <v>3.1332933824158887E-2</v>
      </c>
      <c r="J3646" s="10">
        <f>IF(B3646="Pending","",C3646/(VLOOKUP(B3646,Population!$A$2:$B$10,2,FALSE)/100000))</f>
        <v>13942.312203819265</v>
      </c>
      <c r="K3646" s="10">
        <f>IF(B3646="Pending","",SUMIFS(E:E,A:A,"&lt;="&amp;A3646,A:A,"&gt;="&amp;A3646-13,B:B,B3646)/(VLOOKUP(B3646,Population!$A$2:$B$10,2,FALSE)/100000)/14)</f>
        <v>21.909833703105416</v>
      </c>
      <c r="L3646" s="13">
        <f>IF(B3646="Pending","",(G3646/C3646)/(VLOOKUP(B3646,Population!$A$2:$B$10,2,FALSE)/100000))</f>
        <v>3.6119117395947364E-4</v>
      </c>
    </row>
    <row r="3647" spans="1:12" x14ac:dyDescent="0.3">
      <c r="A3647" s="1">
        <v>44273</v>
      </c>
      <c r="B3647" s="101" t="s">
        <v>5</v>
      </c>
      <c r="C3647" s="101">
        <v>112241</v>
      </c>
      <c r="D3647" s="6">
        <f t="shared" si="293"/>
        <v>0.14089583040430617</v>
      </c>
      <c r="E3647" s="7">
        <f t="shared" si="294"/>
        <v>109</v>
      </c>
      <c r="F3647" s="6">
        <f t="shared" si="295"/>
        <v>0.16490166414523449</v>
      </c>
      <c r="G3647" s="101">
        <v>975</v>
      </c>
      <c r="H3647" s="7">
        <f t="shared" si="297"/>
        <v>2</v>
      </c>
      <c r="I3647" s="6">
        <f t="shared" si="296"/>
        <v>8.3468881088947858E-2</v>
      </c>
      <c r="J3647" s="10">
        <f>IF(B3647="Pending","",C3647/(VLOOKUP(B3647,Population!$A$2:$B$10,2,FALSE)/100000))</f>
        <v>12535.837500181491</v>
      </c>
      <c r="K3647" s="10">
        <f>IF(B3647="Pending","",SUMIFS(E:E,A:A,"&lt;="&amp;A3647,A:A,"&gt;="&amp;A3647-13,B:B,B3647)/(VLOOKUP(B3647,Population!$A$2:$B$10,2,FALSE)/100000)/14)</f>
        <v>20.486549160458345</v>
      </c>
      <c r="L3647" s="13">
        <f>IF(B3647="Pending","",(G3647/C3647)/(VLOOKUP(B3647,Population!$A$2:$B$10,2,FALSE)/100000))</f>
        <v>9.7018580221370154E-4</v>
      </c>
    </row>
    <row r="3648" spans="1:12" x14ac:dyDescent="0.3">
      <c r="A3648" s="1">
        <v>44273</v>
      </c>
      <c r="B3648" s="101" t="s">
        <v>6</v>
      </c>
      <c r="C3648" s="101">
        <v>80967</v>
      </c>
      <c r="D3648" s="6">
        <f t="shared" si="293"/>
        <v>0.1016376609291209</v>
      </c>
      <c r="E3648" s="7">
        <f t="shared" si="294"/>
        <v>50</v>
      </c>
      <c r="F3648" s="6">
        <f t="shared" si="295"/>
        <v>7.564296520423601E-2</v>
      </c>
      <c r="G3648" s="101">
        <v>2134</v>
      </c>
      <c r="H3648" s="7">
        <f t="shared" si="297"/>
        <v>7</v>
      </c>
      <c r="I3648" s="6">
        <f t="shared" si="296"/>
        <v>0.18268983819878434</v>
      </c>
      <c r="J3648" s="10">
        <f>IF(B3648="Pending","",C3648/(VLOOKUP(B3648,Population!$A$2:$B$10,2,FALSE)/100000))</f>
        <v>10274.504528969415</v>
      </c>
      <c r="K3648" s="10">
        <f>IF(B3648="Pending","",SUMIFS(E:E,A:A,"&lt;="&amp;A3648,A:A,"&gt;="&amp;A3648-13,B:B,B3648)/(VLOOKUP(B3648,Population!$A$2:$B$10,2,FALSE)/100000)/14)</f>
        <v>15.735281801131418</v>
      </c>
      <c r="L3648" s="13">
        <f>IF(B3648="Pending","",(G3648/C3648)/(VLOOKUP(B3648,Population!$A$2:$B$10,2,FALSE)/100000))</f>
        <v>3.3445616596899539E-3</v>
      </c>
    </row>
    <row r="3649" spans="1:12" x14ac:dyDescent="0.3">
      <c r="A3649" s="1">
        <v>44273</v>
      </c>
      <c r="B3649" s="101" t="s">
        <v>7</v>
      </c>
      <c r="C3649" s="101">
        <v>47585</v>
      </c>
      <c r="D3649" s="6">
        <f t="shared" si="293"/>
        <v>5.9733324629938342E-2</v>
      </c>
      <c r="E3649" s="7">
        <f t="shared" si="294"/>
        <v>28</v>
      </c>
      <c r="F3649" s="6">
        <f t="shared" si="295"/>
        <v>4.2360060514372161E-2</v>
      </c>
      <c r="G3649" s="101">
        <v>3604</v>
      </c>
      <c r="H3649" s="7">
        <f t="shared" si="297"/>
        <v>9</v>
      </c>
      <c r="I3649" s="6">
        <f t="shared" si="296"/>
        <v>0.308535228148275</v>
      </c>
      <c r="J3649" s="10">
        <f>IF(B3649="Pending","",C3649/(VLOOKUP(B3649,Population!$A$2:$B$10,2,FALSE)/100000))</f>
        <v>9921.8719049535339</v>
      </c>
      <c r="K3649" s="10">
        <f>IF(B3649="Pending","",SUMIFS(E:E,A:A,"&lt;="&amp;A3649,A:A,"&gt;="&amp;A3649-13,B:B,B3649)/(VLOOKUP(B3649,Population!$A$2:$B$10,2,FALSE)/100000)/14)</f>
        <v>10.902010288995612</v>
      </c>
      <c r="L3649" s="13">
        <f>IF(B3649="Pending","",(G3649/C3649)/(VLOOKUP(B3649,Population!$A$2:$B$10,2,FALSE)/100000))</f>
        <v>1.5792040563063815E-2</v>
      </c>
    </row>
    <row r="3650" spans="1:12" x14ac:dyDescent="0.3">
      <c r="A3650" s="1">
        <v>44273</v>
      </c>
      <c r="B3650" s="101" t="s">
        <v>25</v>
      </c>
      <c r="C3650" s="101">
        <v>24646</v>
      </c>
      <c r="D3650" s="6">
        <f t="shared" ref="D3650:D3713" si="298">C3650/SUMIF(A:A,A3650,C:C)</f>
        <v>3.0938058607322901E-2</v>
      </c>
      <c r="E3650" s="7">
        <f t="shared" si="294"/>
        <v>9</v>
      </c>
      <c r="F3650" s="6">
        <f t="shared" si="295"/>
        <v>1.3615733736762481E-2</v>
      </c>
      <c r="G3650" s="101">
        <v>4428</v>
      </c>
      <c r="H3650" s="7">
        <f t="shared" si="297"/>
        <v>4</v>
      </c>
      <c r="I3650" s="6">
        <f t="shared" si="296"/>
        <v>0.37907713380703706</v>
      </c>
      <c r="J3650" s="10">
        <f>IF(B3650="Pending","",C3650/(VLOOKUP(B3650,Population!$A$2:$B$10,2,FALSE)/100000))</f>
        <v>11133.446869254502</v>
      </c>
      <c r="K3650" s="10">
        <f>IF(B3650="Pending","",SUMIFS(E:E,A:A,"&lt;="&amp;A3650,A:A,"&gt;="&amp;A3650-13,B:B,B3650)/(VLOOKUP(B3650,Population!$A$2:$B$10,2,FALSE)/100000)/14)</f>
        <v>9.2605559043949235</v>
      </c>
      <c r="L3650" s="13">
        <f>IF(B3650="Pending","",(G3650/C3650)/(VLOOKUP(B3650,Population!$A$2:$B$10,2,FALSE)/100000))</f>
        <v>8.1160434770319867E-2</v>
      </c>
    </row>
    <row r="3651" spans="1:12" x14ac:dyDescent="0.3">
      <c r="A3651" s="1">
        <v>44273</v>
      </c>
      <c r="B3651" s="101" t="s">
        <v>21</v>
      </c>
      <c r="C3651" s="101">
        <v>1042</v>
      </c>
      <c r="D3651" s="6">
        <f t="shared" si="298"/>
        <v>1.3080198437405853E-3</v>
      </c>
      <c r="E3651" s="7">
        <f t="shared" si="294"/>
        <v>5</v>
      </c>
      <c r="F3651" s="6">
        <f t="shared" si="295"/>
        <v>7.5642965204236008E-3</v>
      </c>
      <c r="G3651" s="101">
        <v>0</v>
      </c>
      <c r="H3651" s="7">
        <f t="shared" si="297"/>
        <v>0</v>
      </c>
      <c r="I3651" s="6">
        <f t="shared" si="296"/>
        <v>0</v>
      </c>
      <c r="J3651" s="10" t="str">
        <f>IF(B3651="Pending","",C3651/(VLOOKUP(B3651,Population!$A$2:$B$10,2,FALSE)/100000))</f>
        <v/>
      </c>
      <c r="K3651" s="10" t="str">
        <f>IF(B3651="Pending","",SUMIFS(E:E,A:A,"&lt;="&amp;A3651,A:A,"&gt;="&amp;A3651-13,B:B,B3651)/(VLOOKUP(B3651,Population!$A$2:$B$10,2,FALSE)/100000)/14)</f>
        <v/>
      </c>
      <c r="L3651" s="13" t="str">
        <f>IF(B3651="Pending","",(G3651/C3651)/(VLOOKUP(B3651,Population!$A$2:$B$10,2,FALSE)/100000))</f>
        <v/>
      </c>
    </row>
    <row r="3652" spans="1:12" x14ac:dyDescent="0.3">
      <c r="A3652" s="1">
        <v>44274</v>
      </c>
      <c r="B3652" s="101" t="s">
        <v>0</v>
      </c>
      <c r="C3652" s="101">
        <v>43012</v>
      </c>
      <c r="D3652" s="6">
        <f t="shared" si="298"/>
        <v>5.3857837447299786E-2</v>
      </c>
      <c r="E3652" s="7">
        <f t="shared" si="294"/>
        <v>134</v>
      </c>
      <c r="F3652" s="6">
        <f t="shared" si="295"/>
        <v>6.7100650976464699E-2</v>
      </c>
      <c r="G3652" s="101">
        <v>5</v>
      </c>
      <c r="H3652" s="7">
        <f t="shared" si="297"/>
        <v>1</v>
      </c>
      <c r="I3652" s="6">
        <f t="shared" si="296"/>
        <v>4.2702194892817489E-4</v>
      </c>
      <c r="J3652" s="10">
        <f>IF(B3652="Pending","",C3652/(VLOOKUP(B3652,Population!$A$2:$B$10,2,FALSE)/100000))</f>
        <v>4747.8072354056694</v>
      </c>
      <c r="K3652" s="10">
        <f>IF(B3652="Pending","",SUMIFS(E:E,A:A,"&lt;="&amp;A3652,A:A,"&gt;="&amp;A3652-13,B:B,B3652)/(VLOOKUP(B3652,Population!$A$2:$B$10,2,FALSE)/100000)/14)</f>
        <v>9.3116212502392948</v>
      </c>
      <c r="L3652" s="13">
        <f>IF(B3652="Pending","",(G3652/C3652)/(VLOOKUP(B3652,Population!$A$2:$B$10,2,FALSE)/100000))</f>
        <v>1.2831688494720741E-5</v>
      </c>
    </row>
    <row r="3653" spans="1:12" x14ac:dyDescent="0.3">
      <c r="A3653" s="1">
        <v>44274</v>
      </c>
      <c r="B3653" s="101" t="s">
        <v>1</v>
      </c>
      <c r="C3653" s="101">
        <v>101482</v>
      </c>
      <c r="D3653" s="6">
        <f t="shared" si="298"/>
        <v>0.12707153956632747</v>
      </c>
      <c r="E3653" s="7">
        <f t="shared" si="294"/>
        <v>301</v>
      </c>
      <c r="F3653" s="6">
        <f t="shared" si="295"/>
        <v>0.15072608913370056</v>
      </c>
      <c r="G3653" s="101">
        <v>5</v>
      </c>
      <c r="H3653" s="7">
        <f t="shared" si="297"/>
        <v>0</v>
      </c>
      <c r="I3653" s="6">
        <f t="shared" si="296"/>
        <v>4.2702194892817489E-4</v>
      </c>
      <c r="J3653" s="10">
        <f>IF(B3653="Pending","",C3653/(VLOOKUP(B3653,Population!$A$2:$B$10,2,FALSE)/100000))</f>
        <v>11845.341270536053</v>
      </c>
      <c r="K3653" s="10">
        <f>IF(B3653="Pending","",SUMIFS(E:E,A:A,"&lt;="&amp;A3653,A:A,"&gt;="&amp;A3653-13,B:B,B3653)/(VLOOKUP(B3653,Population!$A$2:$B$10,2,FALSE)/100000)/14)</f>
        <v>20.810144945661012</v>
      </c>
      <c r="L3653" s="13">
        <f>IF(B3653="Pending","",(G3653/C3653)/(VLOOKUP(B3653,Population!$A$2:$B$10,2,FALSE)/100000))</f>
        <v>5.7509494002262695E-6</v>
      </c>
    </row>
    <row r="3654" spans="1:12" x14ac:dyDescent="0.3">
      <c r="A3654" s="1">
        <v>44274</v>
      </c>
      <c r="B3654" s="101" t="s">
        <v>2</v>
      </c>
      <c r="C3654" s="101">
        <v>144086</v>
      </c>
      <c r="D3654" s="6">
        <f t="shared" si="298"/>
        <v>0.18041849638314045</v>
      </c>
      <c r="E3654" s="7">
        <f t="shared" si="294"/>
        <v>332</v>
      </c>
      <c r="F3654" s="6">
        <f t="shared" si="295"/>
        <v>0.16624937406109164</v>
      </c>
      <c r="G3654" s="101">
        <v>46</v>
      </c>
      <c r="H3654" s="7">
        <f t="shared" si="297"/>
        <v>0</v>
      </c>
      <c r="I3654" s="6">
        <f t="shared" si="296"/>
        <v>3.928601930139209E-3</v>
      </c>
      <c r="J3654" s="10">
        <f>IF(B3654="Pending","",C3654/(VLOOKUP(B3654,Population!$A$2:$B$10,2,FALSE)/100000))</f>
        <v>15127.964991264615</v>
      </c>
      <c r="K3654" s="10">
        <f>IF(B3654="Pending","",SUMIFS(E:E,A:A,"&lt;="&amp;A3654,A:A,"&gt;="&amp;A3654-13,B:B,B3654)/(VLOOKUP(B3654,Population!$A$2:$B$10,2,FALSE)/100000)/14)</f>
        <v>22.888388657438515</v>
      </c>
      <c r="L3654" s="13">
        <f>IF(B3654="Pending","",(G3654/C3654)/(VLOOKUP(B3654,Population!$A$2:$B$10,2,FALSE)/100000))</f>
        <v>3.3519287036468272E-5</v>
      </c>
    </row>
    <row r="3655" spans="1:12" x14ac:dyDescent="0.3">
      <c r="A3655" s="1">
        <v>44274</v>
      </c>
      <c r="B3655" s="101" t="s">
        <v>3</v>
      </c>
      <c r="C3655" s="101">
        <v>123815</v>
      </c>
      <c r="D3655" s="6">
        <f t="shared" si="298"/>
        <v>0.15503599329343956</v>
      </c>
      <c r="E3655" s="7">
        <f t="shared" si="294"/>
        <v>346</v>
      </c>
      <c r="F3655" s="6">
        <f t="shared" si="295"/>
        <v>0.17325988983475213</v>
      </c>
      <c r="G3655" s="101">
        <v>120</v>
      </c>
      <c r="H3655" s="7">
        <f t="shared" si="297"/>
        <v>1</v>
      </c>
      <c r="I3655" s="6">
        <f t="shared" si="296"/>
        <v>1.0248526774276198E-2</v>
      </c>
      <c r="J3655" s="10">
        <f>IF(B3655="Pending","",C3655/(VLOOKUP(B3655,Population!$A$2:$B$10,2,FALSE)/100000))</f>
        <v>14115.086720885745</v>
      </c>
      <c r="K3655" s="10">
        <f>IF(B3655="Pending","",SUMIFS(E:E,A:A,"&lt;="&amp;A3655,A:A,"&gt;="&amp;A3655-13,B:B,B3655)/(VLOOKUP(B3655,Population!$A$2:$B$10,2,FALSE)/100000)/14)</f>
        <v>22.710712909554196</v>
      </c>
      <c r="L3655" s="13">
        <f>IF(B3655="Pending","",(G3655/C3655)/(VLOOKUP(B3655,Population!$A$2:$B$10,2,FALSE)/100000))</f>
        <v>1.1048880406852459E-4</v>
      </c>
    </row>
    <row r="3656" spans="1:12" x14ac:dyDescent="0.3">
      <c r="A3656" s="1">
        <v>44274</v>
      </c>
      <c r="B3656" s="101" t="s">
        <v>4</v>
      </c>
      <c r="C3656" s="101">
        <v>119174</v>
      </c>
      <c r="D3656" s="6">
        <f t="shared" si="298"/>
        <v>0.14922472612165219</v>
      </c>
      <c r="E3656" s="7">
        <f t="shared" ref="E3656:E3719" si="299">C3656-SUMIFS(C:C,A:A,A3656-1,B:B,B3656)</f>
        <v>313</v>
      </c>
      <c r="F3656" s="6">
        <f t="shared" ref="F3656:F3719" si="300">E3656/SUMIF(A:A,A3656,E:E)</f>
        <v>0.15673510265398097</v>
      </c>
      <c r="G3656" s="101">
        <v>366</v>
      </c>
      <c r="H3656" s="7">
        <f t="shared" si="297"/>
        <v>0</v>
      </c>
      <c r="I3656" s="6">
        <f t="shared" si="296"/>
        <v>3.1258006661542402E-2</v>
      </c>
      <c r="J3656" s="10">
        <f>IF(B3656="Pending","",C3656/(VLOOKUP(B3656,Population!$A$2:$B$10,2,FALSE)/100000))</f>
        <v>13979.026884999766</v>
      </c>
      <c r="K3656" s="10">
        <f>IF(B3656="Pending","",SUMIFS(E:E,A:A,"&lt;="&amp;A3656,A:A,"&gt;="&amp;A3656-13,B:B,B3656)/(VLOOKUP(B3656,Population!$A$2:$B$10,2,FALSE)/100000)/14)</f>
        <v>22.797956981319249</v>
      </c>
      <c r="L3656" s="13">
        <f>IF(B3656="Pending","",(G3656/C3656)/(VLOOKUP(B3656,Population!$A$2:$B$10,2,FALSE)/100000))</f>
        <v>3.6024253719768568E-4</v>
      </c>
    </row>
    <row r="3657" spans="1:12" x14ac:dyDescent="0.3">
      <c r="A3657" s="1">
        <v>44274</v>
      </c>
      <c r="B3657" s="101" t="s">
        <v>5</v>
      </c>
      <c r="C3657" s="101">
        <v>112521</v>
      </c>
      <c r="D3657" s="6">
        <f t="shared" si="298"/>
        <v>0.14089411623285639</v>
      </c>
      <c r="E3657" s="7">
        <f t="shared" si="299"/>
        <v>280</v>
      </c>
      <c r="F3657" s="6">
        <f t="shared" si="300"/>
        <v>0.14021031547320981</v>
      </c>
      <c r="G3657" s="101">
        <v>977</v>
      </c>
      <c r="H3657" s="7">
        <f t="shared" si="297"/>
        <v>2</v>
      </c>
      <c r="I3657" s="6">
        <f t="shared" si="296"/>
        <v>8.3440088820565375E-2</v>
      </c>
      <c r="J3657" s="10">
        <f>IF(B3657="Pending","",C3657/(VLOOKUP(B3657,Population!$A$2:$B$10,2,FALSE)/100000))</f>
        <v>12567.109802638266</v>
      </c>
      <c r="K3657" s="10">
        <f>IF(B3657="Pending","",SUMIFS(E:E,A:A,"&lt;="&amp;A3657,A:A,"&gt;="&amp;A3657-13,B:B,B3657)/(VLOOKUP(B3657,Population!$A$2:$B$10,2,FALSE)/100000)/14)</f>
        <v>21.116781786500486</v>
      </c>
      <c r="L3657" s="13">
        <f>IF(B3657="Pending","",(G3657/C3657)/(VLOOKUP(B3657,Population!$A$2:$B$10,2,FALSE)/100000))</f>
        <v>9.6975674065503351E-4</v>
      </c>
    </row>
    <row r="3658" spans="1:12" x14ac:dyDescent="0.3">
      <c r="A3658" s="1">
        <v>44274</v>
      </c>
      <c r="B3658" s="101" t="s">
        <v>6</v>
      </c>
      <c r="C3658" s="101">
        <v>81160</v>
      </c>
      <c r="D3658" s="6">
        <f t="shared" si="298"/>
        <v>0.10162517639781574</v>
      </c>
      <c r="E3658" s="7">
        <f t="shared" si="299"/>
        <v>193</v>
      </c>
      <c r="F3658" s="6">
        <f t="shared" si="300"/>
        <v>9.6644967451176761E-2</v>
      </c>
      <c r="G3658" s="101">
        <v>2143</v>
      </c>
      <c r="H3658" s="7">
        <f t="shared" si="297"/>
        <v>9</v>
      </c>
      <c r="I3658" s="6">
        <f t="shared" si="296"/>
        <v>0.18302160731061576</v>
      </c>
      <c r="J3658" s="10">
        <f>IF(B3658="Pending","",C3658/(VLOOKUP(B3658,Population!$A$2:$B$10,2,FALSE)/100000))</f>
        <v>10298.995733708274</v>
      </c>
      <c r="K3658" s="10">
        <f>IF(B3658="Pending","",SUMIFS(E:E,A:A,"&lt;="&amp;A3658,A:A,"&gt;="&amp;A3658-13,B:B,B3658)/(VLOOKUP(B3658,Population!$A$2:$B$10,2,FALSE)/100000)/14)</f>
        <v>16.161294614871728</v>
      </c>
      <c r="L3658" s="13">
        <f>IF(B3658="Pending","",(G3658/C3658)/(VLOOKUP(B3658,Population!$A$2:$B$10,2,FALSE)/100000))</f>
        <v>3.3506801479181534E-3</v>
      </c>
    </row>
    <row r="3659" spans="1:12" x14ac:dyDescent="0.3">
      <c r="A3659" s="1">
        <v>44274</v>
      </c>
      <c r="B3659" s="101" t="s">
        <v>7</v>
      </c>
      <c r="C3659" s="101">
        <v>47658</v>
      </c>
      <c r="D3659" s="6">
        <f t="shared" si="298"/>
        <v>5.9675365411127432E-2</v>
      </c>
      <c r="E3659" s="7">
        <f t="shared" si="299"/>
        <v>73</v>
      </c>
      <c r="F3659" s="6">
        <f t="shared" si="300"/>
        <v>3.6554832248372561E-2</v>
      </c>
      <c r="G3659" s="101">
        <v>3611</v>
      </c>
      <c r="H3659" s="7">
        <f t="shared" si="297"/>
        <v>7</v>
      </c>
      <c r="I3659" s="6">
        <f t="shared" si="296"/>
        <v>0.30839525151592789</v>
      </c>
      <c r="J3659" s="10">
        <f>IF(B3659="Pending","",C3659/(VLOOKUP(B3659,Population!$A$2:$B$10,2,FALSE)/100000))</f>
        <v>9937.0930176794282</v>
      </c>
      <c r="K3659" s="10">
        <f>IF(B3659="Pending","",SUMIFS(E:E,A:A,"&lt;="&amp;A3659,A:A,"&gt;="&amp;A3659-13,B:B,B3659)/(VLOOKUP(B3659,Population!$A$2:$B$10,2,FALSE)/100000)/14)</f>
        <v>11.155199052537862</v>
      </c>
      <c r="L3659" s="13">
        <f>IF(B3659="Pending","",(G3659/C3659)/(VLOOKUP(B3659,Population!$A$2:$B$10,2,FALSE)/100000))</f>
        <v>1.579847683385642E-2</v>
      </c>
    </row>
    <row r="3660" spans="1:12" x14ac:dyDescent="0.3">
      <c r="A3660" s="1">
        <v>44274</v>
      </c>
      <c r="B3660" s="101" t="s">
        <v>25</v>
      </c>
      <c r="C3660" s="101">
        <v>24665</v>
      </c>
      <c r="D3660" s="6">
        <f t="shared" si="298"/>
        <v>3.0884487134698435E-2</v>
      </c>
      <c r="E3660" s="7">
        <f t="shared" si="299"/>
        <v>19</v>
      </c>
      <c r="F3660" s="6">
        <f t="shared" si="300"/>
        <v>9.5142714071106659E-3</v>
      </c>
      <c r="G3660" s="101">
        <v>4436</v>
      </c>
      <c r="H3660" s="7">
        <f t="shared" si="297"/>
        <v>8</v>
      </c>
      <c r="I3660" s="6">
        <f t="shared" si="296"/>
        <v>0.37885387308907675</v>
      </c>
      <c r="J3660" s="10">
        <f>IF(B3660="Pending","",C3660/(VLOOKUP(B3660,Population!$A$2:$B$10,2,FALSE)/100000))</f>
        <v>11142.029823507355</v>
      </c>
      <c r="K3660" s="10">
        <f>IF(B3660="Pending","",SUMIFS(E:E,A:A,"&lt;="&amp;A3660,A:A,"&gt;="&amp;A3660-13,B:B,B3660)/(VLOOKUP(B3660,Population!$A$2:$B$10,2,FALSE)/100000)/14)</f>
        <v>9.1960224137719617</v>
      </c>
      <c r="L3660" s="13">
        <f>IF(B3660="Pending","",(G3660/C3660)/(VLOOKUP(B3660,Population!$A$2:$B$10,2,FALSE)/100000))</f>
        <v>8.1244433441078026E-2</v>
      </c>
    </row>
    <row r="3661" spans="1:12" x14ac:dyDescent="0.3">
      <c r="A3661" s="1">
        <v>44274</v>
      </c>
      <c r="B3661" s="101" t="s">
        <v>21</v>
      </c>
      <c r="C3661" s="101">
        <v>1048</v>
      </c>
      <c r="D3661" s="6">
        <f t="shared" si="298"/>
        <v>1.3122620116425689E-3</v>
      </c>
      <c r="E3661" s="7">
        <f t="shared" si="299"/>
        <v>6</v>
      </c>
      <c r="F3661" s="6">
        <f t="shared" si="300"/>
        <v>3.0045067601402104E-3</v>
      </c>
      <c r="G3661" s="101">
        <v>0</v>
      </c>
      <c r="H3661" s="7">
        <f t="shared" si="297"/>
        <v>0</v>
      </c>
      <c r="I3661" s="6">
        <f t="shared" si="296"/>
        <v>0</v>
      </c>
      <c r="J3661" s="10" t="str">
        <f>IF(B3661="Pending","",C3661/(VLOOKUP(B3661,Population!$A$2:$B$10,2,FALSE)/100000))</f>
        <v/>
      </c>
      <c r="K3661" s="10" t="str">
        <f>IF(B3661="Pending","",SUMIFS(E:E,A:A,"&lt;="&amp;A3661,A:A,"&gt;="&amp;A3661-13,B:B,B3661)/(VLOOKUP(B3661,Population!$A$2:$B$10,2,FALSE)/100000)/14)</f>
        <v/>
      </c>
      <c r="L3661" s="13" t="str">
        <f>IF(B3661="Pending","",(G3661/C3661)/(VLOOKUP(B3661,Population!$A$2:$B$10,2,FALSE)/100000))</f>
        <v/>
      </c>
    </row>
    <row r="3662" spans="1:12" x14ac:dyDescent="0.3">
      <c r="A3662" s="1">
        <v>44275</v>
      </c>
      <c r="B3662" s="101" t="s">
        <v>0</v>
      </c>
      <c r="C3662" s="101">
        <v>43123</v>
      </c>
      <c r="D3662" s="6">
        <f t="shared" si="298"/>
        <v>5.389014273895841E-2</v>
      </c>
      <c r="E3662" s="7">
        <f t="shared" si="299"/>
        <v>111</v>
      </c>
      <c r="F3662" s="6">
        <f t="shared" si="300"/>
        <v>7.020872865275142E-2</v>
      </c>
      <c r="G3662" s="101">
        <v>5</v>
      </c>
      <c r="H3662" s="7">
        <f t="shared" si="297"/>
        <v>0</v>
      </c>
      <c r="I3662" s="6">
        <f t="shared" si="296"/>
        <v>4.2687612054981646E-4</v>
      </c>
      <c r="J3662" s="10">
        <f>IF(B3662="Pending","",C3662/(VLOOKUP(B3662,Population!$A$2:$B$10,2,FALSE)/100000))</f>
        <v>4760.0597836045445</v>
      </c>
      <c r="K3662" s="10">
        <f>IF(B3662="Pending","",SUMIFS(E:E,A:A,"&lt;="&amp;A3662,A:A,"&gt;="&amp;A3662-13,B:B,B3662)/(VLOOKUP(B3662,Population!$A$2:$B$10,2,FALSE)/100000)/14)</f>
        <v>9.4771962258997728</v>
      </c>
      <c r="L3662" s="13">
        <f>IF(B3662="Pending","",(G3662/C3662)/(VLOOKUP(B3662,Population!$A$2:$B$10,2,FALSE)/100000))</f>
        <v>1.2798659312546172E-5</v>
      </c>
    </row>
    <row r="3663" spans="1:12" x14ac:dyDescent="0.3">
      <c r="A3663" s="1">
        <v>44275</v>
      </c>
      <c r="B3663" s="101" t="s">
        <v>1</v>
      </c>
      <c r="C3663" s="101">
        <v>101748</v>
      </c>
      <c r="D3663" s="6">
        <f t="shared" si="298"/>
        <v>0.12715289389429169</v>
      </c>
      <c r="E3663" s="7">
        <f t="shared" si="299"/>
        <v>266</v>
      </c>
      <c r="F3663" s="6">
        <f t="shared" si="300"/>
        <v>0.16824794433902593</v>
      </c>
      <c r="G3663" s="101">
        <v>5</v>
      </c>
      <c r="H3663" s="7">
        <f t="shared" si="297"/>
        <v>0</v>
      </c>
      <c r="I3663" s="6">
        <f t="shared" si="296"/>
        <v>4.2687612054981646E-4</v>
      </c>
      <c r="J3663" s="10">
        <f>IF(B3663="Pending","",C3663/(VLOOKUP(B3663,Population!$A$2:$B$10,2,FALSE)/100000))</f>
        <v>11876.389739998249</v>
      </c>
      <c r="K3663" s="10">
        <f>IF(B3663="Pending","",SUMIFS(E:E,A:A,"&lt;="&amp;A3663,A:A,"&gt;="&amp;A3663-13,B:B,B3663)/(VLOOKUP(B3663,Population!$A$2:$B$10,2,FALSE)/100000)/14)</f>
        <v>21.643884727137813</v>
      </c>
      <c r="L3663" s="13">
        <f>IF(B3663="Pending","",(G3663/C3663)/(VLOOKUP(B3663,Population!$A$2:$B$10,2,FALSE)/100000))</f>
        <v>5.7359146817014811E-6</v>
      </c>
    </row>
    <row r="3664" spans="1:12" x14ac:dyDescent="0.3">
      <c r="A3664" s="1">
        <v>44275</v>
      </c>
      <c r="B3664" s="101" t="s">
        <v>2</v>
      </c>
      <c r="C3664" s="101">
        <v>144353</v>
      </c>
      <c r="D3664" s="6">
        <f t="shared" si="298"/>
        <v>0.18039570008572836</v>
      </c>
      <c r="E3664" s="7">
        <f t="shared" si="299"/>
        <v>267</v>
      </c>
      <c r="F3664" s="6">
        <f t="shared" si="300"/>
        <v>0.16888045540796964</v>
      </c>
      <c r="G3664" s="101">
        <v>46</v>
      </c>
      <c r="H3664" s="7">
        <f t="shared" si="297"/>
        <v>0</v>
      </c>
      <c r="I3664" s="6">
        <f t="shared" si="296"/>
        <v>3.9272603090583112E-3</v>
      </c>
      <c r="J3664" s="10">
        <f>IF(B3664="Pending","",C3664/(VLOOKUP(B3664,Population!$A$2:$B$10,2,FALSE)/100000))</f>
        <v>15155.99801773955</v>
      </c>
      <c r="K3664" s="10">
        <f>IF(B3664="Pending","",SUMIFS(E:E,A:A,"&lt;="&amp;A3664,A:A,"&gt;="&amp;A3664-13,B:B,B3664)/(VLOOKUP(B3664,Population!$A$2:$B$10,2,FALSE)/100000)/14)</f>
        <v>23.165869122813753</v>
      </c>
      <c r="L3664" s="13">
        <f>IF(B3664="Pending","",(G3664/C3664)/(VLOOKUP(B3664,Population!$A$2:$B$10,2,FALSE)/100000))</f>
        <v>3.345728867385207E-5</v>
      </c>
    </row>
    <row r="3665" spans="1:12" x14ac:dyDescent="0.3">
      <c r="A3665" s="1">
        <v>44275</v>
      </c>
      <c r="B3665" s="101" t="s">
        <v>3</v>
      </c>
      <c r="C3665" s="101">
        <v>124080</v>
      </c>
      <c r="D3665" s="6">
        <f t="shared" si="298"/>
        <v>0.15506084713609813</v>
      </c>
      <c r="E3665" s="7">
        <f t="shared" si="299"/>
        <v>265</v>
      </c>
      <c r="F3665" s="6">
        <f t="shared" si="300"/>
        <v>0.16761543327008221</v>
      </c>
      <c r="G3665" s="101">
        <v>120</v>
      </c>
      <c r="H3665" s="7">
        <f t="shared" si="297"/>
        <v>0</v>
      </c>
      <c r="I3665" s="6">
        <f t="shared" si="296"/>
        <v>1.0245026893195595E-2</v>
      </c>
      <c r="J3665" s="10">
        <f>IF(B3665="Pending","",C3665/(VLOOKUP(B3665,Population!$A$2:$B$10,2,FALSE)/100000))</f>
        <v>14145.297099119682</v>
      </c>
      <c r="K3665" s="10">
        <f>IF(B3665="Pending","",SUMIFS(E:E,A:A,"&lt;="&amp;A3665,A:A,"&gt;="&amp;A3665-13,B:B,B3665)/(VLOOKUP(B3665,Population!$A$2:$B$10,2,FALSE)/100000)/14)</f>
        <v>23.158575659652971</v>
      </c>
      <c r="L3665" s="13">
        <f>IF(B3665="Pending","",(G3665/C3665)/(VLOOKUP(B3665,Population!$A$2:$B$10,2,FALSE)/100000))</f>
        <v>1.1025283104242724E-4</v>
      </c>
    </row>
    <row r="3666" spans="1:12" x14ac:dyDescent="0.3">
      <c r="A3666" s="1">
        <v>44275</v>
      </c>
      <c r="B3666" s="101" t="s">
        <v>4</v>
      </c>
      <c r="C3666" s="101">
        <v>119399</v>
      </c>
      <c r="D3666" s="6">
        <f t="shared" si="298"/>
        <v>0.14921107420376356</v>
      </c>
      <c r="E3666" s="7">
        <f t="shared" si="299"/>
        <v>225</v>
      </c>
      <c r="F3666" s="6">
        <f t="shared" si="300"/>
        <v>0.14231499051233396</v>
      </c>
      <c r="G3666" s="101">
        <v>366</v>
      </c>
      <c r="H3666" s="7">
        <f t="shared" si="297"/>
        <v>0</v>
      </c>
      <c r="I3666" s="6">
        <f t="shared" si="296"/>
        <v>3.1247332024246562E-2</v>
      </c>
      <c r="J3666" s="10">
        <f>IF(B3666="Pending","",C3666/(VLOOKUP(B3666,Population!$A$2:$B$10,2,FALSE)/100000))</f>
        <v>14005.419227701403</v>
      </c>
      <c r="K3666" s="10">
        <f>IF(B3666="Pending","",SUMIFS(E:E,A:A,"&lt;="&amp;A3666,A:A,"&gt;="&amp;A3666-13,B:B,B3666)/(VLOOKUP(B3666,Population!$A$2:$B$10,2,FALSE)/100000)/14)</f>
        <v>22.797956981319249</v>
      </c>
      <c r="L3666" s="13">
        <f>IF(B3666="Pending","",(G3666/C3666)/(VLOOKUP(B3666,Population!$A$2:$B$10,2,FALSE)/100000))</f>
        <v>3.5956368250987861E-4</v>
      </c>
    </row>
    <row r="3667" spans="1:12" x14ac:dyDescent="0.3">
      <c r="A3667" s="1">
        <v>44275</v>
      </c>
      <c r="B3667" s="101" t="s">
        <v>5</v>
      </c>
      <c r="C3667" s="101">
        <v>112748</v>
      </c>
      <c r="D3667" s="6">
        <f t="shared" si="298"/>
        <v>0.14089942289571883</v>
      </c>
      <c r="E3667" s="7">
        <f t="shared" si="299"/>
        <v>227</v>
      </c>
      <c r="F3667" s="6">
        <f t="shared" si="300"/>
        <v>0.14358001265022138</v>
      </c>
      <c r="G3667" s="101">
        <v>977</v>
      </c>
      <c r="H3667" s="7">
        <f t="shared" si="297"/>
        <v>0</v>
      </c>
      <c r="I3667" s="6">
        <f t="shared" si="296"/>
        <v>8.3411593955434127E-2</v>
      </c>
      <c r="J3667" s="10">
        <f>IF(B3667="Pending","",C3667/(VLOOKUP(B3667,Population!$A$2:$B$10,2,FALSE)/100000))</f>
        <v>12592.462704987151</v>
      </c>
      <c r="K3667" s="10">
        <f>IF(B3667="Pending","",SUMIFS(E:E,A:A,"&lt;="&amp;A3667,A:A,"&gt;="&amp;A3667-13,B:B,B3667)/(VLOOKUP(B3667,Population!$A$2:$B$10,2,FALSE)/100000)/14)</f>
        <v>21.435886913610425</v>
      </c>
      <c r="L3667" s="13">
        <f>IF(B3667="Pending","",(G3667/C3667)/(VLOOKUP(B3667,Population!$A$2:$B$10,2,FALSE)/100000))</f>
        <v>9.6780429112041928E-4</v>
      </c>
    </row>
    <row r="3668" spans="1:12" x14ac:dyDescent="0.3">
      <c r="A3668" s="1">
        <v>44275</v>
      </c>
      <c r="B3668" s="101" t="s">
        <v>6</v>
      </c>
      <c r="C3668" s="101">
        <v>81308</v>
      </c>
      <c r="D3668" s="6">
        <f t="shared" si="298"/>
        <v>0.10160934364073071</v>
      </c>
      <c r="E3668" s="7">
        <f t="shared" si="299"/>
        <v>148</v>
      </c>
      <c r="F3668" s="6">
        <f t="shared" si="300"/>
        <v>9.3611638203668565E-2</v>
      </c>
      <c r="G3668" s="101">
        <v>2145</v>
      </c>
      <c r="H3668" s="7">
        <f t="shared" si="297"/>
        <v>2</v>
      </c>
      <c r="I3668" s="6">
        <f t="shared" si="296"/>
        <v>0.18312985571587126</v>
      </c>
      <c r="J3668" s="10">
        <f>IF(B3668="Pending","",C3668/(VLOOKUP(B3668,Population!$A$2:$B$10,2,FALSE)/100000))</f>
        <v>10317.776553922527</v>
      </c>
      <c r="K3668" s="10">
        <f>IF(B3668="Pending","",SUMIFS(E:E,A:A,"&lt;="&amp;A3668,A:A,"&gt;="&amp;A3668-13,B:B,B3668)/(VLOOKUP(B3668,Population!$A$2:$B$10,2,FALSE)/100000)/14)</f>
        <v>16.224743331811773</v>
      </c>
      <c r="L3668" s="13">
        <f>IF(B3668="Pending","",(G3668/C3668)/(VLOOKUP(B3668,Population!$A$2:$B$10,2,FALSE)/100000))</f>
        <v>3.3477025098735368E-3</v>
      </c>
    </row>
    <row r="3669" spans="1:12" x14ac:dyDescent="0.3">
      <c r="A3669" s="1">
        <v>44275</v>
      </c>
      <c r="B3669" s="101" t="s">
        <v>7</v>
      </c>
      <c r="C3669" s="101">
        <v>47714</v>
      </c>
      <c r="D3669" s="6">
        <f t="shared" si="298"/>
        <v>5.9627444070372231E-2</v>
      </c>
      <c r="E3669" s="7">
        <f t="shared" si="299"/>
        <v>56</v>
      </c>
      <c r="F3669" s="6">
        <f t="shared" si="300"/>
        <v>3.5420619860847567E-2</v>
      </c>
      <c r="G3669" s="101">
        <v>3613</v>
      </c>
      <c r="H3669" s="7">
        <f t="shared" si="297"/>
        <v>2</v>
      </c>
      <c r="I3669" s="6">
        <f t="shared" si="296"/>
        <v>0.30846068470929738</v>
      </c>
      <c r="J3669" s="10">
        <f>IF(B3669="Pending","",C3669/(VLOOKUP(B3669,Population!$A$2:$B$10,2,FALSE)/100000))</f>
        <v>9948.7694877157282</v>
      </c>
      <c r="K3669" s="10">
        <f>IF(B3669="Pending","",SUMIFS(E:E,A:A,"&lt;="&amp;A3669,A:A,"&gt;="&amp;A3669-13,B:B,B3669)/(VLOOKUP(B3669,Population!$A$2:$B$10,2,FALSE)/100000)/14)</f>
        <v>11.348813989364286</v>
      </c>
      <c r="L3669" s="13">
        <f>IF(B3669="Pending","",(G3669/C3669)/(VLOOKUP(B3669,Population!$A$2:$B$10,2,FALSE)/100000))</f>
        <v>1.5788674723036009E-2</v>
      </c>
    </row>
    <row r="3670" spans="1:12" x14ac:dyDescent="0.3">
      <c r="A3670" s="1">
        <v>44275</v>
      </c>
      <c r="B3670" s="101" t="s">
        <v>25</v>
      </c>
      <c r="C3670" s="101">
        <v>24681</v>
      </c>
      <c r="D3670" s="6">
        <f t="shared" si="298"/>
        <v>3.0843462025838476E-2</v>
      </c>
      <c r="E3670" s="7">
        <f t="shared" si="299"/>
        <v>16</v>
      </c>
      <c r="F3670" s="6">
        <f t="shared" si="300"/>
        <v>1.0120177103099304E-2</v>
      </c>
      <c r="G3670" s="101">
        <v>4436</v>
      </c>
      <c r="H3670" s="7">
        <f t="shared" si="297"/>
        <v>0</v>
      </c>
      <c r="I3670" s="6">
        <f t="shared" si="296"/>
        <v>0.37872449415179715</v>
      </c>
      <c r="J3670" s="10">
        <f>IF(B3670="Pending","",C3670/(VLOOKUP(B3670,Population!$A$2:$B$10,2,FALSE)/100000))</f>
        <v>11149.257574457128</v>
      </c>
      <c r="K3670" s="10">
        <f>IF(B3670="Pending","",SUMIFS(E:E,A:A,"&lt;="&amp;A3670,A:A,"&gt;="&amp;A3670-13,B:B,B3670)/(VLOOKUP(B3670,Population!$A$2:$B$10,2,FALSE)/100000)/14)</f>
        <v>8.9701551965915982</v>
      </c>
      <c r="L3670" s="13">
        <f>IF(B3670="Pending","",(G3670/C3670)/(VLOOKUP(B3670,Population!$A$2:$B$10,2,FALSE)/100000))</f>
        <v>8.1191764953777779E-2</v>
      </c>
    </row>
    <row r="3671" spans="1:12" x14ac:dyDescent="0.3">
      <c r="A3671" s="1">
        <v>44275</v>
      </c>
      <c r="B3671" s="101" t="s">
        <v>21</v>
      </c>
      <c r="C3671" s="101">
        <v>1048</v>
      </c>
      <c r="D3671" s="6">
        <f t="shared" si="298"/>
        <v>1.3096693084996038E-3</v>
      </c>
      <c r="E3671" s="7">
        <f t="shared" si="299"/>
        <v>0</v>
      </c>
      <c r="F3671" s="6">
        <f t="shared" si="300"/>
        <v>0</v>
      </c>
      <c r="G3671" s="101">
        <v>0</v>
      </c>
      <c r="H3671" s="7">
        <f t="shared" si="297"/>
        <v>0</v>
      </c>
      <c r="I3671" s="6">
        <f t="shared" si="296"/>
        <v>0</v>
      </c>
      <c r="J3671" s="10" t="str">
        <f>IF(B3671="Pending","",C3671/(VLOOKUP(B3671,Population!$A$2:$B$10,2,FALSE)/100000))</f>
        <v/>
      </c>
      <c r="K3671" s="10" t="str">
        <f>IF(B3671="Pending","",SUMIFS(E:E,A:A,"&lt;="&amp;A3671,A:A,"&gt;="&amp;A3671-13,B:B,B3671)/(VLOOKUP(B3671,Population!$A$2:$B$10,2,FALSE)/100000)/14)</f>
        <v/>
      </c>
      <c r="L3671" s="13" t="str">
        <f>IF(B3671="Pending","",(G3671/C3671)/(VLOOKUP(B3671,Population!$A$2:$B$10,2,FALSE)/100000))</f>
        <v/>
      </c>
    </row>
    <row r="3672" spans="1:12" x14ac:dyDescent="0.3">
      <c r="A3672" s="1">
        <v>44276</v>
      </c>
      <c r="B3672" s="101" t="s">
        <v>0</v>
      </c>
      <c r="C3672" s="101">
        <v>43170</v>
      </c>
      <c r="D3672" s="6">
        <f t="shared" si="298"/>
        <v>5.3900985500297788E-2</v>
      </c>
      <c r="E3672" s="7">
        <f t="shared" si="299"/>
        <v>47</v>
      </c>
      <c r="F3672" s="6">
        <f t="shared" si="300"/>
        <v>6.6104078762306617E-2</v>
      </c>
      <c r="G3672" s="101">
        <v>5</v>
      </c>
      <c r="H3672" s="7">
        <f t="shared" si="297"/>
        <v>0</v>
      </c>
      <c r="I3672" s="6">
        <f t="shared" si="296"/>
        <v>4.2687612054981646E-4</v>
      </c>
      <c r="J3672" s="10">
        <f>IF(B3672="Pending","",C3672/(VLOOKUP(B3672,Population!$A$2:$B$10,2,FALSE)/100000))</f>
        <v>4765.2477995085728</v>
      </c>
      <c r="K3672" s="10">
        <f>IF(B3672="Pending","",SUMIFS(E:E,A:A,"&lt;="&amp;A3672,A:A,"&gt;="&amp;A3672-13,B:B,B3672)/(VLOOKUP(B3672,Population!$A$2:$B$10,2,FALSE)/100000)/14)</f>
        <v>9.3195057728897943</v>
      </c>
      <c r="L3672" s="13">
        <f>IF(B3672="Pending","",(G3672/C3672)/(VLOOKUP(B3672,Population!$A$2:$B$10,2,FALSE)/100000))</f>
        <v>1.2784725168749793E-5</v>
      </c>
    </row>
    <row r="3673" spans="1:12" x14ac:dyDescent="0.3">
      <c r="A3673" s="1">
        <v>44276</v>
      </c>
      <c r="B3673" s="101" t="s">
        <v>1</v>
      </c>
      <c r="C3673" s="101">
        <v>101854</v>
      </c>
      <c r="D3673" s="6">
        <f t="shared" si="298"/>
        <v>0.12717236453896991</v>
      </c>
      <c r="E3673" s="7">
        <f t="shared" si="299"/>
        <v>106</v>
      </c>
      <c r="F3673" s="6">
        <f t="shared" si="300"/>
        <v>0.14908579465541491</v>
      </c>
      <c r="G3673" s="101">
        <v>5</v>
      </c>
      <c r="H3673" s="7">
        <f t="shared" si="297"/>
        <v>0</v>
      </c>
      <c r="I3673" s="6">
        <f t="shared" si="296"/>
        <v>4.2687612054981646E-4</v>
      </c>
      <c r="J3673" s="10">
        <f>IF(B3673="Pending","",C3673/(VLOOKUP(B3673,Population!$A$2:$B$10,2,FALSE)/100000))</f>
        <v>11888.762438355365</v>
      </c>
      <c r="K3673" s="10">
        <f>IF(B3673="Pending","",SUMIFS(E:E,A:A,"&lt;="&amp;A3673,A:A,"&gt;="&amp;A3673-13,B:B,B3673)/(VLOOKUP(B3673,Population!$A$2:$B$10,2,FALSE)/100000)/14)</f>
        <v>20.985230299771139</v>
      </c>
      <c r="L3673" s="13">
        <f>IF(B3673="Pending","",(G3673/C3673)/(VLOOKUP(B3673,Population!$A$2:$B$10,2,FALSE)/100000))</f>
        <v>5.7299452847582066E-6</v>
      </c>
    </row>
    <row r="3674" spans="1:12" x14ac:dyDescent="0.3">
      <c r="A3674" s="1">
        <v>44276</v>
      </c>
      <c r="B3674" s="101" t="s">
        <v>2</v>
      </c>
      <c r="C3674" s="101">
        <v>144476</v>
      </c>
      <c r="D3674" s="6">
        <f t="shared" si="298"/>
        <v>0.1803891309043554</v>
      </c>
      <c r="E3674" s="7">
        <f t="shared" si="299"/>
        <v>123</v>
      </c>
      <c r="F3674" s="6">
        <f t="shared" si="300"/>
        <v>0.1729957805907173</v>
      </c>
      <c r="G3674" s="101">
        <v>46</v>
      </c>
      <c r="H3674" s="7">
        <f t="shared" si="297"/>
        <v>0</v>
      </c>
      <c r="I3674" s="6">
        <f t="shared" si="296"/>
        <v>3.9272603090583112E-3</v>
      </c>
      <c r="J3674" s="10">
        <f>IF(B3674="Pending","",C3674/(VLOOKUP(B3674,Population!$A$2:$B$10,2,FALSE)/100000))</f>
        <v>15168.912108587554</v>
      </c>
      <c r="K3674" s="10">
        <f>IF(B3674="Pending","",SUMIFS(E:E,A:A,"&lt;="&amp;A3674,A:A,"&gt;="&amp;A3674-13,B:B,B3674)/(VLOOKUP(B3674,Population!$A$2:$B$10,2,FALSE)/100000)/14)</f>
        <v>22.603408720026106</v>
      </c>
      <c r="L3674" s="13">
        <f>IF(B3674="Pending","",(G3674/C3674)/(VLOOKUP(B3674,Population!$A$2:$B$10,2,FALSE)/100000))</f>
        <v>3.3428804728374038E-5</v>
      </c>
    </row>
    <row r="3675" spans="1:12" x14ac:dyDescent="0.3">
      <c r="A3675" s="1">
        <v>44276</v>
      </c>
      <c r="B3675" s="101" t="s">
        <v>3</v>
      </c>
      <c r="C3675" s="101">
        <v>124193</v>
      </c>
      <c r="D3675" s="6">
        <f t="shared" si="298"/>
        <v>0.15506428288715504</v>
      </c>
      <c r="E3675" s="7">
        <f t="shared" si="299"/>
        <v>113</v>
      </c>
      <c r="F3675" s="6">
        <f t="shared" si="300"/>
        <v>0.1589310829817159</v>
      </c>
      <c r="G3675" s="101">
        <v>120</v>
      </c>
      <c r="H3675" s="7">
        <f t="shared" si="297"/>
        <v>0</v>
      </c>
      <c r="I3675" s="6">
        <f t="shared" si="296"/>
        <v>1.0245026893195595E-2</v>
      </c>
      <c r="J3675" s="10">
        <f>IF(B3675="Pending","",C3675/(VLOOKUP(B3675,Population!$A$2:$B$10,2,FALSE)/100000))</f>
        <v>14158.17926040434</v>
      </c>
      <c r="K3675" s="10">
        <f>IF(B3675="Pending","",SUMIFS(E:E,A:A,"&lt;="&amp;A3675,A:A,"&gt;="&amp;A3675-13,B:B,B3675)/(VLOOKUP(B3675,Population!$A$2:$B$10,2,FALSE)/100000)/14)</f>
        <v>22.425709341309524</v>
      </c>
      <c r="L3675" s="13">
        <f>IF(B3675="Pending","",(G3675/C3675)/(VLOOKUP(B3675,Population!$A$2:$B$10,2,FALSE)/100000))</f>
        <v>1.1015251484177347E-4</v>
      </c>
    </row>
    <row r="3676" spans="1:12" x14ac:dyDescent="0.3">
      <c r="A3676" s="1">
        <v>44276</v>
      </c>
      <c r="B3676" s="101" t="s">
        <v>4</v>
      </c>
      <c r="C3676" s="101">
        <v>119513</v>
      </c>
      <c r="D3676" s="6">
        <f t="shared" si="298"/>
        <v>0.14922095158899906</v>
      </c>
      <c r="E3676" s="7">
        <f t="shared" si="299"/>
        <v>114</v>
      </c>
      <c r="F3676" s="6">
        <f t="shared" si="300"/>
        <v>0.16033755274261605</v>
      </c>
      <c r="G3676" s="101">
        <v>366</v>
      </c>
      <c r="H3676" s="7">
        <f t="shared" si="297"/>
        <v>0</v>
      </c>
      <c r="I3676" s="6">
        <f t="shared" si="296"/>
        <v>3.1247332024246562E-2</v>
      </c>
      <c r="J3676" s="10">
        <f>IF(B3676="Pending","",C3676/(VLOOKUP(B3676,Population!$A$2:$B$10,2,FALSE)/100000))</f>
        <v>14018.791348003566</v>
      </c>
      <c r="K3676" s="10">
        <f>IF(B3676="Pending","",SUMIFS(E:E,A:A,"&lt;="&amp;A3676,A:A,"&gt;="&amp;A3676-13,B:B,B3676)/(VLOOKUP(B3676,Population!$A$2:$B$10,2,FALSE)/100000)/14)</f>
        <v>22.211460476838418</v>
      </c>
      <c r="L3676" s="13">
        <f>IF(B3676="Pending","",(G3676/C3676)/(VLOOKUP(B3676,Population!$A$2:$B$10,2,FALSE)/100000))</f>
        <v>3.5922070509481814E-4</v>
      </c>
    </row>
    <row r="3677" spans="1:12" x14ac:dyDescent="0.3">
      <c r="A3677" s="1">
        <v>44276</v>
      </c>
      <c r="B3677" s="101" t="s">
        <v>5</v>
      </c>
      <c r="C3677" s="101">
        <v>112847</v>
      </c>
      <c r="D3677" s="6">
        <f t="shared" si="298"/>
        <v>0.14089795021431792</v>
      </c>
      <c r="E3677" s="7">
        <f t="shared" si="299"/>
        <v>99</v>
      </c>
      <c r="F3677" s="6">
        <f t="shared" si="300"/>
        <v>0.13924050632911392</v>
      </c>
      <c r="G3677" s="101">
        <v>977</v>
      </c>
      <c r="H3677" s="7">
        <f t="shared" si="297"/>
        <v>0</v>
      </c>
      <c r="I3677" s="6">
        <f t="shared" si="296"/>
        <v>8.3411593955434127E-2</v>
      </c>
      <c r="J3677" s="10">
        <f>IF(B3677="Pending","",C3677/(VLOOKUP(B3677,Population!$A$2:$B$10,2,FALSE)/100000))</f>
        <v>12603.51969764151</v>
      </c>
      <c r="K3677" s="10">
        <f>IF(B3677="Pending","",SUMIFS(E:E,A:A,"&lt;="&amp;A3677,A:A,"&gt;="&amp;A3677-13,B:B,B3677)/(VLOOKUP(B3677,Population!$A$2:$B$10,2,FALSE)/100000)/14)</f>
        <v>20.558347814058084</v>
      </c>
      <c r="L3677" s="13">
        <f>IF(B3677="Pending","",(G3677/C3677)/(VLOOKUP(B3677,Population!$A$2:$B$10,2,FALSE)/100000))</f>
        <v>9.6695524218849444E-4</v>
      </c>
    </row>
    <row r="3678" spans="1:12" x14ac:dyDescent="0.3">
      <c r="A3678" s="1">
        <v>44276</v>
      </c>
      <c r="B3678" s="101" t="s">
        <v>6</v>
      </c>
      <c r="C3678" s="101">
        <v>81376</v>
      </c>
      <c r="D3678" s="6">
        <f t="shared" si="298"/>
        <v>0.10160404438434636</v>
      </c>
      <c r="E3678" s="7">
        <f t="shared" si="299"/>
        <v>68</v>
      </c>
      <c r="F3678" s="6">
        <f t="shared" si="300"/>
        <v>9.5639943741209557E-2</v>
      </c>
      <c r="G3678" s="101">
        <v>2145</v>
      </c>
      <c r="H3678" s="7">
        <f t="shared" si="297"/>
        <v>0</v>
      </c>
      <c r="I3678" s="6">
        <f t="shared" ref="I3678:I3741" si="301">G3678/SUMIF(A:A,A3678,G:G)</f>
        <v>0.18312985571587126</v>
      </c>
      <c r="J3678" s="10">
        <f>IF(B3678="Pending","",C3678/(VLOOKUP(B3678,Population!$A$2:$B$10,2,FALSE)/100000))</f>
        <v>10326.405579426373</v>
      </c>
      <c r="K3678" s="10">
        <f>IF(B3678="Pending","",SUMIFS(E:E,A:A,"&lt;="&amp;A3678,A:A,"&gt;="&amp;A3678-13,B:B,B3678)/(VLOOKUP(B3678,Population!$A$2:$B$10,2,FALSE)/100000)/14)</f>
        <v>15.563063855151293</v>
      </c>
      <c r="L3678" s="13">
        <f>IF(B3678="Pending","",(G3678/C3678)/(VLOOKUP(B3678,Population!$A$2:$B$10,2,FALSE)/100000))</f>
        <v>3.344905078558758E-3</v>
      </c>
    </row>
    <row r="3679" spans="1:12" x14ac:dyDescent="0.3">
      <c r="A3679" s="1">
        <v>44276</v>
      </c>
      <c r="B3679" s="101" t="s">
        <v>7</v>
      </c>
      <c r="C3679" s="101">
        <v>47747</v>
      </c>
      <c r="D3679" s="6">
        <f t="shared" si="298"/>
        <v>5.9615713566891784E-2</v>
      </c>
      <c r="E3679" s="7">
        <f t="shared" si="299"/>
        <v>33</v>
      </c>
      <c r="F3679" s="6">
        <f t="shared" si="300"/>
        <v>4.6413502109704644E-2</v>
      </c>
      <c r="G3679" s="101">
        <v>3613</v>
      </c>
      <c r="H3679" s="7">
        <f t="shared" si="297"/>
        <v>0</v>
      </c>
      <c r="I3679" s="6">
        <f t="shared" si="301"/>
        <v>0.30846068470929738</v>
      </c>
      <c r="J3679" s="10">
        <f>IF(B3679="Pending","",C3679/(VLOOKUP(B3679,Population!$A$2:$B$10,2,FALSE)/100000))</f>
        <v>9955.6502647014058</v>
      </c>
      <c r="K3679" s="10">
        <f>IF(B3679="Pending","",SUMIFS(E:E,A:A,"&lt;="&amp;A3679,A:A,"&gt;="&amp;A3679-13,B:B,B3679)/(VLOOKUP(B3679,Population!$A$2:$B$10,2,FALSE)/100000)/14)</f>
        <v>10.857329918958746</v>
      </c>
      <c r="L3679" s="13">
        <f>IF(B3679="Pending","",(G3679/C3679)/(VLOOKUP(B3679,Population!$A$2:$B$10,2,FALSE)/100000))</f>
        <v>1.5777762492616081E-2</v>
      </c>
    </row>
    <row r="3680" spans="1:12" x14ac:dyDescent="0.3">
      <c r="A3680" s="1">
        <v>44276</v>
      </c>
      <c r="B3680" s="101" t="s">
        <v>25</v>
      </c>
      <c r="C3680" s="101">
        <v>24690</v>
      </c>
      <c r="D3680" s="6">
        <f t="shared" si="298"/>
        <v>3.0827318322963919E-2</v>
      </c>
      <c r="E3680" s="7">
        <f t="shared" si="299"/>
        <v>9</v>
      </c>
      <c r="F3680" s="6">
        <f t="shared" si="300"/>
        <v>1.2658227848101266E-2</v>
      </c>
      <c r="G3680" s="101">
        <v>4436</v>
      </c>
      <c r="H3680" s="7">
        <f t="shared" si="297"/>
        <v>0</v>
      </c>
      <c r="I3680" s="6">
        <f t="shared" si="301"/>
        <v>0.37872449415179715</v>
      </c>
      <c r="J3680" s="10">
        <f>IF(B3680="Pending","",C3680/(VLOOKUP(B3680,Population!$A$2:$B$10,2,FALSE)/100000))</f>
        <v>11153.323184366374</v>
      </c>
      <c r="K3680" s="10">
        <f>IF(B3680="Pending","",SUMIFS(E:E,A:A,"&lt;="&amp;A3680,A:A,"&gt;="&amp;A3680-13,B:B,B3680)/(VLOOKUP(B3680,Population!$A$2:$B$10,2,FALSE)/100000)/14)</f>
        <v>8.4216205262964277</v>
      </c>
      <c r="L3680" s="13">
        <f>IF(B3680="Pending","",(G3680/C3680)/(VLOOKUP(B3680,Population!$A$2:$B$10,2,FALSE)/100000))</f>
        <v>8.1162168927670697E-2</v>
      </c>
    </row>
    <row r="3681" spans="1:12" x14ac:dyDescent="0.3">
      <c r="A3681" s="1">
        <v>44276</v>
      </c>
      <c r="B3681" s="101" t="s">
        <v>21</v>
      </c>
      <c r="C3681" s="101">
        <v>1047</v>
      </c>
      <c r="D3681" s="6">
        <f t="shared" si="298"/>
        <v>1.307258091702844E-3</v>
      </c>
      <c r="E3681" s="7">
        <f t="shared" si="299"/>
        <v>-1</v>
      </c>
      <c r="F3681" s="6">
        <f t="shared" si="300"/>
        <v>-1.4064697609001407E-3</v>
      </c>
      <c r="G3681" s="101">
        <v>0</v>
      </c>
      <c r="H3681" s="7">
        <f t="shared" si="297"/>
        <v>0</v>
      </c>
      <c r="I3681" s="6">
        <f t="shared" si="301"/>
        <v>0</v>
      </c>
      <c r="J3681" s="10" t="str">
        <f>IF(B3681="Pending","",C3681/(VLOOKUP(B3681,Population!$A$2:$B$10,2,FALSE)/100000))</f>
        <v/>
      </c>
      <c r="K3681" s="10" t="str">
        <f>IF(B3681="Pending","",SUMIFS(E:E,A:A,"&lt;="&amp;A3681,A:A,"&gt;="&amp;A3681-13,B:B,B3681)/(VLOOKUP(B3681,Population!$A$2:$B$10,2,FALSE)/100000)/14)</f>
        <v/>
      </c>
      <c r="L3681" s="13" t="str">
        <f>IF(B3681="Pending","",(G3681/C3681)/(VLOOKUP(B3681,Population!$A$2:$B$10,2,FALSE)/100000))</f>
        <v/>
      </c>
    </row>
    <row r="3682" spans="1:12" x14ac:dyDescent="0.3">
      <c r="A3682" s="1">
        <v>44277</v>
      </c>
      <c r="B3682" s="101" t="s">
        <v>0</v>
      </c>
      <c r="C3682" s="101">
        <v>43198</v>
      </c>
      <c r="D3682" s="6">
        <f t="shared" si="298"/>
        <v>5.3886695482414287E-2</v>
      </c>
      <c r="E3682" s="7">
        <f t="shared" si="299"/>
        <v>28</v>
      </c>
      <c r="F3682" s="6">
        <f t="shared" si="300"/>
        <v>3.825136612021858E-2</v>
      </c>
      <c r="G3682" s="101">
        <v>5</v>
      </c>
      <c r="H3682" s="7">
        <f t="shared" si="297"/>
        <v>0</v>
      </c>
      <c r="I3682" s="6">
        <f t="shared" si="301"/>
        <v>4.2687612054981646E-4</v>
      </c>
      <c r="J3682" s="10">
        <f>IF(B3682="Pending","",C3682/(VLOOKUP(B3682,Population!$A$2:$B$10,2,FALSE)/100000))</f>
        <v>4768.3385323875691</v>
      </c>
      <c r="K3682" s="10">
        <f>IF(B3682="Pending","",SUMIFS(E:E,A:A,"&lt;="&amp;A3682,A:A,"&gt;="&amp;A3682-13,B:B,B3682)/(VLOOKUP(B3682,Population!$A$2:$B$10,2,FALSE)/100000)/14)</f>
        <v>9.3431593408412912</v>
      </c>
      <c r="L3682" s="13">
        <f>IF(B3682="Pending","",(G3682/C3682)/(VLOOKUP(B3682,Population!$A$2:$B$10,2,FALSE)/100000))</f>
        <v>1.2776438389159881E-5</v>
      </c>
    </row>
    <row r="3683" spans="1:12" x14ac:dyDescent="0.3">
      <c r="A3683" s="1">
        <v>44277</v>
      </c>
      <c r="B3683" s="101" t="s">
        <v>1</v>
      </c>
      <c r="C3683" s="101">
        <v>101973</v>
      </c>
      <c r="D3683" s="6">
        <f t="shared" si="298"/>
        <v>0.12720468536571675</v>
      </c>
      <c r="E3683" s="7">
        <f t="shared" si="299"/>
        <v>119</v>
      </c>
      <c r="F3683" s="6">
        <f t="shared" si="300"/>
        <v>0.16256830601092895</v>
      </c>
      <c r="G3683" s="101">
        <v>5</v>
      </c>
      <c r="H3683" s="7">
        <f t="shared" si="297"/>
        <v>0</v>
      </c>
      <c r="I3683" s="6">
        <f t="shared" si="301"/>
        <v>4.2687612054981646E-4</v>
      </c>
      <c r="J3683" s="10">
        <f>IF(B3683="Pending","",C3683/(VLOOKUP(B3683,Population!$A$2:$B$10,2,FALSE)/100000))</f>
        <v>11902.652543114769</v>
      </c>
      <c r="K3683" s="10">
        <f>IF(B3683="Pending","",SUMIFS(E:E,A:A,"&lt;="&amp;A3683,A:A,"&gt;="&amp;A3683-13,B:B,B3683)/(VLOOKUP(B3683,Population!$A$2:$B$10,2,FALSE)/100000)/14)</f>
        <v>21.5688481468049</v>
      </c>
      <c r="L3683" s="13">
        <f>IF(B3683="Pending","",(G3683/C3683)/(VLOOKUP(B3683,Population!$A$2:$B$10,2,FALSE)/100000))</f>
        <v>5.7232585785821964E-6</v>
      </c>
    </row>
    <row r="3684" spans="1:12" x14ac:dyDescent="0.3">
      <c r="A3684" s="1">
        <v>44277</v>
      </c>
      <c r="B3684" s="101" t="s">
        <v>2</v>
      </c>
      <c r="C3684" s="101">
        <v>144618</v>
      </c>
      <c r="D3684" s="6">
        <f t="shared" si="298"/>
        <v>0.18040154931422264</v>
      </c>
      <c r="E3684" s="7">
        <f t="shared" si="299"/>
        <v>142</v>
      </c>
      <c r="F3684" s="6">
        <f t="shared" si="300"/>
        <v>0.19398907103825136</v>
      </c>
      <c r="G3684" s="101">
        <v>46</v>
      </c>
      <c r="H3684" s="7">
        <f t="shared" si="297"/>
        <v>0</v>
      </c>
      <c r="I3684" s="6">
        <f t="shared" si="301"/>
        <v>3.9272603090583112E-3</v>
      </c>
      <c r="J3684" s="10">
        <f>IF(B3684="Pending","",C3684/(VLOOKUP(B3684,Population!$A$2:$B$10,2,FALSE)/100000))</f>
        <v>15183.821058997446</v>
      </c>
      <c r="K3684" s="10">
        <f>IF(B3684="Pending","",SUMIFS(E:E,A:A,"&lt;="&amp;A3684,A:A,"&gt;="&amp;A3684-13,B:B,B3684)/(VLOOKUP(B3684,Population!$A$2:$B$10,2,FALSE)/100000)/14)</f>
        <v>23.113372818553575</v>
      </c>
      <c r="L3684" s="13">
        <f>IF(B3684="Pending","",(G3684/C3684)/(VLOOKUP(B3684,Population!$A$2:$B$10,2,FALSE)/100000))</f>
        <v>3.3395981080754595E-5</v>
      </c>
    </row>
    <row r="3685" spans="1:12" x14ac:dyDescent="0.3">
      <c r="A3685" s="1">
        <v>44277</v>
      </c>
      <c r="B3685" s="101" t="s">
        <v>3</v>
      </c>
      <c r="C3685" s="101">
        <v>124309</v>
      </c>
      <c r="D3685" s="6">
        <f t="shared" si="298"/>
        <v>0.15506739267381447</v>
      </c>
      <c r="E3685" s="7">
        <f t="shared" si="299"/>
        <v>116</v>
      </c>
      <c r="F3685" s="6">
        <f t="shared" si="300"/>
        <v>0.15846994535519127</v>
      </c>
      <c r="G3685" s="101">
        <v>120</v>
      </c>
      <c r="H3685" s="7">
        <f t="shared" si="297"/>
        <v>0</v>
      </c>
      <c r="I3685" s="6">
        <f t="shared" si="301"/>
        <v>1.0245026893195595E-2</v>
      </c>
      <c r="J3685" s="10">
        <f>IF(B3685="Pending","",C3685/(VLOOKUP(B3685,Population!$A$2:$B$10,2,FALSE)/100000))</f>
        <v>14171.403425970893</v>
      </c>
      <c r="K3685" s="10">
        <f>IF(B3685="Pending","",SUMIFS(E:E,A:A,"&lt;="&amp;A3685,A:A,"&gt;="&amp;A3685-13,B:B,B3685)/(VLOOKUP(B3685,Population!$A$2:$B$10,2,FALSE)/100000)/14)</f>
        <v>22.832857295944773</v>
      </c>
      <c r="L3685" s="13">
        <f>IF(B3685="Pending","",(G3685/C3685)/(VLOOKUP(B3685,Population!$A$2:$B$10,2,FALSE)/100000))</f>
        <v>1.1004972508623167E-4</v>
      </c>
    </row>
    <row r="3686" spans="1:12" x14ac:dyDescent="0.3">
      <c r="A3686" s="1">
        <v>44277</v>
      </c>
      <c r="B3686" s="101" t="s">
        <v>4</v>
      </c>
      <c r="C3686" s="101">
        <v>119639</v>
      </c>
      <c r="D3686" s="6">
        <f t="shared" si="298"/>
        <v>0.14924187140192979</v>
      </c>
      <c r="E3686" s="7">
        <f t="shared" si="299"/>
        <v>126</v>
      </c>
      <c r="F3686" s="6">
        <f t="shared" si="300"/>
        <v>0.1721311475409836</v>
      </c>
      <c r="G3686" s="101">
        <v>366</v>
      </c>
      <c r="H3686" s="7">
        <f t="shared" si="297"/>
        <v>0</v>
      </c>
      <c r="I3686" s="6">
        <f t="shared" si="301"/>
        <v>3.1247332024246562E-2</v>
      </c>
      <c r="J3686" s="10">
        <f>IF(B3686="Pending","",C3686/(VLOOKUP(B3686,Population!$A$2:$B$10,2,FALSE)/100000))</f>
        <v>14033.571059916483</v>
      </c>
      <c r="K3686" s="10">
        <f>IF(B3686="Pending","",SUMIFS(E:E,A:A,"&lt;="&amp;A3686,A:A,"&gt;="&amp;A3686-13,B:B,B3686)/(VLOOKUP(B3686,Population!$A$2:$B$10,2,FALSE)/100000)/14)</f>
        <v>22.747685852363752</v>
      </c>
      <c r="L3686" s="13">
        <f>IF(B3686="Pending","",(G3686/C3686)/(VLOOKUP(B3686,Population!$A$2:$B$10,2,FALSE)/100000))</f>
        <v>3.5884238524224544E-4</v>
      </c>
    </row>
    <row r="3687" spans="1:12" x14ac:dyDescent="0.3">
      <c r="A3687" s="1">
        <v>44277</v>
      </c>
      <c r="B3687" s="101" t="s">
        <v>5</v>
      </c>
      <c r="C3687" s="101">
        <v>112945</v>
      </c>
      <c r="D3687" s="6">
        <f t="shared" si="298"/>
        <v>0.14089154176724111</v>
      </c>
      <c r="E3687" s="7">
        <f t="shared" si="299"/>
        <v>98</v>
      </c>
      <c r="F3687" s="6">
        <f t="shared" si="300"/>
        <v>0.13387978142076504</v>
      </c>
      <c r="G3687" s="101">
        <v>977</v>
      </c>
      <c r="H3687" s="7">
        <f t="shared" si="297"/>
        <v>0</v>
      </c>
      <c r="I3687" s="6">
        <f t="shared" si="301"/>
        <v>8.3411593955434127E-2</v>
      </c>
      <c r="J3687" s="10">
        <f>IF(B3687="Pending","",C3687/(VLOOKUP(B3687,Population!$A$2:$B$10,2,FALSE)/100000))</f>
        <v>12614.465003501382</v>
      </c>
      <c r="K3687" s="10">
        <f>IF(B3687="Pending","",SUMIFS(E:E,A:A,"&lt;="&amp;A3687,A:A,"&gt;="&amp;A3687-13,B:B,B3687)/(VLOOKUP(B3687,Population!$A$2:$B$10,2,FALSE)/100000)/14)</f>
        <v>20.877452941168027</v>
      </c>
      <c r="L3687" s="13">
        <f>IF(B3687="Pending","",(G3687/C3687)/(VLOOKUP(B3687,Population!$A$2:$B$10,2,FALSE)/100000))</f>
        <v>9.6611623547076034E-4</v>
      </c>
    </row>
    <row r="3688" spans="1:12" x14ac:dyDescent="0.3">
      <c r="A3688" s="1">
        <v>44277</v>
      </c>
      <c r="B3688" s="101" t="s">
        <v>6</v>
      </c>
      <c r="C3688" s="101">
        <v>81442</v>
      </c>
      <c r="D3688" s="6">
        <f t="shared" si="298"/>
        <v>0.10159359816377574</v>
      </c>
      <c r="E3688" s="7">
        <f t="shared" si="299"/>
        <v>66</v>
      </c>
      <c r="F3688" s="6">
        <f t="shared" si="300"/>
        <v>9.0163934426229511E-2</v>
      </c>
      <c r="G3688" s="101">
        <v>2145</v>
      </c>
      <c r="H3688" s="7">
        <f t="shared" ref="H3688:H3751" si="302">G3688-SUMIFS(G:G,A:A,A3688-1,B:B,B3688)</f>
        <v>0</v>
      </c>
      <c r="I3688" s="6">
        <f t="shared" si="301"/>
        <v>0.18312985571587126</v>
      </c>
      <c r="J3688" s="10">
        <f>IF(B3688="Pending","",C3688/(VLOOKUP(B3688,Population!$A$2:$B$10,2,FALSE)/100000))</f>
        <v>10334.780810062459</v>
      </c>
      <c r="K3688" s="10">
        <f>IF(B3688="Pending","",SUMIFS(E:E,A:A,"&lt;="&amp;A3688,A:A,"&gt;="&amp;A3688-13,B:B,B3688)/(VLOOKUP(B3688,Population!$A$2:$B$10,2,FALSE)/100000)/14)</f>
        <v>15.689961289031386</v>
      </c>
      <c r="L3688" s="13">
        <f>IF(B3688="Pending","",(G3688/C3688)/(VLOOKUP(B3688,Population!$A$2:$B$10,2,FALSE)/100000))</f>
        <v>3.3421943919942723E-3</v>
      </c>
    </row>
    <row r="3689" spans="1:12" x14ac:dyDescent="0.3">
      <c r="A3689" s="1">
        <v>44277</v>
      </c>
      <c r="B3689" s="101" t="s">
        <v>7</v>
      </c>
      <c r="C3689" s="101">
        <v>47776</v>
      </c>
      <c r="D3689" s="6">
        <f t="shared" si="298"/>
        <v>5.9597452737807879E-2</v>
      </c>
      <c r="E3689" s="7">
        <f t="shared" si="299"/>
        <v>29</v>
      </c>
      <c r="F3689" s="6">
        <f t="shared" si="300"/>
        <v>3.9617486338797817E-2</v>
      </c>
      <c r="G3689" s="101">
        <v>3613</v>
      </c>
      <c r="H3689" s="7">
        <f t="shared" si="302"/>
        <v>0</v>
      </c>
      <c r="I3689" s="6">
        <f t="shared" si="301"/>
        <v>0.30846068470929738</v>
      </c>
      <c r="J3689" s="10">
        <f>IF(B3689="Pending","",C3689/(VLOOKUP(B3689,Population!$A$2:$B$10,2,FALSE)/100000))</f>
        <v>9961.6970081130621</v>
      </c>
      <c r="K3689" s="10">
        <f>IF(B3689="Pending","",SUMIFS(E:E,A:A,"&lt;="&amp;A3689,A:A,"&gt;="&amp;A3689-13,B:B,B3689)/(VLOOKUP(B3689,Population!$A$2:$B$10,2,FALSE)/100000)/14)</f>
        <v>10.94669065903248</v>
      </c>
      <c r="L3689" s="13">
        <f>IF(B3689="Pending","",(G3689/C3689)/(VLOOKUP(B3689,Population!$A$2:$B$10,2,FALSE)/100000))</f>
        <v>1.5768185401350887E-2</v>
      </c>
    </row>
    <row r="3690" spans="1:12" x14ac:dyDescent="0.3">
      <c r="A3690" s="1">
        <v>44277</v>
      </c>
      <c r="B3690" s="101" t="s">
        <v>25</v>
      </c>
      <c r="C3690" s="101">
        <v>24699</v>
      </c>
      <c r="D3690" s="6">
        <f t="shared" si="298"/>
        <v>3.081039612297214E-2</v>
      </c>
      <c r="E3690" s="7">
        <f t="shared" si="299"/>
        <v>9</v>
      </c>
      <c r="F3690" s="6">
        <f t="shared" si="300"/>
        <v>1.2295081967213115E-2</v>
      </c>
      <c r="G3690" s="101">
        <v>4436</v>
      </c>
      <c r="H3690" s="7">
        <f t="shared" si="302"/>
        <v>0</v>
      </c>
      <c r="I3690" s="6">
        <f t="shared" si="301"/>
        <v>0.37872449415179715</v>
      </c>
      <c r="J3690" s="10">
        <f>IF(B3690="Pending","",C3690/(VLOOKUP(B3690,Population!$A$2:$B$10,2,FALSE)/100000))</f>
        <v>11157.388794275621</v>
      </c>
      <c r="K3690" s="10">
        <f>IF(B3690="Pending","",SUMIFS(E:E,A:A,"&lt;="&amp;A3690,A:A,"&gt;="&amp;A3690-13,B:B,B3690)/(VLOOKUP(B3690,Population!$A$2:$B$10,2,FALSE)/100000)/14)</f>
        <v>8.3570870356734677</v>
      </c>
      <c r="L3690" s="13">
        <f>IF(B3690="Pending","",(G3690/C3690)/(VLOOKUP(B3690,Population!$A$2:$B$10,2,FALSE)/100000))</f>
        <v>8.1132594470391076E-2</v>
      </c>
    </row>
    <row r="3691" spans="1:12" x14ac:dyDescent="0.3">
      <c r="A3691" s="1">
        <v>44277</v>
      </c>
      <c r="B3691" s="101" t="s">
        <v>21</v>
      </c>
      <c r="C3691" s="101">
        <v>1046</v>
      </c>
      <c r="D3691" s="6">
        <f t="shared" si="298"/>
        <v>1.3048169701052211E-3</v>
      </c>
      <c r="E3691" s="7">
        <f t="shared" si="299"/>
        <v>-1</v>
      </c>
      <c r="F3691" s="6">
        <f t="shared" si="300"/>
        <v>-1.366120218579235E-3</v>
      </c>
      <c r="G3691" s="101">
        <v>0</v>
      </c>
      <c r="H3691" s="7">
        <f t="shared" si="302"/>
        <v>0</v>
      </c>
      <c r="I3691" s="6">
        <f t="shared" si="301"/>
        <v>0</v>
      </c>
      <c r="J3691" s="10" t="str">
        <f>IF(B3691="Pending","",C3691/(VLOOKUP(B3691,Population!$A$2:$B$10,2,FALSE)/100000))</f>
        <v/>
      </c>
      <c r="K3691" s="10" t="str">
        <f>IF(B3691="Pending","",SUMIFS(E:E,A:A,"&lt;="&amp;A3691,A:A,"&gt;="&amp;A3691-13,B:B,B3691)/(VLOOKUP(B3691,Population!$A$2:$B$10,2,FALSE)/100000)/14)</f>
        <v/>
      </c>
      <c r="L3691" s="13" t="str">
        <f>IF(B3691="Pending","",(G3691/C3691)/(VLOOKUP(B3691,Population!$A$2:$B$10,2,FALSE)/100000))</f>
        <v/>
      </c>
    </row>
    <row r="3692" spans="1:12" x14ac:dyDescent="0.3">
      <c r="A3692" s="1">
        <v>44278</v>
      </c>
      <c r="B3692" s="101" t="s">
        <v>0</v>
      </c>
      <c r="C3692" s="101">
        <v>43301</v>
      </c>
      <c r="D3692" s="6">
        <f t="shared" si="298"/>
        <v>5.39170518388652E-2</v>
      </c>
      <c r="E3692" s="7">
        <f t="shared" si="299"/>
        <v>103</v>
      </c>
      <c r="F3692" s="6">
        <f t="shared" si="300"/>
        <v>7.0596298834818369E-2</v>
      </c>
      <c r="G3692" s="101">
        <v>5</v>
      </c>
      <c r="H3692" s="7">
        <f t="shared" si="302"/>
        <v>0</v>
      </c>
      <c r="I3692" s="6">
        <f t="shared" si="301"/>
        <v>4.2564058908657528E-4</v>
      </c>
      <c r="J3692" s="10">
        <f>IF(B3692="Pending","",C3692/(VLOOKUP(B3692,Population!$A$2:$B$10,2,FALSE)/100000))</f>
        <v>4779.7080140495882</v>
      </c>
      <c r="K3692" s="10">
        <f>IF(B3692="Pending","",SUMIFS(E:E,A:A,"&lt;="&amp;A3692,A:A,"&gt;="&amp;A3692-13,B:B,B3692)/(VLOOKUP(B3692,Population!$A$2:$B$10,2,FALSE)/100000)/14)</f>
        <v>9.3273902955402939</v>
      </c>
      <c r="L3692" s="13">
        <f>IF(B3692="Pending","",(G3692/C3692)/(VLOOKUP(B3692,Population!$A$2:$B$10,2,FALSE)/100000))</f>
        <v>1.2746047101335501E-5</v>
      </c>
    </row>
    <row r="3693" spans="1:12" x14ac:dyDescent="0.3">
      <c r="A3693" s="1">
        <v>44278</v>
      </c>
      <c r="B3693" s="101" t="s">
        <v>1</v>
      </c>
      <c r="C3693" s="101">
        <v>102185</v>
      </c>
      <c r="D3693" s="6">
        <f t="shared" si="298"/>
        <v>0.12723756823524723</v>
      </c>
      <c r="E3693" s="7">
        <f t="shared" si="299"/>
        <v>212</v>
      </c>
      <c r="F3693" s="6">
        <f t="shared" si="300"/>
        <v>0.14530500342700481</v>
      </c>
      <c r="G3693" s="101">
        <v>5</v>
      </c>
      <c r="H3693" s="7">
        <f t="shared" si="302"/>
        <v>0</v>
      </c>
      <c r="I3693" s="6">
        <f t="shared" si="301"/>
        <v>4.2564058908657528E-4</v>
      </c>
      <c r="J3693" s="10">
        <f>IF(B3693="Pending","",C3693/(VLOOKUP(B3693,Population!$A$2:$B$10,2,FALSE)/100000))</f>
        <v>11927.397939829001</v>
      </c>
      <c r="K3693" s="10">
        <f>IF(B3693="Pending","",SUMIFS(E:E,A:A,"&lt;="&amp;A3693,A:A,"&gt;="&amp;A3693-13,B:B,B3693)/(VLOOKUP(B3693,Population!$A$2:$B$10,2,FALSE)/100000)/14)</f>
        <v>21.843982274692248</v>
      </c>
      <c r="L3693" s="13">
        <f>IF(B3693="Pending","",(G3693/C3693)/(VLOOKUP(B3693,Population!$A$2:$B$10,2,FALSE)/100000))</f>
        <v>5.7113847143295232E-6</v>
      </c>
    </row>
    <row r="3694" spans="1:12" x14ac:dyDescent="0.3">
      <c r="A3694" s="1">
        <v>44278</v>
      </c>
      <c r="B3694" s="101" t="s">
        <v>2</v>
      </c>
      <c r="C3694" s="101">
        <v>144870</v>
      </c>
      <c r="D3694" s="6">
        <f t="shared" si="298"/>
        <v>0.18038759612702712</v>
      </c>
      <c r="E3694" s="7">
        <f t="shared" si="299"/>
        <v>252</v>
      </c>
      <c r="F3694" s="6">
        <f t="shared" si="300"/>
        <v>0.17272104180945852</v>
      </c>
      <c r="G3694" s="101">
        <v>46</v>
      </c>
      <c r="H3694" s="7">
        <f t="shared" si="302"/>
        <v>0</v>
      </c>
      <c r="I3694" s="6">
        <f t="shared" si="301"/>
        <v>3.9158934195964931E-3</v>
      </c>
      <c r="J3694" s="10">
        <f>IF(B3694="Pending","",C3694/(VLOOKUP(B3694,Population!$A$2:$B$10,2,FALSE)/100000))</f>
        <v>15210.279196344576</v>
      </c>
      <c r="K3694" s="10">
        <f>IF(B3694="Pending","",SUMIFS(E:E,A:A,"&lt;="&amp;A3694,A:A,"&gt;="&amp;A3694-13,B:B,B3694)/(VLOOKUP(B3694,Population!$A$2:$B$10,2,FALSE)/100000)/14)</f>
        <v>23.405852228003148</v>
      </c>
      <c r="L3694" s="13">
        <f>IF(B3694="Pending","",(G3694/C3694)/(VLOOKUP(B3694,Population!$A$2:$B$10,2,FALSE)/100000))</f>
        <v>3.3337889086329586E-5</v>
      </c>
    </row>
    <row r="3695" spans="1:12" x14ac:dyDescent="0.3">
      <c r="A3695" s="1">
        <v>44278</v>
      </c>
      <c r="B3695" s="101" t="s">
        <v>3</v>
      </c>
      <c r="C3695" s="101">
        <v>124541</v>
      </c>
      <c r="D3695" s="6">
        <f t="shared" si="298"/>
        <v>0.15507456070446668</v>
      </c>
      <c r="E3695" s="7">
        <f t="shared" si="299"/>
        <v>232</v>
      </c>
      <c r="F3695" s="6">
        <f t="shared" si="300"/>
        <v>0.15901302261823166</v>
      </c>
      <c r="G3695" s="101">
        <v>120</v>
      </c>
      <c r="H3695" s="7">
        <f t="shared" si="302"/>
        <v>0</v>
      </c>
      <c r="I3695" s="6">
        <f t="shared" si="301"/>
        <v>1.0215374138077807E-2</v>
      </c>
      <c r="J3695" s="10">
        <f>IF(B3695="Pending","",C3695/(VLOOKUP(B3695,Population!$A$2:$B$10,2,FALSE)/100000))</f>
        <v>14197.851757103999</v>
      </c>
      <c r="K3695" s="10">
        <f>IF(B3695="Pending","",SUMIFS(E:E,A:A,"&lt;="&amp;A3695,A:A,"&gt;="&amp;A3695-13,B:B,B3695)/(VLOOKUP(B3695,Population!$A$2:$B$10,2,FALSE)/100000)/14)</f>
        <v>23.028288314169693</v>
      </c>
      <c r="L3695" s="13">
        <f>IF(B3695="Pending","",(G3695/C3695)/(VLOOKUP(B3695,Population!$A$2:$B$10,2,FALSE)/100000))</f>
        <v>1.0984472001786056E-4</v>
      </c>
    </row>
    <row r="3696" spans="1:12" x14ac:dyDescent="0.3">
      <c r="A3696" s="1">
        <v>44278</v>
      </c>
      <c r="B3696" s="101" t="s">
        <v>4</v>
      </c>
      <c r="C3696" s="101">
        <v>119866</v>
      </c>
      <c r="D3696" s="6">
        <f t="shared" si="298"/>
        <v>0.14925339682033709</v>
      </c>
      <c r="E3696" s="7">
        <f t="shared" si="299"/>
        <v>227</v>
      </c>
      <c r="F3696" s="6">
        <f t="shared" si="300"/>
        <v>0.15558601782042494</v>
      </c>
      <c r="G3696" s="101">
        <v>367</v>
      </c>
      <c r="H3696" s="7">
        <f t="shared" si="302"/>
        <v>1</v>
      </c>
      <c r="I3696" s="6">
        <f t="shared" si="301"/>
        <v>3.1242019238954626E-2</v>
      </c>
      <c r="J3696" s="10">
        <f>IF(B3696="Pending","",C3696/(VLOOKUP(B3696,Population!$A$2:$B$10,2,FALSE)/100000))</f>
        <v>14060.198001219913</v>
      </c>
      <c r="K3696" s="10">
        <f>IF(B3696="Pending","",SUMIFS(E:E,A:A,"&lt;="&amp;A3696,A:A,"&gt;="&amp;A3696-13,B:B,B3696)/(VLOOKUP(B3696,Population!$A$2:$B$10,2,FALSE)/100000)/14)</f>
        <v>22.923634803708001</v>
      </c>
      <c r="L3696" s="13">
        <f>IF(B3696="Pending","",(G3696/C3696)/(VLOOKUP(B3696,Population!$A$2:$B$10,2,FALSE)/100000))</f>
        <v>3.5914140314095041E-4</v>
      </c>
    </row>
    <row r="3697" spans="1:12" x14ac:dyDescent="0.3">
      <c r="A3697" s="1">
        <v>44278</v>
      </c>
      <c r="B3697" s="101" t="s">
        <v>5</v>
      </c>
      <c r="C3697" s="101">
        <v>113178</v>
      </c>
      <c r="D3697" s="6">
        <f t="shared" si="298"/>
        <v>0.14092570825198231</v>
      </c>
      <c r="E3697" s="7">
        <f t="shared" si="299"/>
        <v>233</v>
      </c>
      <c r="F3697" s="6">
        <f t="shared" si="300"/>
        <v>0.15969842357779301</v>
      </c>
      <c r="G3697" s="101">
        <v>980</v>
      </c>
      <c r="H3697" s="7">
        <f t="shared" si="302"/>
        <v>3</v>
      </c>
      <c r="I3697" s="6">
        <f t="shared" si="301"/>
        <v>8.3425555460968762E-2</v>
      </c>
      <c r="J3697" s="10">
        <f>IF(B3697="Pending","",C3697/(VLOOKUP(B3697,Population!$A$2:$B$10,2,FALSE)/100000))</f>
        <v>12640.488026617199</v>
      </c>
      <c r="K3697" s="10">
        <f>IF(B3697="Pending","",SUMIFS(E:E,A:A,"&lt;="&amp;A3697,A:A,"&gt;="&amp;A3697-13,B:B,B3697)/(VLOOKUP(B3697,Population!$A$2:$B$10,2,FALSE)/100000)/14)</f>
        <v>20.965206851123259</v>
      </c>
      <c r="L3697" s="13">
        <f>IF(B3697="Pending","",(G3697/C3697)/(VLOOKUP(B3697,Population!$A$2:$B$10,2,FALSE)/100000))</f>
        <v>9.6708776086086047E-4</v>
      </c>
    </row>
    <row r="3698" spans="1:12" x14ac:dyDescent="0.3">
      <c r="A3698" s="1">
        <v>44278</v>
      </c>
      <c r="B3698" s="101" t="s">
        <v>6</v>
      </c>
      <c r="C3698" s="101">
        <v>81583</v>
      </c>
      <c r="D3698" s="6">
        <f t="shared" si="298"/>
        <v>0.10158460174522851</v>
      </c>
      <c r="E3698" s="7">
        <f t="shared" si="299"/>
        <v>141</v>
      </c>
      <c r="F3698" s="6">
        <f t="shared" si="300"/>
        <v>9.6641535298149422E-2</v>
      </c>
      <c r="G3698" s="101">
        <v>2152</v>
      </c>
      <c r="H3698" s="7">
        <f t="shared" si="302"/>
        <v>7</v>
      </c>
      <c r="I3698" s="6">
        <f t="shared" si="301"/>
        <v>0.18319570954286202</v>
      </c>
      <c r="J3698" s="10">
        <f>IF(B3698="Pending","",C3698/(VLOOKUP(B3698,Population!$A$2:$B$10,2,FALSE)/100000))</f>
        <v>10352.673348239552</v>
      </c>
      <c r="K3698" s="10">
        <f>IF(B3698="Pending","",SUMIFS(E:E,A:A,"&lt;="&amp;A3698,A:A,"&gt;="&amp;A3698-13,B:B,B3698)/(VLOOKUP(B3698,Population!$A$2:$B$10,2,FALSE)/100000)/14)</f>
        <v>15.816858722911476</v>
      </c>
      <c r="L3698" s="13">
        <f>IF(B3698="Pending","",(G3698/C3698)/(VLOOKUP(B3698,Population!$A$2:$B$10,2,FALSE)/100000))</f>
        <v>3.3473061509132801E-3</v>
      </c>
    </row>
    <row r="3699" spans="1:12" x14ac:dyDescent="0.3">
      <c r="A3699" s="1">
        <v>44278</v>
      </c>
      <c r="B3699" s="101" t="s">
        <v>7</v>
      </c>
      <c r="C3699" s="101">
        <v>47831</v>
      </c>
      <c r="D3699" s="6">
        <f t="shared" si="298"/>
        <v>5.955766625493087E-2</v>
      </c>
      <c r="E3699" s="7">
        <f t="shared" si="299"/>
        <v>55</v>
      </c>
      <c r="F3699" s="6">
        <f t="shared" si="300"/>
        <v>3.7697052775873888E-2</v>
      </c>
      <c r="G3699" s="101">
        <v>3626</v>
      </c>
      <c r="H3699" s="7">
        <f t="shared" si="302"/>
        <v>13</v>
      </c>
      <c r="I3699" s="6">
        <f t="shared" si="301"/>
        <v>0.3086745552055844</v>
      </c>
      <c r="J3699" s="10">
        <f>IF(B3699="Pending","",C3699/(VLOOKUP(B3699,Population!$A$2:$B$10,2,FALSE)/100000))</f>
        <v>9973.1649697558587</v>
      </c>
      <c r="K3699" s="10">
        <f>IF(B3699="Pending","",SUMIFS(E:E,A:A,"&lt;="&amp;A3699,A:A,"&gt;="&amp;A3699-13,B:B,B3699)/(VLOOKUP(B3699,Population!$A$2:$B$10,2,FALSE)/100000)/14)</f>
        <v>10.827543005600834</v>
      </c>
      <c r="L3699" s="13">
        <f>IF(B3699="Pending","",(G3699/C3699)/(VLOOKUP(B3699,Population!$A$2:$B$10,2,FALSE)/100000))</f>
        <v>1.5806724401549413E-2</v>
      </c>
    </row>
    <row r="3700" spans="1:12" x14ac:dyDescent="0.3">
      <c r="A3700" s="1">
        <v>44278</v>
      </c>
      <c r="B3700" s="101" t="s">
        <v>25</v>
      </c>
      <c r="C3700" s="101">
        <v>24711</v>
      </c>
      <c r="D3700" s="6">
        <f t="shared" si="298"/>
        <v>3.0769364864326413E-2</v>
      </c>
      <c r="E3700" s="7">
        <f t="shared" si="299"/>
        <v>12</v>
      </c>
      <c r="F3700" s="6">
        <f t="shared" si="300"/>
        <v>8.2248115147361203E-3</v>
      </c>
      <c r="G3700" s="101">
        <v>4446</v>
      </c>
      <c r="H3700" s="7">
        <f t="shared" si="302"/>
        <v>10</v>
      </c>
      <c r="I3700" s="6">
        <f t="shared" si="301"/>
        <v>0.37847961181578277</v>
      </c>
      <c r="J3700" s="10">
        <f>IF(B3700="Pending","",C3700/(VLOOKUP(B3700,Population!$A$2:$B$10,2,FALSE)/100000))</f>
        <v>11162.809607487949</v>
      </c>
      <c r="K3700" s="10">
        <f>IF(B3700="Pending","",SUMIFS(E:E,A:A,"&lt;="&amp;A3700,A:A,"&gt;="&amp;A3700-13,B:B,B3700)/(VLOOKUP(B3700,Population!$A$2:$B$10,2,FALSE)/100000)/14)</f>
        <v>8.1957533091160659</v>
      </c>
      <c r="L3700" s="13">
        <f>IF(B3700="Pending","",(G3700/C3700)/(VLOOKUP(B3700,Population!$A$2:$B$10,2,FALSE)/100000))</f>
        <v>8.127600239439102E-2</v>
      </c>
    </row>
    <row r="3701" spans="1:12" x14ac:dyDescent="0.3">
      <c r="A3701" s="1">
        <v>44278</v>
      </c>
      <c r="B3701" s="101" t="s">
        <v>21</v>
      </c>
      <c r="C3701" s="101">
        <v>1038</v>
      </c>
      <c r="D3701" s="6">
        <f t="shared" si="298"/>
        <v>1.2924851575885565E-3</v>
      </c>
      <c r="E3701" s="7">
        <f t="shared" si="299"/>
        <v>-8</v>
      </c>
      <c r="F3701" s="6">
        <f t="shared" si="300"/>
        <v>-5.4832076764907475E-3</v>
      </c>
      <c r="G3701" s="101">
        <v>0</v>
      </c>
      <c r="H3701" s="7">
        <f t="shared" si="302"/>
        <v>0</v>
      </c>
      <c r="I3701" s="6">
        <f t="shared" si="301"/>
        <v>0</v>
      </c>
      <c r="J3701" s="10" t="str">
        <f>IF(B3701="Pending","",C3701/(VLOOKUP(B3701,Population!$A$2:$B$10,2,FALSE)/100000))</f>
        <v/>
      </c>
      <c r="K3701" s="10" t="str">
        <f>IF(B3701="Pending","",SUMIFS(E:E,A:A,"&lt;="&amp;A3701,A:A,"&gt;="&amp;A3701-13,B:B,B3701)/(VLOOKUP(B3701,Population!$A$2:$B$10,2,FALSE)/100000)/14)</f>
        <v/>
      </c>
      <c r="L3701" s="13" t="str">
        <f>IF(B3701="Pending","",(G3701/C3701)/(VLOOKUP(B3701,Population!$A$2:$B$10,2,FALSE)/100000))</f>
        <v/>
      </c>
    </row>
    <row r="3702" spans="1:12" x14ac:dyDescent="0.3">
      <c r="A3702" s="1">
        <v>44279</v>
      </c>
      <c r="B3702" s="101" t="s">
        <v>0</v>
      </c>
      <c r="C3702" s="101">
        <v>43397</v>
      </c>
      <c r="D3702" s="6">
        <f t="shared" si="298"/>
        <v>5.3943358044579684E-2</v>
      </c>
      <c r="E3702" s="7">
        <f t="shared" si="299"/>
        <v>96</v>
      </c>
      <c r="F3702" s="6">
        <f t="shared" si="300"/>
        <v>6.9164265129683003E-2</v>
      </c>
      <c r="G3702" s="101">
        <v>5</v>
      </c>
      <c r="H3702" s="7">
        <f t="shared" si="302"/>
        <v>0</v>
      </c>
      <c r="I3702" s="6">
        <f t="shared" si="301"/>
        <v>4.2401628222523747E-4</v>
      </c>
      <c r="J3702" s="10">
        <f>IF(B3702="Pending","",C3702/(VLOOKUP(B3702,Population!$A$2:$B$10,2,FALSE)/100000))</f>
        <v>4790.3048124918587</v>
      </c>
      <c r="K3702" s="10">
        <f>IF(B3702="Pending","",SUMIFS(E:E,A:A,"&lt;="&amp;A3702,A:A,"&gt;="&amp;A3702-13,B:B,B3702)/(VLOOKUP(B3702,Population!$A$2:$B$10,2,FALSE)/100000)/14)</f>
        <v>9.3510438634917907</v>
      </c>
      <c r="L3702" s="13">
        <f>IF(B3702="Pending","",(G3702/C3702)/(VLOOKUP(B3702,Population!$A$2:$B$10,2,FALSE)/100000))</f>
        <v>1.2717851131067322E-5</v>
      </c>
    </row>
    <row r="3703" spans="1:12" x14ac:dyDescent="0.3">
      <c r="A3703" s="1">
        <v>44279</v>
      </c>
      <c r="B3703" s="101" t="s">
        <v>1</v>
      </c>
      <c r="C3703" s="101">
        <v>102421</v>
      </c>
      <c r="D3703" s="6">
        <f t="shared" si="298"/>
        <v>0.12731139650860418</v>
      </c>
      <c r="E3703" s="7">
        <f t="shared" si="299"/>
        <v>236</v>
      </c>
      <c r="F3703" s="6">
        <f t="shared" si="300"/>
        <v>0.17002881844380405</v>
      </c>
      <c r="G3703" s="101">
        <v>5</v>
      </c>
      <c r="H3703" s="7">
        <f t="shared" si="302"/>
        <v>0</v>
      </c>
      <c r="I3703" s="6">
        <f t="shared" si="301"/>
        <v>4.2401628222523747E-4</v>
      </c>
      <c r="J3703" s="10">
        <f>IF(B3703="Pending","",C3703/(VLOOKUP(B3703,Population!$A$2:$B$10,2,FALSE)/100000))</f>
        <v>11954.944702208993</v>
      </c>
      <c r="K3703" s="10">
        <f>IF(B3703="Pending","",SUMIFS(E:E,A:A,"&lt;="&amp;A3703,A:A,"&gt;="&amp;A3703-13,B:B,B3703)/(VLOOKUP(B3703,Population!$A$2:$B$10,2,FALSE)/100000)/14)</f>
        <v>22.21082777854204</v>
      </c>
      <c r="L3703" s="13">
        <f>IF(B3703="Pending","",(G3703/C3703)/(VLOOKUP(B3703,Population!$A$2:$B$10,2,FALSE)/100000))</f>
        <v>5.6982244562517675E-6</v>
      </c>
    </row>
    <row r="3704" spans="1:12" x14ac:dyDescent="0.3">
      <c r="A3704" s="1">
        <v>44279</v>
      </c>
      <c r="B3704" s="101" t="s">
        <v>2</v>
      </c>
      <c r="C3704" s="101">
        <v>145108</v>
      </c>
      <c r="D3704" s="6">
        <f t="shared" si="298"/>
        <v>0.1803722100406219</v>
      </c>
      <c r="E3704" s="7">
        <f t="shared" si="299"/>
        <v>238</v>
      </c>
      <c r="F3704" s="6">
        <f t="shared" si="300"/>
        <v>0.17146974063400577</v>
      </c>
      <c r="G3704" s="101">
        <v>46</v>
      </c>
      <c r="H3704" s="7">
        <f t="shared" si="302"/>
        <v>0</v>
      </c>
      <c r="I3704" s="6">
        <f t="shared" si="301"/>
        <v>3.9009497964721846E-3</v>
      </c>
      <c r="J3704" s="10">
        <f>IF(B3704="Pending","",C3704/(VLOOKUP(B3704,Population!$A$2:$B$10,2,FALSE)/100000))</f>
        <v>15235.267437172422</v>
      </c>
      <c r="K3704" s="10">
        <f>IF(B3704="Pending","",SUMIFS(E:E,A:A,"&lt;="&amp;A3704,A:A,"&gt;="&amp;A3704-13,B:B,B3704)/(VLOOKUP(B3704,Population!$A$2:$B$10,2,FALSE)/100000)/14)</f>
        <v>23.563341140783685</v>
      </c>
      <c r="L3704" s="13">
        <f>IF(B3704="Pending","",(G3704/C3704)/(VLOOKUP(B3704,Population!$A$2:$B$10,2,FALSE)/100000))</f>
        <v>3.3283209691654272E-5</v>
      </c>
    </row>
    <row r="3705" spans="1:12" x14ac:dyDescent="0.3">
      <c r="A3705" s="1">
        <v>44279</v>
      </c>
      <c r="B3705" s="101" t="s">
        <v>3</v>
      </c>
      <c r="C3705" s="101">
        <v>124743</v>
      </c>
      <c r="D3705" s="6">
        <f t="shared" si="298"/>
        <v>0.15505809877537627</v>
      </c>
      <c r="E3705" s="7">
        <f t="shared" si="299"/>
        <v>202</v>
      </c>
      <c r="F3705" s="6">
        <f t="shared" si="300"/>
        <v>0.14553314121037464</v>
      </c>
      <c r="G3705" s="101">
        <v>122</v>
      </c>
      <c r="H3705" s="7">
        <f t="shared" si="302"/>
        <v>2</v>
      </c>
      <c r="I3705" s="6">
        <f t="shared" si="301"/>
        <v>1.0345997286295794E-2</v>
      </c>
      <c r="J3705" s="10">
        <f>IF(B3705="Pending","",C3705/(VLOOKUP(B3705,Population!$A$2:$B$10,2,FALSE)/100000))</f>
        <v>14220.880045418169</v>
      </c>
      <c r="K3705" s="10">
        <f>IF(B3705="Pending","",SUMIFS(E:E,A:A,"&lt;="&amp;A3705,A:A,"&gt;="&amp;A3705-13,B:B,B3705)/(VLOOKUP(B3705,Population!$A$2:$B$10,2,FALSE)/100000)/14)</f>
        <v>23.117860864189449</v>
      </c>
      <c r="L3705" s="13">
        <f>IF(B3705="Pending","",(G3705/C3705)/(VLOOKUP(B3705,Population!$A$2:$B$10,2,FALSE)/100000))</f>
        <v>1.1149462599376408E-4</v>
      </c>
    </row>
    <row r="3706" spans="1:12" x14ac:dyDescent="0.3">
      <c r="A3706" s="1">
        <v>44279</v>
      </c>
      <c r="B3706" s="101" t="s">
        <v>4</v>
      </c>
      <c r="C3706" s="101">
        <v>120101</v>
      </c>
      <c r="D3706" s="6">
        <f t="shared" si="298"/>
        <v>0.14928799789183733</v>
      </c>
      <c r="E3706" s="7">
        <f t="shared" si="299"/>
        <v>235</v>
      </c>
      <c r="F3706" s="6">
        <f t="shared" si="300"/>
        <v>0.16930835734870317</v>
      </c>
      <c r="G3706" s="101">
        <v>371</v>
      </c>
      <c r="H3706" s="7">
        <f t="shared" si="302"/>
        <v>4</v>
      </c>
      <c r="I3706" s="6">
        <f t="shared" si="301"/>
        <v>3.1462008141112621E-2</v>
      </c>
      <c r="J3706" s="10">
        <f>IF(B3706="Pending","",C3706/(VLOOKUP(B3706,Population!$A$2:$B$10,2,FALSE)/100000))</f>
        <v>14087.763336930511</v>
      </c>
      <c r="K3706" s="10">
        <f>IF(B3706="Pending","",SUMIFS(E:E,A:A,"&lt;="&amp;A3706,A:A,"&gt;="&amp;A3706-13,B:B,B3706)/(VLOOKUP(B3706,Population!$A$2:$B$10,2,FALSE)/100000)/14)</f>
        <v>23.074448190574497</v>
      </c>
      <c r="L3706" s="13">
        <f>IF(B3706="Pending","",(G3706/C3706)/(VLOOKUP(B3706,Population!$A$2:$B$10,2,FALSE)/100000))</f>
        <v>3.6234536458878633E-4</v>
      </c>
    </row>
    <row r="3707" spans="1:12" x14ac:dyDescent="0.3">
      <c r="A3707" s="1">
        <v>44279</v>
      </c>
      <c r="B3707" s="101" t="s">
        <v>5</v>
      </c>
      <c r="C3707" s="101">
        <v>113376</v>
      </c>
      <c r="D3707" s="6">
        <f t="shared" si="298"/>
        <v>0.14092868543130324</v>
      </c>
      <c r="E3707" s="7">
        <f t="shared" si="299"/>
        <v>198</v>
      </c>
      <c r="F3707" s="6">
        <f t="shared" si="300"/>
        <v>0.14265129682997119</v>
      </c>
      <c r="G3707" s="101">
        <v>986</v>
      </c>
      <c r="H3707" s="7">
        <f t="shared" si="302"/>
        <v>6</v>
      </c>
      <c r="I3707" s="6">
        <f t="shared" si="301"/>
        <v>8.3616010854816819E-2</v>
      </c>
      <c r="J3707" s="10">
        <f>IF(B3707="Pending","",C3707/(VLOOKUP(B3707,Population!$A$2:$B$10,2,FALSE)/100000))</f>
        <v>12662.602011925917</v>
      </c>
      <c r="K3707" s="10">
        <f>IF(B3707="Pending","",SUMIFS(E:E,A:A,"&lt;="&amp;A3707,A:A,"&gt;="&amp;A3707-13,B:B,B3707)/(VLOOKUP(B3707,Population!$A$2:$B$10,2,FALSE)/100000)/14)</f>
        <v>20.781721403035043</v>
      </c>
      <c r="L3707" s="13">
        <f>IF(B3707="Pending","",(G3707/C3707)/(VLOOKUP(B3707,Population!$A$2:$B$10,2,FALSE)/100000))</f>
        <v>9.7130944261255767E-4</v>
      </c>
    </row>
    <row r="3708" spans="1:12" x14ac:dyDescent="0.3">
      <c r="A3708" s="1">
        <v>44279</v>
      </c>
      <c r="B3708" s="101" t="s">
        <v>6</v>
      </c>
      <c r="C3708" s="101">
        <v>81690</v>
      </c>
      <c r="D3708" s="6">
        <f t="shared" si="298"/>
        <v>0.10154233976223505</v>
      </c>
      <c r="E3708" s="7">
        <f t="shared" si="299"/>
        <v>107</v>
      </c>
      <c r="F3708" s="6">
        <f t="shared" si="300"/>
        <v>7.7089337175792513E-2</v>
      </c>
      <c r="G3708" s="101">
        <v>2162</v>
      </c>
      <c r="H3708" s="7">
        <f t="shared" si="302"/>
        <v>10</v>
      </c>
      <c r="I3708" s="6">
        <f t="shared" si="301"/>
        <v>0.18334464043419268</v>
      </c>
      <c r="J3708" s="10">
        <f>IF(B3708="Pending","",C3708/(VLOOKUP(B3708,Population!$A$2:$B$10,2,FALSE)/100000))</f>
        <v>10366.251373664722</v>
      </c>
      <c r="K3708" s="10">
        <f>IF(B3708="Pending","",SUMIFS(E:E,A:A,"&lt;="&amp;A3708,A:A,"&gt;="&amp;A3708-13,B:B,B3708)/(VLOOKUP(B3708,Population!$A$2:$B$10,2,FALSE)/100000)/14)</f>
        <v>15.62651257209134</v>
      </c>
      <c r="L3708" s="13">
        <f>IF(B3708="Pending","",(G3708/C3708)/(VLOOKUP(B3708,Population!$A$2:$B$10,2,FALSE)/100000))</f>
        <v>3.3584557724171756E-3</v>
      </c>
    </row>
    <row r="3709" spans="1:12" x14ac:dyDescent="0.3">
      <c r="A3709" s="1">
        <v>44279</v>
      </c>
      <c r="B3709" s="101" t="s">
        <v>7</v>
      </c>
      <c r="C3709" s="101">
        <v>47881</v>
      </c>
      <c r="D3709" s="6">
        <f t="shared" si="298"/>
        <v>5.9517061698562572E-2</v>
      </c>
      <c r="E3709" s="7">
        <f t="shared" si="299"/>
        <v>50</v>
      </c>
      <c r="F3709" s="6">
        <f t="shared" si="300"/>
        <v>3.6023054755043228E-2</v>
      </c>
      <c r="G3709" s="101">
        <v>3633</v>
      </c>
      <c r="H3709" s="7">
        <f t="shared" si="302"/>
        <v>7</v>
      </c>
      <c r="I3709" s="6">
        <f t="shared" si="301"/>
        <v>0.30809023066485752</v>
      </c>
      <c r="J3709" s="10">
        <f>IF(B3709="Pending","",C3709/(VLOOKUP(B3709,Population!$A$2:$B$10,2,FALSE)/100000))</f>
        <v>9983.5903894311268</v>
      </c>
      <c r="K3709" s="10">
        <f>IF(B3709="Pending","",SUMIFS(E:E,A:A,"&lt;="&amp;A3709,A:A,"&gt;="&amp;A3709-13,B:B,B3709)/(VLOOKUP(B3709,Population!$A$2:$B$10,2,FALSE)/100000)/14)</f>
        <v>10.45520658862694</v>
      </c>
      <c r="L3709" s="13">
        <f>IF(B3709="Pending","",(G3709/C3709)/(VLOOKUP(B3709,Population!$A$2:$B$10,2,FALSE)/100000))</f>
        <v>1.5820701188468237E-2</v>
      </c>
    </row>
    <row r="3710" spans="1:12" x14ac:dyDescent="0.3">
      <c r="A3710" s="1">
        <v>44279</v>
      </c>
      <c r="B3710" s="101" t="s">
        <v>25</v>
      </c>
      <c r="C3710" s="101">
        <v>24735</v>
      </c>
      <c r="D3710" s="6">
        <f t="shared" si="298"/>
        <v>3.0746110589042527E-2</v>
      </c>
      <c r="E3710" s="7">
        <f t="shared" si="299"/>
        <v>24</v>
      </c>
      <c r="F3710" s="6">
        <f t="shared" si="300"/>
        <v>1.7291066282420751E-2</v>
      </c>
      <c r="G3710" s="101">
        <v>4462</v>
      </c>
      <c r="H3710" s="7">
        <f t="shared" si="302"/>
        <v>16</v>
      </c>
      <c r="I3710" s="6">
        <f t="shared" si="301"/>
        <v>0.37839213025780188</v>
      </c>
      <c r="J3710" s="10">
        <f>IF(B3710="Pending","",C3710/(VLOOKUP(B3710,Population!$A$2:$B$10,2,FALSE)/100000))</f>
        <v>11173.651233912607</v>
      </c>
      <c r="K3710" s="10">
        <f>IF(B3710="Pending","",SUMIFS(E:E,A:A,"&lt;="&amp;A3710,A:A,"&gt;="&amp;A3710-13,B:B,B3710)/(VLOOKUP(B3710,Population!$A$2:$B$10,2,FALSE)/100000)/14)</f>
        <v>8.3893537809849494</v>
      </c>
      <c r="L3710" s="13">
        <f>IF(B3710="Pending","",(G3710/C3710)/(VLOOKUP(B3710,Population!$A$2:$B$10,2,FALSE)/100000))</f>
        <v>8.1489348943503875E-2</v>
      </c>
    </row>
    <row r="3711" spans="1:12" x14ac:dyDescent="0.3">
      <c r="A3711" s="1">
        <v>44279</v>
      </c>
      <c r="B3711" s="101" t="s">
        <v>21</v>
      </c>
      <c r="C3711" s="101">
        <v>1040</v>
      </c>
      <c r="D3711" s="6">
        <f t="shared" si="298"/>
        <v>1.2927412578372438E-3</v>
      </c>
      <c r="E3711" s="7">
        <f t="shared" si="299"/>
        <v>2</v>
      </c>
      <c r="F3711" s="6">
        <f t="shared" si="300"/>
        <v>1.440922190201729E-3</v>
      </c>
      <c r="G3711" s="101">
        <v>0</v>
      </c>
      <c r="H3711" s="7">
        <f t="shared" si="302"/>
        <v>0</v>
      </c>
      <c r="I3711" s="6">
        <f t="shared" si="301"/>
        <v>0</v>
      </c>
      <c r="J3711" s="10" t="str">
        <f>IF(B3711="Pending","",C3711/(VLOOKUP(B3711,Population!$A$2:$B$10,2,FALSE)/100000))</f>
        <v/>
      </c>
      <c r="K3711" s="10" t="str">
        <f>IF(B3711="Pending","",SUMIFS(E:E,A:A,"&lt;="&amp;A3711,A:A,"&gt;="&amp;A3711-13,B:B,B3711)/(VLOOKUP(B3711,Population!$A$2:$B$10,2,FALSE)/100000)/14)</f>
        <v/>
      </c>
      <c r="L3711" s="13" t="str">
        <f>IF(B3711="Pending","",(G3711/C3711)/(VLOOKUP(B3711,Population!$A$2:$B$10,2,FALSE)/100000))</f>
        <v/>
      </c>
    </row>
    <row r="3712" spans="1:12" x14ac:dyDescent="0.3">
      <c r="A3712" s="1">
        <v>44280</v>
      </c>
      <c r="B3712" s="101" t="s">
        <v>0</v>
      </c>
      <c r="C3712" s="101">
        <v>43492</v>
      </c>
      <c r="D3712" s="6">
        <f t="shared" si="298"/>
        <v>5.3959561345936963E-2</v>
      </c>
      <c r="E3712" s="7">
        <f t="shared" si="299"/>
        <v>95</v>
      </c>
      <c r="F3712" s="6">
        <f t="shared" si="300"/>
        <v>6.2541145490454253E-2</v>
      </c>
      <c r="G3712" s="101">
        <v>5</v>
      </c>
      <c r="H3712" s="7">
        <f t="shared" si="302"/>
        <v>0</v>
      </c>
      <c r="I3712" s="6">
        <f t="shared" si="301"/>
        <v>4.2387249915225501E-4</v>
      </c>
      <c r="J3712" s="10">
        <f>IF(B3712="Pending","",C3712/(VLOOKUP(B3712,Population!$A$2:$B$10,2,FALSE)/100000))</f>
        <v>4800.7912276170227</v>
      </c>
      <c r="K3712" s="10">
        <f>IF(B3712="Pending","",SUMIFS(E:E,A:A,"&lt;="&amp;A3712,A:A,"&gt;="&amp;A3712-13,B:B,B3712)/(VLOOKUP(B3712,Population!$A$2:$B$10,2,FALSE)/100000)/14)</f>
        <v>9.4141200446957818</v>
      </c>
      <c r="L3712" s="13">
        <f>IF(B3712="Pending","",(G3712/C3712)/(VLOOKUP(B3712,Population!$A$2:$B$10,2,FALSE)/100000))</f>
        <v>1.2690071404739459E-5</v>
      </c>
    </row>
    <row r="3713" spans="1:12" x14ac:dyDescent="0.3">
      <c r="A3713" s="1">
        <v>44280</v>
      </c>
      <c r="B3713" s="101" t="s">
        <v>1</v>
      </c>
      <c r="C3713" s="101">
        <v>102689</v>
      </c>
      <c r="D3713" s="6">
        <f t="shared" si="298"/>
        <v>0.12740396843219262</v>
      </c>
      <c r="E3713" s="7">
        <f t="shared" si="299"/>
        <v>268</v>
      </c>
      <c r="F3713" s="6">
        <f t="shared" si="300"/>
        <v>0.17643186306780778</v>
      </c>
      <c r="G3713" s="101">
        <v>5</v>
      </c>
      <c r="H3713" s="7">
        <f t="shared" si="302"/>
        <v>0</v>
      </c>
      <c r="I3713" s="6">
        <f t="shared" si="301"/>
        <v>4.2387249915225501E-4</v>
      </c>
      <c r="J3713" s="10">
        <f>IF(B3713="Pending","",C3713/(VLOOKUP(B3713,Population!$A$2:$B$10,2,FALSE)/100000))</f>
        <v>11986.226618810004</v>
      </c>
      <c r="K3713" s="10">
        <f>IF(B3713="Pending","",SUMIFS(E:E,A:A,"&lt;="&amp;A3713,A:A,"&gt;="&amp;A3713-13,B:B,B3713)/(VLOOKUP(B3713,Population!$A$2:$B$10,2,FALSE)/100000)/14)</f>
        <v>22.652709862724745</v>
      </c>
      <c r="L3713" s="13">
        <f>IF(B3713="Pending","",(G3713/C3713)/(VLOOKUP(B3713,Population!$A$2:$B$10,2,FALSE)/100000))</f>
        <v>5.68335310533516E-6</v>
      </c>
    </row>
    <row r="3714" spans="1:12" x14ac:dyDescent="0.3">
      <c r="A3714" s="1">
        <v>44280</v>
      </c>
      <c r="B3714" s="101" t="s">
        <v>2</v>
      </c>
      <c r="C3714" s="101">
        <v>145389</v>
      </c>
      <c r="D3714" s="6">
        <f t="shared" ref="D3714:D3777" si="303">C3714/SUMIF(A:A,A3714,C:C)</f>
        <v>0.18038091291558056</v>
      </c>
      <c r="E3714" s="7">
        <f t="shared" si="299"/>
        <v>281</v>
      </c>
      <c r="F3714" s="6">
        <f t="shared" si="300"/>
        <v>0.18499012508229098</v>
      </c>
      <c r="G3714" s="101">
        <v>46</v>
      </c>
      <c r="H3714" s="7">
        <f t="shared" si="302"/>
        <v>0</v>
      </c>
      <c r="I3714" s="6">
        <f t="shared" si="301"/>
        <v>3.8996269922007458E-3</v>
      </c>
      <c r="J3714" s="10">
        <f>IF(B3714="Pending","",C3714/(VLOOKUP(B3714,Population!$A$2:$B$10,2,FALSE)/100000))</f>
        <v>15264.770360166644</v>
      </c>
      <c r="K3714" s="10">
        <f>IF(B3714="Pending","",SUMIFS(E:E,A:A,"&lt;="&amp;A3714,A:A,"&gt;="&amp;A3714-13,B:B,B3714)/(VLOOKUP(B3714,Population!$A$2:$B$10,2,FALSE)/100000)/14)</f>
        <v>23.653334805229711</v>
      </c>
      <c r="L3714" s="13">
        <f>IF(B3714="Pending","",(G3714/C3714)/(VLOOKUP(B3714,Population!$A$2:$B$10,2,FALSE)/100000))</f>
        <v>3.321888170313137E-5</v>
      </c>
    </row>
    <row r="3715" spans="1:12" x14ac:dyDescent="0.3">
      <c r="A3715" s="1">
        <v>44280</v>
      </c>
      <c r="B3715" s="101" t="s">
        <v>3</v>
      </c>
      <c r="C3715" s="101">
        <v>124990</v>
      </c>
      <c r="D3715" s="6">
        <f t="shared" si="303"/>
        <v>0.15507232531565945</v>
      </c>
      <c r="E3715" s="7">
        <f t="shared" si="299"/>
        <v>247</v>
      </c>
      <c r="F3715" s="6">
        <f t="shared" si="300"/>
        <v>0.16260697827518103</v>
      </c>
      <c r="G3715" s="101">
        <v>122</v>
      </c>
      <c r="H3715" s="7">
        <f t="shared" si="302"/>
        <v>0</v>
      </c>
      <c r="I3715" s="6">
        <f t="shared" si="301"/>
        <v>1.0342488979315022E-2</v>
      </c>
      <c r="J3715" s="10">
        <f>IF(B3715="Pending","",C3715/(VLOOKUP(B3715,Population!$A$2:$B$10,2,FALSE)/100000))</f>
        <v>14249.038397960743</v>
      </c>
      <c r="K3715" s="10">
        <f>IF(B3715="Pending","",SUMIFS(E:E,A:A,"&lt;="&amp;A3715,A:A,"&gt;="&amp;A3715-13,B:B,B3715)/(VLOOKUP(B3715,Population!$A$2:$B$10,2,FALSE)/100000)/14)</f>
        <v>23.18300453693109</v>
      </c>
      <c r="L3715" s="13">
        <f>IF(B3715="Pending","",(G3715/C3715)/(VLOOKUP(B3715,Population!$A$2:$B$10,2,FALSE)/100000))</f>
        <v>1.112742949863198E-4</v>
      </c>
    </row>
    <row r="3716" spans="1:12" x14ac:dyDescent="0.3">
      <c r="A3716" s="1">
        <v>44280</v>
      </c>
      <c r="B3716" s="101" t="s">
        <v>4</v>
      </c>
      <c r="C3716" s="101">
        <v>120323</v>
      </c>
      <c r="D3716" s="6">
        <f t="shared" si="303"/>
        <v>0.14928208175818941</v>
      </c>
      <c r="E3716" s="7">
        <f t="shared" si="299"/>
        <v>222</v>
      </c>
      <c r="F3716" s="6">
        <f t="shared" si="300"/>
        <v>0.14614878209348256</v>
      </c>
      <c r="G3716" s="101">
        <v>372</v>
      </c>
      <c r="H3716" s="7">
        <f t="shared" si="302"/>
        <v>1</v>
      </c>
      <c r="I3716" s="6">
        <f t="shared" si="301"/>
        <v>3.1536113936927769E-2</v>
      </c>
      <c r="J3716" s="10">
        <f>IF(B3716="Pending","",C3716/(VLOOKUP(B3716,Population!$A$2:$B$10,2,FALSE)/100000))</f>
        <v>14113.803781729461</v>
      </c>
      <c r="K3716" s="10">
        <f>IF(B3716="Pending","",SUMIFS(E:E,A:A,"&lt;="&amp;A3716,A:A,"&gt;="&amp;A3716-13,B:B,B3716)/(VLOOKUP(B3716,Population!$A$2:$B$10,2,FALSE)/100000)/14)</f>
        <v>23.149854884007748</v>
      </c>
      <c r="L3716" s="13">
        <f>IF(B3716="Pending","",(G3716/C3716)/(VLOOKUP(B3716,Population!$A$2:$B$10,2,FALSE)/100000))</f>
        <v>3.626516952982721E-4</v>
      </c>
    </row>
    <row r="3717" spans="1:12" x14ac:dyDescent="0.3">
      <c r="A3717" s="1">
        <v>44280</v>
      </c>
      <c r="B3717" s="101" t="s">
        <v>5</v>
      </c>
      <c r="C3717" s="101">
        <v>113582</v>
      </c>
      <c r="D3717" s="6">
        <f t="shared" si="303"/>
        <v>0.14091867232581193</v>
      </c>
      <c r="E3717" s="7">
        <f t="shared" si="299"/>
        <v>206</v>
      </c>
      <c r="F3717" s="6">
        <f t="shared" si="300"/>
        <v>0.13561553653719552</v>
      </c>
      <c r="G3717" s="101">
        <v>987</v>
      </c>
      <c r="H3717" s="7">
        <f t="shared" si="302"/>
        <v>1</v>
      </c>
      <c r="I3717" s="6">
        <f t="shared" si="301"/>
        <v>8.3672431332655131E-2</v>
      </c>
      <c r="J3717" s="10">
        <f>IF(B3717="Pending","",C3717/(VLOOKUP(B3717,Population!$A$2:$B$10,2,FALSE)/100000))</f>
        <v>12685.609491590543</v>
      </c>
      <c r="K3717" s="10">
        <f>IF(B3717="Pending","",SUMIFS(E:E,A:A,"&lt;="&amp;A3717,A:A,"&gt;="&amp;A3717-13,B:B,B3717)/(VLOOKUP(B3717,Population!$A$2:$B$10,2,FALSE)/100000)/14)</f>
        <v>20.598235954946826</v>
      </c>
      <c r="L3717" s="13">
        <f>IF(B3717="Pending","",(G3717/C3717)/(VLOOKUP(B3717,Population!$A$2:$B$10,2,FALSE)/100000))</f>
        <v>9.7053112429900702E-4</v>
      </c>
    </row>
    <row r="3718" spans="1:12" x14ac:dyDescent="0.3">
      <c r="A3718" s="1">
        <v>44280</v>
      </c>
      <c r="B3718" s="101" t="s">
        <v>6</v>
      </c>
      <c r="C3718" s="101">
        <v>81832</v>
      </c>
      <c r="D3718" s="6">
        <f t="shared" si="303"/>
        <v>0.10152715037387827</v>
      </c>
      <c r="E3718" s="7">
        <f t="shared" si="299"/>
        <v>142</v>
      </c>
      <c r="F3718" s="6">
        <f t="shared" si="300"/>
        <v>9.3482554312047397E-2</v>
      </c>
      <c r="G3718" s="101">
        <v>2164</v>
      </c>
      <c r="H3718" s="7">
        <f t="shared" si="302"/>
        <v>2</v>
      </c>
      <c r="I3718" s="6">
        <f t="shared" si="301"/>
        <v>0.18345201763309596</v>
      </c>
      <c r="J3718" s="10">
        <f>IF(B3718="Pending","",C3718/(VLOOKUP(B3718,Population!$A$2:$B$10,2,FALSE)/100000))</f>
        <v>10384.270809275695</v>
      </c>
      <c r="K3718" s="10">
        <f>IF(B3718="Pending","",SUMIFS(E:E,A:A,"&lt;="&amp;A3718,A:A,"&gt;="&amp;A3718-13,B:B,B3718)/(VLOOKUP(B3718,Population!$A$2:$B$10,2,FALSE)/100000)/14)</f>
        <v>15.427102318851194</v>
      </c>
      <c r="L3718" s="13">
        <f>IF(B3718="Pending","",(G3718/C3718)/(VLOOKUP(B3718,Population!$A$2:$B$10,2,FALSE)/100000))</f>
        <v>3.3557293835726762E-3</v>
      </c>
    </row>
    <row r="3719" spans="1:12" x14ac:dyDescent="0.3">
      <c r="A3719" s="1">
        <v>44280</v>
      </c>
      <c r="B3719" s="101" t="s">
        <v>7</v>
      </c>
      <c r="C3719" s="101">
        <v>47923</v>
      </c>
      <c r="D3719" s="6">
        <f t="shared" si="303"/>
        <v>5.9457004929213124E-2</v>
      </c>
      <c r="E3719" s="7">
        <f t="shared" si="299"/>
        <v>42</v>
      </c>
      <c r="F3719" s="6">
        <f t="shared" si="300"/>
        <v>2.7649769585253458E-2</v>
      </c>
      <c r="G3719" s="101">
        <v>3633</v>
      </c>
      <c r="H3719" s="7">
        <f t="shared" si="302"/>
        <v>0</v>
      </c>
      <c r="I3719" s="6">
        <f t="shared" si="301"/>
        <v>0.30798575788402849</v>
      </c>
      <c r="J3719" s="10">
        <f>IF(B3719="Pending","",C3719/(VLOOKUP(B3719,Population!$A$2:$B$10,2,FALSE)/100000))</f>
        <v>9992.3477419583542</v>
      </c>
      <c r="K3719" s="10">
        <f>IF(B3719="Pending","",SUMIFS(E:E,A:A,"&lt;="&amp;A3719,A:A,"&gt;="&amp;A3719-13,B:B,B3719)/(VLOOKUP(B3719,Population!$A$2:$B$10,2,FALSE)/100000)/14)</f>
        <v>10.172230911726782</v>
      </c>
      <c r="L3719" s="13">
        <f>IF(B3719="Pending","",(G3719/C3719)/(VLOOKUP(B3719,Population!$A$2:$B$10,2,FALSE)/100000))</f>
        <v>1.5806835832586599E-2</v>
      </c>
    </row>
    <row r="3720" spans="1:12" x14ac:dyDescent="0.3">
      <c r="A3720" s="1">
        <v>44280</v>
      </c>
      <c r="B3720" s="101" t="s">
        <v>25</v>
      </c>
      <c r="C3720" s="101">
        <v>24749</v>
      </c>
      <c r="D3720" s="6">
        <f t="shared" si="303"/>
        <v>3.0705536276800192E-2</v>
      </c>
      <c r="E3720" s="7">
        <f t="shared" ref="E3720:E3783" si="304">C3720-SUMIFS(C:C,A:A,A3720-1,B:B,B3720)</f>
        <v>14</v>
      </c>
      <c r="F3720" s="6">
        <f t="shared" ref="F3720:F3783" si="305">E3720/SUMIF(A:A,A3720,E:E)</f>
        <v>9.2165898617511521E-3</v>
      </c>
      <c r="G3720" s="101">
        <v>4462</v>
      </c>
      <c r="H3720" s="7">
        <f t="shared" si="302"/>
        <v>0</v>
      </c>
      <c r="I3720" s="6">
        <f t="shared" si="301"/>
        <v>0.37826381824347238</v>
      </c>
      <c r="J3720" s="10">
        <f>IF(B3720="Pending","",C3720/(VLOOKUP(B3720,Population!$A$2:$B$10,2,FALSE)/100000))</f>
        <v>11179.975515993658</v>
      </c>
      <c r="K3720" s="10">
        <f>IF(B3720="Pending","",SUMIFS(E:E,A:A,"&lt;="&amp;A3720,A:A,"&gt;="&amp;A3720-13,B:B,B3720)/(VLOOKUP(B3720,Population!$A$2:$B$10,2,FALSE)/100000)/14)</f>
        <v>7.808552365378298</v>
      </c>
      <c r="L3720" s="13">
        <f>IF(B3720="Pending","",(G3720/C3720)/(VLOOKUP(B3720,Population!$A$2:$B$10,2,FALSE)/100000))</f>
        <v>8.1443252095744004E-2</v>
      </c>
    </row>
    <row r="3721" spans="1:12" x14ac:dyDescent="0.3">
      <c r="A3721" s="1">
        <v>44280</v>
      </c>
      <c r="B3721" s="101" t="s">
        <v>21</v>
      </c>
      <c r="C3721" s="101">
        <v>1042</v>
      </c>
      <c r="D3721" s="6">
        <f t="shared" si="303"/>
        <v>1.2927863267374762E-3</v>
      </c>
      <c r="E3721" s="7">
        <f t="shared" si="304"/>
        <v>2</v>
      </c>
      <c r="F3721" s="6">
        <f t="shared" si="305"/>
        <v>1.3166556945358788E-3</v>
      </c>
      <c r="G3721" s="101">
        <v>0</v>
      </c>
      <c r="H3721" s="7">
        <f t="shared" si="302"/>
        <v>0</v>
      </c>
      <c r="I3721" s="6">
        <f t="shared" si="301"/>
        <v>0</v>
      </c>
      <c r="J3721" s="10" t="str">
        <f>IF(B3721="Pending","",C3721/(VLOOKUP(B3721,Population!$A$2:$B$10,2,FALSE)/100000))</f>
        <v/>
      </c>
      <c r="K3721" s="10" t="str">
        <f>IF(B3721="Pending","",SUMIFS(E:E,A:A,"&lt;="&amp;A3721,A:A,"&gt;="&amp;A3721-13,B:B,B3721)/(VLOOKUP(B3721,Population!$A$2:$B$10,2,FALSE)/100000)/14)</f>
        <v/>
      </c>
      <c r="L3721" s="13" t="str">
        <f>IF(B3721="Pending","",(G3721/C3721)/(VLOOKUP(B3721,Population!$A$2:$B$10,2,FALSE)/100000))</f>
        <v/>
      </c>
    </row>
    <row r="3722" spans="1:12" x14ac:dyDescent="0.3">
      <c r="A3722" s="1">
        <v>44281</v>
      </c>
      <c r="B3722" s="101" t="s">
        <v>0</v>
      </c>
      <c r="C3722" s="101">
        <v>43551</v>
      </c>
      <c r="D3722" s="6">
        <f t="shared" si="303"/>
        <v>5.3980455929161418E-2</v>
      </c>
      <c r="E3722" s="7">
        <f t="shared" si="304"/>
        <v>59</v>
      </c>
      <c r="F3722" s="6">
        <f t="shared" si="305"/>
        <v>7.5544174135723438E-2</v>
      </c>
      <c r="G3722" s="101">
        <v>5</v>
      </c>
      <c r="H3722" s="7">
        <f t="shared" si="302"/>
        <v>0</v>
      </c>
      <c r="I3722" s="6">
        <f t="shared" si="301"/>
        <v>4.231550440081246E-4</v>
      </c>
      <c r="J3722" s="10">
        <f>IF(B3722="Pending","",C3722/(VLOOKUP(B3722,Population!$A$2:$B$10,2,FALSE)/100000))</f>
        <v>4807.3038433263346</v>
      </c>
      <c r="K3722" s="10">
        <f>IF(B3722="Pending","",SUMIFS(E:E,A:A,"&lt;="&amp;A3722,A:A,"&gt;="&amp;A3722-13,B:B,B3722)/(VLOOKUP(B3722,Population!$A$2:$B$10,2,FALSE)/100000)/14)</f>
        <v>9.0829700933748239</v>
      </c>
      <c r="L3722" s="13">
        <f>IF(B3722="Pending","",(G3722/C3722)/(VLOOKUP(B3722,Population!$A$2:$B$10,2,FALSE)/100000))</f>
        <v>1.2672879739499175E-5</v>
      </c>
    </row>
    <row r="3723" spans="1:12" x14ac:dyDescent="0.3">
      <c r="A3723" s="1">
        <v>44281</v>
      </c>
      <c r="B3723" s="101" t="s">
        <v>1</v>
      </c>
      <c r="C3723" s="101">
        <v>102849</v>
      </c>
      <c r="D3723" s="6">
        <f t="shared" si="303"/>
        <v>0.1274789536832294</v>
      </c>
      <c r="E3723" s="7">
        <f t="shared" si="304"/>
        <v>160</v>
      </c>
      <c r="F3723" s="6">
        <f t="shared" si="305"/>
        <v>0.20486555697823303</v>
      </c>
      <c r="G3723" s="101">
        <v>5</v>
      </c>
      <c r="H3723" s="7">
        <f t="shared" si="302"/>
        <v>0</v>
      </c>
      <c r="I3723" s="6">
        <f t="shared" si="301"/>
        <v>4.231550440081246E-4</v>
      </c>
      <c r="J3723" s="10">
        <f>IF(B3723="Pending","",C3723/(VLOOKUP(B3723,Population!$A$2:$B$10,2,FALSE)/100000))</f>
        <v>12004.902389915083</v>
      </c>
      <c r="K3723" s="10">
        <f>IF(B3723="Pending","",SUMIFS(E:E,A:A,"&lt;="&amp;A3723,A:A,"&gt;="&amp;A3723-13,B:B,B3723)/(VLOOKUP(B3723,Population!$A$2:$B$10,2,FALSE)/100000)/14)</f>
        <v>22.269189563245416</v>
      </c>
      <c r="L3723" s="13">
        <f>IF(B3723="Pending","",(G3723/C3723)/(VLOOKUP(B3723,Population!$A$2:$B$10,2,FALSE)/100000))</f>
        <v>5.6745116338881494E-6</v>
      </c>
    </row>
    <row r="3724" spans="1:12" x14ac:dyDescent="0.3">
      <c r="A3724" s="1">
        <v>44281</v>
      </c>
      <c r="B3724" s="101" t="s">
        <v>2</v>
      </c>
      <c r="C3724" s="101">
        <v>145534</v>
      </c>
      <c r="D3724" s="6">
        <f t="shared" si="303"/>
        <v>0.18038602266755249</v>
      </c>
      <c r="E3724" s="7">
        <f t="shared" si="304"/>
        <v>145</v>
      </c>
      <c r="F3724" s="6">
        <f t="shared" si="305"/>
        <v>0.1856594110115237</v>
      </c>
      <c r="G3724" s="101">
        <v>46</v>
      </c>
      <c r="H3724" s="7">
        <f t="shared" si="302"/>
        <v>0</v>
      </c>
      <c r="I3724" s="6">
        <f t="shared" si="301"/>
        <v>3.8930264048747461E-3</v>
      </c>
      <c r="J3724" s="10">
        <f>IF(B3724="Pending","",C3724/(VLOOKUP(B3724,Population!$A$2:$B$10,2,FALSE)/100000))</f>
        <v>15279.994288402097</v>
      </c>
      <c r="K3724" s="10">
        <f>IF(B3724="Pending","",SUMIFS(E:E,A:A,"&lt;="&amp;A3724,A:A,"&gt;="&amp;A3724-13,B:B,B3724)/(VLOOKUP(B3724,Population!$A$2:$B$10,2,FALSE)/100000)/14)</f>
        <v>22.535913471691593</v>
      </c>
      <c r="L3724" s="13">
        <f>IF(B3724="Pending","",(G3724/C3724)/(VLOOKUP(B3724,Population!$A$2:$B$10,2,FALSE)/100000))</f>
        <v>3.3185784709666246E-5</v>
      </c>
    </row>
    <row r="3725" spans="1:12" x14ac:dyDescent="0.3">
      <c r="A3725" s="1">
        <v>44281</v>
      </c>
      <c r="B3725" s="101" t="s">
        <v>3</v>
      </c>
      <c r="C3725" s="101">
        <v>125111</v>
      </c>
      <c r="D3725" s="6">
        <f t="shared" si="303"/>
        <v>0.15507218713125565</v>
      </c>
      <c r="E3725" s="7">
        <f t="shared" si="304"/>
        <v>121</v>
      </c>
      <c r="F3725" s="6">
        <f t="shared" si="305"/>
        <v>0.15492957746478872</v>
      </c>
      <c r="G3725" s="101">
        <v>123</v>
      </c>
      <c r="H3725" s="7">
        <f t="shared" si="302"/>
        <v>1</v>
      </c>
      <c r="I3725" s="6">
        <f t="shared" si="301"/>
        <v>1.0409614082599864E-2</v>
      </c>
      <c r="J3725" s="10">
        <f>IF(B3725="Pending","",C3725/(VLOOKUP(B3725,Population!$A$2:$B$10,2,FALSE)/100000))</f>
        <v>14262.832570663784</v>
      </c>
      <c r="K3725" s="10">
        <f>IF(B3725="Pending","",SUMIFS(E:E,A:A,"&lt;="&amp;A3725,A:A,"&gt;="&amp;A3725-13,B:B,B3725)/(VLOOKUP(B3725,Population!$A$2:$B$10,2,FALSE)/100000)/14)</f>
        <v>22.279136077640835</v>
      </c>
      <c r="L3725" s="13">
        <f>IF(B3725="Pending","",(G3725/C3725)/(VLOOKUP(B3725,Population!$A$2:$B$10,2,FALSE)/100000))</f>
        <v>1.1207787930428165E-4</v>
      </c>
    </row>
    <row r="3726" spans="1:12" x14ac:dyDescent="0.3">
      <c r="A3726" s="1">
        <v>44281</v>
      </c>
      <c r="B3726" s="101" t="s">
        <v>4</v>
      </c>
      <c r="C3726" s="101">
        <v>120413</v>
      </c>
      <c r="D3726" s="6">
        <f t="shared" si="303"/>
        <v>0.14924912492934983</v>
      </c>
      <c r="E3726" s="7">
        <f t="shared" si="304"/>
        <v>90</v>
      </c>
      <c r="F3726" s="6">
        <f t="shared" si="305"/>
        <v>0.11523687580025609</v>
      </c>
      <c r="G3726" s="101">
        <v>372</v>
      </c>
      <c r="H3726" s="7">
        <f t="shared" si="302"/>
        <v>0</v>
      </c>
      <c r="I3726" s="6">
        <f t="shared" si="301"/>
        <v>3.1482735274204469E-2</v>
      </c>
      <c r="J3726" s="10">
        <f>IF(B3726="Pending","",C3726/(VLOOKUP(B3726,Population!$A$2:$B$10,2,FALSE)/100000))</f>
        <v>14124.360718810116</v>
      </c>
      <c r="K3726" s="10">
        <f>IF(B3726="Pending","",SUMIFS(E:E,A:A,"&lt;="&amp;A3726,A:A,"&gt;="&amp;A3726-13,B:B,B3726)/(VLOOKUP(B3726,Population!$A$2:$B$10,2,FALSE)/100000)/14)</f>
        <v>21.859562574149916</v>
      </c>
      <c r="L3726" s="13">
        <f>IF(B3726="Pending","",(G3726/C3726)/(VLOOKUP(B3726,Population!$A$2:$B$10,2,FALSE)/100000))</f>
        <v>3.6238063941081107E-4</v>
      </c>
    </row>
    <row r="3727" spans="1:12" x14ac:dyDescent="0.3">
      <c r="A3727" s="1">
        <v>44281</v>
      </c>
      <c r="B3727" s="101" t="s">
        <v>5</v>
      </c>
      <c r="C3727" s="101">
        <v>113662</v>
      </c>
      <c r="D3727" s="6">
        <f t="shared" si="303"/>
        <v>0.14088141677160904</v>
      </c>
      <c r="E3727" s="7">
        <f t="shared" si="304"/>
        <v>80</v>
      </c>
      <c r="F3727" s="6">
        <f t="shared" si="305"/>
        <v>0.10243277848911651</v>
      </c>
      <c r="G3727" s="101">
        <v>991</v>
      </c>
      <c r="H3727" s="7">
        <f t="shared" si="302"/>
        <v>4</v>
      </c>
      <c r="I3727" s="6">
        <f t="shared" si="301"/>
        <v>8.3869329722410291E-2</v>
      </c>
      <c r="J3727" s="10">
        <f>IF(B3727="Pending","",C3727/(VLOOKUP(B3727,Population!$A$2:$B$10,2,FALSE)/100000))</f>
        <v>12694.544435149623</v>
      </c>
      <c r="K3727" s="10">
        <f>IF(B3727="Pending","",SUMIFS(E:E,A:A,"&lt;="&amp;A3727,A:A,"&gt;="&amp;A3727-13,B:B,B3727)/(VLOOKUP(B3727,Population!$A$2:$B$10,2,FALSE)/100000)/14)</f>
        <v>19.44945749735103</v>
      </c>
      <c r="L3727" s="13">
        <f>IF(B3727="Pending","",(G3727/C3727)/(VLOOKUP(B3727,Population!$A$2:$B$10,2,FALSE)/100000))</f>
        <v>9.7377851294261721E-4</v>
      </c>
    </row>
    <row r="3728" spans="1:12" x14ac:dyDescent="0.3">
      <c r="A3728" s="1">
        <v>44281</v>
      </c>
      <c r="B3728" s="101" t="s">
        <v>6</v>
      </c>
      <c r="C3728" s="101">
        <v>81917</v>
      </c>
      <c r="D3728" s="6">
        <f t="shared" si="303"/>
        <v>0.10153422443455067</v>
      </c>
      <c r="E3728" s="7">
        <f t="shared" si="304"/>
        <v>85</v>
      </c>
      <c r="F3728" s="6">
        <f t="shared" si="305"/>
        <v>0.1088348271446863</v>
      </c>
      <c r="G3728" s="101">
        <v>2168</v>
      </c>
      <c r="H3728" s="7">
        <f t="shared" si="302"/>
        <v>4</v>
      </c>
      <c r="I3728" s="6">
        <f t="shared" si="301"/>
        <v>0.18348002708192282</v>
      </c>
      <c r="J3728" s="10">
        <f>IF(B3728="Pending","",C3728/(VLOOKUP(B3728,Population!$A$2:$B$10,2,FALSE)/100000))</f>
        <v>10395.057091155502</v>
      </c>
      <c r="K3728" s="10">
        <f>IF(B3728="Pending","",SUMIFS(E:E,A:A,"&lt;="&amp;A3728,A:A,"&gt;="&amp;A3728-13,B:B,B3728)/(VLOOKUP(B3728,Population!$A$2:$B$10,2,FALSE)/100000)/14)</f>
        <v>14.828871559130761</v>
      </c>
      <c r="L3728" s="13">
        <f>IF(B3728="Pending","",(G3728/C3728)/(VLOOKUP(B3728,Population!$A$2:$B$10,2,FALSE)/100000))</f>
        <v>3.3584437497960087E-3</v>
      </c>
    </row>
    <row r="3729" spans="1:12" x14ac:dyDescent="0.3">
      <c r="A3729" s="1">
        <v>44281</v>
      </c>
      <c r="B3729" s="101" t="s">
        <v>7</v>
      </c>
      <c r="C3729" s="101">
        <v>47952</v>
      </c>
      <c r="D3729" s="6">
        <f t="shared" si="303"/>
        <v>5.9435393509107676E-2</v>
      </c>
      <c r="E3729" s="7">
        <f t="shared" si="304"/>
        <v>29</v>
      </c>
      <c r="F3729" s="6">
        <f t="shared" si="305"/>
        <v>3.713188220230474E-2</v>
      </c>
      <c r="G3729" s="101">
        <v>3637</v>
      </c>
      <c r="H3729" s="7">
        <f t="shared" si="302"/>
        <v>4</v>
      </c>
      <c r="I3729" s="6">
        <f t="shared" si="301"/>
        <v>0.30780297901150983</v>
      </c>
      <c r="J3729" s="10">
        <f>IF(B3729="Pending","",C3729/(VLOOKUP(B3729,Population!$A$2:$B$10,2,FALSE)/100000))</f>
        <v>9998.3944853700086</v>
      </c>
      <c r="K3729" s="10">
        <f>IF(B3729="Pending","",SUMIFS(E:E,A:A,"&lt;="&amp;A3729,A:A,"&gt;="&amp;A3729-13,B:B,B3729)/(VLOOKUP(B3729,Population!$A$2:$B$10,2,FALSE)/100000)/14)</f>
        <v>9.7552141247160193</v>
      </c>
      <c r="L3729" s="13">
        <f>IF(B3729="Pending","",(G3729/C3729)/(VLOOKUP(B3729,Population!$A$2:$B$10,2,FALSE)/100000))</f>
        <v>1.5814669402299576E-2</v>
      </c>
    </row>
    <row r="3730" spans="1:12" x14ac:dyDescent="0.3">
      <c r="A3730" s="1">
        <v>44281</v>
      </c>
      <c r="B3730" s="101" t="s">
        <v>25</v>
      </c>
      <c r="C3730" s="101">
        <v>24761</v>
      </c>
      <c r="D3730" s="6">
        <f t="shared" si="303"/>
        <v>3.0690686075221369E-2</v>
      </c>
      <c r="E3730" s="7">
        <f t="shared" si="304"/>
        <v>12</v>
      </c>
      <c r="F3730" s="6">
        <f t="shared" si="305"/>
        <v>1.5364916773367477E-2</v>
      </c>
      <c r="G3730" s="101">
        <v>4469</v>
      </c>
      <c r="H3730" s="7">
        <f t="shared" si="302"/>
        <v>7</v>
      </c>
      <c r="I3730" s="6">
        <f t="shared" si="301"/>
        <v>0.37821597833446174</v>
      </c>
      <c r="J3730" s="10">
        <f>IF(B3730="Pending","",C3730/(VLOOKUP(B3730,Population!$A$2:$B$10,2,FALSE)/100000))</f>
        <v>11185.396329205985</v>
      </c>
      <c r="K3730" s="10">
        <f>IF(B3730="Pending","",SUMIFS(E:E,A:A,"&lt;="&amp;A3730,A:A,"&gt;="&amp;A3730-13,B:B,B3730)/(VLOOKUP(B3730,Population!$A$2:$B$10,2,FALSE)/100000)/14)</f>
        <v>7.0986839685257257</v>
      </c>
      <c r="L3730" s="13">
        <f>IF(B3730="Pending","",(G3730/C3730)/(VLOOKUP(B3730,Population!$A$2:$B$10,2,FALSE)/100000))</f>
        <v>8.1531488516541878E-2</v>
      </c>
    </row>
    <row r="3731" spans="1:12" x14ac:dyDescent="0.3">
      <c r="A3731" s="1">
        <v>44281</v>
      </c>
      <c r="B3731" s="101" t="s">
        <v>21</v>
      </c>
      <c r="C3731" s="101">
        <v>1042</v>
      </c>
      <c r="D3731" s="6">
        <f t="shared" si="303"/>
        <v>1.2915348689625083E-3</v>
      </c>
      <c r="E3731" s="7">
        <f t="shared" si="304"/>
        <v>0</v>
      </c>
      <c r="F3731" s="6">
        <f t="shared" si="305"/>
        <v>0</v>
      </c>
      <c r="G3731" s="101">
        <v>0</v>
      </c>
      <c r="H3731" s="7">
        <f t="shared" si="302"/>
        <v>0</v>
      </c>
      <c r="I3731" s="6">
        <f t="shared" si="301"/>
        <v>0</v>
      </c>
      <c r="J3731" s="10" t="str">
        <f>IF(B3731="Pending","",C3731/(VLOOKUP(B3731,Population!$A$2:$B$10,2,FALSE)/100000))</f>
        <v/>
      </c>
      <c r="K3731" s="10" t="str">
        <f>IF(B3731="Pending","",SUMIFS(E:E,A:A,"&lt;="&amp;A3731,A:A,"&gt;="&amp;A3731-13,B:B,B3731)/(VLOOKUP(B3731,Population!$A$2:$B$10,2,FALSE)/100000)/14)</f>
        <v/>
      </c>
      <c r="L3731" s="13" t="str">
        <f>IF(B3731="Pending","",(G3731/C3731)/(VLOOKUP(B3731,Population!$A$2:$B$10,2,FALSE)/100000))</f>
        <v/>
      </c>
    </row>
    <row r="3732" spans="1:12" x14ac:dyDescent="0.3">
      <c r="A3732" s="1">
        <v>44282</v>
      </c>
      <c r="B3732" s="101" t="s">
        <v>0</v>
      </c>
      <c r="C3732" s="101">
        <v>43615</v>
      </c>
      <c r="D3732" s="6">
        <f t="shared" si="303"/>
        <v>5.3999878665869326E-2</v>
      </c>
      <c r="E3732" s="7">
        <f t="shared" si="304"/>
        <v>64</v>
      </c>
      <c r="F3732" s="6">
        <f t="shared" si="305"/>
        <v>7.150837988826815E-2</v>
      </c>
      <c r="G3732" s="101">
        <v>5</v>
      </c>
      <c r="H3732" s="7">
        <f t="shared" si="302"/>
        <v>0</v>
      </c>
      <c r="I3732" s="6">
        <f t="shared" si="301"/>
        <v>4.2226163330799763E-4</v>
      </c>
      <c r="J3732" s="10">
        <f>IF(B3732="Pending","",C3732/(VLOOKUP(B3732,Population!$A$2:$B$10,2,FALSE)/100000))</f>
        <v>4814.3683756211822</v>
      </c>
      <c r="K3732" s="10">
        <f>IF(B3732="Pending","",SUMIFS(E:E,A:A,"&lt;="&amp;A3732,A:A,"&gt;="&amp;A3732-13,B:B,B3732)/(VLOOKUP(B3732,Population!$A$2:$B$10,2,FALSE)/100000)/14)</f>
        <v>8.6966284835003744</v>
      </c>
      <c r="L3732" s="13">
        <f>IF(B3732="Pending","",(G3732/C3732)/(VLOOKUP(B3732,Population!$A$2:$B$10,2,FALSE)/100000))</f>
        <v>1.2654283744925565E-5</v>
      </c>
    </row>
    <row r="3733" spans="1:12" x14ac:dyDescent="0.3">
      <c r="A3733" s="1">
        <v>44282</v>
      </c>
      <c r="B3733" s="101" t="s">
        <v>1</v>
      </c>
      <c r="C3733" s="101">
        <v>102997</v>
      </c>
      <c r="D3733" s="6">
        <f t="shared" si="303"/>
        <v>0.12752093323279934</v>
      </c>
      <c r="E3733" s="7">
        <f t="shared" si="304"/>
        <v>148</v>
      </c>
      <c r="F3733" s="6">
        <f t="shared" si="305"/>
        <v>0.1653631284916201</v>
      </c>
      <c r="G3733" s="101">
        <v>5</v>
      </c>
      <c r="H3733" s="7">
        <f t="shared" si="302"/>
        <v>0</v>
      </c>
      <c r="I3733" s="6">
        <f t="shared" si="301"/>
        <v>4.2226163330799763E-4</v>
      </c>
      <c r="J3733" s="10">
        <f>IF(B3733="Pending","",C3733/(VLOOKUP(B3733,Population!$A$2:$B$10,2,FALSE)/100000))</f>
        <v>12022.177478187283</v>
      </c>
      <c r="K3733" s="10">
        <f>IF(B3733="Pending","",SUMIFS(E:E,A:A,"&lt;="&amp;A3733,A:A,"&gt;="&amp;A3733-13,B:B,B3733)/(VLOOKUP(B3733,Population!$A$2:$B$10,2,FALSE)/100000)/14)</f>
        <v>21.418774986139077</v>
      </c>
      <c r="L3733" s="13">
        <f>IF(B3733="Pending","",(G3733/C3733)/(VLOOKUP(B3733,Population!$A$2:$B$10,2,FALSE)/100000))</f>
        <v>5.6663577291936884E-6</v>
      </c>
    </row>
    <row r="3734" spans="1:12" x14ac:dyDescent="0.3">
      <c r="A3734" s="1">
        <v>44282</v>
      </c>
      <c r="B3734" s="101" t="s">
        <v>2</v>
      </c>
      <c r="C3734" s="101">
        <v>145676</v>
      </c>
      <c r="D3734" s="6">
        <f t="shared" si="303"/>
        <v>0.18036194714041454</v>
      </c>
      <c r="E3734" s="7">
        <f t="shared" si="304"/>
        <v>142</v>
      </c>
      <c r="F3734" s="6">
        <f t="shared" si="305"/>
        <v>0.15865921787709497</v>
      </c>
      <c r="G3734" s="101">
        <v>46</v>
      </c>
      <c r="H3734" s="7">
        <f t="shared" si="302"/>
        <v>0</v>
      </c>
      <c r="I3734" s="6">
        <f t="shared" si="301"/>
        <v>3.8848070264335781E-3</v>
      </c>
      <c r="J3734" s="10">
        <f>IF(B3734="Pending","",C3734/(VLOOKUP(B3734,Population!$A$2:$B$10,2,FALSE)/100000))</f>
        <v>15294.903238811987</v>
      </c>
      <c r="K3734" s="10">
        <f>IF(B3734="Pending","",SUMIFS(E:E,A:A,"&lt;="&amp;A3734,A:A,"&gt;="&amp;A3734-13,B:B,B3734)/(VLOOKUP(B3734,Population!$A$2:$B$10,2,FALSE)/100000)/14)</f>
        <v>21.418492138153475</v>
      </c>
      <c r="L3734" s="13">
        <f>IF(B3734="Pending","",(G3734/C3734)/(VLOOKUP(B3734,Population!$A$2:$B$10,2,FALSE)/100000))</f>
        <v>3.3153436337739689E-5</v>
      </c>
    </row>
    <row r="3735" spans="1:12" x14ac:dyDescent="0.3">
      <c r="A3735" s="1">
        <v>44282</v>
      </c>
      <c r="B3735" s="101" t="s">
        <v>3</v>
      </c>
      <c r="C3735" s="101">
        <v>125255</v>
      </c>
      <c r="D3735" s="6">
        <f t="shared" si="303"/>
        <v>0.15507863813581252</v>
      </c>
      <c r="E3735" s="7">
        <f t="shared" si="304"/>
        <v>144</v>
      </c>
      <c r="F3735" s="6">
        <f t="shared" si="305"/>
        <v>0.16089385474860335</v>
      </c>
      <c r="G3735" s="101">
        <v>124</v>
      </c>
      <c r="H3735" s="7">
        <f t="shared" si="302"/>
        <v>1</v>
      </c>
      <c r="I3735" s="6">
        <f t="shared" si="301"/>
        <v>1.0472088506038341E-2</v>
      </c>
      <c r="J3735" s="10">
        <f>IF(B3735="Pending","",C3735/(VLOOKUP(B3735,Population!$A$2:$B$10,2,FALSE)/100000))</f>
        <v>14279.248776194678</v>
      </c>
      <c r="K3735" s="10">
        <f>IF(B3735="Pending","",SUMIFS(E:E,A:A,"&lt;="&amp;A3735,A:A,"&gt;="&amp;A3735-13,B:B,B3735)/(VLOOKUP(B3735,Population!$A$2:$B$10,2,FALSE)/100000)/14)</f>
        <v>21.212408436496482</v>
      </c>
      <c r="L3735" s="13">
        <f>IF(B3735="Pending","",(G3735/C3735)/(VLOOKUP(B3735,Population!$A$2:$B$10,2,FALSE)/100000))</f>
        <v>1.1285918314586922E-4</v>
      </c>
    </row>
    <row r="3736" spans="1:12" x14ac:dyDescent="0.3">
      <c r="A3736" s="1">
        <v>44282</v>
      </c>
      <c r="B3736" s="101" t="s">
        <v>4</v>
      </c>
      <c r="C3736" s="101">
        <v>120550</v>
      </c>
      <c r="D3736" s="6">
        <f t="shared" si="303"/>
        <v>0.1492533617601868</v>
      </c>
      <c r="E3736" s="7">
        <f t="shared" si="304"/>
        <v>137</v>
      </c>
      <c r="F3736" s="6">
        <f t="shared" si="305"/>
        <v>0.15307262569832403</v>
      </c>
      <c r="G3736" s="101">
        <v>374</v>
      </c>
      <c r="H3736" s="7">
        <f t="shared" si="302"/>
        <v>2</v>
      </c>
      <c r="I3736" s="6">
        <f t="shared" si="301"/>
        <v>3.158517017143822E-2</v>
      </c>
      <c r="J3736" s="10">
        <f>IF(B3736="Pending","",C3736/(VLOOKUP(B3736,Population!$A$2:$B$10,2,FALSE)/100000))</f>
        <v>14140.43072303289</v>
      </c>
      <c r="K3736" s="10">
        <f>IF(B3736="Pending","",SUMIFS(E:E,A:A,"&lt;="&amp;A3736,A:A,"&gt;="&amp;A3736-13,B:B,B3736)/(VLOOKUP(B3736,Population!$A$2:$B$10,2,FALSE)/100000)/14)</f>
        <v>21.030088946384165</v>
      </c>
      <c r="L3736" s="13">
        <f>IF(B3736="Pending","",(G3736/C3736)/(VLOOKUP(B3736,Population!$A$2:$B$10,2,FALSE)/100000))</f>
        <v>3.6391487793584676E-4</v>
      </c>
    </row>
    <row r="3737" spans="1:12" x14ac:dyDescent="0.3">
      <c r="A3737" s="1">
        <v>44282</v>
      </c>
      <c r="B3737" s="101" t="s">
        <v>5</v>
      </c>
      <c r="C3737" s="101">
        <v>113786</v>
      </c>
      <c r="D3737" s="6">
        <f t="shared" si="303"/>
        <v>0.14087883053707687</v>
      </c>
      <c r="E3737" s="7">
        <f t="shared" si="304"/>
        <v>124</v>
      </c>
      <c r="F3737" s="6">
        <f t="shared" si="305"/>
        <v>0.13854748603351955</v>
      </c>
      <c r="G3737" s="101">
        <v>994</v>
      </c>
      <c r="H3737" s="7">
        <f t="shared" si="302"/>
        <v>3</v>
      </c>
      <c r="I3737" s="6">
        <f t="shared" si="301"/>
        <v>8.3945612701629924E-2</v>
      </c>
      <c r="J3737" s="10">
        <f>IF(B3737="Pending","",C3737/(VLOOKUP(B3737,Population!$A$2:$B$10,2,FALSE)/100000))</f>
        <v>12708.393597666194</v>
      </c>
      <c r="K3737" s="10">
        <f>IF(B3737="Pending","",SUMIFS(E:E,A:A,"&lt;="&amp;A3737,A:A,"&gt;="&amp;A3737-13,B:B,B3737)/(VLOOKUP(B3737,Population!$A$2:$B$10,2,FALSE)/100000)/14)</f>
        <v>18.627761795042925</v>
      </c>
      <c r="L3737" s="13">
        <f>IF(B3737="Pending","",(G3737/C3737)/(VLOOKUP(B3737,Population!$A$2:$B$10,2,FALSE)/100000))</f>
        <v>9.7566197705824264E-4</v>
      </c>
    </row>
    <row r="3738" spans="1:12" x14ac:dyDescent="0.3">
      <c r="A3738" s="1">
        <v>44282</v>
      </c>
      <c r="B3738" s="101" t="s">
        <v>6</v>
      </c>
      <c r="C3738" s="101">
        <v>82003</v>
      </c>
      <c r="D3738" s="6">
        <f t="shared" si="303"/>
        <v>0.10152819099477892</v>
      </c>
      <c r="E3738" s="7">
        <f t="shared" si="304"/>
        <v>86</v>
      </c>
      <c r="F3738" s="6">
        <f t="shared" si="305"/>
        <v>9.6089385474860331E-2</v>
      </c>
      <c r="G3738" s="101">
        <v>2172</v>
      </c>
      <c r="H3738" s="7">
        <f t="shared" si="302"/>
        <v>4</v>
      </c>
      <c r="I3738" s="6">
        <f t="shared" si="301"/>
        <v>0.18343045350899417</v>
      </c>
      <c r="J3738" s="10">
        <f>IF(B3738="Pending","",C3738/(VLOOKUP(B3738,Population!$A$2:$B$10,2,FALSE)/100000))</f>
        <v>10405.970270469192</v>
      </c>
      <c r="K3738" s="10">
        <f>IF(B3738="Pending","",SUMIFS(E:E,A:A,"&lt;="&amp;A3738,A:A,"&gt;="&amp;A3738-13,B:B,B3738)/(VLOOKUP(B3738,Population!$A$2:$B$10,2,FALSE)/100000)/14)</f>
        <v>14.285025413930367</v>
      </c>
      <c r="L3738" s="13">
        <f>IF(B3738="Pending","",(G3738/C3738)/(VLOOKUP(B3738,Population!$A$2:$B$10,2,FALSE)/100000))</f>
        <v>3.3611115006470494E-3</v>
      </c>
    </row>
    <row r="3739" spans="1:12" x14ac:dyDescent="0.3">
      <c r="A3739" s="1">
        <v>44282</v>
      </c>
      <c r="B3739" s="101" t="s">
        <v>7</v>
      </c>
      <c r="C3739" s="101">
        <v>47990</v>
      </c>
      <c r="D3739" s="6">
        <f t="shared" si="303"/>
        <v>5.9416580928008E-2</v>
      </c>
      <c r="E3739" s="7">
        <f t="shared" si="304"/>
        <v>38</v>
      </c>
      <c r="F3739" s="6">
        <f t="shared" si="305"/>
        <v>4.2458100558659215E-2</v>
      </c>
      <c r="G3739" s="101">
        <v>3647</v>
      </c>
      <c r="H3739" s="7">
        <f t="shared" si="302"/>
        <v>10</v>
      </c>
      <c r="I3739" s="6">
        <f t="shared" si="301"/>
        <v>0.30799763533485347</v>
      </c>
      <c r="J3739" s="10">
        <f>IF(B3739="Pending","",C3739/(VLOOKUP(B3739,Population!$A$2:$B$10,2,FALSE)/100000))</f>
        <v>10006.317804323215</v>
      </c>
      <c r="K3739" s="10">
        <f>IF(B3739="Pending","",SUMIFS(E:E,A:A,"&lt;="&amp;A3739,A:A,"&gt;="&amp;A3739-13,B:B,B3739)/(VLOOKUP(B3739,Population!$A$2:$B$10,2,FALSE)/100000)/14)</f>
        <v>9.4722384478158599</v>
      </c>
      <c r="L3739" s="13">
        <f>IF(B3739="Pending","",(G3739/C3739)/(VLOOKUP(B3739,Population!$A$2:$B$10,2,FALSE)/100000))</f>
        <v>1.5845595147199895E-2</v>
      </c>
    </row>
    <row r="3740" spans="1:12" x14ac:dyDescent="0.3">
      <c r="A3740" s="1">
        <v>44282</v>
      </c>
      <c r="B3740" s="101" t="s">
        <v>25</v>
      </c>
      <c r="C3740" s="101">
        <v>24773</v>
      </c>
      <c r="D3740" s="6">
        <f t="shared" si="303"/>
        <v>3.0671534889134034E-2</v>
      </c>
      <c r="E3740" s="7">
        <f t="shared" si="304"/>
        <v>12</v>
      </c>
      <c r="F3740" s="6">
        <f t="shared" si="305"/>
        <v>1.3407821229050279E-2</v>
      </c>
      <c r="G3740" s="101">
        <v>4474</v>
      </c>
      <c r="H3740" s="7">
        <f t="shared" si="302"/>
        <v>5</v>
      </c>
      <c r="I3740" s="6">
        <f t="shared" si="301"/>
        <v>0.37783970948399631</v>
      </c>
      <c r="J3740" s="10">
        <f>IF(B3740="Pending","",C3740/(VLOOKUP(B3740,Population!$A$2:$B$10,2,FALSE)/100000))</f>
        <v>11190.817142418315</v>
      </c>
      <c r="K3740" s="10">
        <f>IF(B3740="Pending","",SUMIFS(E:E,A:A,"&lt;="&amp;A3740,A:A,"&gt;="&amp;A3740-13,B:B,B3740)/(VLOOKUP(B3740,Population!$A$2:$B$10,2,FALSE)/100000)/14)</f>
        <v>6.4210823169846334</v>
      </c>
      <c r="L3740" s="13">
        <f>IF(B3740="Pending","",(G3740/C3740)/(VLOOKUP(B3740,Population!$A$2:$B$10,2,FALSE)/100000))</f>
        <v>8.1583169552734702E-2</v>
      </c>
    </row>
    <row r="3741" spans="1:12" x14ac:dyDescent="0.3">
      <c r="A3741" s="1">
        <v>44282</v>
      </c>
      <c r="B3741" s="101" t="s">
        <v>21</v>
      </c>
      <c r="C3741" s="101">
        <v>1042</v>
      </c>
      <c r="D3741" s="6">
        <f t="shared" si="303"/>
        <v>1.290103715919657E-3</v>
      </c>
      <c r="E3741" s="7">
        <f t="shared" si="304"/>
        <v>0</v>
      </c>
      <c r="F3741" s="6">
        <f t="shared" si="305"/>
        <v>0</v>
      </c>
      <c r="G3741" s="101">
        <v>0</v>
      </c>
      <c r="H3741" s="7">
        <f t="shared" si="302"/>
        <v>0</v>
      </c>
      <c r="I3741" s="6">
        <f t="shared" si="301"/>
        <v>0</v>
      </c>
      <c r="J3741" s="10" t="str">
        <f>IF(B3741="Pending","",C3741/(VLOOKUP(B3741,Population!$A$2:$B$10,2,FALSE)/100000))</f>
        <v/>
      </c>
      <c r="K3741" s="10" t="str">
        <f>IF(B3741="Pending","",SUMIFS(E:E,A:A,"&lt;="&amp;A3741,A:A,"&gt;="&amp;A3741-13,B:B,B3741)/(VLOOKUP(B3741,Population!$A$2:$B$10,2,FALSE)/100000)/14)</f>
        <v/>
      </c>
      <c r="L3741" s="13" t="str">
        <f>IF(B3741="Pending","",(G3741/C3741)/(VLOOKUP(B3741,Population!$A$2:$B$10,2,FALSE)/100000))</f>
        <v/>
      </c>
    </row>
    <row r="3742" spans="1:12" x14ac:dyDescent="0.3">
      <c r="A3742" s="1">
        <v>44283</v>
      </c>
      <c r="B3742" s="101" t="s">
        <v>0</v>
      </c>
      <c r="C3742" s="101">
        <v>43676</v>
      </c>
      <c r="D3742" s="6">
        <f t="shared" si="303"/>
        <v>5.4027441724682213E-2</v>
      </c>
      <c r="E3742" s="7">
        <f t="shared" si="304"/>
        <v>61</v>
      </c>
      <c r="F3742" s="6">
        <f t="shared" si="305"/>
        <v>8.5076708507670851E-2</v>
      </c>
      <c r="G3742" s="101">
        <v>5</v>
      </c>
      <c r="H3742" s="7">
        <f t="shared" si="302"/>
        <v>0</v>
      </c>
      <c r="I3742" s="6">
        <f t="shared" ref="I3742:I3791" si="306">G3742/SUMIF(A:A,A3742,G:G)</f>
        <v>4.2186972662841717E-4</v>
      </c>
      <c r="J3742" s="10">
        <f>IF(B3742="Pending","",C3742/(VLOOKUP(B3742,Population!$A$2:$B$10,2,FALSE)/100000))</f>
        <v>4821.1017579647078</v>
      </c>
      <c r="K3742" s="10">
        <f>IF(B3742="Pending","",SUMIFS(E:E,A:A,"&lt;="&amp;A3742,A:A,"&gt;="&amp;A3742-13,B:B,B3742)/(VLOOKUP(B3742,Population!$A$2:$B$10,2,FALSE)/100000)/14)</f>
        <v>8.8148963232578588</v>
      </c>
      <c r="L3742" s="13">
        <f>IF(B3742="Pending","",(G3742/C3742)/(VLOOKUP(B3742,Population!$A$2:$B$10,2,FALSE)/100000))</f>
        <v>1.2636610164276229E-5</v>
      </c>
    </row>
    <row r="3743" spans="1:12" x14ac:dyDescent="0.3">
      <c r="A3743" s="1">
        <v>44283</v>
      </c>
      <c r="B3743" s="101" t="s">
        <v>1</v>
      </c>
      <c r="C3743" s="101">
        <v>103121</v>
      </c>
      <c r="D3743" s="6">
        <f t="shared" si="303"/>
        <v>0.12756121939030485</v>
      </c>
      <c r="E3743" s="7">
        <f t="shared" si="304"/>
        <v>124</v>
      </c>
      <c r="F3743" s="6">
        <f t="shared" si="305"/>
        <v>0.17294281729428174</v>
      </c>
      <c r="G3743" s="101">
        <v>5</v>
      </c>
      <c r="H3743" s="7">
        <f t="shared" si="302"/>
        <v>0</v>
      </c>
      <c r="I3743" s="6">
        <f t="shared" si="306"/>
        <v>4.2186972662841717E-4</v>
      </c>
      <c r="J3743" s="10">
        <f>IF(B3743="Pending","",C3743/(VLOOKUP(B3743,Population!$A$2:$B$10,2,FALSE)/100000))</f>
        <v>12036.651200793722</v>
      </c>
      <c r="K3743" s="10">
        <f>IF(B3743="Pending","",SUMIFS(E:E,A:A,"&lt;="&amp;A3743,A:A,"&gt;="&amp;A3743-13,B:B,B3743)/(VLOOKUP(B3743,Population!$A$2:$B$10,2,FALSE)/100000)/14)</f>
        <v>21.57718554461967</v>
      </c>
      <c r="L3743" s="13">
        <f>IF(B3743="Pending","",(G3743/C3743)/(VLOOKUP(B3743,Population!$A$2:$B$10,2,FALSE)/100000))</f>
        <v>5.6595440990075959E-6</v>
      </c>
    </row>
    <row r="3744" spans="1:12" x14ac:dyDescent="0.3">
      <c r="A3744" s="1">
        <v>44283</v>
      </c>
      <c r="B3744" s="101" t="s">
        <v>2</v>
      </c>
      <c r="C3744" s="101">
        <v>145803</v>
      </c>
      <c r="D3744" s="6">
        <f t="shared" si="303"/>
        <v>0.18035907788679917</v>
      </c>
      <c r="E3744" s="7">
        <f t="shared" si="304"/>
        <v>127</v>
      </c>
      <c r="F3744" s="6">
        <f t="shared" si="305"/>
        <v>0.17712691771269176</v>
      </c>
      <c r="G3744" s="101">
        <v>46</v>
      </c>
      <c r="H3744" s="7">
        <f t="shared" si="302"/>
        <v>0</v>
      </c>
      <c r="I3744" s="6">
        <f t="shared" si="306"/>
        <v>3.8812014849814377E-3</v>
      </c>
      <c r="J3744" s="10">
        <f>IF(B3744="Pending","",C3744/(VLOOKUP(B3744,Population!$A$2:$B$10,2,FALSE)/100000))</f>
        <v>15308.237300094073</v>
      </c>
      <c r="K3744" s="10">
        <f>IF(B3744="Pending","",SUMIFS(E:E,A:A,"&lt;="&amp;A3744,A:A,"&gt;="&amp;A3744-13,B:B,B3744)/(VLOOKUP(B3744,Population!$A$2:$B$10,2,FALSE)/100000)/14)</f>
        <v>21.553482634822508</v>
      </c>
      <c r="L3744" s="13">
        <f>IF(B3744="Pending","",(G3744/C3744)/(VLOOKUP(B3744,Population!$A$2:$B$10,2,FALSE)/100000))</f>
        <v>3.3124558424288713E-5</v>
      </c>
    </row>
    <row r="3745" spans="1:12" x14ac:dyDescent="0.3">
      <c r="A3745" s="1">
        <v>44283</v>
      </c>
      <c r="B3745" s="101" t="s">
        <v>3</v>
      </c>
      <c r="C3745" s="101">
        <v>125372</v>
      </c>
      <c r="D3745" s="6">
        <f t="shared" si="303"/>
        <v>0.15508582342492119</v>
      </c>
      <c r="E3745" s="7">
        <f t="shared" si="304"/>
        <v>117</v>
      </c>
      <c r="F3745" s="6">
        <f t="shared" si="305"/>
        <v>0.16317991631799164</v>
      </c>
      <c r="G3745" s="101">
        <v>124</v>
      </c>
      <c r="H3745" s="7">
        <f t="shared" si="302"/>
        <v>0</v>
      </c>
      <c r="I3745" s="6">
        <f t="shared" si="306"/>
        <v>1.0462369220384746E-2</v>
      </c>
      <c r="J3745" s="10">
        <f>IF(B3745="Pending","",C3745/(VLOOKUP(B3745,Population!$A$2:$B$10,2,FALSE)/100000))</f>
        <v>14292.586943188529</v>
      </c>
      <c r="K3745" s="10">
        <f>IF(B3745="Pending","",SUMIFS(E:E,A:A,"&lt;="&amp;A3745,A:A,"&gt;="&amp;A3745-13,B:B,B3745)/(VLOOKUP(B3745,Population!$A$2:$B$10,2,FALSE)/100000)/14)</f>
        <v>21.277552109238123</v>
      </c>
      <c r="L3745" s="13">
        <f>IF(B3745="Pending","",(G3745/C3745)/(VLOOKUP(B3745,Population!$A$2:$B$10,2,FALSE)/100000))</f>
        <v>1.1275386039096331E-4</v>
      </c>
    </row>
    <row r="3746" spans="1:12" x14ac:dyDescent="0.3">
      <c r="A3746" s="1">
        <v>44283</v>
      </c>
      <c r="B3746" s="101" t="s">
        <v>4</v>
      </c>
      <c r="C3746" s="101">
        <v>120637</v>
      </c>
      <c r="D3746" s="6">
        <f t="shared" si="303"/>
        <v>0.14922860352002218</v>
      </c>
      <c r="E3746" s="7">
        <f t="shared" si="304"/>
        <v>87</v>
      </c>
      <c r="F3746" s="6">
        <f t="shared" si="305"/>
        <v>0.12133891213389121</v>
      </c>
      <c r="G3746" s="101">
        <v>374</v>
      </c>
      <c r="H3746" s="7">
        <f t="shared" si="302"/>
        <v>0</v>
      </c>
      <c r="I3746" s="6">
        <f t="shared" si="306"/>
        <v>3.1555855551805602E-2</v>
      </c>
      <c r="J3746" s="10">
        <f>IF(B3746="Pending","",C3746/(VLOOKUP(B3746,Population!$A$2:$B$10,2,FALSE)/100000))</f>
        <v>14150.635762210857</v>
      </c>
      <c r="K3746" s="10">
        <f>IF(B3746="Pending","",SUMIFS(E:E,A:A,"&lt;="&amp;A3746,A:A,"&gt;="&amp;A3746-13,B:B,B3746)/(VLOOKUP(B3746,Population!$A$2:$B$10,2,FALSE)/100000)/14)</f>
        <v>20.812247387576999</v>
      </c>
      <c r="L3746" s="13">
        <f>IF(B3746="Pending","",(G3746/C3746)/(VLOOKUP(B3746,Population!$A$2:$B$10,2,FALSE)/100000))</f>
        <v>3.6365243279562931E-4</v>
      </c>
    </row>
    <row r="3747" spans="1:12" x14ac:dyDescent="0.3">
      <c r="A3747" s="1">
        <v>44283</v>
      </c>
      <c r="B3747" s="101" t="s">
        <v>5</v>
      </c>
      <c r="C3747" s="101">
        <v>113889</v>
      </c>
      <c r="D3747" s="6">
        <f t="shared" si="303"/>
        <v>0.14088129202725369</v>
      </c>
      <c r="E3747" s="7">
        <f t="shared" si="304"/>
        <v>103</v>
      </c>
      <c r="F3747" s="6">
        <f t="shared" si="305"/>
        <v>0.14365411436541142</v>
      </c>
      <c r="G3747" s="101">
        <v>996</v>
      </c>
      <c r="H3747" s="7">
        <f t="shared" si="302"/>
        <v>2</v>
      </c>
      <c r="I3747" s="6">
        <f t="shared" si="306"/>
        <v>8.4036449544380692E-2</v>
      </c>
      <c r="J3747" s="10">
        <f>IF(B3747="Pending","",C3747/(VLOOKUP(B3747,Population!$A$2:$B$10,2,FALSE)/100000))</f>
        <v>12719.897337498507</v>
      </c>
      <c r="K3747" s="10">
        <f>IF(B3747="Pending","",SUMIFS(E:E,A:A,"&lt;="&amp;A3747,A:A,"&gt;="&amp;A3747-13,B:B,B3747)/(VLOOKUP(B3747,Population!$A$2:$B$10,2,FALSE)/100000)/14)</f>
        <v>18.739448589531406</v>
      </c>
      <c r="L3747" s="13">
        <f>IF(B3747="Pending","",(G3747/C3747)/(VLOOKUP(B3747,Population!$A$2:$B$10,2,FALSE)/100000))</f>
        <v>9.767409259061556E-4</v>
      </c>
    </row>
    <row r="3748" spans="1:12" x14ac:dyDescent="0.3">
      <c r="A3748" s="1">
        <v>44283</v>
      </c>
      <c r="B3748" s="101" t="s">
        <v>6</v>
      </c>
      <c r="C3748" s="101">
        <v>82068</v>
      </c>
      <c r="D3748" s="6">
        <f t="shared" si="303"/>
        <v>0.10151854765686463</v>
      </c>
      <c r="E3748" s="7">
        <f t="shared" si="304"/>
        <v>65</v>
      </c>
      <c r="F3748" s="6">
        <f t="shared" si="305"/>
        <v>9.0655509065550907E-2</v>
      </c>
      <c r="G3748" s="101">
        <v>2176</v>
      </c>
      <c r="H3748" s="7">
        <f t="shared" si="302"/>
        <v>4</v>
      </c>
      <c r="I3748" s="6">
        <f t="shared" si="306"/>
        <v>0.18359770502868714</v>
      </c>
      <c r="J3748" s="10">
        <f>IF(B3748="Pending","",C3748/(VLOOKUP(B3748,Population!$A$2:$B$10,2,FALSE)/100000))</f>
        <v>10414.218603671397</v>
      </c>
      <c r="K3748" s="10">
        <f>IF(B3748="Pending","",SUMIFS(E:E,A:A,"&lt;="&amp;A3748,A:A,"&gt;="&amp;A3748-13,B:B,B3748)/(VLOOKUP(B3748,Population!$A$2:$B$10,2,FALSE)/100000)/14)</f>
        <v>14.149063877630267</v>
      </c>
      <c r="L3748" s="13">
        <f>IF(B3748="Pending","",(G3748/C3748)/(VLOOKUP(B3748,Population!$A$2:$B$10,2,FALSE)/100000))</f>
        <v>3.3646344022405855E-3</v>
      </c>
    </row>
    <row r="3749" spans="1:12" x14ac:dyDescent="0.3">
      <c r="A3749" s="1">
        <v>44283</v>
      </c>
      <c r="B3749" s="101" t="s">
        <v>7</v>
      </c>
      <c r="C3749" s="101">
        <v>48008</v>
      </c>
      <c r="D3749" s="6">
        <f t="shared" si="303"/>
        <v>5.9386148509903466E-2</v>
      </c>
      <c r="E3749" s="7">
        <f t="shared" si="304"/>
        <v>18</v>
      </c>
      <c r="F3749" s="6">
        <f t="shared" si="305"/>
        <v>2.5104602510460251E-2</v>
      </c>
      <c r="G3749" s="101">
        <v>3652</v>
      </c>
      <c r="H3749" s="7">
        <f t="shared" si="302"/>
        <v>5</v>
      </c>
      <c r="I3749" s="6">
        <f t="shared" si="306"/>
        <v>0.30813364832939588</v>
      </c>
      <c r="J3749" s="10">
        <f>IF(B3749="Pending","",C3749/(VLOOKUP(B3749,Population!$A$2:$B$10,2,FALSE)/100000))</f>
        <v>10010.070955406311</v>
      </c>
      <c r="K3749" s="10">
        <f>IF(B3749="Pending","",SUMIFS(E:E,A:A,"&lt;="&amp;A3749,A:A,"&gt;="&amp;A3749-13,B:B,B3749)/(VLOOKUP(B3749,Population!$A$2:$B$10,2,FALSE)/100000)/14)</f>
        <v>9.1445824008788339</v>
      </c>
      <c r="L3749" s="13">
        <f>IF(B3749="Pending","",(G3749/C3749)/(VLOOKUP(B3749,Population!$A$2:$B$10,2,FALSE)/100000))</f>
        <v>1.5861370044193673E-2</v>
      </c>
    </row>
    <row r="3750" spans="1:12" x14ac:dyDescent="0.3">
      <c r="A3750" s="1">
        <v>44283</v>
      </c>
      <c r="B3750" s="101" t="s">
        <v>25</v>
      </c>
      <c r="C3750" s="101">
        <v>24788</v>
      </c>
      <c r="D3750" s="6">
        <f t="shared" si="303"/>
        <v>3.0662886378592883E-2</v>
      </c>
      <c r="E3750" s="7">
        <f t="shared" si="304"/>
        <v>15</v>
      </c>
      <c r="F3750" s="6">
        <f t="shared" si="305"/>
        <v>2.0920502092050208E-2</v>
      </c>
      <c r="G3750" s="101">
        <v>4474</v>
      </c>
      <c r="H3750" s="7">
        <f t="shared" si="302"/>
        <v>0</v>
      </c>
      <c r="I3750" s="6">
        <f t="shared" si="306"/>
        <v>0.37748903138710765</v>
      </c>
      <c r="J3750" s="10">
        <f>IF(B3750="Pending","",C3750/(VLOOKUP(B3750,Population!$A$2:$B$10,2,FALSE)/100000))</f>
        <v>11197.593158933725</v>
      </c>
      <c r="K3750" s="10">
        <f>IF(B3750="Pending","",SUMIFS(E:E,A:A,"&lt;="&amp;A3750,A:A,"&gt;="&amp;A3750-13,B:B,B3750)/(VLOOKUP(B3750,Population!$A$2:$B$10,2,FALSE)/100000)/14)</f>
        <v>6.3888155716731534</v>
      </c>
      <c r="L3750" s="13">
        <f>IF(B3750="Pending","",(G3750/C3750)/(VLOOKUP(B3750,Population!$A$2:$B$10,2,FALSE)/100000))</f>
        <v>8.1533801005724424E-2</v>
      </c>
    </row>
    <row r="3751" spans="1:12" x14ac:dyDescent="0.3">
      <c r="A3751" s="1">
        <v>44283</v>
      </c>
      <c r="B3751" s="101" t="s">
        <v>21</v>
      </c>
      <c r="C3751" s="101">
        <v>1042</v>
      </c>
      <c r="D3751" s="6">
        <f t="shared" si="303"/>
        <v>1.2889594806557117E-3</v>
      </c>
      <c r="E3751" s="7">
        <f t="shared" si="304"/>
        <v>0</v>
      </c>
      <c r="F3751" s="6">
        <f t="shared" si="305"/>
        <v>0</v>
      </c>
      <c r="G3751" s="101">
        <v>0</v>
      </c>
      <c r="H3751" s="7">
        <f t="shared" si="302"/>
        <v>0</v>
      </c>
      <c r="I3751" s="6">
        <f t="shared" si="306"/>
        <v>0</v>
      </c>
      <c r="J3751" s="10" t="str">
        <f>IF(B3751="Pending","",C3751/(VLOOKUP(B3751,Population!$A$2:$B$10,2,FALSE)/100000))</f>
        <v/>
      </c>
      <c r="K3751" s="10" t="str">
        <f>IF(B3751="Pending","",SUMIFS(E:E,A:A,"&lt;="&amp;A3751,A:A,"&gt;="&amp;A3751-13,B:B,B3751)/(VLOOKUP(B3751,Population!$A$2:$B$10,2,FALSE)/100000)/14)</f>
        <v/>
      </c>
      <c r="L3751" s="13" t="str">
        <f>IF(B3751="Pending","",(G3751/C3751)/(VLOOKUP(B3751,Population!$A$2:$B$10,2,FALSE)/100000))</f>
        <v/>
      </c>
    </row>
    <row r="3752" spans="1:12" x14ac:dyDescent="0.3">
      <c r="A3752" s="1">
        <v>44284</v>
      </c>
      <c r="B3752" s="101" t="s">
        <v>0</v>
      </c>
      <c r="C3752" s="101">
        <v>43787</v>
      </c>
      <c r="D3752" s="6">
        <f t="shared" si="303"/>
        <v>5.4078587907500628E-2</v>
      </c>
      <c r="E3752" s="7">
        <f t="shared" si="304"/>
        <v>111</v>
      </c>
      <c r="F3752" s="6">
        <f t="shared" si="305"/>
        <v>8.6180124223602481E-2</v>
      </c>
      <c r="G3752" s="101">
        <v>5</v>
      </c>
      <c r="H3752" s="7">
        <f t="shared" ref="H3752:H3791" si="307">G3752-SUMIFS(G:G,A:A,A3752-1,B:B,B3752)</f>
        <v>0</v>
      </c>
      <c r="I3752" s="6">
        <f t="shared" si="306"/>
        <v>4.2137198719029156E-4</v>
      </c>
      <c r="J3752" s="10">
        <f>IF(B3752="Pending","",C3752/(VLOOKUP(B3752,Population!$A$2:$B$10,2,FALSE)/100000))</f>
        <v>4833.3543061635837</v>
      </c>
      <c r="K3752" s="10">
        <f>IF(B3752="Pending","",SUMIFS(E:E,A:A,"&lt;="&amp;A3752,A:A,"&gt;="&amp;A3752-13,B:B,B3752)/(VLOOKUP(B3752,Population!$A$2:$B$10,2,FALSE)/100000)/14)</f>
        <v>9.264314114336301</v>
      </c>
      <c r="L3752" s="13">
        <f>IF(B3752="Pending","",(G3752/C3752)/(VLOOKUP(B3752,Population!$A$2:$B$10,2,FALSE)/100000))</f>
        <v>1.260457637049646E-5</v>
      </c>
    </row>
    <row r="3753" spans="1:12" x14ac:dyDescent="0.3">
      <c r="A3753" s="1">
        <v>44284</v>
      </c>
      <c r="B3753" s="101" t="s">
        <v>1</v>
      </c>
      <c r="C3753" s="101">
        <v>103324</v>
      </c>
      <c r="D3753" s="6">
        <f t="shared" si="303"/>
        <v>0.12760901676192923</v>
      </c>
      <c r="E3753" s="7">
        <f t="shared" si="304"/>
        <v>203</v>
      </c>
      <c r="F3753" s="6">
        <f t="shared" si="305"/>
        <v>0.15760869565217392</v>
      </c>
      <c r="G3753" s="101">
        <v>5</v>
      </c>
      <c r="H3753" s="7">
        <f t="shared" si="307"/>
        <v>0</v>
      </c>
      <c r="I3753" s="6">
        <f t="shared" si="306"/>
        <v>4.2137198719029156E-4</v>
      </c>
      <c r="J3753" s="10">
        <f>IF(B3753="Pending","",C3753/(VLOOKUP(B3753,Population!$A$2:$B$10,2,FALSE)/100000))</f>
        <v>12060.346085383291</v>
      </c>
      <c r="K3753" s="10">
        <f>IF(B3753="Pending","",SUMIFS(E:E,A:A,"&lt;="&amp;A3753,A:A,"&gt;="&amp;A3753-13,B:B,B3753)/(VLOOKUP(B3753,Population!$A$2:$B$10,2,FALSE)/100000)/14)</f>
        <v>22.360900939207863</v>
      </c>
      <c r="L3753" s="13">
        <f>IF(B3753="Pending","",(G3753/C3753)/(VLOOKUP(B3753,Population!$A$2:$B$10,2,FALSE)/100000))</f>
        <v>5.6484248290209659E-6</v>
      </c>
    </row>
    <row r="3754" spans="1:12" x14ac:dyDescent="0.3">
      <c r="A3754" s="1">
        <v>44284</v>
      </c>
      <c r="B3754" s="101" t="s">
        <v>2</v>
      </c>
      <c r="C3754" s="101">
        <v>146033</v>
      </c>
      <c r="D3754" s="6">
        <f t="shared" si="303"/>
        <v>0.18035623422239569</v>
      </c>
      <c r="E3754" s="7">
        <f t="shared" si="304"/>
        <v>230</v>
      </c>
      <c r="F3754" s="6">
        <f t="shared" si="305"/>
        <v>0.17857142857142858</v>
      </c>
      <c r="G3754" s="101">
        <v>46</v>
      </c>
      <c r="H3754" s="7">
        <f t="shared" si="307"/>
        <v>0</v>
      </c>
      <c r="I3754" s="6">
        <f t="shared" si="306"/>
        <v>3.8766222821506827E-3</v>
      </c>
      <c r="J3754" s="10">
        <f>IF(B3754="Pending","",C3754/(VLOOKUP(B3754,Population!$A$2:$B$10,2,FALSE)/100000))</f>
        <v>15332.385600053756</v>
      </c>
      <c r="K3754" s="10">
        <f>IF(B3754="Pending","",SUMIFS(E:E,A:A,"&lt;="&amp;A3754,A:A,"&gt;="&amp;A3754-13,B:B,B3754)/(VLOOKUP(B3754,Population!$A$2:$B$10,2,FALSE)/100000)/14)</f>
        <v>22.355926142799547</v>
      </c>
      <c r="L3754" s="13">
        <f>IF(B3754="Pending","",(G3754/C3754)/(VLOOKUP(B3754,Population!$A$2:$B$10,2,FALSE)/100000))</f>
        <v>3.3072387692758259E-5</v>
      </c>
    </row>
    <row r="3755" spans="1:12" x14ac:dyDescent="0.3">
      <c r="A3755" s="1">
        <v>44284</v>
      </c>
      <c r="B3755" s="101" t="s">
        <v>3</v>
      </c>
      <c r="C3755" s="101">
        <v>125599</v>
      </c>
      <c r="D3755" s="6">
        <f t="shared" si="303"/>
        <v>0.15511947752972735</v>
      </c>
      <c r="E3755" s="7">
        <f t="shared" si="304"/>
        <v>227</v>
      </c>
      <c r="F3755" s="6">
        <f t="shared" si="305"/>
        <v>0.17624223602484473</v>
      </c>
      <c r="G3755" s="101">
        <v>124</v>
      </c>
      <c r="H3755" s="7">
        <f t="shared" si="307"/>
        <v>0</v>
      </c>
      <c r="I3755" s="6">
        <f t="shared" si="306"/>
        <v>1.0450025282319232E-2</v>
      </c>
      <c r="J3755" s="10">
        <f>IF(B3755="Pending","",C3755/(VLOOKUP(B3755,Population!$A$2:$B$10,2,FALSE)/100000))</f>
        <v>14318.465267185145</v>
      </c>
      <c r="K3755" s="10">
        <f>IF(B3755="Pending","",SUMIFS(E:E,A:A,"&lt;="&amp;A3755,A:A,"&gt;="&amp;A3755-13,B:B,B3755)/(VLOOKUP(B3755,Population!$A$2:$B$10,2,FALSE)/100000)/14)</f>
        <v>22.189563527621083</v>
      </c>
      <c r="L3755" s="13">
        <f>IF(B3755="Pending","",(G3755/C3755)/(VLOOKUP(B3755,Population!$A$2:$B$10,2,FALSE)/100000))</f>
        <v>1.1255007591569877E-4</v>
      </c>
    </row>
    <row r="3756" spans="1:12" x14ac:dyDescent="0.3">
      <c r="A3756" s="1">
        <v>44284</v>
      </c>
      <c r="B3756" s="101" t="s">
        <v>4</v>
      </c>
      <c r="C3756" s="101">
        <v>120816</v>
      </c>
      <c r="D3756" s="6">
        <f t="shared" si="303"/>
        <v>0.14921229306946346</v>
      </c>
      <c r="E3756" s="7">
        <f t="shared" si="304"/>
        <v>179</v>
      </c>
      <c r="F3756" s="6">
        <f t="shared" si="305"/>
        <v>0.1389751552795031</v>
      </c>
      <c r="G3756" s="101">
        <v>374</v>
      </c>
      <c r="H3756" s="7">
        <f t="shared" si="307"/>
        <v>0</v>
      </c>
      <c r="I3756" s="6">
        <f t="shared" si="306"/>
        <v>3.151862464183381E-2</v>
      </c>
      <c r="J3756" s="10">
        <f>IF(B3756="Pending","",C3756/(VLOOKUP(B3756,Population!$A$2:$B$10,2,FALSE)/100000))</f>
        <v>14171.632337071271</v>
      </c>
      <c r="K3756" s="10">
        <f>IF(B3756="Pending","",SUMIFS(E:E,A:A,"&lt;="&amp;A3756,A:A,"&gt;="&amp;A3756-13,B:B,B3756)/(VLOOKUP(B3756,Population!$A$2:$B$10,2,FALSE)/100000)/14)</f>
        <v>21.180902333250664</v>
      </c>
      <c r="L3756" s="13">
        <f>IF(B3756="Pending","",(G3756/C3756)/(VLOOKUP(B3756,Population!$A$2:$B$10,2,FALSE)/100000))</f>
        <v>3.6311364831782491E-4</v>
      </c>
    </row>
    <row r="3757" spans="1:12" x14ac:dyDescent="0.3">
      <c r="A3757" s="1">
        <v>44284</v>
      </c>
      <c r="B3757" s="101" t="s">
        <v>5</v>
      </c>
      <c r="C3757" s="101">
        <v>114058</v>
      </c>
      <c r="D3757" s="6">
        <f t="shared" si="303"/>
        <v>0.14086590950633079</v>
      </c>
      <c r="E3757" s="7">
        <f t="shared" si="304"/>
        <v>169</v>
      </c>
      <c r="F3757" s="6">
        <f t="shared" si="305"/>
        <v>0.13121118012422361</v>
      </c>
      <c r="G3757" s="101">
        <v>999</v>
      </c>
      <c r="H3757" s="7">
        <f t="shared" si="307"/>
        <v>3</v>
      </c>
      <c r="I3757" s="6">
        <f t="shared" si="306"/>
        <v>8.4190123040620263E-2</v>
      </c>
      <c r="J3757" s="10">
        <f>IF(B3757="Pending","",C3757/(VLOOKUP(B3757,Population!$A$2:$B$10,2,FALSE)/100000))</f>
        <v>12738.77240576706</v>
      </c>
      <c r="K3757" s="10">
        <f>IF(B3757="Pending","",SUMIFS(E:E,A:A,"&lt;="&amp;A3757,A:A,"&gt;="&amp;A3757-13,B:B,B3757)/(VLOOKUP(B3757,Population!$A$2:$B$10,2,FALSE)/100000)/14)</f>
        <v>19.058553716641349</v>
      </c>
      <c r="L3757" s="13">
        <f>IF(B3757="Pending","",(G3757/C3757)/(VLOOKUP(B3757,Population!$A$2:$B$10,2,FALSE)/100000))</f>
        <v>9.7823131822398772E-4</v>
      </c>
    </row>
    <row r="3758" spans="1:12" x14ac:dyDescent="0.3">
      <c r="A3758" s="1">
        <v>44284</v>
      </c>
      <c r="B3758" s="101" t="s">
        <v>6</v>
      </c>
      <c r="C3758" s="101">
        <v>82184</v>
      </c>
      <c r="D3758" s="6">
        <f t="shared" si="303"/>
        <v>0.10150032357983035</v>
      </c>
      <c r="E3758" s="7">
        <f t="shared" si="304"/>
        <v>116</v>
      </c>
      <c r="F3758" s="6">
        <f t="shared" si="305"/>
        <v>9.0062111801242239E-2</v>
      </c>
      <c r="G3758" s="101">
        <v>2182</v>
      </c>
      <c r="H3758" s="7">
        <f t="shared" si="307"/>
        <v>6</v>
      </c>
      <c r="I3758" s="6">
        <f t="shared" si="306"/>
        <v>0.18388673520984325</v>
      </c>
      <c r="J3758" s="10">
        <f>IF(B3758="Pending","",C3758/(VLOOKUP(B3758,Population!$A$2:$B$10,2,FALSE)/100000))</f>
        <v>10428.938706001487</v>
      </c>
      <c r="K3758" s="10">
        <f>IF(B3758="Pending","",SUMIFS(E:E,A:A,"&lt;="&amp;A3758,A:A,"&gt;="&amp;A3758-13,B:B,B3758)/(VLOOKUP(B3758,Population!$A$2:$B$10,2,FALSE)/100000)/14)</f>
        <v>14.348474130870413</v>
      </c>
      <c r="L3758" s="13">
        <f>IF(B3758="Pending","",(G3758/C3758)/(VLOOKUP(B3758,Population!$A$2:$B$10,2,FALSE)/100000))</f>
        <v>3.3691497216777099E-3</v>
      </c>
    </row>
    <row r="3759" spans="1:12" x14ac:dyDescent="0.3">
      <c r="A3759" s="1">
        <v>44284</v>
      </c>
      <c r="B3759" s="101" t="s">
        <v>7</v>
      </c>
      <c r="C3759" s="101">
        <v>48039</v>
      </c>
      <c r="D3759" s="6">
        <f t="shared" si="303"/>
        <v>5.9329967444410964E-2</v>
      </c>
      <c r="E3759" s="7">
        <f t="shared" si="304"/>
        <v>31</v>
      </c>
      <c r="F3759" s="6">
        <f t="shared" si="305"/>
        <v>2.406832298136646E-2</v>
      </c>
      <c r="G3759" s="101">
        <v>3655</v>
      </c>
      <c r="H3759" s="7">
        <f t="shared" si="307"/>
        <v>3</v>
      </c>
      <c r="I3759" s="6">
        <f t="shared" si="306"/>
        <v>0.30802292263610315</v>
      </c>
      <c r="J3759" s="10">
        <f>IF(B3759="Pending","",C3759/(VLOOKUP(B3759,Population!$A$2:$B$10,2,FALSE)/100000))</f>
        <v>10016.534715604977</v>
      </c>
      <c r="K3759" s="10">
        <f>IF(B3759="Pending","",SUMIFS(E:E,A:A,"&lt;="&amp;A3759,A:A,"&gt;="&amp;A3759-13,B:B,B3759)/(VLOOKUP(B3759,Population!$A$2:$B$10,2,FALSE)/100000)/14)</f>
        <v>9.0999020308419656</v>
      </c>
      <c r="L3759" s="13">
        <f>IF(B3759="Pending","",(G3759/C3759)/(VLOOKUP(B3759,Population!$A$2:$B$10,2,FALSE)/100000))</f>
        <v>1.5864155753911736E-2</v>
      </c>
    </row>
    <row r="3760" spans="1:12" x14ac:dyDescent="0.3">
      <c r="A3760" s="1">
        <v>44284</v>
      </c>
      <c r="B3760" s="101" t="s">
        <v>25</v>
      </c>
      <c r="C3760" s="101">
        <v>24808</v>
      </c>
      <c r="D3760" s="6">
        <f t="shared" si="303"/>
        <v>3.0638810807072318E-2</v>
      </c>
      <c r="E3760" s="7">
        <f t="shared" si="304"/>
        <v>20</v>
      </c>
      <c r="F3760" s="6">
        <f t="shared" si="305"/>
        <v>1.5527950310559006E-2</v>
      </c>
      <c r="G3760" s="101">
        <v>4476</v>
      </c>
      <c r="H3760" s="7">
        <f t="shared" si="307"/>
        <v>2</v>
      </c>
      <c r="I3760" s="6">
        <f t="shared" si="306"/>
        <v>0.37721220293274904</v>
      </c>
      <c r="J3760" s="10">
        <f>IF(B3760="Pending","",C3760/(VLOOKUP(B3760,Population!$A$2:$B$10,2,FALSE)/100000))</f>
        <v>11206.627847620939</v>
      </c>
      <c r="K3760" s="10">
        <f>IF(B3760="Pending","",SUMIFS(E:E,A:A,"&lt;="&amp;A3760,A:A,"&gt;="&amp;A3760-13,B:B,B3760)/(VLOOKUP(B3760,Population!$A$2:$B$10,2,FALSE)/100000)/14)</f>
        <v>6.7114830247879587</v>
      </c>
      <c r="L3760" s="13">
        <f>IF(B3760="Pending","",(G3760/C3760)/(VLOOKUP(B3760,Population!$A$2:$B$10,2,FALSE)/100000))</f>
        <v>8.1504487592656341E-2</v>
      </c>
    </row>
    <row r="3761" spans="1:12" x14ac:dyDescent="0.3">
      <c r="A3761" s="1">
        <v>44284</v>
      </c>
      <c r="B3761" s="101" t="s">
        <v>21</v>
      </c>
      <c r="C3761" s="101">
        <v>1044</v>
      </c>
      <c r="D3761" s="6">
        <f t="shared" si="303"/>
        <v>1.2893791713392254E-3</v>
      </c>
      <c r="E3761" s="7">
        <f t="shared" si="304"/>
        <v>2</v>
      </c>
      <c r="F3761" s="6">
        <f t="shared" si="305"/>
        <v>1.5527950310559005E-3</v>
      </c>
      <c r="G3761" s="101">
        <v>0</v>
      </c>
      <c r="H3761" s="7">
        <f t="shared" si="307"/>
        <v>0</v>
      </c>
      <c r="I3761" s="6">
        <f t="shared" si="306"/>
        <v>0</v>
      </c>
      <c r="J3761" s="10" t="str">
        <f>IF(B3761="Pending","",C3761/(VLOOKUP(B3761,Population!$A$2:$B$10,2,FALSE)/100000))</f>
        <v/>
      </c>
      <c r="K3761" s="10" t="str">
        <f>IF(B3761="Pending","",SUMIFS(E:E,A:A,"&lt;="&amp;A3761,A:A,"&gt;="&amp;A3761-13,B:B,B3761)/(VLOOKUP(B3761,Population!$A$2:$B$10,2,FALSE)/100000)/14)</f>
        <v/>
      </c>
      <c r="L3761" s="13" t="str">
        <f>IF(B3761="Pending","",(G3761/C3761)/(VLOOKUP(B3761,Population!$A$2:$B$10,2,FALSE)/100000))</f>
        <v/>
      </c>
    </row>
    <row r="3762" spans="1:12" x14ac:dyDescent="0.3">
      <c r="A3762" s="1">
        <v>44285</v>
      </c>
      <c r="B3762" s="101" t="s">
        <v>0</v>
      </c>
      <c r="C3762" s="101">
        <v>43851</v>
      </c>
      <c r="D3762" s="6">
        <f t="shared" si="303"/>
        <v>5.4101703948902506E-2</v>
      </c>
      <c r="E3762" s="7">
        <f t="shared" si="304"/>
        <v>64</v>
      </c>
      <c r="F3762" s="6">
        <f t="shared" si="305"/>
        <v>7.6463560334528072E-2</v>
      </c>
      <c r="G3762" s="101">
        <v>5</v>
      </c>
      <c r="H3762" s="7">
        <f t="shared" si="307"/>
        <v>0</v>
      </c>
      <c r="I3762" s="6">
        <f t="shared" si="306"/>
        <v>4.2038002354128132E-4</v>
      </c>
      <c r="J3762" s="10">
        <f>IF(B3762="Pending","",C3762/(VLOOKUP(B3762,Population!$A$2:$B$10,2,FALSE)/100000))</f>
        <v>4840.4188384584304</v>
      </c>
      <c r="K3762" s="10">
        <f>IF(B3762="Pending","",SUMIFS(E:E,A:A,"&lt;="&amp;A3762,A:A,"&gt;="&amp;A3762-13,B:B,B3762)/(VLOOKUP(B3762,Population!$A$2:$B$10,2,FALSE)/100000)/14)</f>
        <v>9.0277784348213324</v>
      </c>
      <c r="L3762" s="13">
        <f>IF(B3762="Pending","",(G3762/C3762)/(VLOOKUP(B3762,Population!$A$2:$B$10,2,FALSE)/100000))</f>
        <v>1.2586180144920951E-5</v>
      </c>
    </row>
    <row r="3763" spans="1:12" x14ac:dyDescent="0.3">
      <c r="A3763" s="1">
        <v>44285</v>
      </c>
      <c r="B3763" s="101" t="s">
        <v>1</v>
      </c>
      <c r="C3763" s="101">
        <v>103437</v>
      </c>
      <c r="D3763" s="6">
        <f t="shared" si="303"/>
        <v>0.12761665529549221</v>
      </c>
      <c r="E3763" s="7">
        <f t="shared" si="304"/>
        <v>113</v>
      </c>
      <c r="F3763" s="6">
        <f t="shared" si="305"/>
        <v>0.13500597371565112</v>
      </c>
      <c r="G3763" s="101">
        <v>5</v>
      </c>
      <c r="H3763" s="7">
        <f t="shared" si="307"/>
        <v>0</v>
      </c>
      <c r="I3763" s="6">
        <f t="shared" si="306"/>
        <v>4.2038002354128132E-4</v>
      </c>
      <c r="J3763" s="10">
        <f>IF(B3763="Pending","",C3763/(VLOOKUP(B3763,Population!$A$2:$B$10,2,FALSE)/100000))</f>
        <v>12073.535848726255</v>
      </c>
      <c r="K3763" s="10">
        <f>IF(B3763="Pending","",SUMIFS(E:E,A:A,"&lt;="&amp;A3763,A:A,"&gt;="&amp;A3763-13,B:B,B3763)/(VLOOKUP(B3763,Population!$A$2:$B$10,2,FALSE)/100000)/14)</f>
        <v>21.752270898729797</v>
      </c>
      <c r="L3763" s="13">
        <f>IF(B3763="Pending","",(G3763/C3763)/(VLOOKUP(B3763,Population!$A$2:$B$10,2,FALSE)/100000))</f>
        <v>5.6422541937001485E-6</v>
      </c>
    </row>
    <row r="3764" spans="1:12" x14ac:dyDescent="0.3">
      <c r="A3764" s="1">
        <v>44285</v>
      </c>
      <c r="B3764" s="101" t="s">
        <v>2</v>
      </c>
      <c r="C3764" s="101">
        <v>146182</v>
      </c>
      <c r="D3764" s="6">
        <f t="shared" si="303"/>
        <v>0.18035381830878353</v>
      </c>
      <c r="E3764" s="7">
        <f t="shared" si="304"/>
        <v>149</v>
      </c>
      <c r="F3764" s="6">
        <f t="shared" si="305"/>
        <v>0.17801672640382318</v>
      </c>
      <c r="G3764" s="101">
        <v>46</v>
      </c>
      <c r="H3764" s="7">
        <f t="shared" si="307"/>
        <v>0</v>
      </c>
      <c r="I3764" s="6">
        <f t="shared" si="306"/>
        <v>3.8674962165797882E-3</v>
      </c>
      <c r="J3764" s="10">
        <f>IF(B3764="Pending","",C3764/(VLOOKUP(B3764,Population!$A$2:$B$10,2,FALSE)/100000))</f>
        <v>15348.029498723288</v>
      </c>
      <c r="K3764" s="10">
        <f>IF(B3764="Pending","",SUMIFS(E:E,A:A,"&lt;="&amp;A3764,A:A,"&gt;="&amp;A3764-13,B:B,B3764)/(VLOOKUP(B3764,Population!$A$2:$B$10,2,FALSE)/100000)/14)</f>
        <v>21.530984218711001</v>
      </c>
      <c r="L3764" s="13">
        <f>IF(B3764="Pending","",(G3764/C3764)/(VLOOKUP(B3764,Population!$A$2:$B$10,2,FALSE)/100000))</f>
        <v>3.3038677757429556E-5</v>
      </c>
    </row>
    <row r="3765" spans="1:12" x14ac:dyDescent="0.3">
      <c r="A3765" s="1">
        <v>44285</v>
      </c>
      <c r="B3765" s="101" t="s">
        <v>3</v>
      </c>
      <c r="C3765" s="101">
        <v>125753</v>
      </c>
      <c r="D3765" s="6">
        <f t="shared" si="303"/>
        <v>0.15514929138871034</v>
      </c>
      <c r="E3765" s="7">
        <f t="shared" si="304"/>
        <v>154</v>
      </c>
      <c r="F3765" s="6">
        <f t="shared" si="305"/>
        <v>0.18399044205495818</v>
      </c>
      <c r="G3765" s="101">
        <v>124</v>
      </c>
      <c r="H3765" s="7">
        <f t="shared" si="307"/>
        <v>0</v>
      </c>
      <c r="I3765" s="6">
        <f t="shared" si="306"/>
        <v>1.0425424583823777E-2</v>
      </c>
      <c r="J3765" s="10">
        <f>IF(B3765="Pending","",C3765/(VLOOKUP(B3765,Population!$A$2:$B$10,2,FALSE)/100000))</f>
        <v>14336.021486989017</v>
      </c>
      <c r="K3765" s="10">
        <f>IF(B3765="Pending","",SUMIFS(E:E,A:A,"&lt;="&amp;A3765,A:A,"&gt;="&amp;A3765-13,B:B,B3765)/(VLOOKUP(B3765,Population!$A$2:$B$10,2,FALSE)/100000)/14)</f>
        <v>21.684700063873372</v>
      </c>
      <c r="L3765" s="13">
        <f>IF(B3765="Pending","",(G3765/C3765)/(VLOOKUP(B3765,Population!$A$2:$B$10,2,FALSE)/100000))</f>
        <v>1.1241224451850731E-4</v>
      </c>
    </row>
    <row r="3766" spans="1:12" x14ac:dyDescent="0.3">
      <c r="A3766" s="1">
        <v>44285</v>
      </c>
      <c r="B3766" s="101" t="s">
        <v>4</v>
      </c>
      <c r="C3766" s="101">
        <v>120932</v>
      </c>
      <c r="D3766" s="6">
        <f t="shared" si="303"/>
        <v>0.14920132407353717</v>
      </c>
      <c r="E3766" s="7">
        <f t="shared" si="304"/>
        <v>116</v>
      </c>
      <c r="F3766" s="6">
        <f t="shared" si="305"/>
        <v>0.13859020310633213</v>
      </c>
      <c r="G3766" s="101">
        <v>375</v>
      </c>
      <c r="H3766" s="7">
        <f t="shared" si="307"/>
        <v>1</v>
      </c>
      <c r="I3766" s="6">
        <f t="shared" si="306"/>
        <v>3.1528501765596101E-2</v>
      </c>
      <c r="J3766" s="10">
        <f>IF(B3766="Pending","",C3766/(VLOOKUP(B3766,Population!$A$2:$B$10,2,FALSE)/100000))</f>
        <v>14185.239055975226</v>
      </c>
      <c r="K3766" s="10">
        <f>IF(B3766="Pending","",SUMIFS(E:E,A:A,"&lt;="&amp;A3766,A:A,"&gt;="&amp;A3766-13,B:B,B3766)/(VLOOKUP(B3766,Population!$A$2:$B$10,2,FALSE)/100000)/14)</f>
        <v>20.59440582876983</v>
      </c>
      <c r="L3766" s="13">
        <f>IF(B3766="Pending","",(G3766/C3766)/(VLOOKUP(B3766,Population!$A$2:$B$10,2,FALSE)/100000))</f>
        <v>3.6373530443606735E-4</v>
      </c>
    </row>
    <row r="3767" spans="1:12" x14ac:dyDescent="0.3">
      <c r="A3767" s="1">
        <v>44285</v>
      </c>
      <c r="B3767" s="101" t="s">
        <v>5</v>
      </c>
      <c r="C3767" s="101">
        <v>114161</v>
      </c>
      <c r="D3767" s="6">
        <f t="shared" si="303"/>
        <v>0.14084752056989941</v>
      </c>
      <c r="E3767" s="7">
        <f t="shared" si="304"/>
        <v>103</v>
      </c>
      <c r="F3767" s="6">
        <f t="shared" si="305"/>
        <v>0.12305854241338113</v>
      </c>
      <c r="G3767" s="101">
        <v>1003</v>
      </c>
      <c r="H3767" s="7">
        <f t="shared" si="307"/>
        <v>4</v>
      </c>
      <c r="I3767" s="6">
        <f t="shared" si="306"/>
        <v>8.4328232722381033E-2</v>
      </c>
      <c r="J3767" s="10">
        <f>IF(B3767="Pending","",C3767/(VLOOKUP(B3767,Population!$A$2:$B$10,2,FALSE)/100000))</f>
        <v>12750.276145599373</v>
      </c>
      <c r="K3767" s="10">
        <f>IF(B3767="Pending","",SUMIFS(E:E,A:A,"&lt;="&amp;A3767,A:A,"&gt;="&amp;A3767-13,B:B,B3767)/(VLOOKUP(B3767,Population!$A$2:$B$10,2,FALSE)/100000)/14)</f>
        <v>18.38843294971047</v>
      </c>
      <c r="L3767" s="13">
        <f>IF(B3767="Pending","",(G3767/C3767)/(VLOOKUP(B3767,Population!$A$2:$B$10,2,FALSE)/100000))</f>
        <v>9.812620323222949E-4</v>
      </c>
    </row>
    <row r="3768" spans="1:12" x14ac:dyDescent="0.3">
      <c r="A3768" s="1">
        <v>44285</v>
      </c>
      <c r="B3768" s="101" t="s">
        <v>6</v>
      </c>
      <c r="C3768" s="101">
        <v>82262</v>
      </c>
      <c r="D3768" s="6">
        <f t="shared" si="303"/>
        <v>0.10149174181306282</v>
      </c>
      <c r="E3768" s="7">
        <f t="shared" si="304"/>
        <v>78</v>
      </c>
      <c r="F3768" s="6">
        <f t="shared" si="305"/>
        <v>9.3189964157706098E-2</v>
      </c>
      <c r="G3768" s="101">
        <v>2193</v>
      </c>
      <c r="H3768" s="7">
        <f t="shared" si="307"/>
        <v>11</v>
      </c>
      <c r="I3768" s="6">
        <f t="shared" si="306"/>
        <v>0.18437867832520599</v>
      </c>
      <c r="J3768" s="10">
        <f>IF(B3768="Pending","",C3768/(VLOOKUP(B3768,Population!$A$2:$B$10,2,FALSE)/100000))</f>
        <v>10438.836705844134</v>
      </c>
      <c r="K3768" s="10">
        <f>IF(B3768="Pending","",SUMIFS(E:E,A:A,"&lt;="&amp;A3768,A:A,"&gt;="&amp;A3768-13,B:B,B3768)/(VLOOKUP(B3768,Population!$A$2:$B$10,2,FALSE)/100000)/14)</f>
        <v>13.913397214710097</v>
      </c>
      <c r="L3768" s="13">
        <f>IF(B3768="Pending","",(G3768/C3768)/(VLOOKUP(B3768,Population!$A$2:$B$10,2,FALSE)/100000))</f>
        <v>3.3829237375585563E-3</v>
      </c>
    </row>
    <row r="3769" spans="1:12" x14ac:dyDescent="0.3">
      <c r="A3769" s="1">
        <v>44285</v>
      </c>
      <c r="B3769" s="101" t="s">
        <v>7</v>
      </c>
      <c r="C3769" s="101">
        <v>48077</v>
      </c>
      <c r="D3769" s="6">
        <f t="shared" si="303"/>
        <v>5.931558278605701E-2</v>
      </c>
      <c r="E3769" s="7">
        <f t="shared" si="304"/>
        <v>38</v>
      </c>
      <c r="F3769" s="6">
        <f t="shared" si="305"/>
        <v>4.5400238948626048E-2</v>
      </c>
      <c r="G3769" s="101">
        <v>3656</v>
      </c>
      <c r="H3769" s="7">
        <f t="shared" si="307"/>
        <v>1</v>
      </c>
      <c r="I3769" s="6">
        <f t="shared" si="306"/>
        <v>0.30738187321338489</v>
      </c>
      <c r="J3769" s="10">
        <f>IF(B3769="Pending","",C3769/(VLOOKUP(B3769,Population!$A$2:$B$10,2,FALSE)/100000))</f>
        <v>10024.458034558182</v>
      </c>
      <c r="K3769" s="10">
        <f>IF(B3769="Pending","",SUMIFS(E:E,A:A,"&lt;="&amp;A3769,A:A,"&gt;="&amp;A3769-13,B:B,B3769)/(VLOOKUP(B3769,Population!$A$2:$B$10,2,FALSE)/100000)/14)</f>
        <v>8.6977787005101614</v>
      </c>
      <c r="L3769" s="13">
        <f>IF(B3769="Pending","",(G3769/C3769)/(VLOOKUP(B3769,Population!$A$2:$B$10,2,FALSE)/100000))</f>
        <v>1.5855953712912024E-2</v>
      </c>
    </row>
    <row r="3770" spans="1:12" x14ac:dyDescent="0.3">
      <c r="A3770" s="1">
        <v>44285</v>
      </c>
      <c r="B3770" s="101" t="s">
        <v>25</v>
      </c>
      <c r="C3770" s="101">
        <v>24832</v>
      </c>
      <c r="D3770" s="6">
        <f t="shared" si="303"/>
        <v>3.0636781657411395E-2</v>
      </c>
      <c r="E3770" s="7">
        <f t="shared" si="304"/>
        <v>24</v>
      </c>
      <c r="F3770" s="6">
        <f t="shared" si="305"/>
        <v>2.8673835125448029E-2</v>
      </c>
      <c r="G3770" s="101">
        <v>4487</v>
      </c>
      <c r="H3770" s="7">
        <f t="shared" si="307"/>
        <v>11</v>
      </c>
      <c r="I3770" s="6">
        <f t="shared" si="306"/>
        <v>0.37724903312594588</v>
      </c>
      <c r="J3770" s="10">
        <f>IF(B3770="Pending","",C3770/(VLOOKUP(B3770,Population!$A$2:$B$10,2,FALSE)/100000))</f>
        <v>11217.469474045598</v>
      </c>
      <c r="K3770" s="10">
        <f>IF(B3770="Pending","",SUMIFS(E:E,A:A,"&lt;="&amp;A3770,A:A,"&gt;="&amp;A3770-13,B:B,B3770)/(VLOOKUP(B3770,Population!$A$2:$B$10,2,FALSE)/100000)/14)</f>
        <v>6.8405500060338804</v>
      </c>
      <c r="L3770" s="13">
        <f>IF(B3770="Pending","",(G3770/C3770)/(VLOOKUP(B3770,Population!$A$2:$B$10,2,FALSE)/100000))</f>
        <v>8.162582180157002E-2</v>
      </c>
    </row>
    <row r="3771" spans="1:12" x14ac:dyDescent="0.3">
      <c r="A3771" s="1">
        <v>44285</v>
      </c>
      <c r="B3771" s="101" t="s">
        <v>21</v>
      </c>
      <c r="C3771" s="101">
        <v>1042</v>
      </c>
      <c r="D3771" s="6">
        <f t="shared" si="303"/>
        <v>1.2855801581436322E-3</v>
      </c>
      <c r="E3771" s="7">
        <f t="shared" si="304"/>
        <v>-2</v>
      </c>
      <c r="F3771" s="6">
        <f t="shared" si="305"/>
        <v>-2.3894862604540022E-3</v>
      </c>
      <c r="G3771" s="101">
        <v>0</v>
      </c>
      <c r="H3771" s="7">
        <f t="shared" si="307"/>
        <v>0</v>
      </c>
      <c r="I3771" s="6">
        <f t="shared" si="306"/>
        <v>0</v>
      </c>
      <c r="J3771" s="10" t="str">
        <f>IF(B3771="Pending","",C3771/(VLOOKUP(B3771,Population!$A$2:$B$10,2,FALSE)/100000))</f>
        <v/>
      </c>
      <c r="K3771" s="10" t="str">
        <f>IF(B3771="Pending","",SUMIFS(E:E,A:A,"&lt;="&amp;A3771,A:A,"&gt;="&amp;A3771-13,B:B,B3771)/(VLOOKUP(B3771,Population!$A$2:$B$10,2,FALSE)/100000)/14)</f>
        <v/>
      </c>
      <c r="L3771" s="13" t="str">
        <f>IF(B3771="Pending","",(G3771/C3771)/(VLOOKUP(B3771,Population!$A$2:$B$10,2,FALSE)/100000))</f>
        <v/>
      </c>
    </row>
    <row r="3772" spans="1:12" x14ac:dyDescent="0.3">
      <c r="A3772" s="1">
        <v>44286</v>
      </c>
      <c r="B3772" s="101" t="s">
        <v>0</v>
      </c>
      <c r="C3772" s="101">
        <v>43953</v>
      </c>
      <c r="D3772" s="6">
        <f t="shared" si="303"/>
        <v>5.4139844945198697E-2</v>
      </c>
      <c r="E3772" s="7">
        <f t="shared" si="304"/>
        <v>102</v>
      </c>
      <c r="F3772" s="6">
        <f t="shared" si="305"/>
        <v>7.7684691546077683E-2</v>
      </c>
      <c r="G3772" s="101">
        <v>5</v>
      </c>
      <c r="H3772" s="7">
        <f t="shared" si="307"/>
        <v>0</v>
      </c>
      <c r="I3772" s="6">
        <f t="shared" si="306"/>
        <v>4.2002688172043011E-4</v>
      </c>
      <c r="J3772" s="10">
        <f>IF(B3772="Pending","",C3772/(VLOOKUP(B3772,Population!$A$2:$B$10,2,FALSE)/100000))</f>
        <v>4851.6779368033431</v>
      </c>
      <c r="K3772" s="10">
        <f>IF(B3772="Pending","",SUMIFS(E:E,A:A,"&lt;="&amp;A3772,A:A,"&gt;="&amp;A3772-13,B:B,B3772)/(VLOOKUP(B3772,Population!$A$2:$B$10,2,FALSE)/100000)/14)</f>
        <v>8.9016260724133467</v>
      </c>
      <c r="L3772" s="13">
        <f>IF(B3772="Pending","",(G3772/C3772)/(VLOOKUP(B3772,Population!$A$2:$B$10,2,FALSE)/100000))</f>
        <v>1.2556971891223092E-5</v>
      </c>
    </row>
    <row r="3773" spans="1:12" x14ac:dyDescent="0.3">
      <c r="A3773" s="1">
        <v>44286</v>
      </c>
      <c r="B3773" s="101" t="s">
        <v>1</v>
      </c>
      <c r="C3773" s="101">
        <v>103629</v>
      </c>
      <c r="D3773" s="6">
        <f t="shared" si="303"/>
        <v>0.1276467588520919</v>
      </c>
      <c r="E3773" s="7">
        <f t="shared" si="304"/>
        <v>192</v>
      </c>
      <c r="F3773" s="6">
        <f t="shared" si="305"/>
        <v>0.14623000761614624</v>
      </c>
      <c r="G3773" s="101">
        <v>6</v>
      </c>
      <c r="H3773" s="7">
        <f t="shared" si="307"/>
        <v>1</v>
      </c>
      <c r="I3773" s="6">
        <f t="shared" si="306"/>
        <v>5.0403225806451612E-4</v>
      </c>
      <c r="J3773" s="10">
        <f>IF(B3773="Pending","",C3773/(VLOOKUP(B3773,Population!$A$2:$B$10,2,FALSE)/100000))</f>
        <v>12095.946774052351</v>
      </c>
      <c r="K3773" s="10">
        <f>IF(B3773="Pending","",SUMIFS(E:E,A:A,"&lt;="&amp;A3773,A:A,"&gt;="&amp;A3773-13,B:B,B3773)/(VLOOKUP(B3773,Population!$A$2:$B$10,2,FALSE)/100000)/14)</f>
        <v>21.093616471363124</v>
      </c>
      <c r="L3773" s="13">
        <f>IF(B3773="Pending","",(G3773/C3773)/(VLOOKUP(B3773,Population!$A$2:$B$10,2,FALSE)/100000))</f>
        <v>6.7581605191646628E-6</v>
      </c>
    </row>
    <row r="3774" spans="1:12" x14ac:dyDescent="0.3">
      <c r="A3774" s="1">
        <v>44286</v>
      </c>
      <c r="B3774" s="101" t="s">
        <v>2</v>
      </c>
      <c r="C3774" s="101">
        <v>146394</v>
      </c>
      <c r="D3774" s="6">
        <f t="shared" si="303"/>
        <v>0.18032326487173614</v>
      </c>
      <c r="E3774" s="7">
        <f t="shared" si="304"/>
        <v>212</v>
      </c>
      <c r="F3774" s="6">
        <f t="shared" si="305"/>
        <v>0.16146230007616147</v>
      </c>
      <c r="G3774" s="101">
        <v>46</v>
      </c>
      <c r="H3774" s="7">
        <f t="shared" si="307"/>
        <v>0</v>
      </c>
      <c r="I3774" s="6">
        <f t="shared" si="306"/>
        <v>3.864247311827957E-3</v>
      </c>
      <c r="J3774" s="10">
        <f>IF(B3774="Pending","",C3774/(VLOOKUP(B3774,Population!$A$2:$B$10,2,FALSE)/100000))</f>
        <v>15370.287931729605</v>
      </c>
      <c r="K3774" s="10">
        <f>IF(B3774="Pending","",SUMIFS(E:E,A:A,"&lt;="&amp;A3774,A:A,"&gt;="&amp;A3774-13,B:B,B3774)/(VLOOKUP(B3774,Population!$A$2:$B$10,2,FALSE)/100000)/14)</f>
        <v>20.668544934436614</v>
      </c>
      <c r="L3774" s="13">
        <f>IF(B3774="Pending","",(G3774/C3774)/(VLOOKUP(B3774,Population!$A$2:$B$10,2,FALSE)/100000))</f>
        <v>3.2990832902554524E-5</v>
      </c>
    </row>
    <row r="3775" spans="1:12" x14ac:dyDescent="0.3">
      <c r="A3775" s="1">
        <v>44286</v>
      </c>
      <c r="B3775" s="101" t="s">
        <v>3</v>
      </c>
      <c r="C3775" s="101">
        <v>125996</v>
      </c>
      <c r="D3775" s="6">
        <f t="shared" si="303"/>
        <v>0.15519768624929481</v>
      </c>
      <c r="E3775" s="7">
        <f t="shared" si="304"/>
        <v>243</v>
      </c>
      <c r="F3775" s="6">
        <f t="shared" si="305"/>
        <v>0.18507235338918507</v>
      </c>
      <c r="G3775" s="101">
        <v>125</v>
      </c>
      <c r="H3775" s="7">
        <f t="shared" si="307"/>
        <v>1</v>
      </c>
      <c r="I3775" s="6">
        <f t="shared" si="306"/>
        <v>1.0500672043010752E-2</v>
      </c>
      <c r="J3775" s="10">
        <f>IF(B3775="Pending","",C3775/(VLOOKUP(B3775,Population!$A$2:$B$10,2,FALSE)/100000))</f>
        <v>14363.7238338224</v>
      </c>
      <c r="K3775" s="10">
        <f>IF(B3775="Pending","",SUMIFS(E:E,A:A,"&lt;="&amp;A3775,A:A,"&gt;="&amp;A3775-13,B:B,B3775)/(VLOOKUP(B3775,Population!$A$2:$B$10,2,FALSE)/100000)/14)</f>
        <v>21.44855425018493</v>
      </c>
      <c r="L3775" s="13">
        <f>IF(B3775="Pending","",(G3775/C3775)/(VLOOKUP(B3775,Population!$A$2:$B$10,2,FALSE)/100000))</f>
        <v>1.1310024454930093E-4</v>
      </c>
    </row>
    <row r="3776" spans="1:12" x14ac:dyDescent="0.3">
      <c r="A3776" s="1">
        <v>44286</v>
      </c>
      <c r="B3776" s="101" t="s">
        <v>4</v>
      </c>
      <c r="C3776" s="101">
        <v>121143</v>
      </c>
      <c r="D3776" s="6">
        <f t="shared" si="303"/>
        <v>0.14921992210306931</v>
      </c>
      <c r="E3776" s="7">
        <f t="shared" si="304"/>
        <v>211</v>
      </c>
      <c r="F3776" s="6">
        <f t="shared" si="305"/>
        <v>0.16070068545316071</v>
      </c>
      <c r="G3776" s="101">
        <v>375</v>
      </c>
      <c r="H3776" s="7">
        <f t="shared" si="307"/>
        <v>0</v>
      </c>
      <c r="I3776" s="6">
        <f t="shared" si="306"/>
        <v>3.1502016129032258E-2</v>
      </c>
      <c r="J3776" s="10">
        <f>IF(B3776="Pending","",C3776/(VLOOKUP(B3776,Population!$A$2:$B$10,2,FALSE)/100000))</f>
        <v>14209.989208464318</v>
      </c>
      <c r="K3776" s="10">
        <f>IF(B3776="Pending","",SUMIFS(E:E,A:A,"&lt;="&amp;A3776,A:A,"&gt;="&amp;A3776-13,B:B,B3776)/(VLOOKUP(B3776,Population!$A$2:$B$10,2,FALSE)/100000)/14)</f>
        <v>19.966016716826083</v>
      </c>
      <c r="L3776" s="13">
        <f>IF(B3776="Pending","",(G3776/C3776)/(VLOOKUP(B3776,Population!$A$2:$B$10,2,FALSE)/100000))</f>
        <v>3.6310177093238982E-4</v>
      </c>
    </row>
    <row r="3777" spans="1:12" x14ac:dyDescent="0.3">
      <c r="A3777" s="1">
        <v>44286</v>
      </c>
      <c r="B3777" s="101" t="s">
        <v>5</v>
      </c>
      <c r="C3777" s="101">
        <v>114337</v>
      </c>
      <c r="D3777" s="6">
        <f t="shared" si="303"/>
        <v>0.14083651745043987</v>
      </c>
      <c r="E3777" s="7">
        <f t="shared" si="304"/>
        <v>176</v>
      </c>
      <c r="F3777" s="6">
        <f t="shared" si="305"/>
        <v>0.13404417364813404</v>
      </c>
      <c r="G3777" s="101">
        <v>1005</v>
      </c>
      <c r="H3777" s="7">
        <f t="shared" si="307"/>
        <v>2</v>
      </c>
      <c r="I3777" s="6">
        <f t="shared" si="306"/>
        <v>8.4425403225806453E-2</v>
      </c>
      <c r="J3777" s="10">
        <f>IF(B3777="Pending","",C3777/(VLOOKUP(B3777,Population!$A$2:$B$10,2,FALSE)/100000))</f>
        <v>12769.933021429346</v>
      </c>
      <c r="K3777" s="10">
        <f>IF(B3777="Pending","",SUMIFS(E:E,A:A,"&lt;="&amp;A3777,A:A,"&gt;="&amp;A3777-13,B:B,B3777)/(VLOOKUP(B3777,Population!$A$2:$B$10,2,FALSE)/100000)/14)</f>
        <v>17.590670131935614</v>
      </c>
      <c r="L3777" s="13">
        <f>IF(B3777="Pending","",(G3777/C3777)/(VLOOKUP(B3777,Population!$A$2:$B$10,2,FALSE)/100000))</f>
        <v>9.817052088206134E-4</v>
      </c>
    </row>
    <row r="3778" spans="1:12" x14ac:dyDescent="0.3">
      <c r="A3778" s="1">
        <v>44286</v>
      </c>
      <c r="B3778" s="101" t="s">
        <v>6</v>
      </c>
      <c r="C3778" s="101">
        <v>82365</v>
      </c>
      <c r="D3778" s="6">
        <f t="shared" ref="D3778:D3791" si="308">C3778/SUMIF(A:A,A3778,C:C)</f>
        <v>0.10145447020479355</v>
      </c>
      <c r="E3778" s="7">
        <f t="shared" si="304"/>
        <v>103</v>
      </c>
      <c r="F3778" s="6">
        <f t="shared" si="305"/>
        <v>7.8446306169078453E-2</v>
      </c>
      <c r="G3778" s="101">
        <v>2196</v>
      </c>
      <c r="H3778" s="7">
        <f t="shared" si="307"/>
        <v>3</v>
      </c>
      <c r="I3778" s="6">
        <f t="shared" si="306"/>
        <v>0.18447580645161291</v>
      </c>
      <c r="J3778" s="10">
        <f>IF(B3778="Pending","",C3778/(VLOOKUP(B3778,Population!$A$2:$B$10,2,FALSE)/100000))</f>
        <v>10451.907141533784</v>
      </c>
      <c r="K3778" s="10">
        <f>IF(B3778="Pending","",SUMIFS(E:E,A:A,"&lt;="&amp;A3778,A:A,"&gt;="&amp;A3778-13,B:B,B3778)/(VLOOKUP(B3778,Population!$A$2:$B$10,2,FALSE)/100000)/14)</f>
        <v>13.124820304169523</v>
      </c>
      <c r="L3778" s="13">
        <f>IF(B3778="Pending","",(G3778/C3778)/(VLOOKUP(B3778,Population!$A$2:$B$10,2,FALSE)/100000))</f>
        <v>3.3833153014105775E-3</v>
      </c>
    </row>
    <row r="3779" spans="1:12" x14ac:dyDescent="0.3">
      <c r="A3779" s="1">
        <v>44286</v>
      </c>
      <c r="B3779" s="101" t="s">
        <v>7</v>
      </c>
      <c r="C3779" s="101">
        <v>48122</v>
      </c>
      <c r="D3779" s="6">
        <f t="shared" si="308"/>
        <v>5.9275080619135251E-2</v>
      </c>
      <c r="E3779" s="7">
        <f t="shared" si="304"/>
        <v>45</v>
      </c>
      <c r="F3779" s="6">
        <f t="shared" si="305"/>
        <v>3.4272658035034272E-2</v>
      </c>
      <c r="G3779" s="101">
        <v>3657</v>
      </c>
      <c r="H3779" s="7">
        <f t="shared" si="307"/>
        <v>1</v>
      </c>
      <c r="I3779" s="6">
        <f t="shared" si="306"/>
        <v>0.30720766129032256</v>
      </c>
      <c r="J3779" s="10">
        <f>IF(B3779="Pending","",C3779/(VLOOKUP(B3779,Population!$A$2:$B$10,2,FALSE)/100000))</f>
        <v>10033.840912265923</v>
      </c>
      <c r="K3779" s="10">
        <f>IF(B3779="Pending","",SUMIFS(E:E,A:A,"&lt;="&amp;A3779,A:A,"&gt;="&amp;A3779-13,B:B,B3779)/(VLOOKUP(B3779,Population!$A$2:$B$10,2,FALSE)/100000)/14)</f>
        <v>8.414803023610002</v>
      </c>
      <c r="L3779" s="13">
        <f>IF(B3779="Pending","",(G3779/C3779)/(VLOOKUP(B3779,Population!$A$2:$B$10,2,FALSE)/100000))</f>
        <v>1.5845459354332254E-2</v>
      </c>
    </row>
    <row r="3780" spans="1:12" x14ac:dyDescent="0.3">
      <c r="A3780" s="1">
        <v>44286</v>
      </c>
      <c r="B3780" s="101" t="s">
        <v>25</v>
      </c>
      <c r="C3780" s="101">
        <v>24855</v>
      </c>
      <c r="D3780" s="6">
        <f t="shared" si="308"/>
        <v>3.0615563126815317E-2</v>
      </c>
      <c r="E3780" s="7">
        <f t="shared" si="304"/>
        <v>23</v>
      </c>
      <c r="F3780" s="6">
        <f t="shared" si="305"/>
        <v>1.7517136329017517E-2</v>
      </c>
      <c r="G3780" s="101">
        <v>4489</v>
      </c>
      <c r="H3780" s="7">
        <f t="shared" si="307"/>
        <v>2</v>
      </c>
      <c r="I3780" s="6">
        <f t="shared" si="306"/>
        <v>0.37710013440860213</v>
      </c>
      <c r="J3780" s="10">
        <f>IF(B3780="Pending","",C3780/(VLOOKUP(B3780,Population!$A$2:$B$10,2,FALSE)/100000))</f>
        <v>11227.859366035895</v>
      </c>
      <c r="K3780" s="10">
        <f>IF(B3780="Pending","",SUMIFS(E:E,A:A,"&lt;="&amp;A3780,A:A,"&gt;="&amp;A3780-13,B:B,B3780)/(VLOOKUP(B3780,Population!$A$2:$B$10,2,FALSE)/100000)/14)</f>
        <v>7.0341504779027639</v>
      </c>
      <c r="L3780" s="13">
        <f>IF(B3780="Pending","",(G3780/C3780)/(VLOOKUP(B3780,Population!$A$2:$B$10,2,FALSE)/100000))</f>
        <v>8.158663753149499E-2</v>
      </c>
    </row>
    <row r="3781" spans="1:12" x14ac:dyDescent="0.3">
      <c r="A3781" s="1">
        <v>44286</v>
      </c>
      <c r="B3781" s="101" t="s">
        <v>21</v>
      </c>
      <c r="C3781" s="101">
        <v>1048</v>
      </c>
      <c r="D3781" s="6">
        <f t="shared" si="308"/>
        <v>1.2908915774251641E-3</v>
      </c>
      <c r="E3781" s="7">
        <f t="shared" si="304"/>
        <v>6</v>
      </c>
      <c r="F3781" s="6">
        <f t="shared" si="305"/>
        <v>4.56968773800457E-3</v>
      </c>
      <c r="G3781" s="101">
        <v>0</v>
      </c>
      <c r="H3781" s="7">
        <f t="shared" si="307"/>
        <v>0</v>
      </c>
      <c r="I3781" s="6">
        <f t="shared" si="306"/>
        <v>0</v>
      </c>
      <c r="J3781" s="10" t="str">
        <f>IF(B3781="Pending","",C3781/(VLOOKUP(B3781,Population!$A$2:$B$10,2,FALSE)/100000))</f>
        <v/>
      </c>
      <c r="K3781" s="10" t="str">
        <f>IF(B3781="Pending","",SUMIFS(E:E,A:A,"&lt;="&amp;A3781,A:A,"&gt;="&amp;A3781-13,B:B,B3781)/(VLOOKUP(B3781,Population!$A$2:$B$10,2,FALSE)/100000)/14)</f>
        <v/>
      </c>
      <c r="L3781" s="13" t="str">
        <f>IF(B3781="Pending","",(G3781/C3781)/(VLOOKUP(B3781,Population!$A$2:$B$10,2,FALSE)/100000))</f>
        <v/>
      </c>
    </row>
    <row r="3782" spans="1:12" x14ac:dyDescent="0.3">
      <c r="A3782" s="1">
        <v>44287</v>
      </c>
      <c r="B3782" s="101" t="s">
        <v>0</v>
      </c>
      <c r="C3782" s="101">
        <v>44078</v>
      </c>
      <c r="D3782" s="6">
        <f t="shared" si="308"/>
        <v>5.4175567283748803E-2</v>
      </c>
      <c r="E3782" s="7">
        <f t="shared" si="304"/>
        <v>125</v>
      </c>
      <c r="F3782" s="6">
        <f t="shared" si="305"/>
        <v>7.0541760722347635E-2</v>
      </c>
      <c r="G3782" s="101">
        <v>5</v>
      </c>
      <c r="H3782" s="7">
        <f t="shared" si="307"/>
        <v>0</v>
      </c>
      <c r="I3782" s="6">
        <f t="shared" si="306"/>
        <v>4.1963911036508602E-4</v>
      </c>
      <c r="J3782" s="10">
        <f>IF(B3782="Pending","",C3782/(VLOOKUP(B3782,Population!$A$2:$B$10,2,FALSE)/100000))</f>
        <v>4865.4758514417163</v>
      </c>
      <c r="K3782" s="10">
        <f>IF(B3782="Pending","",SUMIFS(E:E,A:A,"&lt;="&amp;A3782,A:A,"&gt;="&amp;A3782-13,B:B,B3782)/(VLOOKUP(B3782,Population!$A$2:$B$10,2,FALSE)/100000)/14)</f>
        <v>9.4614271805987755</v>
      </c>
      <c r="L3782" s="13">
        <f>IF(B3782="Pending","",(G3782/C3782)/(VLOOKUP(B3782,Population!$A$2:$B$10,2,FALSE)/100000))</f>
        <v>1.2521361802598316E-5</v>
      </c>
    </row>
    <row r="3783" spans="1:12" x14ac:dyDescent="0.3">
      <c r="A3783" s="1">
        <v>44287</v>
      </c>
      <c r="B3783" s="101" t="s">
        <v>1</v>
      </c>
      <c r="C3783" s="101">
        <v>103894</v>
      </c>
      <c r="D3783" s="6">
        <f t="shared" si="308"/>
        <v>0.12769445953486544</v>
      </c>
      <c r="E3783" s="7">
        <f t="shared" si="304"/>
        <v>265</v>
      </c>
      <c r="F3783" s="6">
        <f t="shared" si="305"/>
        <v>0.14954853273137697</v>
      </c>
      <c r="G3783" s="101">
        <v>7</v>
      </c>
      <c r="H3783" s="7">
        <f t="shared" si="307"/>
        <v>1</v>
      </c>
      <c r="I3783" s="6">
        <f t="shared" si="306"/>
        <v>5.8749475451112039E-4</v>
      </c>
      <c r="J3783" s="10">
        <f>IF(B3783="Pending","",C3783/(VLOOKUP(B3783,Population!$A$2:$B$10,2,FALSE)/100000))</f>
        <v>12126.878519945141</v>
      </c>
      <c r="K3783" s="10">
        <f>IF(B3783="Pending","",SUMIFS(E:E,A:A,"&lt;="&amp;A3783,A:A,"&gt;="&amp;A3783-13,B:B,B3783)/(VLOOKUP(B3783,Population!$A$2:$B$10,2,FALSE)/100000)/14)</f>
        <v>22.619360271465673</v>
      </c>
      <c r="L3783" s="13">
        <f>IF(B3783="Pending","",(G3783/C3783)/(VLOOKUP(B3783,Population!$A$2:$B$10,2,FALSE)/100000))</f>
        <v>7.8644097430772442E-6</v>
      </c>
    </row>
    <row r="3784" spans="1:12" x14ac:dyDescent="0.3">
      <c r="A3784" s="1">
        <v>44287</v>
      </c>
      <c r="B3784" s="101" t="s">
        <v>2</v>
      </c>
      <c r="C3784" s="101">
        <v>146748</v>
      </c>
      <c r="D3784" s="6">
        <f t="shared" si="308"/>
        <v>0.18036562792675642</v>
      </c>
      <c r="E3784" s="7">
        <f t="shared" ref="E3784:E3791" si="309">C3784-SUMIFS(C:C,A:A,A3784-1,B:B,B3784)</f>
        <v>354</v>
      </c>
      <c r="F3784" s="6">
        <f t="shared" ref="F3784:F3791" si="310">E3784/SUMIF(A:A,A3784,E:E)</f>
        <v>0.19977426636568849</v>
      </c>
      <c r="G3784" s="101">
        <v>46</v>
      </c>
      <c r="H3784" s="7">
        <f t="shared" si="307"/>
        <v>0</v>
      </c>
      <c r="I3784" s="6">
        <f t="shared" si="306"/>
        <v>3.8606798153587914E-3</v>
      </c>
      <c r="J3784" s="10">
        <f>IF(B3784="Pending","",C3784/(VLOOKUP(B3784,Population!$A$2:$B$10,2,FALSE)/100000))</f>
        <v>15407.455315145813</v>
      </c>
      <c r="K3784" s="10">
        <f>IF(B3784="Pending","",SUMIFS(E:E,A:A,"&lt;="&amp;A3784,A:A,"&gt;="&amp;A3784-13,B:B,B3784)/(VLOOKUP(B3784,Population!$A$2:$B$10,2,FALSE)/100000)/14)</f>
        <v>22.453419279282738</v>
      </c>
      <c r="L3784" s="13">
        <f>IF(B3784="Pending","",(G3784/C3784)/(VLOOKUP(B3784,Population!$A$2:$B$10,2,FALSE)/100000))</f>
        <v>3.2911249161396184E-5</v>
      </c>
    </row>
    <row r="3785" spans="1:12" x14ac:dyDescent="0.3">
      <c r="A3785" s="1">
        <v>44287</v>
      </c>
      <c r="B3785" s="101" t="s">
        <v>3</v>
      </c>
      <c r="C3785" s="101">
        <v>126317</v>
      </c>
      <c r="D3785" s="6">
        <f t="shared" si="308"/>
        <v>0.15525421145653837</v>
      </c>
      <c r="E3785" s="7">
        <f t="shared" si="309"/>
        <v>321</v>
      </c>
      <c r="F3785" s="6">
        <f t="shared" si="310"/>
        <v>0.18115124153498871</v>
      </c>
      <c r="G3785" s="101">
        <v>125</v>
      </c>
      <c r="H3785" s="7">
        <f t="shared" si="307"/>
        <v>0</v>
      </c>
      <c r="I3785" s="6">
        <f t="shared" si="306"/>
        <v>1.049097775912715E-2</v>
      </c>
      <c r="J3785" s="10">
        <f>IF(B3785="Pending","",C3785/(VLOOKUP(B3785,Population!$A$2:$B$10,2,FALSE)/100000))</f>
        <v>14400.318291985015</v>
      </c>
      <c r="K3785" s="10">
        <f>IF(B3785="Pending","",SUMIFS(E:E,A:A,"&lt;="&amp;A3785,A:A,"&gt;="&amp;A3785-13,B:B,B3785)/(VLOOKUP(B3785,Population!$A$2:$B$10,2,FALSE)/100000)/14)</f>
        <v>23.191147496023795</v>
      </c>
      <c r="L3785" s="13">
        <f>IF(B3785="Pending","",(G3785/C3785)/(VLOOKUP(B3785,Population!$A$2:$B$10,2,FALSE)/100000))</f>
        <v>1.1281283130721693E-4</v>
      </c>
    </row>
    <row r="3786" spans="1:12" x14ac:dyDescent="0.3">
      <c r="A3786" s="1">
        <v>44287</v>
      </c>
      <c r="B3786" s="101" t="s">
        <v>4</v>
      </c>
      <c r="C3786" s="101">
        <v>121395</v>
      </c>
      <c r="D3786" s="6">
        <f t="shared" si="308"/>
        <v>0.14920465970349575</v>
      </c>
      <c r="E3786" s="7">
        <f t="shared" si="309"/>
        <v>252</v>
      </c>
      <c r="F3786" s="6">
        <f t="shared" si="310"/>
        <v>0.14221218961625282</v>
      </c>
      <c r="G3786" s="101">
        <v>375</v>
      </c>
      <c r="H3786" s="7">
        <f t="shared" si="307"/>
        <v>0</v>
      </c>
      <c r="I3786" s="6">
        <f t="shared" si="306"/>
        <v>3.1472933277381453E-2</v>
      </c>
      <c r="J3786" s="10">
        <f>IF(B3786="Pending","",C3786/(VLOOKUP(B3786,Population!$A$2:$B$10,2,FALSE)/100000))</f>
        <v>14239.548632290152</v>
      </c>
      <c r="K3786" s="10">
        <f>IF(B3786="Pending","",SUMIFS(E:E,A:A,"&lt;="&amp;A3786,A:A,"&gt;="&amp;A3786-13,B:B,B3786)/(VLOOKUP(B3786,Population!$A$2:$B$10,2,FALSE)/100000)/14)</f>
        <v>21.231173462206165</v>
      </c>
      <c r="L3786" s="13">
        <f>IF(B3786="Pending","",(G3786/C3786)/(VLOOKUP(B3786,Population!$A$2:$B$10,2,FALSE)/100000))</f>
        <v>3.6234801957298486E-4</v>
      </c>
    </row>
    <row r="3787" spans="1:12" x14ac:dyDescent="0.3">
      <c r="A3787" s="1">
        <v>44287</v>
      </c>
      <c r="B3787" s="101" t="s">
        <v>5</v>
      </c>
      <c r="C3787" s="101">
        <v>114571</v>
      </c>
      <c r="D3787" s="6">
        <f t="shared" si="308"/>
        <v>0.14081739006457608</v>
      </c>
      <c r="E3787" s="7">
        <f t="shared" si="309"/>
        <v>234</v>
      </c>
      <c r="F3787" s="6">
        <f t="shared" si="310"/>
        <v>0.13205417607223477</v>
      </c>
      <c r="G3787" s="101">
        <v>1006</v>
      </c>
      <c r="H3787" s="7">
        <f t="shared" si="307"/>
        <v>1</v>
      </c>
      <c r="I3787" s="6">
        <f t="shared" si="306"/>
        <v>8.4431389005455312E-2</v>
      </c>
      <c r="J3787" s="10">
        <f>IF(B3787="Pending","",C3787/(VLOOKUP(B3787,Population!$A$2:$B$10,2,FALSE)/100000))</f>
        <v>12796.06773133965</v>
      </c>
      <c r="K3787" s="10">
        <f>IF(B3787="Pending","",SUMIFS(E:E,A:A,"&lt;="&amp;A3787,A:A,"&gt;="&amp;A3787-13,B:B,B3787)/(VLOOKUP(B3787,Population!$A$2:$B$10,2,FALSE)/100000)/14)</f>
        <v>18.587873654154183</v>
      </c>
      <c r="L3787" s="13">
        <f>IF(B3787="Pending","",(G3787/C3787)/(VLOOKUP(B3787,Population!$A$2:$B$10,2,FALSE)/100000))</f>
        <v>9.806749985197909E-4</v>
      </c>
    </row>
    <row r="3788" spans="1:12" x14ac:dyDescent="0.3">
      <c r="A3788" s="1">
        <v>44287</v>
      </c>
      <c r="B3788" s="101" t="s">
        <v>6</v>
      </c>
      <c r="C3788" s="101">
        <v>82517</v>
      </c>
      <c r="D3788" s="6">
        <f t="shared" si="308"/>
        <v>0.1014203295420187</v>
      </c>
      <c r="E3788" s="7">
        <f t="shared" si="309"/>
        <v>152</v>
      </c>
      <c r="F3788" s="6">
        <f t="shared" si="310"/>
        <v>8.5778781038374718E-2</v>
      </c>
      <c r="G3788" s="101">
        <v>2200</v>
      </c>
      <c r="H3788" s="7">
        <f t="shared" si="307"/>
        <v>4</v>
      </c>
      <c r="I3788" s="6">
        <f t="shared" si="306"/>
        <v>0.18464120856063784</v>
      </c>
      <c r="J3788" s="10">
        <f>IF(B3788="Pending","",C3788/(VLOOKUP(B3788,Population!$A$2:$B$10,2,FALSE)/100000))</f>
        <v>10471.195551483559</v>
      </c>
      <c r="K3788" s="10">
        <f>IF(B3788="Pending","",SUMIFS(E:E,A:A,"&lt;="&amp;A3788,A:A,"&gt;="&amp;A3788-13,B:B,B3788)/(VLOOKUP(B3788,Population!$A$2:$B$10,2,FALSE)/100000)/14)</f>
        <v>14.049358751010194</v>
      </c>
      <c r="L3788" s="13">
        <f>IF(B3788="Pending","",(G3788/C3788)/(VLOOKUP(B3788,Population!$A$2:$B$10,2,FALSE)/100000))</f>
        <v>3.3832344188010057E-3</v>
      </c>
    </row>
    <row r="3789" spans="1:12" x14ac:dyDescent="0.3">
      <c r="A3789" s="1">
        <v>44287</v>
      </c>
      <c r="B3789" s="101" t="s">
        <v>7</v>
      </c>
      <c r="C3789" s="101">
        <v>48173</v>
      </c>
      <c r="D3789" s="6">
        <f t="shared" si="308"/>
        <v>5.9208666517537797E-2</v>
      </c>
      <c r="E3789" s="7">
        <f t="shared" si="309"/>
        <v>51</v>
      </c>
      <c r="F3789" s="6">
        <f t="shared" si="310"/>
        <v>2.8781038374717832E-2</v>
      </c>
      <c r="G3789" s="101">
        <v>3660</v>
      </c>
      <c r="H3789" s="7">
        <f t="shared" si="307"/>
        <v>3</v>
      </c>
      <c r="I3789" s="6">
        <f t="shared" si="306"/>
        <v>0.30717582878724298</v>
      </c>
      <c r="J3789" s="10">
        <f>IF(B3789="Pending","",C3789/(VLOOKUP(B3789,Population!$A$2:$B$10,2,FALSE)/100000))</f>
        <v>10044.474840334698</v>
      </c>
      <c r="K3789" s="10">
        <f>IF(B3789="Pending","",SUMIFS(E:E,A:A,"&lt;="&amp;A3789,A:A,"&gt;="&amp;A3789-13,B:B,B3789)/(VLOOKUP(B3789,Population!$A$2:$B$10,2,FALSE)/100000)/14)</f>
        <v>8.7573525272259847</v>
      </c>
      <c r="L3789" s="13">
        <f>IF(B3789="Pending","",(G3789/C3789)/(VLOOKUP(B3789,Population!$A$2:$B$10,2,FALSE)/100000))</f>
        <v>1.5841668989469058E-2</v>
      </c>
    </row>
    <row r="3790" spans="1:12" x14ac:dyDescent="0.3">
      <c r="A3790" s="1">
        <v>44287</v>
      </c>
      <c r="B3790" s="101" t="s">
        <v>25</v>
      </c>
      <c r="C3790" s="101">
        <v>24872</v>
      </c>
      <c r="D3790" s="6">
        <f t="shared" si="308"/>
        <v>3.0569778789450525E-2</v>
      </c>
      <c r="E3790" s="7">
        <f t="shared" si="309"/>
        <v>17</v>
      </c>
      <c r="F3790" s="6">
        <f t="shared" si="310"/>
        <v>9.5936794582392772E-3</v>
      </c>
      <c r="G3790" s="101">
        <v>4491</v>
      </c>
      <c r="H3790" s="7">
        <f t="shared" si="307"/>
        <v>2</v>
      </c>
      <c r="I3790" s="6">
        <f t="shared" si="306"/>
        <v>0.37691984892992025</v>
      </c>
      <c r="J3790" s="10">
        <f>IF(B3790="Pending","",C3790/(VLOOKUP(B3790,Population!$A$2:$B$10,2,FALSE)/100000))</f>
        <v>11235.538851420026</v>
      </c>
      <c r="K3790" s="10">
        <f>IF(B3790="Pending","",SUMIFS(E:E,A:A,"&lt;="&amp;A3790,A:A,"&gt;="&amp;A3790-13,B:B,B3790)/(VLOOKUP(B3790,Population!$A$2:$B$10,2,FALSE)/100000)/14)</f>
        <v>7.2922844403946092</v>
      </c>
      <c r="L3790" s="13">
        <f>IF(B3790="Pending","",(G3790/C3790)/(VLOOKUP(B3790,Population!$A$2:$B$10,2,FALSE)/100000))</f>
        <v>8.1567197841509703E-2</v>
      </c>
    </row>
    <row r="3791" spans="1:12" x14ac:dyDescent="0.3">
      <c r="A3791" s="1">
        <v>44287</v>
      </c>
      <c r="B3791" s="101" t="s">
        <v>21</v>
      </c>
      <c r="C3791" s="101">
        <v>1049</v>
      </c>
      <c r="D3791" s="6">
        <f t="shared" si="308"/>
        <v>1.2893091810121261E-3</v>
      </c>
      <c r="E3791" s="7">
        <f t="shared" si="309"/>
        <v>1</v>
      </c>
      <c r="F3791" s="6">
        <f t="shared" si="310"/>
        <v>5.6433408577878099E-4</v>
      </c>
      <c r="G3791" s="101">
        <v>0</v>
      </c>
      <c r="H3791" s="7">
        <f t="shared" si="307"/>
        <v>0</v>
      </c>
      <c r="I3791" s="6">
        <f t="shared" si="306"/>
        <v>0</v>
      </c>
      <c r="J3791" s="10" t="str">
        <f>IF(B3791="Pending","",C3791/(VLOOKUP(B3791,Population!$A$2:$B$10,2,FALSE)/100000))</f>
        <v/>
      </c>
      <c r="K3791" s="10" t="str">
        <f>IF(B3791="Pending","",SUMIFS(E:E,A:A,"&lt;="&amp;A3791,A:A,"&gt;="&amp;A3791-13,B:B,B3791)/(VLOOKUP(B3791,Population!$A$2:$B$10,2,FALSE)/100000)/14)</f>
        <v/>
      </c>
      <c r="L3791" s="13" t="str">
        <f>IF(B3791="Pending","",(G3791/C3791)/(VLOOKUP(B3791,Population!$A$2:$B$10,2,FALSE)/100000))</f>
        <v/>
      </c>
    </row>
    <row r="3792" spans="1:12" s="101" customFormat="1" x14ac:dyDescent="0.3">
      <c r="A3792" s="1">
        <v>44288</v>
      </c>
      <c r="B3792" s="101" t="s">
        <v>0</v>
      </c>
      <c r="C3792" s="101">
        <v>44168</v>
      </c>
      <c r="D3792" s="6">
        <f t="shared" ref="D3792:D3801" si="311">C3792/SUMIF(A:A,A3792,C:C)</f>
        <v>5.422293917106473E-2</v>
      </c>
      <c r="E3792" s="7">
        <f t="shared" ref="E3792:E3801" si="312">C3792-SUMIFS(C:C,A:A,A3792-1,B:B,B3792)</f>
        <v>90</v>
      </c>
      <c r="F3792" s="6">
        <f t="shared" ref="F3792:F3801" si="313">E3792/SUMIF(A:A,A3792,E:E)</f>
        <v>9.4836670179135926E-2</v>
      </c>
      <c r="G3792" s="101">
        <v>5</v>
      </c>
      <c r="H3792" s="7">
        <f t="shared" ref="H3792:H3801" si="314">G3792-SUMIFS(G:G,A:A,A3792-1,B:B,B3792)</f>
        <v>0</v>
      </c>
      <c r="I3792" s="6">
        <f t="shared" ref="I3792:I3801" si="315">G3792/SUMIF(A:A,A3792,G:G)</f>
        <v>4.1942790034393086E-4</v>
      </c>
      <c r="J3792" s="10">
        <f>IF(B3792="Pending","",C3792/(VLOOKUP(B3792,Population!$A$2:$B$10,2,FALSE)/100000))</f>
        <v>4875.4103499813446</v>
      </c>
      <c r="K3792" s="10">
        <f>IF(B3792="Pending","",SUMIFS(E:E,A:A,"&lt;="&amp;A3792,A:A,"&gt;="&amp;A3792-13,B:B,B3792)/(VLOOKUP(B3792,Population!$A$2:$B$10,2,FALSE)/100000)/14)</f>
        <v>9.1145081839768203</v>
      </c>
      <c r="L3792" s="13">
        <f>IF(B3792="Pending","",(G3792/C3792)/(VLOOKUP(B3792,Population!$A$2:$B$10,2,FALSE)/100000))</f>
        <v>1.2495847345021929E-5</v>
      </c>
    </row>
    <row r="3793" spans="1:12" s="101" customFormat="1" x14ac:dyDescent="0.3">
      <c r="A3793" s="1">
        <v>44288</v>
      </c>
      <c r="B3793" s="101" t="s">
        <v>1</v>
      </c>
      <c r="C3793" s="101">
        <v>104054</v>
      </c>
      <c r="D3793" s="6">
        <f t="shared" si="311"/>
        <v>0.1277421144834715</v>
      </c>
      <c r="E3793" s="7">
        <f t="shared" si="312"/>
        <v>160</v>
      </c>
      <c r="F3793" s="6">
        <f t="shared" si="313"/>
        <v>0.16859852476290832</v>
      </c>
      <c r="G3793" s="101">
        <v>7</v>
      </c>
      <c r="H3793" s="7">
        <f t="shared" si="314"/>
        <v>0</v>
      </c>
      <c r="I3793" s="6">
        <f t="shared" si="315"/>
        <v>5.8719906048150322E-4</v>
      </c>
      <c r="J3793" s="10">
        <f>IF(B3793="Pending","",C3793/(VLOOKUP(B3793,Population!$A$2:$B$10,2,FALSE)/100000))</f>
        <v>12145.554291050221</v>
      </c>
      <c r="K3793" s="10">
        <f>IF(B3793="Pending","",SUMIFS(E:E,A:A,"&lt;="&amp;A3793,A:A,"&gt;="&amp;A3793-13,B:B,B3793)/(VLOOKUP(B3793,Population!$A$2:$B$10,2,FALSE)/100000)/14)</f>
        <v>21.443787179583381</v>
      </c>
      <c r="L3793" s="13">
        <f>IF(B3793="Pending","",(G3793/C3793)/(VLOOKUP(B3793,Population!$A$2:$B$10,2,FALSE)/100000))</f>
        <v>7.8523169301253884E-6</v>
      </c>
    </row>
    <row r="3794" spans="1:12" s="101" customFormat="1" x14ac:dyDescent="0.3">
      <c r="A3794" s="1">
        <v>44288</v>
      </c>
      <c r="B3794" s="101" t="s">
        <v>2</v>
      </c>
      <c r="C3794" s="101">
        <v>146905</v>
      </c>
      <c r="D3794" s="6">
        <f t="shared" si="311"/>
        <v>0.18034823580251005</v>
      </c>
      <c r="E3794" s="7">
        <f t="shared" si="312"/>
        <v>157</v>
      </c>
      <c r="F3794" s="6">
        <f t="shared" si="313"/>
        <v>0.1654373024236038</v>
      </c>
      <c r="G3794" s="101">
        <v>46</v>
      </c>
      <c r="H3794" s="7">
        <f t="shared" si="314"/>
        <v>0</v>
      </c>
      <c r="I3794" s="6">
        <f t="shared" si="315"/>
        <v>3.8587366831641639E-3</v>
      </c>
      <c r="J3794" s="10">
        <f>IF(B3794="Pending","",C3794/(VLOOKUP(B3794,Population!$A$2:$B$10,2,FALSE)/100000))</f>
        <v>15423.939154683509</v>
      </c>
      <c r="K3794" s="10">
        <f>IF(B3794="Pending","",SUMIFS(E:E,A:A,"&lt;="&amp;A3794,A:A,"&gt;="&amp;A3794-13,B:B,B3794)/(VLOOKUP(B3794,Population!$A$2:$B$10,2,FALSE)/100000)/14)</f>
        <v>21.141011672778234</v>
      </c>
      <c r="L3794" s="13">
        <f>IF(B3794="Pending","",(G3794/C3794)/(VLOOKUP(B3794,Population!$A$2:$B$10,2,FALSE)/100000))</f>
        <v>3.2876076321000425E-5</v>
      </c>
    </row>
    <row r="3795" spans="1:12" s="101" customFormat="1" x14ac:dyDescent="0.3">
      <c r="A3795" s="1">
        <v>44288</v>
      </c>
      <c r="B3795" s="101" t="s">
        <v>3</v>
      </c>
      <c r="C3795" s="101">
        <v>126494</v>
      </c>
      <c r="D3795" s="6">
        <f t="shared" si="311"/>
        <v>0.15529062822642326</v>
      </c>
      <c r="E3795" s="7">
        <f t="shared" si="312"/>
        <v>177</v>
      </c>
      <c r="F3795" s="6">
        <f t="shared" si="313"/>
        <v>0.18651211801896733</v>
      </c>
      <c r="G3795" s="101">
        <v>124</v>
      </c>
      <c r="H3795" s="7">
        <f t="shared" si="314"/>
        <v>-1</v>
      </c>
      <c r="I3795" s="6">
        <f t="shared" si="315"/>
        <v>1.0401811928529486E-2</v>
      </c>
      <c r="J3795" s="10">
        <f>IF(B3795="Pending","",C3795/(VLOOKUP(B3795,Population!$A$2:$B$10,2,FALSE)/100000))</f>
        <v>14420.496544616739</v>
      </c>
      <c r="K3795" s="10">
        <f>IF(B3795="Pending","",SUMIFS(E:E,A:A,"&lt;="&amp;A3795,A:A,"&gt;="&amp;A3795-13,B:B,B3795)/(VLOOKUP(B3795,Population!$A$2:$B$10,2,FALSE)/100000)/14)</f>
        <v>21.814987409356654</v>
      </c>
      <c r="L3795" s="13">
        <f>IF(B3795="Pending","",(G3795/C3795)/(VLOOKUP(B3795,Population!$A$2:$B$10,2,FALSE)/100000))</f>
        <v>1.1175373523594678E-4</v>
      </c>
    </row>
    <row r="3796" spans="1:12" s="101" customFormat="1" x14ac:dyDescent="0.3">
      <c r="A3796" s="1">
        <v>44288</v>
      </c>
      <c r="B3796" s="101" t="s">
        <v>4</v>
      </c>
      <c r="C3796" s="101">
        <v>121511</v>
      </c>
      <c r="D3796" s="6">
        <f t="shared" si="311"/>
        <v>0.14917323767467955</v>
      </c>
      <c r="E3796" s="7">
        <f t="shared" si="312"/>
        <v>116</v>
      </c>
      <c r="F3796" s="6">
        <f t="shared" si="313"/>
        <v>0.12223393045310854</v>
      </c>
      <c r="G3796" s="101">
        <v>375</v>
      </c>
      <c r="H3796" s="7">
        <f t="shared" si="314"/>
        <v>0</v>
      </c>
      <c r="I3796" s="6">
        <f t="shared" si="315"/>
        <v>3.1457092525794816E-2</v>
      </c>
      <c r="J3796" s="10">
        <f>IF(B3796="Pending","",C3796/(VLOOKUP(B3796,Population!$A$2:$B$10,2,FALSE)/100000))</f>
        <v>14253.155351194107</v>
      </c>
      <c r="K3796" s="10">
        <f>IF(B3796="Pending","",SUMIFS(E:E,A:A,"&lt;="&amp;A3796,A:A,"&gt;="&amp;A3796-13,B:B,B3796)/(VLOOKUP(B3796,Population!$A$2:$B$10,2,FALSE)/100000)/14)</f>
        <v>19.580604728167252</v>
      </c>
      <c r="L3796" s="13">
        <f>IF(B3796="Pending","",(G3796/C3796)/(VLOOKUP(B3796,Population!$A$2:$B$10,2,FALSE)/100000))</f>
        <v>3.6200210545598752E-4</v>
      </c>
    </row>
    <row r="3797" spans="1:12" s="101" customFormat="1" x14ac:dyDescent="0.3">
      <c r="A3797" s="1">
        <v>44288</v>
      </c>
      <c r="B3797" s="101" t="s">
        <v>5</v>
      </c>
      <c r="C3797" s="101">
        <v>114692</v>
      </c>
      <c r="D3797" s="6">
        <f t="shared" si="311"/>
        <v>0.14080187781669434</v>
      </c>
      <c r="E3797" s="7">
        <f t="shared" si="312"/>
        <v>121</v>
      </c>
      <c r="F3797" s="6">
        <f t="shared" si="313"/>
        <v>0.12750263435194942</v>
      </c>
      <c r="G3797" s="101">
        <v>1007</v>
      </c>
      <c r="H3797" s="7">
        <f t="shared" si="314"/>
        <v>1</v>
      </c>
      <c r="I3797" s="6">
        <f t="shared" si="315"/>
        <v>8.4472779129267678E-2</v>
      </c>
      <c r="J3797" s="10">
        <f>IF(B3797="Pending","",C3797/(VLOOKUP(B3797,Population!$A$2:$B$10,2,FALSE)/100000))</f>
        <v>12809.581833472757</v>
      </c>
      <c r="K3797" s="10">
        <f>IF(B3797="Pending","",SUMIFS(E:E,A:A,"&lt;="&amp;A3797,A:A,"&gt;="&amp;A3797-13,B:B,B3797)/(VLOOKUP(B3797,Population!$A$2:$B$10,2,FALSE)/100000)/14)</f>
        <v>17.319430773892158</v>
      </c>
      <c r="L3797" s="13">
        <f>IF(B3797="Pending","",(G3797/C3797)/(VLOOKUP(B3797,Population!$A$2:$B$10,2,FALSE)/100000))</f>
        <v>9.806141845106846E-4</v>
      </c>
    </row>
    <row r="3798" spans="1:12" s="101" customFormat="1" x14ac:dyDescent="0.3">
      <c r="A3798" s="1">
        <v>44288</v>
      </c>
      <c r="B3798" s="101" t="s">
        <v>6</v>
      </c>
      <c r="C3798" s="101">
        <v>82591</v>
      </c>
      <c r="D3798" s="6">
        <f t="shared" si="311"/>
        <v>0.10139301686916788</v>
      </c>
      <c r="E3798" s="7">
        <f t="shared" si="312"/>
        <v>74</v>
      </c>
      <c r="F3798" s="6">
        <f t="shared" si="313"/>
        <v>7.7976817702845105E-2</v>
      </c>
      <c r="G3798" s="101">
        <v>2203</v>
      </c>
      <c r="H3798" s="7">
        <f t="shared" si="314"/>
        <v>3</v>
      </c>
      <c r="I3798" s="6">
        <f t="shared" si="315"/>
        <v>0.18479993289153596</v>
      </c>
      <c r="J3798" s="10">
        <f>IF(B3798="Pending","",C3798/(VLOOKUP(B3798,Population!$A$2:$B$10,2,FALSE)/100000))</f>
        <v>10480.585961590685</v>
      </c>
      <c r="K3798" s="10">
        <f>IF(B3798="Pending","",SUMIFS(E:E,A:A,"&lt;="&amp;A3798,A:A,"&gt;="&amp;A3798-13,B:B,B3798)/(VLOOKUP(B3798,Population!$A$2:$B$10,2,FALSE)/100000)/14)</f>
        <v>12.970730563029411</v>
      </c>
      <c r="L3798" s="13">
        <f>IF(B3798="Pending","",(G3798/C3798)/(VLOOKUP(B3798,Population!$A$2:$B$10,2,FALSE)/100000))</f>
        <v>3.3848124715506879E-3</v>
      </c>
    </row>
    <row r="3799" spans="1:12" s="101" customFormat="1" x14ac:dyDescent="0.3">
      <c r="A3799" s="1">
        <v>44288</v>
      </c>
      <c r="B3799" s="101" t="s">
        <v>7</v>
      </c>
      <c r="C3799" s="101">
        <v>48212</v>
      </c>
      <c r="D3799" s="6">
        <f t="shared" si="311"/>
        <v>5.9187564375008439E-2</v>
      </c>
      <c r="E3799" s="7">
        <f t="shared" si="312"/>
        <v>39</v>
      </c>
      <c r="F3799" s="6">
        <f t="shared" si="313"/>
        <v>4.1095890410958902E-2</v>
      </c>
      <c r="G3799" s="101">
        <v>3661</v>
      </c>
      <c r="H3799" s="7">
        <f t="shared" si="314"/>
        <v>1</v>
      </c>
      <c r="I3799" s="6">
        <f t="shared" si="315"/>
        <v>0.30710510863182616</v>
      </c>
      <c r="J3799" s="10">
        <f>IF(B3799="Pending","",C3799/(VLOOKUP(B3799,Population!$A$2:$B$10,2,FALSE)/100000))</f>
        <v>10052.606667681408</v>
      </c>
      <c r="K3799" s="10">
        <f>IF(B3799="Pending","",SUMIFS(E:E,A:A,"&lt;="&amp;A3799,A:A,"&gt;="&amp;A3799-13,B:B,B3799)/(VLOOKUP(B3799,Population!$A$2:$B$10,2,FALSE)/100000)/14)</f>
        <v>8.250975000141489</v>
      </c>
      <c r="L3799" s="13">
        <f>IF(B3799="Pending","",(G3799/C3799)/(VLOOKUP(B3799,Population!$A$2:$B$10,2,FALSE)/100000))</f>
        <v>1.5833179055488224E-2</v>
      </c>
    </row>
    <row r="3800" spans="1:12" s="101" customFormat="1" x14ac:dyDescent="0.3">
      <c r="A3800" s="1">
        <v>44288</v>
      </c>
      <c r="B3800" s="101" t="s">
        <v>25</v>
      </c>
      <c r="C3800" s="101">
        <v>24883</v>
      </c>
      <c r="D3800" s="6">
        <f t="shared" si="311"/>
        <v>3.0547667890635836E-2</v>
      </c>
      <c r="E3800" s="7">
        <f t="shared" si="312"/>
        <v>11</v>
      </c>
      <c r="F3800" s="6">
        <f t="shared" si="313"/>
        <v>1.1591148577449948E-2</v>
      </c>
      <c r="G3800" s="101">
        <v>4493</v>
      </c>
      <c r="H3800" s="7">
        <f t="shared" si="314"/>
        <v>2</v>
      </c>
      <c r="I3800" s="6">
        <f t="shared" si="315"/>
        <v>0.37689791124905631</v>
      </c>
      <c r="J3800" s="10">
        <f>IF(B3800="Pending","",C3800/(VLOOKUP(B3800,Population!$A$2:$B$10,2,FALSE)/100000))</f>
        <v>11240.507930197995</v>
      </c>
      <c r="K3800" s="10">
        <f>IF(B3800="Pending","",SUMIFS(E:E,A:A,"&lt;="&amp;A3800,A:A,"&gt;="&amp;A3800-13,B:B,B3800)/(VLOOKUP(B3800,Population!$A$2:$B$10,2,FALSE)/100000)/14)</f>
        <v>7.0341504779027639</v>
      </c>
      <c r="L3800" s="13">
        <f>IF(B3800="Pending","",(G3800/C3800)/(VLOOKUP(B3800,Population!$A$2:$B$10,2,FALSE)/100000))</f>
        <v>8.1567448200890194E-2</v>
      </c>
    </row>
    <row r="3801" spans="1:12" s="101" customFormat="1" x14ac:dyDescent="0.3">
      <c r="A3801" s="1">
        <v>44288</v>
      </c>
      <c r="B3801" s="101" t="s">
        <v>21</v>
      </c>
      <c r="C3801" s="101">
        <v>1053</v>
      </c>
      <c r="D3801" s="6">
        <f t="shared" si="311"/>
        <v>1.2927176903443933E-3</v>
      </c>
      <c r="E3801" s="7">
        <f t="shared" si="312"/>
        <v>4</v>
      </c>
      <c r="F3801" s="6">
        <f t="shared" si="313"/>
        <v>4.2149631190727078E-3</v>
      </c>
      <c r="G3801" s="101">
        <v>0</v>
      </c>
      <c r="H3801" s="7">
        <f t="shared" si="314"/>
        <v>0</v>
      </c>
      <c r="I3801" s="6">
        <f t="shared" si="315"/>
        <v>0</v>
      </c>
      <c r="J3801" s="10" t="str">
        <f>IF(B3801="Pending","",C3801/(VLOOKUP(B3801,Population!$A$2:$B$10,2,FALSE)/100000))</f>
        <v/>
      </c>
      <c r="K3801" s="10" t="str">
        <f>IF(B3801="Pending","",SUMIFS(E:E,A:A,"&lt;="&amp;A3801,A:A,"&gt;="&amp;A3801-13,B:B,B3801)/(VLOOKUP(B3801,Population!$A$2:$B$10,2,FALSE)/100000)/14)</f>
        <v/>
      </c>
      <c r="L3801" s="13" t="str">
        <f>IF(B3801="Pending","",(G3801/C3801)/(VLOOKUP(B3801,Population!$A$2:$B$10,2,FALSE)/100000))</f>
        <v/>
      </c>
    </row>
    <row r="3802" spans="1:12" x14ac:dyDescent="0.3">
      <c r="A3802" s="1">
        <v>44289</v>
      </c>
      <c r="B3802" s="101" t="s">
        <v>0</v>
      </c>
      <c r="C3802" s="101">
        <v>44248</v>
      </c>
      <c r="D3802" s="6">
        <f t="shared" ref="D3802:D3831" si="316">C3802/SUMIF(A:A,A3802,C:C)</f>
        <v>5.4249357253987968E-2</v>
      </c>
      <c r="E3802" s="7">
        <f t="shared" ref="E3802:E3831" si="317">C3802-SUMIFS(C:C,A:A,A3802-1,B:B,B3802)</f>
        <v>80</v>
      </c>
      <c r="F3802" s="6">
        <f t="shared" ref="F3802:F3831" si="318">E3802/SUMIF(A:A,A3802,E:E)</f>
        <v>7.4211502782931357E-2</v>
      </c>
      <c r="G3802" s="101">
        <v>6</v>
      </c>
      <c r="H3802" s="7">
        <f t="shared" ref="H3802:H3831" si="319">G3802-SUMIFS(G:G,A:A,A3802-1,B:B,B3802)</f>
        <v>1</v>
      </c>
      <c r="I3802" s="6">
        <f t="shared" ref="I3802:I3831" si="320">G3802/SUMIF(A:A,A3802,G:G)</f>
        <v>5.0327126321087065E-4</v>
      </c>
      <c r="J3802" s="10">
        <f>IF(B3802="Pending","",C3802/(VLOOKUP(B3802,Population!$A$2:$B$10,2,FALSE)/100000))</f>
        <v>4884.241015349904</v>
      </c>
      <c r="K3802" s="10">
        <f>IF(B3802="Pending","",SUMIFS(E:E,A:A,"&lt;="&amp;A3802,A:A,"&gt;="&amp;A3802-13,B:B,B3802)/(VLOOKUP(B3802,Population!$A$2:$B$10,2,FALSE)/100000)/14)</f>
        <v>8.8700879818113521</v>
      </c>
      <c r="L3802" s="13">
        <f>IF(B3802="Pending","",(G3802/C3802)/(VLOOKUP(B3802,Population!$A$2:$B$10,2,FALSE)/100000))</f>
        <v>1.4967905953758685E-5</v>
      </c>
    </row>
    <row r="3803" spans="1:12" x14ac:dyDescent="0.3">
      <c r="A3803" s="1">
        <v>44289</v>
      </c>
      <c r="B3803" s="101" t="s">
        <v>1</v>
      </c>
      <c r="C3803" s="101">
        <v>104199</v>
      </c>
      <c r="D3803" s="6">
        <f t="shared" si="316"/>
        <v>0.12775105714401311</v>
      </c>
      <c r="E3803" s="7">
        <f t="shared" si="317"/>
        <v>145</v>
      </c>
      <c r="F3803" s="6">
        <f t="shared" si="318"/>
        <v>0.13450834879406309</v>
      </c>
      <c r="G3803" s="101">
        <v>7</v>
      </c>
      <c r="H3803" s="7">
        <f t="shared" si="319"/>
        <v>0</v>
      </c>
      <c r="I3803" s="6">
        <f t="shared" si="320"/>
        <v>5.8714980707934912E-4</v>
      </c>
      <c r="J3803" s="10">
        <f>IF(B3803="Pending","",C3803/(VLOOKUP(B3803,Population!$A$2:$B$10,2,FALSE)/100000))</f>
        <v>12162.479208614201</v>
      </c>
      <c r="K3803" s="10">
        <f>IF(B3803="Pending","",SUMIFS(E:E,A:A,"&lt;="&amp;A3803,A:A,"&gt;="&amp;A3803-13,B:B,B3803)/(VLOOKUP(B3803,Population!$A$2:$B$10,2,FALSE)/100000)/14)</f>
        <v>20.43496204399645</v>
      </c>
      <c r="L3803" s="13">
        <f>IF(B3803="Pending","",(G3803/C3803)/(VLOOKUP(B3803,Population!$A$2:$B$10,2,FALSE)/100000))</f>
        <v>7.8413898967098261E-6</v>
      </c>
    </row>
    <row r="3804" spans="1:12" x14ac:dyDescent="0.3">
      <c r="A3804" s="1">
        <v>44289</v>
      </c>
      <c r="B3804" s="101" t="s">
        <v>2</v>
      </c>
      <c r="C3804" s="101">
        <v>147121</v>
      </c>
      <c r="D3804" s="6">
        <f t="shared" si="316"/>
        <v>0.18037469916298959</v>
      </c>
      <c r="E3804" s="7">
        <f t="shared" si="317"/>
        <v>216</v>
      </c>
      <c r="F3804" s="6">
        <f t="shared" si="318"/>
        <v>0.20037105751391465</v>
      </c>
      <c r="G3804" s="101">
        <v>46</v>
      </c>
      <c r="H3804" s="7">
        <f t="shared" si="319"/>
        <v>0</v>
      </c>
      <c r="I3804" s="6">
        <f t="shared" si="320"/>
        <v>3.8584130179500084E-3</v>
      </c>
      <c r="J3804" s="10">
        <f>IF(B3804="Pending","",C3804/(VLOOKUP(B3804,Population!$A$2:$B$10,2,FALSE)/100000))</f>
        <v>15446.617558123908</v>
      </c>
      <c r="K3804" s="10">
        <f>IF(B3804="Pending","",SUMIFS(E:E,A:A,"&lt;="&amp;A3804,A:A,"&gt;="&amp;A3804-13,B:B,B3804)/(VLOOKUP(B3804,Population!$A$2:$B$10,2,FALSE)/100000)/14)</f>
        <v>20.758538598882637</v>
      </c>
      <c r="L3804" s="13">
        <f>IF(B3804="Pending","",(G3804/C3804)/(VLOOKUP(B3804,Population!$A$2:$B$10,2,FALSE)/100000))</f>
        <v>3.2827808347799209E-5</v>
      </c>
    </row>
    <row r="3805" spans="1:12" x14ac:dyDescent="0.3">
      <c r="A3805" s="1">
        <v>44289</v>
      </c>
      <c r="B3805" s="101" t="s">
        <v>3</v>
      </c>
      <c r="C3805" s="101">
        <v>126694</v>
      </c>
      <c r="D3805" s="6">
        <f t="shared" si="316"/>
        <v>0.1553305927485254</v>
      </c>
      <c r="E3805" s="7">
        <f t="shared" si="317"/>
        <v>200</v>
      </c>
      <c r="F3805" s="6">
        <f t="shared" si="318"/>
        <v>0.18552875695732837</v>
      </c>
      <c r="G3805" s="101">
        <v>124</v>
      </c>
      <c r="H3805" s="7">
        <f t="shared" si="319"/>
        <v>0</v>
      </c>
      <c r="I3805" s="6">
        <f t="shared" si="320"/>
        <v>1.0400939439691326E-2</v>
      </c>
      <c r="J3805" s="10">
        <f>IF(B3805="Pending","",C3805/(VLOOKUP(B3805,Population!$A$2:$B$10,2,FALSE)/100000))</f>
        <v>14443.296830076313</v>
      </c>
      <c r="K3805" s="10">
        <f>IF(B3805="Pending","",SUMIFS(E:E,A:A,"&lt;="&amp;A3805,A:A,"&gt;="&amp;A3805-13,B:B,B3805)/(VLOOKUP(B3805,Population!$A$2:$B$10,2,FALSE)/100000)/14)</f>
        <v>21.285695068330828</v>
      </c>
      <c r="L3805" s="13">
        <f>IF(B3805="Pending","",(G3805/C3805)/(VLOOKUP(B3805,Population!$A$2:$B$10,2,FALSE)/100000))</f>
        <v>1.115773200383274E-4</v>
      </c>
    </row>
    <row r="3806" spans="1:12" x14ac:dyDescent="0.3">
      <c r="A3806" s="1">
        <v>44289</v>
      </c>
      <c r="B3806" s="101" t="s">
        <v>4</v>
      </c>
      <c r="C3806" s="101">
        <v>121658</v>
      </c>
      <c r="D3806" s="6">
        <f t="shared" si="316"/>
        <v>0.14915630773833097</v>
      </c>
      <c r="E3806" s="7">
        <f t="shared" si="317"/>
        <v>147</v>
      </c>
      <c r="F3806" s="6">
        <f t="shared" si="318"/>
        <v>0.13636363636363635</v>
      </c>
      <c r="G3806" s="101">
        <v>375</v>
      </c>
      <c r="H3806" s="7">
        <f t="shared" si="319"/>
        <v>0</v>
      </c>
      <c r="I3806" s="6">
        <f t="shared" si="320"/>
        <v>3.1454453950679417E-2</v>
      </c>
      <c r="J3806" s="10">
        <f>IF(B3806="Pending","",C3806/(VLOOKUP(B3806,Population!$A$2:$B$10,2,FALSE)/100000))</f>
        <v>14270.398348425844</v>
      </c>
      <c r="K3806" s="10">
        <f>IF(B3806="Pending","",SUMIFS(E:E,A:A,"&lt;="&amp;A3806,A:A,"&gt;="&amp;A3806-13,B:B,B3806)/(VLOOKUP(B3806,Population!$A$2:$B$10,2,FALSE)/100000)/14)</f>
        <v>18.927080051745747</v>
      </c>
      <c r="L3806" s="13">
        <f>IF(B3806="Pending","",(G3806/C3806)/(VLOOKUP(B3806,Population!$A$2:$B$10,2,FALSE)/100000))</f>
        <v>3.6156469641176494E-4</v>
      </c>
    </row>
    <row r="3807" spans="1:12" x14ac:dyDescent="0.3">
      <c r="A3807" s="1">
        <v>44289</v>
      </c>
      <c r="B3807" s="101" t="s">
        <v>5</v>
      </c>
      <c r="C3807" s="101">
        <v>114860</v>
      </c>
      <c r="D3807" s="6">
        <f t="shared" si="316"/>
        <v>0.14082175859232188</v>
      </c>
      <c r="E3807" s="7">
        <f t="shared" si="317"/>
        <v>168</v>
      </c>
      <c r="F3807" s="6">
        <f t="shared" si="318"/>
        <v>0.15584415584415584</v>
      </c>
      <c r="G3807" s="101">
        <v>1006</v>
      </c>
      <c r="H3807" s="7">
        <f t="shared" si="319"/>
        <v>-1</v>
      </c>
      <c r="I3807" s="6">
        <f t="shared" si="320"/>
        <v>8.4381815131689311E-2</v>
      </c>
      <c r="J3807" s="10">
        <f>IF(B3807="Pending","",C3807/(VLOOKUP(B3807,Population!$A$2:$B$10,2,FALSE)/100000))</f>
        <v>12828.345214946821</v>
      </c>
      <c r="K3807" s="10">
        <f>IF(B3807="Pending","",SUMIFS(E:E,A:A,"&lt;="&amp;A3807,A:A,"&gt;="&amp;A3807-13,B:B,B3807)/(VLOOKUP(B3807,Population!$A$2:$B$10,2,FALSE)/100000)/14)</f>
        <v>16.848750711404993</v>
      </c>
      <c r="L3807" s="13">
        <f>IF(B3807="Pending","",(G3807/C3807)/(VLOOKUP(B3807,Population!$A$2:$B$10,2,FALSE)/100000))</f>
        <v>9.7820751571836106E-4</v>
      </c>
    </row>
    <row r="3808" spans="1:12" x14ac:dyDescent="0.3">
      <c r="A3808" s="1">
        <v>44289</v>
      </c>
      <c r="B3808" s="101" t="s">
        <v>6</v>
      </c>
      <c r="C3808" s="101">
        <v>82675</v>
      </c>
      <c r="D3808" s="6">
        <f t="shared" si="316"/>
        <v>0.10136199627041799</v>
      </c>
      <c r="E3808" s="7">
        <f t="shared" si="317"/>
        <v>84</v>
      </c>
      <c r="F3808" s="6">
        <f t="shared" si="318"/>
        <v>7.792207792207792E-2</v>
      </c>
      <c r="G3808" s="101">
        <v>2203</v>
      </c>
      <c r="H3808" s="7">
        <f t="shared" si="319"/>
        <v>0</v>
      </c>
      <c r="I3808" s="6">
        <f t="shared" si="320"/>
        <v>0.18478443214225801</v>
      </c>
      <c r="J3808" s="10">
        <f>IF(B3808="Pending","",C3808/(VLOOKUP(B3808,Population!$A$2:$B$10,2,FALSE)/100000))</f>
        <v>10491.245346036612</v>
      </c>
      <c r="K3808" s="10">
        <f>IF(B3808="Pending","",SUMIFS(E:E,A:A,"&lt;="&amp;A3808,A:A,"&gt;="&amp;A3808-13,B:B,B3808)/(VLOOKUP(B3808,Population!$A$2:$B$10,2,FALSE)/100000)/14)</f>
        <v>12.390628008148992</v>
      </c>
      <c r="L3808" s="13">
        <f>IF(B3808="Pending","",(G3808/C3808)/(VLOOKUP(B3808,Population!$A$2:$B$10,2,FALSE)/100000))</f>
        <v>3.3813734120089851E-3</v>
      </c>
    </row>
    <row r="3809" spans="1:12" x14ac:dyDescent="0.3">
      <c r="A3809" s="1">
        <v>44289</v>
      </c>
      <c r="B3809" s="101" t="s">
        <v>7</v>
      </c>
      <c r="C3809" s="101">
        <v>48242</v>
      </c>
      <c r="D3809" s="6">
        <f t="shared" si="316"/>
        <v>5.9146119432446381E-2</v>
      </c>
      <c r="E3809" s="7">
        <f t="shared" si="317"/>
        <v>30</v>
      </c>
      <c r="F3809" s="6">
        <f t="shared" si="318"/>
        <v>2.7829313543599257E-2</v>
      </c>
      <c r="G3809" s="101">
        <v>3661</v>
      </c>
      <c r="H3809" s="7">
        <f t="shared" si="319"/>
        <v>0</v>
      </c>
      <c r="I3809" s="6">
        <f t="shared" si="320"/>
        <v>0.30707934910249957</v>
      </c>
      <c r="J3809" s="10">
        <f>IF(B3809="Pending","",C3809/(VLOOKUP(B3809,Population!$A$2:$B$10,2,FALSE)/100000))</f>
        <v>10058.86191948657</v>
      </c>
      <c r="K3809" s="10">
        <f>IF(B3809="Pending","",SUMIFS(E:E,A:A,"&lt;="&amp;A3809,A:A,"&gt;="&amp;A3809-13,B:B,B3809)/(VLOOKUP(B3809,Population!$A$2:$B$10,2,FALSE)/100000)/14)</f>
        <v>7.8637451264886389</v>
      </c>
      <c r="L3809" s="13">
        <f>IF(B3809="Pending","",(G3809/C3809)/(VLOOKUP(B3809,Population!$A$2:$B$10,2,FALSE)/100000))</f>
        <v>1.5823332959313426E-2</v>
      </c>
    </row>
    <row r="3810" spans="1:12" x14ac:dyDescent="0.3">
      <c r="A3810" s="1">
        <v>44289</v>
      </c>
      <c r="B3810" s="101" t="s">
        <v>25</v>
      </c>
      <c r="C3810" s="101">
        <v>24893</v>
      </c>
      <c r="D3810" s="6">
        <f t="shared" si="316"/>
        <v>3.0519554558929726E-2</v>
      </c>
      <c r="E3810" s="7">
        <f t="shared" si="317"/>
        <v>10</v>
      </c>
      <c r="F3810" s="6">
        <f t="shared" si="318"/>
        <v>9.2764378478664197E-3</v>
      </c>
      <c r="G3810" s="101">
        <v>4494</v>
      </c>
      <c r="H3810" s="7">
        <f t="shared" si="319"/>
        <v>1</v>
      </c>
      <c r="I3810" s="6">
        <f t="shared" si="320"/>
        <v>0.37695017614494214</v>
      </c>
      <c r="J3810" s="10">
        <f>IF(B3810="Pending","",C3810/(VLOOKUP(B3810,Population!$A$2:$B$10,2,FALSE)/100000))</f>
        <v>11245.025274541602</v>
      </c>
      <c r="K3810" s="10">
        <f>IF(B3810="Pending","",SUMIFS(E:E,A:A,"&lt;="&amp;A3810,A:A,"&gt;="&amp;A3810-13,B:B,B3810)/(VLOOKUP(B3810,Population!$A$2:$B$10,2,FALSE)/100000)/14)</f>
        <v>6.8405500060338804</v>
      </c>
      <c r="L3810" s="13">
        <f>IF(B3810="Pending","",(G3810/C3810)/(VLOOKUP(B3810,Population!$A$2:$B$10,2,FALSE)/100000))</f>
        <v>8.1552828024629875E-2</v>
      </c>
    </row>
    <row r="3811" spans="1:12" x14ac:dyDescent="0.3">
      <c r="A3811" s="1">
        <v>44289</v>
      </c>
      <c r="B3811" s="101" t="s">
        <v>21</v>
      </c>
      <c r="C3811" s="101">
        <v>1051</v>
      </c>
      <c r="D3811" s="6">
        <f t="shared" si="316"/>
        <v>1.2885570980370039E-3</v>
      </c>
      <c r="E3811" s="7">
        <f t="shared" si="317"/>
        <v>-2</v>
      </c>
      <c r="F3811" s="6">
        <f t="shared" si="318"/>
        <v>-1.8552875695732839E-3</v>
      </c>
      <c r="G3811" s="101">
        <v>0</v>
      </c>
      <c r="H3811" s="7">
        <f t="shared" si="319"/>
        <v>0</v>
      </c>
      <c r="I3811" s="6">
        <f t="shared" si="320"/>
        <v>0</v>
      </c>
      <c r="J3811" s="10" t="str">
        <f>IF(B3811="Pending","",C3811/(VLOOKUP(B3811,Population!$A$2:$B$10,2,FALSE)/100000))</f>
        <v/>
      </c>
      <c r="K3811" s="10" t="str">
        <f>IF(B3811="Pending","",SUMIFS(E:E,A:A,"&lt;="&amp;A3811,A:A,"&gt;="&amp;A3811-13,B:B,B3811)/(VLOOKUP(B3811,Population!$A$2:$B$10,2,FALSE)/100000)/14)</f>
        <v/>
      </c>
      <c r="L3811" s="13" t="str">
        <f>IF(B3811="Pending","",(G3811/C3811)/(VLOOKUP(B3811,Population!$A$2:$B$10,2,FALSE)/100000))</f>
        <v/>
      </c>
    </row>
    <row r="3812" spans="1:12" x14ac:dyDescent="0.3">
      <c r="A3812" s="1">
        <v>44290</v>
      </c>
      <c r="B3812" s="101" t="s">
        <v>0</v>
      </c>
      <c r="C3812" s="101">
        <v>44307</v>
      </c>
      <c r="D3812" s="6">
        <f t="shared" si="316"/>
        <v>5.4264610244470601E-2</v>
      </c>
      <c r="E3812" s="7">
        <f t="shared" si="317"/>
        <v>59</v>
      </c>
      <c r="F3812" s="6">
        <f t="shared" si="318"/>
        <v>6.8764568764568768E-2</v>
      </c>
      <c r="G3812" s="101">
        <v>6</v>
      </c>
      <c r="H3812" s="7">
        <f t="shared" si="319"/>
        <v>0</v>
      </c>
      <c r="I3812" s="6">
        <f t="shared" si="320"/>
        <v>5.0327126321087065E-4</v>
      </c>
      <c r="J3812" s="10">
        <f>IF(B3812="Pending","",C3812/(VLOOKUP(B3812,Population!$A$2:$B$10,2,FALSE)/100000))</f>
        <v>4890.7536310592159</v>
      </c>
      <c r="K3812" s="10">
        <f>IF(B3812="Pending","",SUMIFS(E:E,A:A,"&lt;="&amp;A3812,A:A,"&gt;="&amp;A3812-13,B:B,B3812)/(VLOOKUP(B3812,Population!$A$2:$B$10,2,FALSE)/100000)/14)</f>
        <v>8.9647022536173395</v>
      </c>
      <c r="L3812" s="13">
        <f>IF(B3812="Pending","",(G3812/C3812)/(VLOOKUP(B3812,Population!$A$2:$B$10,2,FALSE)/100000))</f>
        <v>1.4947974420337966E-5</v>
      </c>
    </row>
    <row r="3813" spans="1:12" x14ac:dyDescent="0.3">
      <c r="A3813" s="1">
        <v>44290</v>
      </c>
      <c r="B3813" s="101" t="s">
        <v>1</v>
      </c>
      <c r="C3813" s="101">
        <v>104320</v>
      </c>
      <c r="D3813" s="6">
        <f t="shared" si="316"/>
        <v>0.12776500644826264</v>
      </c>
      <c r="E3813" s="7">
        <f t="shared" si="317"/>
        <v>121</v>
      </c>
      <c r="F3813" s="6">
        <f t="shared" si="318"/>
        <v>0.14102564102564102</v>
      </c>
      <c r="G3813" s="101">
        <v>7</v>
      </c>
      <c r="H3813" s="7">
        <f t="shared" si="319"/>
        <v>0</v>
      </c>
      <c r="I3813" s="6">
        <f t="shared" si="320"/>
        <v>5.8714980707934912E-4</v>
      </c>
      <c r="J3813" s="10">
        <f>IF(B3813="Pending","",C3813/(VLOOKUP(B3813,Population!$A$2:$B$10,2,FALSE)/100000))</f>
        <v>12176.602760512416</v>
      </c>
      <c r="K3813" s="10">
        <f>IF(B3813="Pending","",SUMIFS(E:E,A:A,"&lt;="&amp;A3813,A:A,"&gt;="&amp;A3813-13,B:B,B3813)/(VLOOKUP(B3813,Population!$A$2:$B$10,2,FALSE)/100000)/14)</f>
        <v>20.560023011217968</v>
      </c>
      <c r="L3813" s="13">
        <f>IF(B3813="Pending","",(G3813/C3813)/(VLOOKUP(B3813,Population!$A$2:$B$10,2,FALSE)/100000))</f>
        <v>7.8322947262966573E-6</v>
      </c>
    </row>
    <row r="3814" spans="1:12" x14ac:dyDescent="0.3">
      <c r="A3814" s="1">
        <v>44290</v>
      </c>
      <c r="B3814" s="101" t="s">
        <v>2</v>
      </c>
      <c r="C3814" s="101">
        <v>147293</v>
      </c>
      <c r="D3814" s="6">
        <f t="shared" si="316"/>
        <v>0.18039581187484613</v>
      </c>
      <c r="E3814" s="7">
        <f t="shared" si="317"/>
        <v>172</v>
      </c>
      <c r="F3814" s="6">
        <f t="shared" si="318"/>
        <v>0.20046620046620048</v>
      </c>
      <c r="G3814" s="101">
        <v>46</v>
      </c>
      <c r="H3814" s="7">
        <f t="shared" si="319"/>
        <v>0</v>
      </c>
      <c r="I3814" s="6">
        <f t="shared" si="320"/>
        <v>3.8584130179500084E-3</v>
      </c>
      <c r="J3814" s="10">
        <f>IF(B3814="Pending","",C3814/(VLOOKUP(B3814,Population!$A$2:$B$10,2,FALSE)/100000))</f>
        <v>15464.676286789409</v>
      </c>
      <c r="K3814" s="10">
        <f>IF(B3814="Pending","",SUMIFS(E:E,A:A,"&lt;="&amp;A3814,A:A,"&gt;="&amp;A3814-13,B:B,B3814)/(VLOOKUP(B3814,Population!$A$2:$B$10,2,FALSE)/100000)/14)</f>
        <v>21.126012728703898</v>
      </c>
      <c r="L3814" s="13">
        <f>IF(B3814="Pending","",(G3814/C3814)/(VLOOKUP(B3814,Population!$A$2:$B$10,2,FALSE)/100000))</f>
        <v>3.2789473986792091E-5</v>
      </c>
    </row>
    <row r="3815" spans="1:12" x14ac:dyDescent="0.3">
      <c r="A3815" s="1">
        <v>44290</v>
      </c>
      <c r="B3815" s="101" t="s">
        <v>3</v>
      </c>
      <c r="C3815" s="101">
        <v>126825</v>
      </c>
      <c r="D3815" s="6">
        <f t="shared" si="316"/>
        <v>0.15532780811734001</v>
      </c>
      <c r="E3815" s="7">
        <f t="shared" si="317"/>
        <v>131</v>
      </c>
      <c r="F3815" s="6">
        <f t="shared" si="318"/>
        <v>0.15268065268065267</v>
      </c>
      <c r="G3815" s="101">
        <v>124</v>
      </c>
      <c r="H3815" s="7">
        <f t="shared" si="319"/>
        <v>0</v>
      </c>
      <c r="I3815" s="6">
        <f t="shared" si="320"/>
        <v>1.0400939439691326E-2</v>
      </c>
      <c r="J3815" s="10">
        <f>IF(B3815="Pending","",C3815/(VLOOKUP(B3815,Population!$A$2:$B$10,2,FALSE)/100000))</f>
        <v>14458.231017052334</v>
      </c>
      <c r="K3815" s="10">
        <f>IF(B3815="Pending","",SUMIFS(E:E,A:A,"&lt;="&amp;A3815,A:A,"&gt;="&amp;A3815-13,B:B,B3815)/(VLOOKUP(B3815,Population!$A$2:$B$10,2,FALSE)/100000)/14)</f>
        <v>21.432268331999516</v>
      </c>
      <c r="L3815" s="13">
        <f>IF(B3815="Pending","",(G3815/C3815)/(VLOOKUP(B3815,Population!$A$2:$B$10,2,FALSE)/100000))</f>
        <v>1.1146206966241555E-4</v>
      </c>
    </row>
    <row r="3816" spans="1:12" x14ac:dyDescent="0.3">
      <c r="A3816" s="1">
        <v>44290</v>
      </c>
      <c r="B3816" s="101" t="s">
        <v>4</v>
      </c>
      <c r="C3816" s="101">
        <v>121803</v>
      </c>
      <c r="D3816" s="6">
        <f t="shared" si="316"/>
        <v>0.1491771575960289</v>
      </c>
      <c r="E3816" s="7">
        <f t="shared" si="317"/>
        <v>145</v>
      </c>
      <c r="F3816" s="6">
        <f t="shared" si="318"/>
        <v>0.16899766899766899</v>
      </c>
      <c r="G3816" s="101">
        <v>375</v>
      </c>
      <c r="H3816" s="7">
        <f t="shared" si="319"/>
        <v>0</v>
      </c>
      <c r="I3816" s="6">
        <f t="shared" si="320"/>
        <v>3.1454453950679417E-2</v>
      </c>
      <c r="J3816" s="10">
        <f>IF(B3816="Pending","",C3816/(VLOOKUP(B3816,Population!$A$2:$B$10,2,FALSE)/100000))</f>
        <v>14287.406747055787</v>
      </c>
      <c r="K3816" s="10">
        <f>IF(B3816="Pending","",SUMIFS(E:E,A:A,"&lt;="&amp;A3816,A:A,"&gt;="&amp;A3816-13,B:B,B3816)/(VLOOKUP(B3816,Population!$A$2:$B$10,2,FALSE)/100000)/14)</f>
        <v>19.186814218015833</v>
      </c>
      <c r="L3816" s="13">
        <f>IF(B3816="Pending","",(G3816/C3816)/(VLOOKUP(B3816,Population!$A$2:$B$10,2,FALSE)/100000))</f>
        <v>3.6113427285093552E-4</v>
      </c>
    </row>
    <row r="3817" spans="1:12" x14ac:dyDescent="0.3">
      <c r="A3817" s="1">
        <v>44290</v>
      </c>
      <c r="B3817" s="101" t="s">
        <v>5</v>
      </c>
      <c r="C3817" s="101">
        <v>114962</v>
      </c>
      <c r="D3817" s="6">
        <f t="shared" si="316"/>
        <v>0.14079870275407563</v>
      </c>
      <c r="E3817" s="7">
        <f t="shared" si="317"/>
        <v>102</v>
      </c>
      <c r="F3817" s="6">
        <f t="shared" si="318"/>
        <v>0.11888111888111888</v>
      </c>
      <c r="G3817" s="101">
        <v>1006</v>
      </c>
      <c r="H3817" s="7">
        <f t="shared" si="319"/>
        <v>0</v>
      </c>
      <c r="I3817" s="6">
        <f t="shared" si="320"/>
        <v>8.4381815131689311E-2</v>
      </c>
      <c r="J3817" s="10">
        <f>IF(B3817="Pending","",C3817/(VLOOKUP(B3817,Population!$A$2:$B$10,2,FALSE)/100000))</f>
        <v>12839.737267984647</v>
      </c>
      <c r="K3817" s="10">
        <f>IF(B3817="Pending","",SUMIFS(E:E,A:A,"&lt;="&amp;A3817,A:A,"&gt;="&amp;A3817-13,B:B,B3817)/(VLOOKUP(B3817,Population!$A$2:$B$10,2,FALSE)/100000)/14)</f>
        <v>16.872683595938238</v>
      </c>
      <c r="L3817" s="13">
        <f>IF(B3817="Pending","",(G3817/C3817)/(VLOOKUP(B3817,Population!$A$2:$B$10,2,FALSE)/100000))</f>
        <v>9.7733960139359923E-4</v>
      </c>
    </row>
    <row r="3818" spans="1:12" x14ac:dyDescent="0.3">
      <c r="A3818" s="1">
        <v>44290</v>
      </c>
      <c r="B3818" s="101" t="s">
        <v>6</v>
      </c>
      <c r="C3818" s="101">
        <v>82758</v>
      </c>
      <c r="D3818" s="6">
        <f t="shared" si="316"/>
        <v>0.10135713577113996</v>
      </c>
      <c r="E3818" s="7">
        <f t="shared" si="317"/>
        <v>83</v>
      </c>
      <c r="F3818" s="6">
        <f t="shared" si="318"/>
        <v>9.6736596736596736E-2</v>
      </c>
      <c r="G3818" s="101">
        <v>2203</v>
      </c>
      <c r="H3818" s="7">
        <f t="shared" si="319"/>
        <v>0</v>
      </c>
      <c r="I3818" s="6">
        <f t="shared" si="320"/>
        <v>0.18478443214225801</v>
      </c>
      <c r="J3818" s="10">
        <f>IF(B3818="Pending","",C3818/(VLOOKUP(B3818,Population!$A$2:$B$10,2,FALSE)/100000))</f>
        <v>10501.77783304866</v>
      </c>
      <c r="K3818" s="10">
        <f>IF(B3818="Pending","",SUMIFS(E:E,A:A,"&lt;="&amp;A3818,A:A,"&gt;="&amp;A3818-13,B:B,B3818)/(VLOOKUP(B3818,Population!$A$2:$B$10,2,FALSE)/100000)/14)</f>
        <v>12.52658954444909</v>
      </c>
      <c r="L3818" s="13">
        <f>IF(B3818="Pending","",(G3818/C3818)/(VLOOKUP(B3818,Population!$A$2:$B$10,2,FALSE)/100000))</f>
        <v>3.3779821508233992E-3</v>
      </c>
    </row>
    <row r="3819" spans="1:12" x14ac:dyDescent="0.3">
      <c r="A3819" s="1">
        <v>44290</v>
      </c>
      <c r="B3819" s="101" t="s">
        <v>7</v>
      </c>
      <c r="C3819" s="101">
        <v>48278</v>
      </c>
      <c r="D3819" s="6">
        <f t="shared" si="316"/>
        <v>5.912805771960529E-2</v>
      </c>
      <c r="E3819" s="7">
        <f t="shared" si="317"/>
        <v>36</v>
      </c>
      <c r="F3819" s="6">
        <f t="shared" si="318"/>
        <v>4.195804195804196E-2</v>
      </c>
      <c r="G3819" s="101">
        <v>3661</v>
      </c>
      <c r="H3819" s="7">
        <f t="shared" si="319"/>
        <v>0</v>
      </c>
      <c r="I3819" s="6">
        <f t="shared" si="320"/>
        <v>0.30707934910249957</v>
      </c>
      <c r="J3819" s="10">
        <f>IF(B3819="Pending","",C3819/(VLOOKUP(B3819,Population!$A$2:$B$10,2,FALSE)/100000))</f>
        <v>10066.368221652763</v>
      </c>
      <c r="K3819" s="10">
        <f>IF(B3819="Pending","",SUMIFS(E:E,A:A,"&lt;="&amp;A3819,A:A,"&gt;="&amp;A3819-13,B:B,B3819)/(VLOOKUP(B3819,Population!$A$2:$B$10,2,FALSE)/100000)/14)</f>
        <v>7.9084254965255054</v>
      </c>
      <c r="L3819" s="13">
        <f>IF(B3819="Pending","",(G3819/C3819)/(VLOOKUP(B3819,Population!$A$2:$B$10,2,FALSE)/100000))</f>
        <v>1.5811533796412407E-2</v>
      </c>
    </row>
    <row r="3820" spans="1:12" x14ac:dyDescent="0.3">
      <c r="A3820" s="1">
        <v>44290</v>
      </c>
      <c r="B3820" s="101" t="s">
        <v>25</v>
      </c>
      <c r="C3820" s="101">
        <v>24902</v>
      </c>
      <c r="D3820" s="6">
        <f t="shared" si="316"/>
        <v>3.0498506428054413E-2</v>
      </c>
      <c r="E3820" s="7">
        <f t="shared" si="317"/>
        <v>9</v>
      </c>
      <c r="F3820" s="6">
        <f t="shared" si="318"/>
        <v>1.048951048951049E-2</v>
      </c>
      <c r="G3820" s="101">
        <v>4494</v>
      </c>
      <c r="H3820" s="7">
        <f t="shared" si="319"/>
        <v>0</v>
      </c>
      <c r="I3820" s="6">
        <f t="shared" si="320"/>
        <v>0.37695017614494214</v>
      </c>
      <c r="J3820" s="10">
        <f>IF(B3820="Pending","",C3820/(VLOOKUP(B3820,Population!$A$2:$B$10,2,FALSE)/100000))</f>
        <v>11249.090884450849</v>
      </c>
      <c r="K3820" s="10">
        <f>IF(B3820="Pending","",SUMIFS(E:E,A:A,"&lt;="&amp;A3820,A:A,"&gt;="&amp;A3820-13,B:B,B3820)/(VLOOKUP(B3820,Population!$A$2:$B$10,2,FALSE)/100000)/14)</f>
        <v>6.8405500060338804</v>
      </c>
      <c r="L3820" s="13">
        <f>IF(B3820="Pending","",(G3820/C3820)/(VLOOKUP(B3820,Population!$A$2:$B$10,2,FALSE)/100000))</f>
        <v>8.152335346627225E-2</v>
      </c>
    </row>
    <row r="3821" spans="1:12" x14ac:dyDescent="0.3">
      <c r="A3821" s="1">
        <v>44290</v>
      </c>
      <c r="B3821" s="101" t="s">
        <v>21</v>
      </c>
      <c r="C3821" s="101">
        <v>1051</v>
      </c>
      <c r="D3821" s="6">
        <f t="shared" si="316"/>
        <v>1.287203046176419E-3</v>
      </c>
      <c r="E3821" s="7">
        <f t="shared" si="317"/>
        <v>0</v>
      </c>
      <c r="F3821" s="6">
        <f t="shared" si="318"/>
        <v>0</v>
      </c>
      <c r="G3821" s="101">
        <v>0</v>
      </c>
      <c r="H3821" s="7">
        <f t="shared" si="319"/>
        <v>0</v>
      </c>
      <c r="I3821" s="6">
        <f t="shared" si="320"/>
        <v>0</v>
      </c>
      <c r="J3821" s="10" t="str">
        <f>IF(B3821="Pending","",C3821/(VLOOKUP(B3821,Population!$A$2:$B$10,2,FALSE)/100000))</f>
        <v/>
      </c>
      <c r="K3821" s="10" t="str">
        <f>IF(B3821="Pending","",SUMIFS(E:E,A:A,"&lt;="&amp;A3821,A:A,"&gt;="&amp;A3821-13,B:B,B3821)/(VLOOKUP(B3821,Population!$A$2:$B$10,2,FALSE)/100000)/14)</f>
        <v/>
      </c>
      <c r="L3821" s="13" t="str">
        <f>IF(B3821="Pending","",(G3821/C3821)/(VLOOKUP(B3821,Population!$A$2:$B$10,2,FALSE)/100000))</f>
        <v/>
      </c>
    </row>
    <row r="3822" spans="1:12" x14ac:dyDescent="0.3">
      <c r="A3822" s="1">
        <v>44291</v>
      </c>
      <c r="B3822" s="101" t="s">
        <v>0</v>
      </c>
      <c r="C3822" s="101">
        <v>44342</v>
      </c>
      <c r="D3822" s="6">
        <f t="shared" si="316"/>
        <v>5.4272712362702598E-2</v>
      </c>
      <c r="E3822" s="7">
        <f t="shared" si="317"/>
        <v>35</v>
      </c>
      <c r="F3822" s="6">
        <f t="shared" si="318"/>
        <v>6.6921606118546847E-2</v>
      </c>
      <c r="G3822" s="101">
        <v>6</v>
      </c>
      <c r="H3822" s="7">
        <f t="shared" si="319"/>
        <v>0</v>
      </c>
      <c r="I3822" s="6">
        <f t="shared" si="320"/>
        <v>5.0297594098415628E-4</v>
      </c>
      <c r="J3822" s="10">
        <f>IF(B3822="Pending","",C3822/(VLOOKUP(B3822,Population!$A$2:$B$10,2,FALSE)/100000))</f>
        <v>4894.6170471579608</v>
      </c>
      <c r="K3822" s="10">
        <f>IF(B3822="Pending","",SUMIFS(E:E,A:A,"&lt;="&amp;A3822,A:A,"&gt;="&amp;A3822-13,B:B,B3822)/(VLOOKUP(B3822,Population!$A$2:$B$10,2,FALSE)/100000)/14)</f>
        <v>9.0198939121708328</v>
      </c>
      <c r="L3822" s="13">
        <f>IF(B3822="Pending","",(G3822/C3822)/(VLOOKUP(B3822,Population!$A$2:$B$10,2,FALSE)/100000))</f>
        <v>1.4936175694418706E-5</v>
      </c>
    </row>
    <row r="3823" spans="1:12" x14ac:dyDescent="0.3">
      <c r="A3823" s="1">
        <v>44291</v>
      </c>
      <c r="B3823" s="101" t="s">
        <v>1</v>
      </c>
      <c r="C3823" s="101">
        <v>104399</v>
      </c>
      <c r="D3823" s="6">
        <f t="shared" si="316"/>
        <v>0.12777991290320212</v>
      </c>
      <c r="E3823" s="7">
        <f t="shared" si="317"/>
        <v>79</v>
      </c>
      <c r="F3823" s="6">
        <f t="shared" si="318"/>
        <v>0.15105162523900573</v>
      </c>
      <c r="G3823" s="101">
        <v>7</v>
      </c>
      <c r="H3823" s="7">
        <f t="shared" si="319"/>
        <v>0</v>
      </c>
      <c r="I3823" s="6">
        <f t="shared" si="320"/>
        <v>5.868052644815156E-4</v>
      </c>
      <c r="J3823" s="10">
        <f>IF(B3823="Pending","",C3823/(VLOOKUP(B3823,Population!$A$2:$B$10,2,FALSE)/100000))</f>
        <v>12185.823922495551</v>
      </c>
      <c r="K3823" s="10">
        <f>IF(B3823="Pending","",SUMIFS(E:E,A:A,"&lt;="&amp;A3823,A:A,"&gt;="&amp;A3823-13,B:B,B3823)/(VLOOKUP(B3823,Population!$A$2:$B$10,2,FALSE)/100000)/14)</f>
        <v>20.226527098627251</v>
      </c>
      <c r="L3823" s="13">
        <f>IF(B3823="Pending","",(G3823/C3823)/(VLOOKUP(B3823,Population!$A$2:$B$10,2,FALSE)/100000))</f>
        <v>7.826367933095789E-6</v>
      </c>
    </row>
    <row r="3824" spans="1:12" x14ac:dyDescent="0.3">
      <c r="A3824" s="1">
        <v>44291</v>
      </c>
      <c r="B3824" s="101" t="s">
        <v>2</v>
      </c>
      <c r="C3824" s="101">
        <v>147404</v>
      </c>
      <c r="D3824" s="6">
        <f t="shared" si="316"/>
        <v>0.18041619442316117</v>
      </c>
      <c r="E3824" s="7">
        <f t="shared" si="317"/>
        <v>111</v>
      </c>
      <c r="F3824" s="6">
        <f t="shared" si="318"/>
        <v>0.21223709369024857</v>
      </c>
      <c r="G3824" s="101">
        <v>46</v>
      </c>
      <c r="H3824" s="7">
        <f t="shared" si="319"/>
        <v>0</v>
      </c>
      <c r="I3824" s="6">
        <f t="shared" si="320"/>
        <v>3.8561488808785314E-3</v>
      </c>
      <c r="J3824" s="10">
        <f>IF(B3824="Pending","",C3824/(VLOOKUP(B3824,Population!$A$2:$B$10,2,FALSE)/100000))</f>
        <v>15476.33046633517</v>
      </c>
      <c r="K3824" s="10">
        <f>IF(B3824="Pending","",SUMIFS(E:E,A:A,"&lt;="&amp;A3824,A:A,"&gt;="&amp;A3824-13,B:B,B3824)/(VLOOKUP(B3824,Population!$A$2:$B$10,2,FALSE)/100000)/14)</f>
        <v>20.893529095551674</v>
      </c>
      <c r="L3824" s="13">
        <f>IF(B3824="Pending","",(G3824/C3824)/(VLOOKUP(B3824,Population!$A$2:$B$10,2,FALSE)/100000))</f>
        <v>3.2764782447807162E-5</v>
      </c>
    </row>
    <row r="3825" spans="1:12" x14ac:dyDescent="0.3">
      <c r="A3825" s="1">
        <v>44291</v>
      </c>
      <c r="B3825" s="101" t="s">
        <v>3</v>
      </c>
      <c r="C3825" s="101">
        <v>126898</v>
      </c>
      <c r="D3825" s="6">
        <f t="shared" si="316"/>
        <v>0.15531772706242916</v>
      </c>
      <c r="E3825" s="7">
        <f t="shared" si="317"/>
        <v>73</v>
      </c>
      <c r="F3825" s="6">
        <f t="shared" si="318"/>
        <v>0.13957934990439771</v>
      </c>
      <c r="G3825" s="101">
        <v>124</v>
      </c>
      <c r="H3825" s="7">
        <f t="shared" si="319"/>
        <v>0</v>
      </c>
      <c r="I3825" s="6">
        <f t="shared" si="320"/>
        <v>1.0394836113672562E-2</v>
      </c>
      <c r="J3825" s="10">
        <f>IF(B3825="Pending","",C3825/(VLOOKUP(B3825,Population!$A$2:$B$10,2,FALSE)/100000))</f>
        <v>14466.553121245079</v>
      </c>
      <c r="K3825" s="10">
        <f>IF(B3825="Pending","",SUMIFS(E:E,A:A,"&lt;="&amp;A3825,A:A,"&gt;="&amp;A3825-13,B:B,B3825)/(VLOOKUP(B3825,Population!$A$2:$B$10,2,FALSE)/100000)/14)</f>
        <v>21.0821210910132</v>
      </c>
      <c r="L3825" s="13">
        <f>IF(B3825="Pending","",(G3825/C3825)/(VLOOKUP(B3825,Population!$A$2:$B$10,2,FALSE)/100000))</f>
        <v>1.1139794941556094E-4</v>
      </c>
    </row>
    <row r="3826" spans="1:12" x14ac:dyDescent="0.3">
      <c r="A3826" s="1">
        <v>44291</v>
      </c>
      <c r="B3826" s="101" t="s">
        <v>4</v>
      </c>
      <c r="C3826" s="101">
        <v>121878</v>
      </c>
      <c r="D3826" s="6">
        <f t="shared" si="316"/>
        <v>0.14917346166933082</v>
      </c>
      <c r="E3826" s="7">
        <f t="shared" si="317"/>
        <v>75</v>
      </c>
      <c r="F3826" s="6">
        <f t="shared" si="318"/>
        <v>0.14340344168260039</v>
      </c>
      <c r="G3826" s="101">
        <v>375</v>
      </c>
      <c r="H3826" s="7">
        <f t="shared" si="319"/>
        <v>0</v>
      </c>
      <c r="I3826" s="6">
        <f t="shared" si="320"/>
        <v>3.1435996311509763E-2</v>
      </c>
      <c r="J3826" s="10">
        <f>IF(B3826="Pending","",C3826/(VLOOKUP(B3826,Population!$A$2:$B$10,2,FALSE)/100000))</f>
        <v>14296.204194623</v>
      </c>
      <c r="K3826" s="10">
        <f>IF(B3826="Pending","",SUMIFS(E:E,A:A,"&lt;="&amp;A3826,A:A,"&gt;="&amp;A3826-13,B:B,B3826)/(VLOOKUP(B3826,Population!$A$2:$B$10,2,FALSE)/100000)/14)</f>
        <v>18.759509621894079</v>
      </c>
      <c r="L3826" s="13">
        <f>IF(B3826="Pending","",(G3826/C3826)/(VLOOKUP(B3826,Population!$A$2:$B$10,2,FALSE)/100000))</f>
        <v>3.6091204184563656E-4</v>
      </c>
    </row>
    <row r="3827" spans="1:12" x14ac:dyDescent="0.3">
      <c r="A3827" s="1">
        <v>44291</v>
      </c>
      <c r="B3827" s="101" t="s">
        <v>5</v>
      </c>
      <c r="C3827" s="101">
        <v>115034</v>
      </c>
      <c r="D3827" s="6">
        <f t="shared" si="316"/>
        <v>0.14079669825292343</v>
      </c>
      <c r="E3827" s="7">
        <f t="shared" si="317"/>
        <v>72</v>
      </c>
      <c r="F3827" s="6">
        <f t="shared" si="318"/>
        <v>0.13766730401529637</v>
      </c>
      <c r="G3827" s="101">
        <v>1006</v>
      </c>
      <c r="H3827" s="7">
        <f t="shared" si="319"/>
        <v>0</v>
      </c>
      <c r="I3827" s="6">
        <f t="shared" si="320"/>
        <v>8.4332299438343528E-2</v>
      </c>
      <c r="J3827" s="10">
        <f>IF(B3827="Pending","",C3827/(VLOOKUP(B3827,Population!$A$2:$B$10,2,FALSE)/100000))</f>
        <v>12847.778717187817</v>
      </c>
      <c r="K3827" s="10">
        <f>IF(B3827="Pending","",SUMIFS(E:E,A:A,"&lt;="&amp;A3827,A:A,"&gt;="&amp;A3827-13,B:B,B3827)/(VLOOKUP(B3827,Population!$A$2:$B$10,2,FALSE)/100000)/14)</f>
        <v>16.665265263316776</v>
      </c>
      <c r="L3827" s="13">
        <f>IF(B3827="Pending","",(G3827/C3827)/(VLOOKUP(B3827,Population!$A$2:$B$10,2,FALSE)/100000))</f>
        <v>9.7672788267304396E-4</v>
      </c>
    </row>
    <row r="3828" spans="1:12" x14ac:dyDescent="0.3">
      <c r="A3828" s="1">
        <v>44291</v>
      </c>
      <c r="B3828" s="101" t="s">
        <v>6</v>
      </c>
      <c r="C3828" s="101">
        <v>82803</v>
      </c>
      <c r="D3828" s="6">
        <f t="shared" si="316"/>
        <v>0.101347332140383</v>
      </c>
      <c r="E3828" s="7">
        <f t="shared" si="317"/>
        <v>45</v>
      </c>
      <c r="F3828" s="6">
        <f t="shared" si="318"/>
        <v>8.6042065009560229E-2</v>
      </c>
      <c r="G3828" s="101">
        <v>2204</v>
      </c>
      <c r="H3828" s="7">
        <f t="shared" si="319"/>
        <v>1</v>
      </c>
      <c r="I3828" s="6">
        <f t="shared" si="320"/>
        <v>0.18475982898818005</v>
      </c>
      <c r="J3828" s="10">
        <f>IF(B3828="Pending","",C3828/(VLOOKUP(B3828,Population!$A$2:$B$10,2,FALSE)/100000))</f>
        <v>10507.488217573266</v>
      </c>
      <c r="K3828" s="10">
        <f>IF(B3828="Pending","",SUMIFS(E:E,A:A,"&lt;="&amp;A3828,A:A,"&gt;="&amp;A3828-13,B:B,B3828)/(VLOOKUP(B3828,Population!$A$2:$B$10,2,FALSE)/100000)/14)</f>
        <v>12.336243393628951</v>
      </c>
      <c r="L3828" s="13">
        <f>IF(B3828="Pending","",(G3828/C3828)/(VLOOKUP(B3828,Population!$A$2:$B$10,2,FALSE)/100000))</f>
        <v>3.3776788796507731E-3</v>
      </c>
    </row>
    <row r="3829" spans="1:12" x14ac:dyDescent="0.3">
      <c r="A3829" s="1">
        <v>44291</v>
      </c>
      <c r="B3829" s="101" t="s">
        <v>7</v>
      </c>
      <c r="C3829" s="101">
        <v>48301</v>
      </c>
      <c r="D3829" s="6">
        <f t="shared" si="316"/>
        <v>5.911835911395287E-2</v>
      </c>
      <c r="E3829" s="7">
        <f t="shared" si="317"/>
        <v>23</v>
      </c>
      <c r="F3829" s="6">
        <f t="shared" si="318"/>
        <v>4.3977055449330782E-2</v>
      </c>
      <c r="G3829" s="101">
        <v>3666</v>
      </c>
      <c r="H3829" s="7">
        <f t="shared" si="319"/>
        <v>5</v>
      </c>
      <c r="I3829" s="6">
        <f t="shared" si="320"/>
        <v>0.30731829994131948</v>
      </c>
      <c r="J3829" s="10">
        <f>IF(B3829="Pending","",C3829/(VLOOKUP(B3829,Population!$A$2:$B$10,2,FALSE)/100000))</f>
        <v>10071.163914703387</v>
      </c>
      <c r="K3829" s="10">
        <f>IF(B3829="Pending","",SUMIFS(E:E,A:A,"&lt;="&amp;A3829,A:A,"&gt;="&amp;A3829-13,B:B,B3829)/(VLOOKUP(B3829,Population!$A$2:$B$10,2,FALSE)/100000)/14)</f>
        <v>7.8190647564517715</v>
      </c>
      <c r="L3829" s="13">
        <f>IF(B3829="Pending","",(G3829/C3829)/(VLOOKUP(B3829,Population!$A$2:$B$10,2,FALSE)/100000))</f>
        <v>1.5825588923432748E-2</v>
      </c>
    </row>
    <row r="3830" spans="1:12" x14ac:dyDescent="0.3">
      <c r="A3830" s="1">
        <v>44291</v>
      </c>
      <c r="B3830" s="101" t="s">
        <v>25</v>
      </c>
      <c r="C3830" s="101">
        <v>24912</v>
      </c>
      <c r="D3830" s="6">
        <f t="shared" si="316"/>
        <v>3.0491223002562965E-2</v>
      </c>
      <c r="E3830" s="7">
        <f t="shared" si="317"/>
        <v>10</v>
      </c>
      <c r="F3830" s="6">
        <f t="shared" si="318"/>
        <v>1.9120458891013385E-2</v>
      </c>
      <c r="G3830" s="101">
        <v>4495</v>
      </c>
      <c r="H3830" s="7">
        <f t="shared" si="319"/>
        <v>1</v>
      </c>
      <c r="I3830" s="6">
        <f t="shared" si="320"/>
        <v>0.37681280912063042</v>
      </c>
      <c r="J3830" s="10">
        <f>IF(B3830="Pending","",C3830/(VLOOKUP(B3830,Population!$A$2:$B$10,2,FALSE)/100000))</f>
        <v>11253.608228794455</v>
      </c>
      <c r="K3830" s="10">
        <f>IF(B3830="Pending","",SUMIFS(E:E,A:A,"&lt;="&amp;A3830,A:A,"&gt;="&amp;A3830-13,B:B,B3830)/(VLOOKUP(B3830,Population!$A$2:$B$10,2,FALSE)/100000)/14)</f>
        <v>6.8728167513453613</v>
      </c>
      <c r="L3830" s="13">
        <f>IF(B3830="Pending","",(G3830/C3830)/(VLOOKUP(B3830,Population!$A$2:$B$10,2,FALSE)/100000))</f>
        <v>8.1508762140794486E-2</v>
      </c>
    </row>
    <row r="3831" spans="1:12" x14ac:dyDescent="0.3">
      <c r="A3831" s="1">
        <v>44291</v>
      </c>
      <c r="B3831" s="101" t="s">
        <v>21</v>
      </c>
      <c r="C3831" s="101">
        <v>1051</v>
      </c>
      <c r="D3831" s="6">
        <f t="shared" si="316"/>
        <v>1.2863790693518657E-3</v>
      </c>
      <c r="E3831" s="7">
        <f t="shared" si="317"/>
        <v>0</v>
      </c>
      <c r="F3831" s="6">
        <f t="shared" si="318"/>
        <v>0</v>
      </c>
      <c r="G3831" s="101">
        <v>0</v>
      </c>
      <c r="H3831" s="7">
        <f t="shared" si="319"/>
        <v>0</v>
      </c>
      <c r="I3831" s="6">
        <f t="shared" si="320"/>
        <v>0</v>
      </c>
      <c r="J3831" s="10" t="str">
        <f>IF(B3831="Pending","",C3831/(VLOOKUP(B3831,Population!$A$2:$B$10,2,FALSE)/100000))</f>
        <v/>
      </c>
      <c r="K3831" s="10" t="str">
        <f>IF(B3831="Pending","",SUMIFS(E:E,A:A,"&lt;="&amp;A3831,A:A,"&gt;="&amp;A3831-13,B:B,B3831)/(VLOOKUP(B3831,Population!$A$2:$B$10,2,FALSE)/100000)/14)</f>
        <v/>
      </c>
      <c r="L3831" s="13" t="str">
        <f>IF(B3831="Pending","",(G3831/C3831)/(VLOOKUP(B3831,Population!$A$2:$B$10,2,FALSE)/100000))</f>
        <v/>
      </c>
    </row>
    <row r="3832" spans="1:12" x14ac:dyDescent="0.3">
      <c r="A3832" s="1">
        <v>44292</v>
      </c>
      <c r="B3832" s="101" t="s">
        <v>0</v>
      </c>
      <c r="C3832" s="101">
        <v>44413</v>
      </c>
      <c r="D3832" s="6">
        <f t="shared" ref="D3832:D3840" si="321">C3832/SUMIF(A:A,A3832,C:C)</f>
        <v>5.4294090033349306E-2</v>
      </c>
      <c r="E3832" s="7">
        <f t="shared" ref="E3832:E3840" si="322">C3832-SUMIFS(C:C,A:A,A3832-1,B:B,B3832)</f>
        <v>71</v>
      </c>
      <c r="F3832" s="6">
        <f t="shared" ref="F3832:F3840" si="323">E3832/SUMIF(A:A,A3832,E:E)</f>
        <v>7.2008113590263698E-2</v>
      </c>
      <c r="G3832" s="101">
        <v>6</v>
      </c>
      <c r="H3832" s="7">
        <f t="shared" ref="H3832:H3841" si="324">G3832-SUMIFS(G:G,A:A,A3832-1,B:B,B3832)</f>
        <v>0</v>
      </c>
      <c r="I3832" s="6">
        <f t="shared" ref="I3832:I3841" si="325">G3832/SUMIF(A:A,A3832,G:G)</f>
        <v>5.0137879167711202E-4</v>
      </c>
      <c r="J3832" s="10">
        <f>IF(B3832="Pending","",C3832/(VLOOKUP(B3832,Population!$A$2:$B$10,2,FALSE)/100000))</f>
        <v>4902.4542626725561</v>
      </c>
      <c r="K3832" s="10">
        <f>IF(B3832="Pending","",SUMIFS(E:E,A:A,"&lt;="&amp;A3832,A:A,"&gt;="&amp;A3832-13,B:B,B3832)/(VLOOKUP(B3832,Population!$A$2:$B$10,2,FALSE)/100000)/14)</f>
        <v>8.767589187354865</v>
      </c>
      <c r="L3832" s="13">
        <f>IF(B3832="Pending","",(G3832/C3832)/(VLOOKUP(B3832,Population!$A$2:$B$10,2,FALSE)/100000))</f>
        <v>1.4912298260462347E-5</v>
      </c>
    </row>
    <row r="3833" spans="1:12" x14ac:dyDescent="0.3">
      <c r="A3833" s="1">
        <v>44292</v>
      </c>
      <c r="B3833" s="101" t="s">
        <v>1</v>
      </c>
      <c r="C3833" s="101">
        <v>104539</v>
      </c>
      <c r="D3833" s="6">
        <f t="shared" si="321"/>
        <v>0.1277970386597686</v>
      </c>
      <c r="E3833" s="7">
        <f t="shared" si="322"/>
        <v>140</v>
      </c>
      <c r="F3833" s="6">
        <f t="shared" si="323"/>
        <v>0.14198782961460446</v>
      </c>
      <c r="G3833" s="101">
        <v>6</v>
      </c>
      <c r="H3833" s="7">
        <f t="shared" si="324"/>
        <v>-1</v>
      </c>
      <c r="I3833" s="6">
        <f t="shared" si="325"/>
        <v>5.0137879167711202E-4</v>
      </c>
      <c r="J3833" s="10">
        <f>IF(B3833="Pending","",C3833/(VLOOKUP(B3833,Population!$A$2:$B$10,2,FALSE)/100000))</f>
        <v>12202.165222212496</v>
      </c>
      <c r="K3833" s="10">
        <f>IF(B3833="Pending","",SUMIFS(E:E,A:A,"&lt;="&amp;A3833,A:A,"&gt;="&amp;A3833-13,B:B,B3833)/(VLOOKUP(B3833,Population!$A$2:$B$10,2,FALSE)/100000)/14)</f>
        <v>19.626234455963949</v>
      </c>
      <c r="L3833" s="13">
        <f>IF(B3833="Pending","",(G3833/C3833)/(VLOOKUP(B3833,Population!$A$2:$B$10,2,FALSE)/100000))</f>
        <v>6.6993315072892876E-6</v>
      </c>
    </row>
    <row r="3834" spans="1:12" x14ac:dyDescent="0.3">
      <c r="A3834" s="1">
        <v>44292</v>
      </c>
      <c r="B3834" s="101" t="s">
        <v>2</v>
      </c>
      <c r="C3834" s="101">
        <v>147572</v>
      </c>
      <c r="D3834" s="6">
        <f t="shared" si="321"/>
        <v>0.18040410362734838</v>
      </c>
      <c r="E3834" s="7">
        <f t="shared" si="322"/>
        <v>168</v>
      </c>
      <c r="F3834" s="6">
        <f t="shared" si="323"/>
        <v>0.17038539553752535</v>
      </c>
      <c r="G3834" s="101">
        <v>46</v>
      </c>
      <c r="H3834" s="7">
        <f t="shared" si="324"/>
        <v>0</v>
      </c>
      <c r="I3834" s="6">
        <f t="shared" si="325"/>
        <v>3.8439040695245259E-3</v>
      </c>
      <c r="J3834" s="10">
        <f>IF(B3834="Pending","",C3834/(VLOOKUP(B3834,Population!$A$2:$B$10,2,FALSE)/100000))</f>
        <v>15493.96922456659</v>
      </c>
      <c r="K3834" s="10">
        <f>IF(B3834="Pending","",SUMIFS(E:E,A:A,"&lt;="&amp;A3834,A:A,"&gt;="&amp;A3834-13,B:B,B3834)/(VLOOKUP(B3834,Population!$A$2:$B$10,2,FALSE)/100000)/14)</f>
        <v>20.263573444429511</v>
      </c>
      <c r="L3834" s="13">
        <f>IF(B3834="Pending","",(G3834/C3834)/(VLOOKUP(B3834,Population!$A$2:$B$10,2,FALSE)/100000))</f>
        <v>3.2727482123550318E-5</v>
      </c>
    </row>
    <row r="3835" spans="1:12" x14ac:dyDescent="0.3">
      <c r="A3835" s="1">
        <v>44292</v>
      </c>
      <c r="B3835" s="101" t="s">
        <v>3</v>
      </c>
      <c r="C3835" s="101">
        <v>127054</v>
      </c>
      <c r="D3835" s="6">
        <f t="shared" si="321"/>
        <v>0.15532121935237797</v>
      </c>
      <c r="E3835" s="7">
        <f t="shared" si="322"/>
        <v>156</v>
      </c>
      <c r="F3835" s="6">
        <f t="shared" si="323"/>
        <v>0.15821501014198783</v>
      </c>
      <c r="G3835" s="101">
        <v>124</v>
      </c>
      <c r="H3835" s="7">
        <f t="shared" si="324"/>
        <v>0</v>
      </c>
      <c r="I3835" s="6">
        <f t="shared" si="325"/>
        <v>1.0361828361326982E-2</v>
      </c>
      <c r="J3835" s="10">
        <f>IF(B3835="Pending","",C3835/(VLOOKUP(B3835,Population!$A$2:$B$10,2,FALSE)/100000))</f>
        <v>14484.337343903546</v>
      </c>
      <c r="K3835" s="10">
        <f>IF(B3835="Pending","",SUMIFS(E:E,A:A,"&lt;="&amp;A3835,A:A,"&gt;="&amp;A3835-13,B:B,B3835)/(VLOOKUP(B3835,Population!$A$2:$B$10,2,FALSE)/100000)/14)</f>
        <v>20.463256199967624</v>
      </c>
      <c r="L3835" s="13">
        <f>IF(B3835="Pending","",(G3835/C3835)/(VLOOKUP(B3835,Population!$A$2:$B$10,2,FALSE)/100000))</f>
        <v>1.1126117229631379E-4</v>
      </c>
    </row>
    <row r="3836" spans="1:12" x14ac:dyDescent="0.3">
      <c r="A3836" s="1">
        <v>44292</v>
      </c>
      <c r="B3836" s="101" t="s">
        <v>4</v>
      </c>
      <c r="C3836" s="101">
        <v>122032</v>
      </c>
      <c r="D3836" s="6">
        <f t="shared" si="321"/>
        <v>0.14918191509129494</v>
      </c>
      <c r="E3836" s="7">
        <f t="shared" si="322"/>
        <v>154</v>
      </c>
      <c r="F3836" s="6">
        <f t="shared" si="323"/>
        <v>0.15618661257606492</v>
      </c>
      <c r="G3836" s="101">
        <v>378</v>
      </c>
      <c r="H3836" s="7">
        <f t="shared" si="324"/>
        <v>3</v>
      </c>
      <c r="I3836" s="6">
        <f t="shared" si="325"/>
        <v>3.158686387565806E-2</v>
      </c>
      <c r="J3836" s="10">
        <f>IF(B3836="Pending","",C3836/(VLOOKUP(B3836,Population!$A$2:$B$10,2,FALSE)/100000))</f>
        <v>14314.268286961011</v>
      </c>
      <c r="K3836" s="10">
        <f>IF(B3836="Pending","",SUMIFS(E:E,A:A,"&lt;="&amp;A3836,A:A,"&gt;="&amp;A3836-13,B:B,B3836)/(VLOOKUP(B3836,Population!$A$2:$B$10,2,FALSE)/100000)/14)</f>
        <v>18.147877552935501</v>
      </c>
      <c r="L3836" s="13">
        <f>IF(B3836="Pending","",(G3836/C3836)/(VLOOKUP(B3836,Population!$A$2:$B$10,2,FALSE)/100000))</f>
        <v>3.6334023648511044E-4</v>
      </c>
    </row>
    <row r="3837" spans="1:12" x14ac:dyDescent="0.3">
      <c r="A3837" s="1">
        <v>44292</v>
      </c>
      <c r="B3837" s="101" t="s">
        <v>5</v>
      </c>
      <c r="C3837" s="101">
        <v>115186</v>
      </c>
      <c r="D3837" s="6">
        <f t="shared" si="321"/>
        <v>0.14081280378676003</v>
      </c>
      <c r="E3837" s="7">
        <f t="shared" si="322"/>
        <v>152</v>
      </c>
      <c r="F3837" s="6">
        <f t="shared" si="323"/>
        <v>0.15415821501014199</v>
      </c>
      <c r="G3837" s="101">
        <v>1008</v>
      </c>
      <c r="H3837" s="7">
        <f t="shared" si="324"/>
        <v>2</v>
      </c>
      <c r="I3837" s="6">
        <f t="shared" si="325"/>
        <v>8.423163700175483E-2</v>
      </c>
      <c r="J3837" s="10">
        <f>IF(B3837="Pending","",C3837/(VLOOKUP(B3837,Population!$A$2:$B$10,2,FALSE)/100000))</f>
        <v>12864.755109950065</v>
      </c>
      <c r="K3837" s="10">
        <f>IF(B3837="Pending","",SUMIFS(E:E,A:A,"&lt;="&amp;A3837,A:A,"&gt;="&amp;A3837-13,B:B,B3837)/(VLOOKUP(B3837,Population!$A$2:$B$10,2,FALSE)/100000)/14)</f>
        <v>16.019077380919143</v>
      </c>
      <c r="L3837" s="13">
        <f>IF(B3837="Pending","",(G3837/C3837)/(VLOOKUP(B3837,Population!$A$2:$B$10,2,FALSE)/100000))</f>
        <v>9.7737823037858697E-4</v>
      </c>
    </row>
    <row r="3838" spans="1:12" x14ac:dyDescent="0.3">
      <c r="A3838" s="1">
        <v>44292</v>
      </c>
      <c r="B3838" s="101" t="s">
        <v>6</v>
      </c>
      <c r="C3838" s="101">
        <v>82901</v>
      </c>
      <c r="D3838" s="6">
        <f t="shared" si="321"/>
        <v>0.10134497462127509</v>
      </c>
      <c r="E3838" s="7">
        <f t="shared" si="322"/>
        <v>98</v>
      </c>
      <c r="F3838" s="6">
        <f t="shared" si="323"/>
        <v>9.9391480730223122E-2</v>
      </c>
      <c r="G3838" s="101">
        <v>2219</v>
      </c>
      <c r="H3838" s="7">
        <f t="shared" si="324"/>
        <v>15</v>
      </c>
      <c r="I3838" s="6">
        <f t="shared" si="325"/>
        <v>0.18542658978858528</v>
      </c>
      <c r="J3838" s="10">
        <f>IF(B3838="Pending","",C3838/(VLOOKUP(B3838,Population!$A$2:$B$10,2,FALSE)/100000))</f>
        <v>10519.924166093513</v>
      </c>
      <c r="K3838" s="10">
        <f>IF(B3838="Pending","",SUMIFS(E:E,A:A,"&lt;="&amp;A3838,A:A,"&gt;="&amp;A3838-13,B:B,B3838)/(VLOOKUP(B3838,Population!$A$2:$B$10,2,FALSE)/100000)/14)</f>
        <v>11.946486989568669</v>
      </c>
      <c r="L3838" s="13">
        <f>IF(B3838="Pending","",(G3838/C3838)/(VLOOKUP(B3838,Population!$A$2:$B$10,2,FALSE)/100000))</f>
        <v>3.3966466722949581E-3</v>
      </c>
    </row>
    <row r="3839" spans="1:12" x14ac:dyDescent="0.3">
      <c r="A3839" s="1">
        <v>44292</v>
      </c>
      <c r="B3839" s="101" t="s">
        <v>7</v>
      </c>
      <c r="C3839" s="101">
        <v>48330</v>
      </c>
      <c r="D3839" s="6">
        <f t="shared" si="321"/>
        <v>5.9082551759884992E-2</v>
      </c>
      <c r="E3839" s="7">
        <f t="shared" si="322"/>
        <v>29</v>
      </c>
      <c r="F3839" s="6">
        <f t="shared" si="323"/>
        <v>2.9411764705882353E-2</v>
      </c>
      <c r="G3839" s="101">
        <v>3675</v>
      </c>
      <c r="H3839" s="7">
        <f t="shared" si="324"/>
        <v>9</v>
      </c>
      <c r="I3839" s="6">
        <f t="shared" si="325"/>
        <v>0.30709450990223114</v>
      </c>
      <c r="J3839" s="10">
        <f>IF(B3839="Pending","",C3839/(VLOOKUP(B3839,Population!$A$2:$B$10,2,FALSE)/100000))</f>
        <v>10077.210658115044</v>
      </c>
      <c r="K3839" s="10">
        <f>IF(B3839="Pending","",SUMIFS(E:E,A:A,"&lt;="&amp;A3839,A:A,"&gt;="&amp;A3839-13,B:B,B3839)/(VLOOKUP(B3839,Population!$A$2:$B$10,2,FALSE)/100000)/14)</f>
        <v>7.4318348827989222</v>
      </c>
      <c r="L3839" s="13">
        <f>IF(B3839="Pending","",(G3839/C3839)/(VLOOKUP(B3839,Population!$A$2:$B$10,2,FALSE)/100000))</f>
        <v>1.5854921293860409E-2</v>
      </c>
    </row>
    <row r="3840" spans="1:12" x14ac:dyDescent="0.3">
      <c r="A3840" s="1">
        <v>44292</v>
      </c>
      <c r="B3840" s="101" t="s">
        <v>25</v>
      </c>
      <c r="C3840" s="101">
        <v>24931</v>
      </c>
      <c r="D3840" s="6">
        <f t="shared" si="321"/>
        <v>3.0477697039637753E-2</v>
      </c>
      <c r="E3840" s="7">
        <f t="shared" si="322"/>
        <v>19</v>
      </c>
      <c r="F3840" s="6">
        <f t="shared" si="323"/>
        <v>1.9269776876267748E-2</v>
      </c>
      <c r="G3840" s="101">
        <v>4505</v>
      </c>
      <c r="H3840" s="7">
        <f t="shared" si="324"/>
        <v>10</v>
      </c>
      <c r="I3840" s="6">
        <f t="shared" si="325"/>
        <v>0.37645190941756496</v>
      </c>
      <c r="J3840" s="10">
        <f>IF(B3840="Pending","",C3840/(VLOOKUP(B3840,Population!$A$2:$B$10,2,FALSE)/100000))</f>
        <v>11262.191183047309</v>
      </c>
      <c r="K3840" s="10">
        <f>IF(B3840="Pending","",SUMIFS(E:E,A:A,"&lt;="&amp;A3840,A:A,"&gt;="&amp;A3840-13,B:B,B3840)/(VLOOKUP(B3840,Population!$A$2:$B$10,2,FALSE)/100000)/14)</f>
        <v>7.0986839685257257</v>
      </c>
      <c r="L3840" s="13">
        <f>IF(B3840="Pending","",(G3840/C3840)/(VLOOKUP(B3840,Population!$A$2:$B$10,2,FALSE)/100000))</f>
        <v>8.1627837904419381E-2</v>
      </c>
    </row>
    <row r="3841" spans="1:12" x14ac:dyDescent="0.3">
      <c r="A3841" s="1">
        <v>44292</v>
      </c>
      <c r="B3841" s="101" t="s">
        <v>21</v>
      </c>
      <c r="C3841" s="101">
        <v>1050</v>
      </c>
      <c r="D3841" s="6">
        <f t="shared" ref="D3841" si="326">C3841/SUMIF(A:A,A3841,C:C)</f>
        <v>1.2836060283029018E-3</v>
      </c>
      <c r="E3841" s="7">
        <f t="shared" ref="E3841" si="327">C3841-SUMIFS(C:C,A:A,A3841-1,B:B,B3841)</f>
        <v>-1</v>
      </c>
      <c r="F3841" s="6">
        <f t="shared" ref="F3841" si="328">E3841/SUMIF(A:A,A3841,E:E)</f>
        <v>-1.0141987829614604E-3</v>
      </c>
      <c r="G3841" s="101">
        <v>0</v>
      </c>
      <c r="H3841" s="7">
        <f t="shared" si="324"/>
        <v>0</v>
      </c>
      <c r="I3841" s="6">
        <f t="shared" si="325"/>
        <v>0</v>
      </c>
      <c r="J3841" s="10" t="str">
        <f>IF(B3841="Pending","",C3841/(VLOOKUP(B3841,Population!$A$2:$B$10,2,FALSE)/100000))</f>
        <v/>
      </c>
      <c r="K3841" s="10" t="str">
        <f>IF(B3841="Pending","",SUMIFS(E:E,A:A,"&lt;="&amp;A3841,A:A,"&gt;="&amp;A3841-13,B:B,B3841)/(VLOOKUP(B3841,Population!$A$2:$B$10,2,FALSE)/100000)/14)</f>
        <v/>
      </c>
      <c r="L3841" s="13" t="str">
        <f>IF(B3841="Pending","",(G3841/C3841)/(VLOOKUP(B3841,Population!$A$2:$B$10,2,FALSE)/100000))</f>
        <v/>
      </c>
    </row>
    <row r="3842" spans="1:12" x14ac:dyDescent="0.3">
      <c r="A3842" s="1">
        <v>44293</v>
      </c>
      <c r="B3842" s="101" t="s">
        <v>0</v>
      </c>
      <c r="C3842" s="101">
        <v>44529</v>
      </c>
      <c r="D3842" s="6">
        <f t="shared" ref="D3842:D3851" si="329">C3842/SUMIF(A:A,A3842,C:C)</f>
        <v>5.4336459204031705E-2</v>
      </c>
      <c r="E3842" s="7">
        <f t="shared" ref="E3842:E3851" si="330">C3842-SUMIFS(C:C,A:A,A3842-1,B:B,B3842)</f>
        <v>116</v>
      </c>
      <c r="F3842" s="6">
        <f t="shared" ref="F3842:F3851" si="331">E3842/SUMIF(A:A,A3842,E:E)</f>
        <v>7.7488309953239812E-2</v>
      </c>
      <c r="G3842" s="101">
        <v>6</v>
      </c>
      <c r="H3842" s="7">
        <f t="shared" ref="H3842:H3851" si="332">G3842-SUMIFS(G:G,A:A,A3842-1,B:B,B3842)</f>
        <v>0</v>
      </c>
      <c r="I3842" s="6">
        <f t="shared" ref="I3842:I3851" si="333">G3842/SUMIF(A:A,A3842,G:G)</f>
        <v>5.0100200400801599E-4</v>
      </c>
      <c r="J3842" s="10">
        <f>IF(B3842="Pending","",C3842/(VLOOKUP(B3842,Population!$A$2:$B$10,2,FALSE)/100000))</f>
        <v>4915.2587274569669</v>
      </c>
      <c r="K3842" s="10">
        <f>IF(B3842="Pending","",SUMIFS(E:E,A:A,"&lt;="&amp;A3842,A:A,"&gt;="&amp;A3842-13,B:B,B3842)/(VLOOKUP(B3842,Population!$A$2:$B$10,2,FALSE)/100000)/14)</f>
        <v>8.9252796403648453</v>
      </c>
      <c r="L3842" s="13">
        <f>IF(B3842="Pending","",(G3842/C3842)/(VLOOKUP(B3842,Population!$A$2:$B$10,2,FALSE)/100000))</f>
        <v>1.4873451068784708E-5</v>
      </c>
    </row>
    <row r="3843" spans="1:12" x14ac:dyDescent="0.3">
      <c r="A3843" s="1">
        <v>44293</v>
      </c>
      <c r="B3843" s="101" t="s">
        <v>1</v>
      </c>
      <c r="C3843" s="101">
        <v>104779</v>
      </c>
      <c r="D3843" s="6">
        <f t="shared" si="329"/>
        <v>0.12785644993014075</v>
      </c>
      <c r="E3843" s="7">
        <f t="shared" si="330"/>
        <v>240</v>
      </c>
      <c r="F3843" s="6">
        <f t="shared" si="331"/>
        <v>0.16032064128256512</v>
      </c>
      <c r="G3843" s="101">
        <v>5</v>
      </c>
      <c r="H3843" s="7">
        <f t="shared" si="332"/>
        <v>-1</v>
      </c>
      <c r="I3843" s="6">
        <f t="shared" si="333"/>
        <v>4.1750167000668005E-4</v>
      </c>
      <c r="J3843" s="10">
        <f>IF(B3843="Pending","",C3843/(VLOOKUP(B3843,Population!$A$2:$B$10,2,FALSE)/100000))</f>
        <v>12230.178878870116</v>
      </c>
      <c r="K3843" s="10">
        <f>IF(B3843="Pending","",SUMIFS(E:E,A:A,"&lt;="&amp;A3843,A:A,"&gt;="&amp;A3843-13,B:B,B3843)/(VLOOKUP(B3843,Population!$A$2:$B$10,2,FALSE)/100000)/14)</f>
        <v>19.659584047223024</v>
      </c>
      <c r="L3843" s="13">
        <f>IF(B3843="Pending","",(G3843/C3843)/(VLOOKUP(B3843,Population!$A$2:$B$10,2,FALSE)/100000))</f>
        <v>5.5699887098918897E-6</v>
      </c>
    </row>
    <row r="3844" spans="1:12" x14ac:dyDescent="0.3">
      <c r="A3844" s="1">
        <v>44293</v>
      </c>
      <c r="B3844" s="101" t="s">
        <v>2</v>
      </c>
      <c r="C3844" s="101">
        <v>147855</v>
      </c>
      <c r="D3844" s="6">
        <f t="shared" si="329"/>
        <v>0.18041988761508471</v>
      </c>
      <c r="E3844" s="7">
        <f t="shared" si="330"/>
        <v>283</v>
      </c>
      <c r="F3844" s="6">
        <f t="shared" si="331"/>
        <v>0.18904475617902472</v>
      </c>
      <c r="G3844" s="101">
        <v>46</v>
      </c>
      <c r="H3844" s="7">
        <f t="shared" si="332"/>
        <v>0</v>
      </c>
      <c r="I3844" s="6">
        <f t="shared" si="333"/>
        <v>3.841015364061456E-3</v>
      </c>
      <c r="J3844" s="10">
        <f>IF(B3844="Pending","",C3844/(VLOOKUP(B3844,Population!$A$2:$B$10,2,FALSE)/100000))</f>
        <v>15523.682132777853</v>
      </c>
      <c r="K3844" s="10">
        <f>IF(B3844="Pending","",SUMIFS(E:E,A:A,"&lt;="&amp;A3844,A:A,"&gt;="&amp;A3844-13,B:B,B3844)/(VLOOKUP(B3844,Population!$A$2:$B$10,2,FALSE)/100000)/14)</f>
        <v>20.601049686102098</v>
      </c>
      <c r="L3844" s="13">
        <f>IF(B3844="Pending","",(G3844/C3844)/(VLOOKUP(B3844,Population!$A$2:$B$10,2,FALSE)/100000))</f>
        <v>3.2664840498708654E-5</v>
      </c>
    </row>
    <row r="3845" spans="1:12" x14ac:dyDescent="0.3">
      <c r="A3845" s="1">
        <v>44293</v>
      </c>
      <c r="B3845" s="101" t="s">
        <v>3</v>
      </c>
      <c r="C3845" s="101">
        <v>127288</v>
      </c>
      <c r="D3845" s="6">
        <f t="shared" si="329"/>
        <v>0.1553230303658916</v>
      </c>
      <c r="E3845" s="7">
        <f t="shared" si="330"/>
        <v>234</v>
      </c>
      <c r="F3845" s="6">
        <f t="shared" si="331"/>
        <v>0.15631262525050099</v>
      </c>
      <c r="G3845" s="101">
        <v>124</v>
      </c>
      <c r="H3845" s="7">
        <f t="shared" si="332"/>
        <v>0</v>
      </c>
      <c r="I3845" s="6">
        <f t="shared" si="333"/>
        <v>1.0354041416165664E-2</v>
      </c>
      <c r="J3845" s="10">
        <f>IF(B3845="Pending","",C3845/(VLOOKUP(B3845,Population!$A$2:$B$10,2,FALSE)/100000))</f>
        <v>14511.013677891247</v>
      </c>
      <c r="K3845" s="10">
        <f>IF(B3845="Pending","",SUMIFS(E:E,A:A,"&lt;="&amp;A3845,A:A,"&gt;="&amp;A3845-13,B:B,B3845)/(VLOOKUP(B3845,Population!$A$2:$B$10,2,FALSE)/100000)/14)</f>
        <v>20.723830890934185</v>
      </c>
      <c r="L3845" s="13">
        <f>IF(B3845="Pending","",(G3845/C3845)/(VLOOKUP(B3845,Population!$A$2:$B$10,2,FALSE)/100000))</f>
        <v>1.1105663522826859E-4</v>
      </c>
    </row>
    <row r="3846" spans="1:12" x14ac:dyDescent="0.3">
      <c r="A3846" s="1">
        <v>44293</v>
      </c>
      <c r="B3846" s="101" t="s">
        <v>4</v>
      </c>
      <c r="C3846" s="101">
        <v>122258</v>
      </c>
      <c r="D3846" s="6">
        <f t="shared" si="329"/>
        <v>0.14918517885796914</v>
      </c>
      <c r="E3846" s="7">
        <f t="shared" si="330"/>
        <v>226</v>
      </c>
      <c r="F3846" s="6">
        <f t="shared" si="331"/>
        <v>0.15096860387441549</v>
      </c>
      <c r="G3846" s="101">
        <v>379</v>
      </c>
      <c r="H3846" s="7">
        <f t="shared" si="332"/>
        <v>1</v>
      </c>
      <c r="I3846" s="6">
        <f t="shared" si="333"/>
        <v>3.1646626586506348E-2</v>
      </c>
      <c r="J3846" s="10">
        <f>IF(B3846="Pending","",C3846/(VLOOKUP(B3846,Population!$A$2:$B$10,2,FALSE)/100000))</f>
        <v>14340.777928963544</v>
      </c>
      <c r="K3846" s="10">
        <f>IF(B3846="Pending","",SUMIFS(E:E,A:A,"&lt;="&amp;A3846,A:A,"&gt;="&amp;A3846-13,B:B,B3846)/(VLOOKUP(B3846,Population!$A$2:$B$10,2,FALSE)/100000)/14)</f>
        <v>18.07247085950225</v>
      </c>
      <c r="L3846" s="13">
        <f>IF(B3846="Pending","",(G3846/C3846)/(VLOOKUP(B3846,Population!$A$2:$B$10,2,FALSE)/100000))</f>
        <v>3.636280246662563E-4</v>
      </c>
    </row>
    <row r="3847" spans="1:12" x14ac:dyDescent="0.3">
      <c r="A3847" s="1">
        <v>44293</v>
      </c>
      <c r="B3847" s="101" t="s">
        <v>5</v>
      </c>
      <c r="C3847" s="101">
        <v>115388</v>
      </c>
      <c r="D3847" s="6">
        <f t="shared" si="329"/>
        <v>0.1408020695419796</v>
      </c>
      <c r="E3847" s="7">
        <f t="shared" si="330"/>
        <v>202</v>
      </c>
      <c r="F3847" s="6">
        <f t="shared" si="331"/>
        <v>0.13493653974615899</v>
      </c>
      <c r="G3847" s="101">
        <v>1008</v>
      </c>
      <c r="H3847" s="7">
        <f t="shared" si="332"/>
        <v>0</v>
      </c>
      <c r="I3847" s="6">
        <f t="shared" si="333"/>
        <v>8.4168336673346694E-2</v>
      </c>
      <c r="J3847" s="10">
        <f>IF(B3847="Pending","",C3847/(VLOOKUP(B3847,Population!$A$2:$B$10,2,FALSE)/100000))</f>
        <v>12887.315842436739</v>
      </c>
      <c r="K3847" s="10">
        <f>IF(B3847="Pending","",SUMIFS(E:E,A:A,"&lt;="&amp;A3847,A:A,"&gt;="&amp;A3847-13,B:B,B3847)/(VLOOKUP(B3847,Population!$A$2:$B$10,2,FALSE)/100000)/14)</f>
        <v>16.050987893630136</v>
      </c>
      <c r="L3847" s="13">
        <f>IF(B3847="Pending","",(G3847/C3847)/(VLOOKUP(B3847,Population!$A$2:$B$10,2,FALSE)/100000))</f>
        <v>9.7566721707966094E-4</v>
      </c>
    </row>
    <row r="3848" spans="1:12" x14ac:dyDescent="0.3">
      <c r="A3848" s="1">
        <v>44293</v>
      </c>
      <c r="B3848" s="101" t="s">
        <v>6</v>
      </c>
      <c r="C3848" s="101">
        <v>83035</v>
      </c>
      <c r="D3848" s="6">
        <f t="shared" si="329"/>
        <v>0.10132335983306996</v>
      </c>
      <c r="E3848" s="7">
        <f t="shared" si="330"/>
        <v>134</v>
      </c>
      <c r="F3848" s="6">
        <f t="shared" si="331"/>
        <v>8.9512358049432195E-2</v>
      </c>
      <c r="G3848" s="101">
        <v>2224</v>
      </c>
      <c r="H3848" s="7">
        <f t="shared" si="332"/>
        <v>5</v>
      </c>
      <c r="I3848" s="6">
        <f t="shared" si="333"/>
        <v>0.18570474281897129</v>
      </c>
      <c r="J3848" s="10">
        <f>IF(B3848="Pending","",C3848/(VLOOKUP(B3848,Population!$A$2:$B$10,2,FALSE)/100000))</f>
        <v>10536.928422233446</v>
      </c>
      <c r="K3848" s="10">
        <f>IF(B3848="Pending","",SUMIFS(E:E,A:A,"&lt;="&amp;A3848,A:A,"&gt;="&amp;A3848-13,B:B,B3848)/(VLOOKUP(B3848,Population!$A$2:$B$10,2,FALSE)/100000)/14)</f>
        <v>12.191217754908847</v>
      </c>
      <c r="L3848" s="13">
        <f>IF(B3848="Pending","",(G3848/C3848)/(VLOOKUP(B3848,Population!$A$2:$B$10,2,FALSE)/100000))</f>
        <v>3.3988064424558895E-3</v>
      </c>
    </row>
    <row r="3849" spans="1:12" x14ac:dyDescent="0.3">
      <c r="A3849" s="1">
        <v>44293</v>
      </c>
      <c r="B3849" s="101" t="s">
        <v>7</v>
      </c>
      <c r="C3849" s="101">
        <v>48374</v>
      </c>
      <c r="D3849" s="6">
        <f t="shared" si="329"/>
        <v>5.9028315873606629E-2</v>
      </c>
      <c r="E3849" s="7">
        <f t="shared" si="330"/>
        <v>44</v>
      </c>
      <c r="F3849" s="6">
        <f t="shared" si="331"/>
        <v>2.9392117568470273E-2</v>
      </c>
      <c r="G3849" s="101">
        <v>3678</v>
      </c>
      <c r="H3849" s="7">
        <f t="shared" si="332"/>
        <v>3</v>
      </c>
      <c r="I3849" s="6">
        <f t="shared" si="333"/>
        <v>0.30711422845691383</v>
      </c>
      <c r="J3849" s="10">
        <f>IF(B3849="Pending","",C3849/(VLOOKUP(B3849,Population!$A$2:$B$10,2,FALSE)/100000))</f>
        <v>10086.38502742928</v>
      </c>
      <c r="K3849" s="10">
        <f>IF(B3849="Pending","",SUMIFS(E:E,A:A,"&lt;="&amp;A3849,A:A,"&gt;="&amp;A3849-13,B:B,B3849)/(VLOOKUP(B3849,Population!$A$2:$B$10,2,FALSE)/100000)/14)</f>
        <v>7.3424741427251874</v>
      </c>
      <c r="L3849" s="13">
        <f>IF(B3849="Pending","",(G3849/C3849)/(VLOOKUP(B3849,Population!$A$2:$B$10,2,FALSE)/100000))</f>
        <v>1.5853431002455655E-2</v>
      </c>
    </row>
    <row r="3850" spans="1:12" x14ac:dyDescent="0.3">
      <c r="A3850" s="1">
        <v>44293</v>
      </c>
      <c r="B3850" s="101" t="s">
        <v>25</v>
      </c>
      <c r="C3850" s="101">
        <v>24948</v>
      </c>
      <c r="D3850" s="6">
        <f t="shared" si="329"/>
        <v>3.0442767280248442E-2</v>
      </c>
      <c r="E3850" s="7">
        <f t="shared" si="330"/>
        <v>17</v>
      </c>
      <c r="F3850" s="6">
        <f t="shared" si="331"/>
        <v>1.1356045424181697E-2</v>
      </c>
      <c r="G3850" s="101">
        <v>4506</v>
      </c>
      <c r="H3850" s="7">
        <f t="shared" si="332"/>
        <v>1</v>
      </c>
      <c r="I3850" s="6">
        <f t="shared" si="333"/>
        <v>0.37625250501002006</v>
      </c>
      <c r="J3850" s="10">
        <f>IF(B3850="Pending","",C3850/(VLOOKUP(B3850,Population!$A$2:$B$10,2,FALSE)/100000))</f>
        <v>11269.870668431442</v>
      </c>
      <c r="K3850" s="10">
        <f>IF(B3850="Pending","",SUMIFS(E:E,A:A,"&lt;="&amp;A3850,A:A,"&gt;="&amp;A3850-13,B:B,B3850)/(VLOOKUP(B3850,Population!$A$2:$B$10,2,FALSE)/100000)/14)</f>
        <v>6.8728167513453613</v>
      </c>
      <c r="L3850" s="13">
        <f>IF(B3850="Pending","",(G3850/C3850)/(VLOOKUP(B3850,Population!$A$2:$B$10,2,FALSE)/100000))</f>
        <v>8.1590322319602379E-2</v>
      </c>
    </row>
    <row r="3851" spans="1:12" x14ac:dyDescent="0.3">
      <c r="A3851" s="1">
        <v>44293</v>
      </c>
      <c r="B3851" s="101" t="s">
        <v>21</v>
      </c>
      <c r="C3851" s="101">
        <v>1051</v>
      </c>
      <c r="D3851" s="6">
        <f t="shared" si="329"/>
        <v>1.2824814979774375E-3</v>
      </c>
      <c r="E3851" s="7">
        <f t="shared" si="330"/>
        <v>1</v>
      </c>
      <c r="F3851" s="6">
        <f t="shared" si="331"/>
        <v>6.680026720106881E-4</v>
      </c>
      <c r="G3851" s="101">
        <v>0</v>
      </c>
      <c r="H3851" s="7">
        <f t="shared" si="332"/>
        <v>0</v>
      </c>
      <c r="I3851" s="6">
        <f t="shared" si="333"/>
        <v>0</v>
      </c>
      <c r="J3851" s="10" t="str">
        <f>IF(B3851="Pending","",C3851/(VLOOKUP(B3851,Population!$A$2:$B$10,2,FALSE)/100000))</f>
        <v/>
      </c>
      <c r="K3851" s="10" t="str">
        <f>IF(B3851="Pending","",SUMIFS(E:E,A:A,"&lt;="&amp;A3851,A:A,"&gt;="&amp;A3851-13,B:B,B3851)/(VLOOKUP(B3851,Population!$A$2:$B$10,2,FALSE)/100000)/14)</f>
        <v/>
      </c>
      <c r="L3851" s="13" t="str">
        <f>IF(B3851="Pending","",(G3851/C3851)/(VLOOKUP(B3851,Population!$A$2:$B$10,2,FALSE)/100000))</f>
        <v/>
      </c>
    </row>
    <row r="3852" spans="1:12" x14ac:dyDescent="0.3">
      <c r="A3852" s="1">
        <v>44294</v>
      </c>
      <c r="B3852" s="101" t="s">
        <v>0</v>
      </c>
      <c r="C3852" s="101">
        <v>44645</v>
      </c>
      <c r="D3852" s="6">
        <f t="shared" ref="D3852:D3861" si="334">C3852/SUMIF(A:A,A3852,C:C)</f>
        <v>5.4381124652086263E-2</v>
      </c>
      <c r="E3852" s="7">
        <f t="shared" ref="E3852:E3861" si="335">C3852-SUMIFS(C:C,A:A,A3852-1,B:B,B3852)</f>
        <v>116</v>
      </c>
      <c r="F3852" s="6">
        <f t="shared" ref="F3852:F3861" si="336">E3852/SUMIF(A:A,A3852,E:E)</f>
        <v>7.9452054794520555E-2</v>
      </c>
      <c r="G3852" s="101">
        <v>5</v>
      </c>
      <c r="H3852" s="7">
        <f t="shared" ref="H3852:H3861" si="337">G3852-SUMIFS(G:G,A:A,A3852-1,B:B,B3852)</f>
        <v>-1</v>
      </c>
      <c r="I3852" s="6">
        <f t="shared" ref="I3852:I3861" si="338">G3852/SUMIF(A:A,A3852,G:G)</f>
        <v>4.1677085938151203E-4</v>
      </c>
      <c r="J3852" s="10">
        <f>IF(B3852="Pending","",C3852/(VLOOKUP(B3852,Population!$A$2:$B$10,2,FALSE)/100000))</f>
        <v>4928.0631922413768</v>
      </c>
      <c r="K3852" s="10">
        <f>IF(B3852="Pending","",SUMIFS(E:E,A:A,"&lt;="&amp;A3852,A:A,"&gt;="&amp;A3852-13,B:B,B3852)/(VLOOKUP(B3852,Population!$A$2:$B$10,2,FALSE)/100000)/14)</f>
        <v>9.0908546160253234</v>
      </c>
      <c r="L3852" s="13">
        <f>IF(B3852="Pending","",(G3852/C3852)/(VLOOKUP(B3852,Population!$A$2:$B$10,2,FALSE)/100000))</f>
        <v>1.236233812375246E-5</v>
      </c>
    </row>
    <row r="3853" spans="1:12" x14ac:dyDescent="0.3">
      <c r="A3853" s="1">
        <v>44294</v>
      </c>
      <c r="B3853" s="101" t="s">
        <v>1</v>
      </c>
      <c r="C3853" s="101">
        <v>105017</v>
      </c>
      <c r="D3853" s="6">
        <f t="shared" si="334"/>
        <v>0.12791897340325106</v>
      </c>
      <c r="E3853" s="7">
        <f t="shared" si="335"/>
        <v>238</v>
      </c>
      <c r="F3853" s="6">
        <f t="shared" si="336"/>
        <v>0.16301369863013698</v>
      </c>
      <c r="G3853" s="101">
        <v>5</v>
      </c>
      <c r="H3853" s="7">
        <f t="shared" si="337"/>
        <v>0</v>
      </c>
      <c r="I3853" s="6">
        <f t="shared" si="338"/>
        <v>4.1677085938151203E-4</v>
      </c>
      <c r="J3853" s="10">
        <f>IF(B3853="Pending","",C3853/(VLOOKUP(B3853,Population!$A$2:$B$10,2,FALSE)/100000))</f>
        <v>12257.959088388923</v>
      </c>
      <c r="K3853" s="10">
        <f>IF(B3853="Pending","",SUMIFS(E:E,A:A,"&lt;="&amp;A3853,A:A,"&gt;="&amp;A3853-13,B:B,B3853)/(VLOOKUP(B3853,Population!$A$2:$B$10,2,FALSE)/100000)/14)</f>
        <v>19.40946211277998</v>
      </c>
      <c r="L3853" s="13">
        <f>IF(B3853="Pending","",(G3853/C3853)/(VLOOKUP(B3853,Population!$A$2:$B$10,2,FALSE)/100000))</f>
        <v>5.5573654459160173E-6</v>
      </c>
    </row>
    <row r="3854" spans="1:12" x14ac:dyDescent="0.3">
      <c r="A3854" s="1">
        <v>44294</v>
      </c>
      <c r="B3854" s="101" t="s">
        <v>2</v>
      </c>
      <c r="C3854" s="101">
        <v>148115</v>
      </c>
      <c r="D3854" s="6">
        <f t="shared" si="334"/>
        <v>0.18041573026864727</v>
      </c>
      <c r="E3854" s="7">
        <f t="shared" si="335"/>
        <v>260</v>
      </c>
      <c r="F3854" s="6">
        <f t="shared" si="336"/>
        <v>0.17808219178082191</v>
      </c>
      <c r="G3854" s="101">
        <v>46</v>
      </c>
      <c r="H3854" s="7">
        <f t="shared" si="337"/>
        <v>0</v>
      </c>
      <c r="I3854" s="6">
        <f t="shared" si="338"/>
        <v>3.8342919063099109E-3</v>
      </c>
      <c r="J3854" s="10">
        <f>IF(B3854="Pending","",C3854/(VLOOKUP(B3854,Population!$A$2:$B$10,2,FALSE)/100000))</f>
        <v>15550.980210993146</v>
      </c>
      <c r="K3854" s="10">
        <f>IF(B3854="Pending","",SUMIFS(E:E,A:A,"&lt;="&amp;A3854,A:A,"&gt;="&amp;A3854-13,B:B,B3854)/(VLOOKUP(B3854,Population!$A$2:$B$10,2,FALSE)/100000)/14)</f>
        <v>20.443560773321558</v>
      </c>
      <c r="L3854" s="13">
        <f>IF(B3854="Pending","",(G3854/C3854)/(VLOOKUP(B3854,Population!$A$2:$B$10,2,FALSE)/100000))</f>
        <v>3.2607500873892364E-5</v>
      </c>
    </row>
    <row r="3855" spans="1:12" x14ac:dyDescent="0.3">
      <c r="A3855" s="1">
        <v>44294</v>
      </c>
      <c r="B3855" s="101" t="s">
        <v>3</v>
      </c>
      <c r="C3855" s="101">
        <v>127532</v>
      </c>
      <c r="D3855" s="6">
        <f t="shared" si="334"/>
        <v>0.15534401588374658</v>
      </c>
      <c r="E3855" s="7">
        <f t="shared" si="335"/>
        <v>244</v>
      </c>
      <c r="F3855" s="6">
        <f t="shared" si="336"/>
        <v>0.16712328767123288</v>
      </c>
      <c r="G3855" s="101">
        <v>125</v>
      </c>
      <c r="H3855" s="7">
        <f t="shared" si="337"/>
        <v>1</v>
      </c>
      <c r="I3855" s="6">
        <f t="shared" si="338"/>
        <v>1.0419271484537801E-2</v>
      </c>
      <c r="J3855" s="10">
        <f>IF(B3855="Pending","",C3855/(VLOOKUP(B3855,Population!$A$2:$B$10,2,FALSE)/100000))</f>
        <v>14538.830026151927</v>
      </c>
      <c r="K3855" s="10">
        <f>IF(B3855="Pending","",SUMIFS(E:E,A:A,"&lt;="&amp;A3855,A:A,"&gt;="&amp;A3855-13,B:B,B3855)/(VLOOKUP(B3855,Population!$A$2:$B$10,2,FALSE)/100000)/14)</f>
        <v>20.699402013656066</v>
      </c>
      <c r="L3855" s="13">
        <f>IF(B3855="Pending","",(G3855/C3855)/(VLOOKUP(B3855,Population!$A$2:$B$10,2,FALSE)/100000))</f>
        <v>1.1173806113158831E-4</v>
      </c>
    </row>
    <row r="3856" spans="1:12" x14ac:dyDescent="0.3">
      <c r="A3856" s="1">
        <v>44294</v>
      </c>
      <c r="B3856" s="101" t="s">
        <v>4</v>
      </c>
      <c r="C3856" s="101">
        <v>122473</v>
      </c>
      <c r="D3856" s="6">
        <f t="shared" si="334"/>
        <v>0.14918175561686553</v>
      </c>
      <c r="E3856" s="7">
        <f t="shared" si="335"/>
        <v>215</v>
      </c>
      <c r="F3856" s="6">
        <f t="shared" si="336"/>
        <v>0.14726027397260275</v>
      </c>
      <c r="G3856" s="101">
        <v>382</v>
      </c>
      <c r="H3856" s="7">
        <f t="shared" si="337"/>
        <v>3</v>
      </c>
      <c r="I3856" s="6">
        <f t="shared" si="338"/>
        <v>3.1841293656747517E-2</v>
      </c>
      <c r="J3856" s="10">
        <f>IF(B3856="Pending","",C3856/(VLOOKUP(B3856,Population!$A$2:$B$10,2,FALSE)/100000))</f>
        <v>14365.997278656219</v>
      </c>
      <c r="K3856" s="10">
        <f>IF(B3856="Pending","",SUMIFS(E:E,A:A,"&lt;="&amp;A3856,A:A,"&gt;="&amp;A3856-13,B:B,B3856)/(VLOOKUP(B3856,Population!$A$2:$B$10,2,FALSE)/100000)/14)</f>
        <v>18.013821209054164</v>
      </c>
      <c r="L3856" s="13">
        <f>IF(B3856="Pending","",(G3856/C3856)/(VLOOKUP(B3856,Population!$A$2:$B$10,2,FALSE)/100000))</f>
        <v>3.6586294891392931E-4</v>
      </c>
    </row>
    <row r="3857" spans="1:12" x14ac:dyDescent="0.3">
      <c r="A3857" s="1">
        <v>44294</v>
      </c>
      <c r="B3857" s="101" t="s">
        <v>5</v>
      </c>
      <c r="C3857" s="101">
        <v>115593</v>
      </c>
      <c r="D3857" s="6">
        <f t="shared" si="334"/>
        <v>0.14080137399280115</v>
      </c>
      <c r="E3857" s="7">
        <f t="shared" si="335"/>
        <v>205</v>
      </c>
      <c r="F3857" s="6">
        <f t="shared" si="336"/>
        <v>0.1404109589041096</v>
      </c>
      <c r="G3857" s="101">
        <v>1012</v>
      </c>
      <c r="H3857" s="7">
        <f t="shared" si="337"/>
        <v>4</v>
      </c>
      <c r="I3857" s="6">
        <f t="shared" si="338"/>
        <v>8.4354421938818036E-2</v>
      </c>
      <c r="J3857" s="10">
        <f>IF(B3857="Pending","",C3857/(VLOOKUP(B3857,Population!$A$2:$B$10,2,FALSE)/100000))</f>
        <v>12910.211635306878</v>
      </c>
      <c r="K3857" s="10">
        <f>IF(B3857="Pending","",SUMIFS(E:E,A:A,"&lt;="&amp;A3857,A:A,"&gt;="&amp;A3857-13,B:B,B3857)/(VLOOKUP(B3857,Population!$A$2:$B$10,2,FALSE)/100000)/14)</f>
        <v>16.043010265452388</v>
      </c>
      <c r="L3857" s="13">
        <f>IF(B3857="Pending","",(G3857/C3857)/(VLOOKUP(B3857,Population!$A$2:$B$10,2,FALSE)/100000))</f>
        <v>9.7780173559248269E-4</v>
      </c>
    </row>
    <row r="3858" spans="1:12" x14ac:dyDescent="0.3">
      <c r="A3858" s="1">
        <v>44294</v>
      </c>
      <c r="B3858" s="101" t="s">
        <v>6</v>
      </c>
      <c r="C3858" s="101">
        <v>83159</v>
      </c>
      <c r="D3858" s="6">
        <f t="shared" si="334"/>
        <v>0.1012942086447047</v>
      </c>
      <c r="E3858" s="7">
        <f t="shared" si="335"/>
        <v>124</v>
      </c>
      <c r="F3858" s="6">
        <f t="shared" si="336"/>
        <v>8.4931506849315067E-2</v>
      </c>
      <c r="G3858" s="101">
        <v>2229</v>
      </c>
      <c r="H3858" s="7">
        <f t="shared" si="337"/>
        <v>5</v>
      </c>
      <c r="I3858" s="6">
        <f t="shared" si="338"/>
        <v>0.18579644911227808</v>
      </c>
      <c r="J3858" s="10">
        <f>IF(B3858="Pending","",C3858/(VLOOKUP(B3858,Population!$A$2:$B$10,2,FALSE)/100000))</f>
        <v>10552.663704034578</v>
      </c>
      <c r="K3858" s="10">
        <f>IF(B3858="Pending","",SUMIFS(E:E,A:A,"&lt;="&amp;A3858,A:A,"&gt;="&amp;A3858-13,B:B,B3858)/(VLOOKUP(B3858,Population!$A$2:$B$10,2,FALSE)/100000)/14)</f>
        <v>12.028063911348728</v>
      </c>
      <c r="L3858" s="13">
        <f>IF(B3858="Pending","",(G3858/C3858)/(VLOOKUP(B3858,Population!$A$2:$B$10,2,FALSE)/100000))</f>
        <v>3.4013682237487857E-3</v>
      </c>
    </row>
    <row r="3859" spans="1:12" x14ac:dyDescent="0.3">
      <c r="A3859" s="1">
        <v>44294</v>
      </c>
      <c r="B3859" s="101" t="s">
        <v>7</v>
      </c>
      <c r="C3859" s="101">
        <v>48412</v>
      </c>
      <c r="D3859" s="6">
        <f t="shared" si="334"/>
        <v>5.8969627207006388E-2</v>
      </c>
      <c r="E3859" s="7">
        <f t="shared" si="335"/>
        <v>38</v>
      </c>
      <c r="F3859" s="6">
        <f t="shared" si="336"/>
        <v>2.6027397260273973E-2</v>
      </c>
      <c r="G3859" s="101">
        <v>3681</v>
      </c>
      <c r="H3859" s="7">
        <f t="shared" si="337"/>
        <v>3</v>
      </c>
      <c r="I3859" s="6">
        <f t="shared" si="338"/>
        <v>0.30682670667666917</v>
      </c>
      <c r="J3859" s="10">
        <f>IF(B3859="Pending","",C3859/(VLOOKUP(B3859,Population!$A$2:$B$10,2,FALSE)/100000))</f>
        <v>10094.308346382484</v>
      </c>
      <c r="K3859" s="10">
        <f>IF(B3859="Pending","",SUMIFS(E:E,A:A,"&lt;="&amp;A3859,A:A,"&gt;="&amp;A3859-13,B:B,B3859)/(VLOOKUP(B3859,Population!$A$2:$B$10,2,FALSE)/100000)/14)</f>
        <v>7.282900316009365</v>
      </c>
      <c r="L3859" s="13">
        <f>IF(B3859="Pending","",(G3859/C3859)/(VLOOKUP(B3859,Population!$A$2:$B$10,2,FALSE)/100000))</f>
        <v>1.5853908049518833E-2</v>
      </c>
    </row>
    <row r="3860" spans="1:12" x14ac:dyDescent="0.3">
      <c r="A3860" s="1">
        <v>44294</v>
      </c>
      <c r="B3860" s="101" t="s">
        <v>25</v>
      </c>
      <c r="C3860" s="101">
        <v>24970</v>
      </c>
      <c r="D3860" s="6">
        <f t="shared" si="334"/>
        <v>3.0415425748966156E-2</v>
      </c>
      <c r="E3860" s="7">
        <f t="shared" si="335"/>
        <v>22</v>
      </c>
      <c r="F3860" s="6">
        <f t="shared" si="336"/>
        <v>1.5068493150684932E-2</v>
      </c>
      <c r="G3860" s="101">
        <v>4512</v>
      </c>
      <c r="H3860" s="7">
        <f t="shared" si="337"/>
        <v>6</v>
      </c>
      <c r="I3860" s="6">
        <f t="shared" si="338"/>
        <v>0.37609402350587645</v>
      </c>
      <c r="J3860" s="10">
        <f>IF(B3860="Pending","",C3860/(VLOOKUP(B3860,Population!$A$2:$B$10,2,FALSE)/100000))</f>
        <v>11279.808825987378</v>
      </c>
      <c r="K3860" s="10">
        <f>IF(B3860="Pending","",SUMIFS(E:E,A:A,"&lt;="&amp;A3860,A:A,"&gt;="&amp;A3860-13,B:B,B3860)/(VLOOKUP(B3860,Population!$A$2:$B$10,2,FALSE)/100000)/14)</f>
        <v>7.1309507138372066</v>
      </c>
      <c r="L3860" s="13">
        <f>IF(B3860="Pending","",(G3860/C3860)/(VLOOKUP(B3860,Population!$A$2:$B$10,2,FALSE)/100000))</f>
        <v>8.1626983093135944E-2</v>
      </c>
    </row>
    <row r="3861" spans="1:12" x14ac:dyDescent="0.3">
      <c r="A3861" s="1">
        <v>44294</v>
      </c>
      <c r="B3861" s="101" t="s">
        <v>21</v>
      </c>
      <c r="C3861" s="101">
        <v>1049</v>
      </c>
      <c r="D3861" s="6">
        <f t="shared" si="334"/>
        <v>1.2777645819249297E-3</v>
      </c>
      <c r="E3861" s="7">
        <f t="shared" si="335"/>
        <v>-2</v>
      </c>
      <c r="F3861" s="6">
        <f t="shared" si="336"/>
        <v>-1.3698630136986301E-3</v>
      </c>
      <c r="G3861" s="101">
        <v>0</v>
      </c>
      <c r="H3861" s="7">
        <f t="shared" si="337"/>
        <v>0</v>
      </c>
      <c r="I3861" s="6">
        <f t="shared" si="338"/>
        <v>0</v>
      </c>
      <c r="J3861" s="10" t="str">
        <f>IF(B3861="Pending","",C3861/(VLOOKUP(B3861,Population!$A$2:$B$10,2,FALSE)/100000))</f>
        <v/>
      </c>
      <c r="K3861" s="10" t="str">
        <f>IF(B3861="Pending","",SUMIFS(E:E,A:A,"&lt;="&amp;A3861,A:A,"&gt;="&amp;A3861-13,B:B,B3861)/(VLOOKUP(B3861,Population!$A$2:$B$10,2,FALSE)/100000)/14)</f>
        <v/>
      </c>
      <c r="L3861" s="13" t="str">
        <f>IF(B3861="Pending","",(G3861/C3861)/(VLOOKUP(B3861,Population!$A$2:$B$10,2,FALSE)/100000))</f>
        <v/>
      </c>
    </row>
    <row r="3862" spans="1:12" x14ac:dyDescent="0.3">
      <c r="A3862" s="1">
        <v>44295</v>
      </c>
      <c r="B3862" s="101" t="s">
        <v>0</v>
      </c>
      <c r="C3862" s="101">
        <v>44747</v>
      </c>
      <c r="D3862" s="6">
        <f t="shared" ref="D3862:D3871" si="339">C3862/SUMIF(A:A,A3862,C:C)</f>
        <v>5.4431111138142647E-2</v>
      </c>
      <c r="E3862" s="7">
        <f t="shared" ref="E3862:E3871" si="340">C3862-SUMIFS(C:C,A:A,A3862-1,B:B,B3862)</f>
        <v>102</v>
      </c>
      <c r="F3862" s="6">
        <f t="shared" ref="F3862:F3871" si="341">E3862/SUMIF(A:A,A3862,E:E)</f>
        <v>9.1071428571428567E-2</v>
      </c>
      <c r="G3862" s="101">
        <v>5</v>
      </c>
      <c r="H3862" s="7">
        <f t="shared" ref="H3862:H3871" si="342">G3862-SUMIFS(G:G,A:A,A3862-1,B:B,B3862)</f>
        <v>0</v>
      </c>
      <c r="I3862" s="6">
        <f t="shared" ref="I3862:I3871" si="343">G3862/SUMIF(A:A,A3862,G:G)</f>
        <v>4.1663194733772188E-4</v>
      </c>
      <c r="J3862" s="10">
        <f>IF(B3862="Pending","",C3862/(VLOOKUP(B3862,Population!$A$2:$B$10,2,FALSE)/100000))</f>
        <v>4939.3222905862895</v>
      </c>
      <c r="K3862" s="10">
        <f>IF(B3862="Pending","",SUMIFS(E:E,A:A,"&lt;="&amp;A3862,A:A,"&gt;="&amp;A3862-13,B:B,B3862)/(VLOOKUP(B3862,Population!$A$2:$B$10,2,FALSE)/100000)/14)</f>
        <v>9.4298890899967791</v>
      </c>
      <c r="L3862" s="13">
        <f>IF(B3862="Pending","",(G3862/C3862)/(VLOOKUP(B3862,Population!$A$2:$B$10,2,FALSE)/100000))</f>
        <v>1.2334158391287205E-5</v>
      </c>
    </row>
    <row r="3863" spans="1:12" x14ac:dyDescent="0.3">
      <c r="A3863" s="1">
        <v>44295</v>
      </c>
      <c r="B3863" s="101" t="s">
        <v>1</v>
      </c>
      <c r="C3863" s="101">
        <v>105198</v>
      </c>
      <c r="D3863" s="6">
        <f t="shared" si="339"/>
        <v>0.12796486981273225</v>
      </c>
      <c r="E3863" s="7">
        <f t="shared" si="340"/>
        <v>181</v>
      </c>
      <c r="F3863" s="6">
        <f t="shared" si="341"/>
        <v>0.16160714285714287</v>
      </c>
      <c r="G3863" s="101">
        <v>5</v>
      </c>
      <c r="H3863" s="7">
        <f t="shared" si="342"/>
        <v>0</v>
      </c>
      <c r="I3863" s="6">
        <f t="shared" si="343"/>
        <v>4.1663194733772188E-4</v>
      </c>
      <c r="J3863" s="10">
        <f>IF(B3863="Pending","",C3863/(VLOOKUP(B3863,Population!$A$2:$B$10,2,FALSE)/100000))</f>
        <v>12279.086054451545</v>
      </c>
      <c r="K3863" s="10">
        <f>IF(B3863="Pending","",SUMIFS(E:E,A:A,"&lt;="&amp;A3863,A:A,"&gt;="&amp;A3863-13,B:B,B3863)/(VLOOKUP(B3863,Population!$A$2:$B$10,2,FALSE)/100000)/14)</f>
        <v>19.584547466890111</v>
      </c>
      <c r="L3863" s="13">
        <f>IF(B3863="Pending","",(G3863/C3863)/(VLOOKUP(B3863,Population!$A$2:$B$10,2,FALSE)/100000))</f>
        <v>5.5478036372722135E-6</v>
      </c>
    </row>
    <row r="3864" spans="1:12" x14ac:dyDescent="0.3">
      <c r="A3864" s="1">
        <v>44295</v>
      </c>
      <c r="B3864" s="101" t="s">
        <v>2</v>
      </c>
      <c r="C3864" s="101">
        <v>148333</v>
      </c>
      <c r="D3864" s="6">
        <f t="shared" si="339"/>
        <v>0.18043511315739857</v>
      </c>
      <c r="E3864" s="7">
        <f t="shared" si="340"/>
        <v>218</v>
      </c>
      <c r="F3864" s="6">
        <f t="shared" si="341"/>
        <v>0.19464285714285715</v>
      </c>
      <c r="G3864" s="101">
        <v>46</v>
      </c>
      <c r="H3864" s="7">
        <f t="shared" si="342"/>
        <v>0</v>
      </c>
      <c r="I3864" s="6">
        <f t="shared" si="343"/>
        <v>3.833013915507041E-3</v>
      </c>
      <c r="J3864" s="10">
        <f>IF(B3864="Pending","",C3864/(VLOOKUP(B3864,Population!$A$2:$B$10,2,FALSE)/100000))</f>
        <v>15573.868599650585</v>
      </c>
      <c r="K3864" s="10">
        <f>IF(B3864="Pending","",SUMIFS(E:E,A:A,"&lt;="&amp;A3864,A:A,"&gt;="&amp;A3864-13,B:B,B3864)/(VLOOKUP(B3864,Population!$A$2:$B$10,2,FALSE)/100000)/14)</f>
        <v>20.991022232034862</v>
      </c>
      <c r="L3864" s="13">
        <f>IF(B3864="Pending","",(G3864/C3864)/(VLOOKUP(B3864,Population!$A$2:$B$10,2,FALSE)/100000))</f>
        <v>3.2559578731209966E-5</v>
      </c>
    </row>
    <row r="3865" spans="1:12" x14ac:dyDescent="0.3">
      <c r="A3865" s="1">
        <v>44295</v>
      </c>
      <c r="B3865" s="101" t="s">
        <v>3</v>
      </c>
      <c r="C3865" s="101">
        <v>127708</v>
      </c>
      <c r="D3865" s="6">
        <f t="shared" si="339"/>
        <v>0.15534646660625118</v>
      </c>
      <c r="E3865" s="7">
        <f t="shared" si="340"/>
        <v>176</v>
      </c>
      <c r="F3865" s="6">
        <f t="shared" si="341"/>
        <v>0.15714285714285714</v>
      </c>
      <c r="G3865" s="101">
        <v>125</v>
      </c>
      <c r="H3865" s="7">
        <f t="shared" si="342"/>
        <v>0</v>
      </c>
      <c r="I3865" s="6">
        <f t="shared" si="343"/>
        <v>1.0415798683443046E-2</v>
      </c>
      <c r="J3865" s="10">
        <f>IF(B3865="Pending","",C3865/(VLOOKUP(B3865,Population!$A$2:$B$10,2,FALSE)/100000))</f>
        <v>14558.894277356352</v>
      </c>
      <c r="K3865" s="10">
        <f>IF(B3865="Pending","",SUMIFS(E:E,A:A,"&lt;="&amp;A3865,A:A,"&gt;="&amp;A3865-13,B:B,B3865)/(VLOOKUP(B3865,Population!$A$2:$B$10,2,FALSE)/100000)/14)</f>
        <v>21.147264763754841</v>
      </c>
      <c r="L3865" s="13">
        <f>IF(B3865="Pending","",(G3865/C3865)/(VLOOKUP(B3865,Population!$A$2:$B$10,2,FALSE)/100000))</f>
        <v>1.1158407000527547E-4</v>
      </c>
    </row>
    <row r="3866" spans="1:12" x14ac:dyDescent="0.3">
      <c r="A3866" s="1">
        <v>44295</v>
      </c>
      <c r="B3866" s="101" t="s">
        <v>4</v>
      </c>
      <c r="C3866" s="101">
        <v>122639</v>
      </c>
      <c r="D3866" s="6">
        <f t="shared" si="339"/>
        <v>0.14918043754599586</v>
      </c>
      <c r="E3866" s="7">
        <f t="shared" si="340"/>
        <v>166</v>
      </c>
      <c r="F3866" s="6">
        <f t="shared" si="341"/>
        <v>0.14821428571428572</v>
      </c>
      <c r="G3866" s="101">
        <v>383</v>
      </c>
      <c r="H3866" s="7">
        <f t="shared" si="342"/>
        <v>1</v>
      </c>
      <c r="I3866" s="6">
        <f t="shared" si="343"/>
        <v>3.1914007166069493E-2</v>
      </c>
      <c r="J3866" s="10">
        <f>IF(B3866="Pending","",C3866/(VLOOKUP(B3866,Population!$A$2:$B$10,2,FALSE)/100000))</f>
        <v>14385.468962604982</v>
      </c>
      <c r="K3866" s="10">
        <f>IF(B3866="Pending","",SUMIFS(E:E,A:A,"&lt;="&amp;A3866,A:A,"&gt;="&amp;A3866-13,B:B,B3866)/(VLOOKUP(B3866,Population!$A$2:$B$10,2,FALSE)/100000)/14)</f>
        <v>18.6505888424905</v>
      </c>
      <c r="L3866" s="13">
        <f>IF(B3866="Pending","",(G3866/C3866)/(VLOOKUP(B3866,Population!$A$2:$B$10,2,FALSE)/100000))</f>
        <v>3.6632418923206997E-4</v>
      </c>
    </row>
    <row r="3867" spans="1:12" x14ac:dyDescent="0.3">
      <c r="A3867" s="1">
        <v>44295</v>
      </c>
      <c r="B3867" s="101" t="s">
        <v>5</v>
      </c>
      <c r="C3867" s="101">
        <v>115725</v>
      </c>
      <c r="D3867" s="6">
        <f t="shared" si="339"/>
        <v>0.14077011501243789</v>
      </c>
      <c r="E3867" s="7">
        <f t="shared" si="340"/>
        <v>132</v>
      </c>
      <c r="F3867" s="6">
        <f t="shared" si="341"/>
        <v>0.11785714285714285</v>
      </c>
      <c r="G3867" s="101">
        <v>1013</v>
      </c>
      <c r="H3867" s="7">
        <f t="shared" si="342"/>
        <v>1</v>
      </c>
      <c r="I3867" s="6">
        <f t="shared" si="343"/>
        <v>8.4409632530622447E-2</v>
      </c>
      <c r="J3867" s="10">
        <f>IF(B3867="Pending","",C3867/(VLOOKUP(B3867,Population!$A$2:$B$10,2,FALSE)/100000))</f>
        <v>12924.954292179356</v>
      </c>
      <c r="K3867" s="10">
        <f>IF(B3867="Pending","",SUMIFS(E:E,A:A,"&lt;="&amp;A3867,A:A,"&gt;="&amp;A3867-13,B:B,B3867)/(VLOOKUP(B3867,Population!$A$2:$B$10,2,FALSE)/100000)/14)</f>
        <v>16.457846930695315</v>
      </c>
      <c r="L3867" s="13">
        <f>IF(B3867="Pending","",(G3867/C3867)/(VLOOKUP(B3867,Population!$A$2:$B$10,2,FALSE)/100000))</f>
        <v>9.7765152574491522E-4</v>
      </c>
    </row>
    <row r="3868" spans="1:12" x14ac:dyDescent="0.3">
      <c r="A3868" s="1">
        <v>44295</v>
      </c>
      <c r="B3868" s="101" t="s">
        <v>6</v>
      </c>
      <c r="C3868" s="101">
        <v>83255</v>
      </c>
      <c r="D3868" s="6">
        <f t="shared" si="339"/>
        <v>0.10127298272076489</v>
      </c>
      <c r="E3868" s="7">
        <f t="shared" si="340"/>
        <v>96</v>
      </c>
      <c r="F3868" s="6">
        <f t="shared" si="341"/>
        <v>8.5714285714285715E-2</v>
      </c>
      <c r="G3868" s="101">
        <v>2231</v>
      </c>
      <c r="H3868" s="7">
        <f t="shared" si="342"/>
        <v>2</v>
      </c>
      <c r="I3868" s="6">
        <f t="shared" si="343"/>
        <v>0.18590117490209149</v>
      </c>
      <c r="J3868" s="10">
        <f>IF(B3868="Pending","",C3868/(VLOOKUP(B3868,Population!$A$2:$B$10,2,FALSE)/100000))</f>
        <v>10564.845857687067</v>
      </c>
      <c r="K3868" s="10">
        <f>IF(B3868="Pending","",SUMIFS(E:E,A:A,"&lt;="&amp;A3868,A:A,"&gt;="&amp;A3868-13,B:B,B3868)/(VLOOKUP(B3868,Population!$A$2:$B$10,2,FALSE)/100000)/14)</f>
        <v>12.1277690379688</v>
      </c>
      <c r="L3868" s="13">
        <f>IF(B3868="Pending","",(G3868/C3868)/(VLOOKUP(B3868,Population!$A$2:$B$10,2,FALSE)/100000))</f>
        <v>3.4004945647286701E-3</v>
      </c>
    </row>
    <row r="3869" spans="1:12" x14ac:dyDescent="0.3">
      <c r="A3869" s="1">
        <v>44295</v>
      </c>
      <c r="B3869" s="101" t="s">
        <v>7</v>
      </c>
      <c r="C3869" s="101">
        <v>48448</v>
      </c>
      <c r="D3869" s="6">
        <f t="shared" si="339"/>
        <v>5.893307869624187E-2</v>
      </c>
      <c r="E3869" s="7">
        <f t="shared" si="340"/>
        <v>36</v>
      </c>
      <c r="F3869" s="6">
        <f t="shared" si="341"/>
        <v>3.214285714285714E-2</v>
      </c>
      <c r="G3869" s="101">
        <v>3682</v>
      </c>
      <c r="H3869" s="7">
        <f t="shared" si="342"/>
        <v>1</v>
      </c>
      <c r="I3869" s="6">
        <f t="shared" si="343"/>
        <v>0.30680776601949838</v>
      </c>
      <c r="J3869" s="10">
        <f>IF(B3869="Pending","",C3869/(VLOOKUP(B3869,Population!$A$2:$B$10,2,FALSE)/100000))</f>
        <v>10101.814648548678</v>
      </c>
      <c r="K3869" s="10">
        <f>IF(B3869="Pending","",SUMIFS(E:E,A:A,"&lt;="&amp;A3869,A:A,"&gt;="&amp;A3869-13,B:B,B3869)/(VLOOKUP(B3869,Population!$A$2:$B$10,2,FALSE)/100000)/14)</f>
        <v>7.3871545127620539</v>
      </c>
      <c r="L3869" s="13">
        <f>IF(B3869="Pending","",(G3869/C3869)/(VLOOKUP(B3869,Population!$A$2:$B$10,2,FALSE)/100000))</f>
        <v>1.5846431326098316E-2</v>
      </c>
    </row>
    <row r="3870" spans="1:12" x14ac:dyDescent="0.3">
      <c r="A3870" s="1">
        <v>44295</v>
      </c>
      <c r="B3870" s="101" t="s">
        <v>25</v>
      </c>
      <c r="C3870" s="101">
        <v>24983</v>
      </c>
      <c r="D3870" s="6">
        <f t="shared" si="339"/>
        <v>3.038980154120316E-2</v>
      </c>
      <c r="E3870" s="7">
        <f t="shared" si="340"/>
        <v>13</v>
      </c>
      <c r="F3870" s="6">
        <f t="shared" si="341"/>
        <v>1.1607142857142858E-2</v>
      </c>
      <c r="G3870" s="101">
        <v>4511</v>
      </c>
      <c r="H3870" s="7">
        <f t="shared" si="342"/>
        <v>-1</v>
      </c>
      <c r="I3870" s="6">
        <f t="shared" si="343"/>
        <v>0.37588534288809267</v>
      </c>
      <c r="J3870" s="10">
        <f>IF(B3870="Pending","",C3870/(VLOOKUP(B3870,Population!$A$2:$B$10,2,FALSE)/100000))</f>
        <v>11285.681373634066</v>
      </c>
      <c r="K3870" s="10">
        <f>IF(B3870="Pending","",SUMIFS(E:E,A:A,"&lt;="&amp;A3870,A:A,"&gt;="&amp;A3870-13,B:B,B3870)/(VLOOKUP(B3870,Population!$A$2:$B$10,2,FALSE)/100000)/14)</f>
        <v>7.1632174591486875</v>
      </c>
      <c r="L3870" s="13">
        <f>IF(B3870="Pending","",(G3870/C3870)/(VLOOKUP(B3870,Population!$A$2:$B$10,2,FALSE)/100000))</f>
        <v>8.1566426506073889E-2</v>
      </c>
    </row>
    <row r="3871" spans="1:12" x14ac:dyDescent="0.3">
      <c r="A3871" s="1">
        <v>44295</v>
      </c>
      <c r="B3871" s="101" t="s">
        <v>21</v>
      </c>
      <c r="C3871" s="101">
        <v>1049</v>
      </c>
      <c r="D3871" s="6">
        <f t="shared" si="339"/>
        <v>1.2760237688316902E-3</v>
      </c>
      <c r="E3871" s="7">
        <f t="shared" si="340"/>
        <v>0</v>
      </c>
      <c r="F3871" s="6">
        <f t="shared" si="341"/>
        <v>0</v>
      </c>
      <c r="G3871" s="101">
        <v>0</v>
      </c>
      <c r="H3871" s="7">
        <f t="shared" si="342"/>
        <v>0</v>
      </c>
      <c r="I3871" s="6">
        <f t="shared" si="343"/>
        <v>0</v>
      </c>
      <c r="J3871" s="10" t="str">
        <f>IF(B3871="Pending","",C3871/(VLOOKUP(B3871,Population!$A$2:$B$10,2,FALSE)/100000))</f>
        <v/>
      </c>
      <c r="K3871" s="10" t="str">
        <f>IF(B3871="Pending","",SUMIFS(E:E,A:A,"&lt;="&amp;A3871,A:A,"&gt;="&amp;A3871-13,B:B,B3871)/(VLOOKUP(B3871,Population!$A$2:$B$10,2,FALSE)/100000)/14)</f>
        <v/>
      </c>
      <c r="L3871" s="13" t="str">
        <f>IF(B3871="Pending","",(G3871/C3871)/(VLOOKUP(B3871,Population!$A$2:$B$10,2,FALSE)/100000))</f>
        <v/>
      </c>
    </row>
    <row r="3872" spans="1:12" x14ac:dyDescent="0.3">
      <c r="A3872" s="1">
        <v>44296</v>
      </c>
      <c r="B3872" s="101" t="s">
        <v>0</v>
      </c>
      <c r="C3872" s="101">
        <v>44828</v>
      </c>
      <c r="D3872" s="6">
        <f t="shared" ref="D3872:D3901" si="344">C3872/SUMIF(A:A,A3872,C:C)</f>
        <v>5.4445795292651616E-2</v>
      </c>
      <c r="E3872" s="7">
        <f t="shared" ref="E3872:E3901" si="345">C3872-SUMIFS(C:C,A:A,A3872-1,B:B,B3872)</f>
        <v>81</v>
      </c>
      <c r="F3872" s="6">
        <f t="shared" ref="F3872:F3901" si="346">E3872/SUMIF(A:A,A3872,E:E)</f>
        <v>6.398104265402843E-2</v>
      </c>
      <c r="G3872" s="101">
        <v>5</v>
      </c>
      <c r="H3872" s="7">
        <f t="shared" ref="H3872:H3901" si="347">G3872-SUMIFS(G:G,A:A,A3872-1,B:B,B3872)</f>
        <v>0</v>
      </c>
      <c r="I3872" s="6">
        <f t="shared" ref="I3872:I3901" si="348">G3872/SUMIF(A:A,A3872,G:G)</f>
        <v>4.1652782405864714E-4</v>
      </c>
      <c r="J3872" s="10">
        <f>IF(B3872="Pending","",C3872/(VLOOKUP(B3872,Population!$A$2:$B$10,2,FALSE)/100000))</f>
        <v>4948.2633392719554</v>
      </c>
      <c r="K3872" s="10">
        <f>IF(B3872="Pending","",SUMIFS(E:E,A:A,"&lt;="&amp;A3872,A:A,"&gt;="&amp;A3872-13,B:B,B3872)/(VLOOKUP(B3872,Population!$A$2:$B$10,2,FALSE)/100000)/14)</f>
        <v>9.5639259750552608</v>
      </c>
      <c r="L3872" s="13">
        <f>IF(B3872="Pending","",(G3872/C3872)/(VLOOKUP(B3872,Population!$A$2:$B$10,2,FALSE)/100000))</f>
        <v>1.2311871721578669E-5</v>
      </c>
    </row>
    <row r="3873" spans="1:12" x14ac:dyDescent="0.3">
      <c r="A3873" s="1">
        <v>44296</v>
      </c>
      <c r="B3873" s="101" t="s">
        <v>1</v>
      </c>
      <c r="C3873" s="101">
        <v>105395</v>
      </c>
      <c r="D3873" s="6">
        <f t="shared" si="344"/>
        <v>0.128007374740542</v>
      </c>
      <c r="E3873" s="7">
        <f t="shared" si="345"/>
        <v>197</v>
      </c>
      <c r="F3873" s="6">
        <f t="shared" si="346"/>
        <v>0.15560821484992102</v>
      </c>
      <c r="G3873" s="101">
        <v>5</v>
      </c>
      <c r="H3873" s="7">
        <f t="shared" si="347"/>
        <v>0</v>
      </c>
      <c r="I3873" s="6">
        <f t="shared" si="348"/>
        <v>4.1652782405864714E-4</v>
      </c>
      <c r="J3873" s="10">
        <f>IF(B3873="Pending","",C3873/(VLOOKUP(B3873,Population!$A$2:$B$10,2,FALSE)/100000))</f>
        <v>12302.080597624676</v>
      </c>
      <c r="K3873" s="10">
        <f>IF(B3873="Pending","",SUMIFS(E:E,A:A,"&lt;="&amp;A3873,A:A,"&gt;="&amp;A3873-13,B:B,B3873)/(VLOOKUP(B3873,Population!$A$2:$B$10,2,FALSE)/100000)/14)</f>
        <v>19.993079959813745</v>
      </c>
      <c r="L3873" s="13">
        <f>IF(B3873="Pending","",(G3873/C3873)/(VLOOKUP(B3873,Population!$A$2:$B$10,2,FALSE)/100000))</f>
        <v>5.5374339108474057E-6</v>
      </c>
    </row>
    <row r="3874" spans="1:12" x14ac:dyDescent="0.3">
      <c r="A3874" s="1">
        <v>44296</v>
      </c>
      <c r="B3874" s="101" t="s">
        <v>2</v>
      </c>
      <c r="C3874" s="101">
        <v>148580</v>
      </c>
      <c r="D3874" s="6">
        <f t="shared" si="344"/>
        <v>0.18045766629299048</v>
      </c>
      <c r="E3874" s="7">
        <f t="shared" si="345"/>
        <v>247</v>
      </c>
      <c r="F3874" s="6">
        <f t="shared" si="346"/>
        <v>0.19510268562401265</v>
      </c>
      <c r="G3874" s="101">
        <v>46</v>
      </c>
      <c r="H3874" s="7">
        <f t="shared" si="347"/>
        <v>0</v>
      </c>
      <c r="I3874" s="6">
        <f t="shared" si="348"/>
        <v>3.8320559813395535E-3</v>
      </c>
      <c r="J3874" s="10">
        <f>IF(B3874="Pending","",C3874/(VLOOKUP(B3874,Population!$A$2:$B$10,2,FALSE)/100000))</f>
        <v>15599.801773955112</v>
      </c>
      <c r="K3874" s="10">
        <f>IF(B3874="Pending","",SUMIFS(E:E,A:A,"&lt;="&amp;A3874,A:A,"&gt;="&amp;A3874-13,B:B,B3874)/(VLOOKUP(B3874,Population!$A$2:$B$10,2,FALSE)/100000)/14)</f>
        <v>21.778466795937565</v>
      </c>
      <c r="L3874" s="13">
        <f>IF(B3874="Pending","",(G3874/C3874)/(VLOOKUP(B3874,Population!$A$2:$B$10,2,FALSE)/100000))</f>
        <v>3.2505451554291071E-5</v>
      </c>
    </row>
    <row r="3875" spans="1:12" x14ac:dyDescent="0.3">
      <c r="A3875" s="1">
        <v>44296</v>
      </c>
      <c r="B3875" s="101" t="s">
        <v>3</v>
      </c>
      <c r="C3875" s="101">
        <v>127928</v>
      </c>
      <c r="D3875" s="6">
        <f t="shared" si="344"/>
        <v>0.15537480369854412</v>
      </c>
      <c r="E3875" s="7">
        <f t="shared" si="345"/>
        <v>220</v>
      </c>
      <c r="F3875" s="6">
        <f t="shared" si="346"/>
        <v>0.17377567140600317</v>
      </c>
      <c r="G3875" s="101">
        <v>125</v>
      </c>
      <c r="H3875" s="7">
        <f t="shared" si="347"/>
        <v>0</v>
      </c>
      <c r="I3875" s="6">
        <f t="shared" si="348"/>
        <v>1.0413195601466177E-2</v>
      </c>
      <c r="J3875" s="10">
        <f>IF(B3875="Pending","",C3875/(VLOOKUP(B3875,Population!$A$2:$B$10,2,FALSE)/100000))</f>
        <v>14583.974591361884</v>
      </c>
      <c r="K3875" s="10">
        <f>IF(B3875="Pending","",SUMIFS(E:E,A:A,"&lt;="&amp;A3875,A:A,"&gt;="&amp;A3875-13,B:B,B3875)/(VLOOKUP(B3875,Population!$A$2:$B$10,2,FALSE)/100000)/14)</f>
        <v>21.76612965480042</v>
      </c>
      <c r="L3875" s="13">
        <f>IF(B3875="Pending","",(G3875/C3875)/(VLOOKUP(B3875,Population!$A$2:$B$10,2,FALSE)/100000))</f>
        <v>1.1139217694510758E-4</v>
      </c>
    </row>
    <row r="3876" spans="1:12" x14ac:dyDescent="0.3">
      <c r="A3876" s="1">
        <v>44296</v>
      </c>
      <c r="B3876" s="101" t="s">
        <v>4</v>
      </c>
      <c r="C3876" s="101">
        <v>122830</v>
      </c>
      <c r="D3876" s="6">
        <f t="shared" si="344"/>
        <v>0.14918303372437758</v>
      </c>
      <c r="E3876" s="7">
        <f t="shared" si="345"/>
        <v>191</v>
      </c>
      <c r="F3876" s="6">
        <f t="shared" si="346"/>
        <v>0.15086887835703003</v>
      </c>
      <c r="G3876" s="101">
        <v>383</v>
      </c>
      <c r="H3876" s="7">
        <f t="shared" si="347"/>
        <v>0</v>
      </c>
      <c r="I3876" s="6">
        <f t="shared" si="348"/>
        <v>3.1906031322892367E-2</v>
      </c>
      <c r="J3876" s="10">
        <f>IF(B3876="Pending","",C3876/(VLOOKUP(B3876,Population!$A$2:$B$10,2,FALSE)/100000))</f>
        <v>14407.873129076152</v>
      </c>
      <c r="K3876" s="10">
        <f>IF(B3876="Pending","",SUMIFS(E:E,A:A,"&lt;="&amp;A3876,A:A,"&gt;="&amp;A3876-13,B:B,B3876)/(VLOOKUP(B3876,Population!$A$2:$B$10,2,FALSE)/100000)/14)</f>
        <v>19.103029003090001</v>
      </c>
      <c r="L3876" s="13">
        <f>IF(B3876="Pending","",(G3876/C3876)/(VLOOKUP(B3876,Population!$A$2:$B$10,2,FALSE)/100000))</f>
        <v>3.657545570563529E-4</v>
      </c>
    </row>
    <row r="3877" spans="1:12" x14ac:dyDescent="0.3">
      <c r="A3877" s="1">
        <v>44296</v>
      </c>
      <c r="B3877" s="101" t="s">
        <v>5</v>
      </c>
      <c r="C3877" s="101">
        <v>115882</v>
      </c>
      <c r="D3877" s="6">
        <f t="shared" si="344"/>
        <v>0.14074434840062136</v>
      </c>
      <c r="E3877" s="7">
        <f t="shared" si="345"/>
        <v>157</v>
      </c>
      <c r="F3877" s="6">
        <f t="shared" si="346"/>
        <v>0.1240126382306477</v>
      </c>
      <c r="G3877" s="101">
        <v>1013</v>
      </c>
      <c r="H3877" s="7">
        <f t="shared" si="347"/>
        <v>0</v>
      </c>
      <c r="I3877" s="6">
        <f t="shared" si="348"/>
        <v>8.4388537154281906E-2</v>
      </c>
      <c r="J3877" s="10">
        <f>IF(B3877="Pending","",C3877/(VLOOKUP(B3877,Population!$A$2:$B$10,2,FALSE)/100000))</f>
        <v>12942.489118914047</v>
      </c>
      <c r="K3877" s="10">
        <f>IF(B3877="Pending","",SUMIFS(E:E,A:A,"&lt;="&amp;A3877,A:A,"&gt;="&amp;A3877-13,B:B,B3877)/(VLOOKUP(B3877,Population!$A$2:$B$10,2,FALSE)/100000)/14)</f>
        <v>16.721108660561018</v>
      </c>
      <c r="L3877" s="13">
        <f>IF(B3877="Pending","",(G3877/C3877)/(VLOOKUP(B3877,Population!$A$2:$B$10,2,FALSE)/100000))</f>
        <v>9.763269775878076E-4</v>
      </c>
    </row>
    <row r="3878" spans="1:12" x14ac:dyDescent="0.3">
      <c r="A3878" s="1">
        <v>44296</v>
      </c>
      <c r="B3878" s="101" t="s">
        <v>6</v>
      </c>
      <c r="C3878" s="101">
        <v>83380</v>
      </c>
      <c r="D3878" s="6">
        <f t="shared" si="344"/>
        <v>0.101269082080425</v>
      </c>
      <c r="E3878" s="7">
        <f t="shared" si="345"/>
        <v>125</v>
      </c>
      <c r="F3878" s="6">
        <f t="shared" si="346"/>
        <v>9.873617693522907E-2</v>
      </c>
      <c r="G3878" s="101">
        <v>2232</v>
      </c>
      <c r="H3878" s="7">
        <f t="shared" si="347"/>
        <v>1</v>
      </c>
      <c r="I3878" s="6">
        <f t="shared" si="348"/>
        <v>0.18593802065978007</v>
      </c>
      <c r="J3878" s="10">
        <f>IF(B3878="Pending","",C3878/(VLOOKUP(B3878,Population!$A$2:$B$10,2,FALSE)/100000))</f>
        <v>10580.708036922078</v>
      </c>
      <c r="K3878" s="10">
        <f>IF(B3878="Pending","",SUMIFS(E:E,A:A,"&lt;="&amp;A3878,A:A,"&gt;="&amp;A3878-13,B:B,B3878)/(VLOOKUP(B3878,Population!$A$2:$B$10,2,FALSE)/100000)/14)</f>
        <v>12.481269032349058</v>
      </c>
      <c r="L3878" s="13">
        <f>IF(B3878="Pending","",(G3878/C3878)/(VLOOKUP(B3878,Population!$A$2:$B$10,2,FALSE)/100000))</f>
        <v>3.3969185946313928E-3</v>
      </c>
    </row>
    <row r="3879" spans="1:12" x14ac:dyDescent="0.3">
      <c r="A3879" s="1">
        <v>44296</v>
      </c>
      <c r="B3879" s="101" t="s">
        <v>7</v>
      </c>
      <c r="C3879" s="101">
        <v>48479</v>
      </c>
      <c r="D3879" s="6">
        <f t="shared" si="344"/>
        <v>5.8880113098787761E-2</v>
      </c>
      <c r="E3879" s="7">
        <f t="shared" si="345"/>
        <v>31</v>
      </c>
      <c r="F3879" s="6">
        <f t="shared" si="346"/>
        <v>2.448657187993681E-2</v>
      </c>
      <c r="G3879" s="101">
        <v>3684</v>
      </c>
      <c r="H3879" s="7">
        <f t="shared" si="347"/>
        <v>2</v>
      </c>
      <c r="I3879" s="6">
        <f t="shared" si="348"/>
        <v>0.30689770076641121</v>
      </c>
      <c r="J3879" s="10">
        <f>IF(B3879="Pending","",C3879/(VLOOKUP(B3879,Population!$A$2:$B$10,2,FALSE)/100000))</f>
        <v>10108.278408747345</v>
      </c>
      <c r="K3879" s="10">
        <f>IF(B3879="Pending","",SUMIFS(E:E,A:A,"&lt;="&amp;A3879,A:A,"&gt;="&amp;A3879-13,B:B,B3879)/(VLOOKUP(B3879,Population!$A$2:$B$10,2,FALSE)/100000)/14)</f>
        <v>7.282900316009365</v>
      </c>
      <c r="L3879" s="13">
        <f>IF(B3879="Pending","",(G3879/C3879)/(VLOOKUP(B3879,Population!$A$2:$B$10,2,FALSE)/100000))</f>
        <v>1.5844900300621342E-2</v>
      </c>
    </row>
    <row r="3880" spans="1:12" x14ac:dyDescent="0.3">
      <c r="A3880" s="1">
        <v>44296</v>
      </c>
      <c r="B3880" s="101" t="s">
        <v>25</v>
      </c>
      <c r="C3880" s="101">
        <v>24998</v>
      </c>
      <c r="D3880" s="6">
        <f t="shared" si="344"/>
        <v>3.0361291842725641E-2</v>
      </c>
      <c r="E3880" s="7">
        <f t="shared" si="345"/>
        <v>15</v>
      </c>
      <c r="F3880" s="6">
        <f t="shared" si="346"/>
        <v>1.1848341232227487E-2</v>
      </c>
      <c r="G3880" s="101">
        <v>4511</v>
      </c>
      <c r="H3880" s="7">
        <f t="shared" si="347"/>
        <v>0</v>
      </c>
      <c r="I3880" s="6">
        <f t="shared" si="348"/>
        <v>0.37579140286571144</v>
      </c>
      <c r="J3880" s="10">
        <f>IF(B3880="Pending","",C3880/(VLOOKUP(B3880,Population!$A$2:$B$10,2,FALSE)/100000))</f>
        <v>11292.457390149479</v>
      </c>
      <c r="K3880" s="10">
        <f>IF(B3880="Pending","",SUMIFS(E:E,A:A,"&lt;="&amp;A3880,A:A,"&gt;="&amp;A3880-13,B:B,B3880)/(VLOOKUP(B3880,Population!$A$2:$B$10,2,FALSE)/100000)/14)</f>
        <v>7.2600176950831283</v>
      </c>
      <c r="L3880" s="13">
        <f>IF(B3880="Pending","",(G3880/C3880)/(VLOOKUP(B3880,Population!$A$2:$B$10,2,FALSE)/100000))</f>
        <v>8.1517482734668537E-2</v>
      </c>
    </row>
    <row r="3881" spans="1:12" x14ac:dyDescent="0.3">
      <c r="A3881" s="1">
        <v>44296</v>
      </c>
      <c r="B3881" s="101" t="s">
        <v>21</v>
      </c>
      <c r="C3881" s="101">
        <v>1051</v>
      </c>
      <c r="D3881" s="6">
        <f t="shared" si="344"/>
        <v>1.2764908283344528E-3</v>
      </c>
      <c r="E3881" s="7">
        <f t="shared" si="345"/>
        <v>2</v>
      </c>
      <c r="F3881" s="6">
        <f t="shared" si="346"/>
        <v>1.5797788309636651E-3</v>
      </c>
      <c r="G3881" s="101">
        <v>0</v>
      </c>
      <c r="H3881" s="7">
        <f t="shared" si="347"/>
        <v>0</v>
      </c>
      <c r="I3881" s="6">
        <f t="shared" si="348"/>
        <v>0</v>
      </c>
      <c r="J3881" s="10" t="str">
        <f>IF(B3881="Pending","",C3881/(VLOOKUP(B3881,Population!$A$2:$B$10,2,FALSE)/100000))</f>
        <v/>
      </c>
      <c r="K3881" s="10" t="str">
        <f>IF(B3881="Pending","",SUMIFS(E:E,A:A,"&lt;="&amp;A3881,A:A,"&gt;="&amp;A3881-13,B:B,B3881)/(VLOOKUP(B3881,Population!$A$2:$B$10,2,FALSE)/100000)/14)</f>
        <v/>
      </c>
      <c r="L3881" s="13" t="str">
        <f>IF(B3881="Pending","",(G3881/C3881)/(VLOOKUP(B3881,Population!$A$2:$B$10,2,FALSE)/100000))</f>
        <v/>
      </c>
    </row>
    <row r="3882" spans="1:12" x14ac:dyDescent="0.3">
      <c r="A3882" s="1">
        <v>44297</v>
      </c>
      <c r="B3882" s="101" t="s">
        <v>0</v>
      </c>
      <c r="C3882" s="101">
        <v>44889</v>
      </c>
      <c r="D3882" s="6">
        <f t="shared" si="344"/>
        <v>5.4458832863829264E-2</v>
      </c>
      <c r="E3882" s="7">
        <f t="shared" si="345"/>
        <v>61</v>
      </c>
      <c r="F3882" s="6">
        <f t="shared" si="346"/>
        <v>6.6088840736728063E-2</v>
      </c>
      <c r="G3882" s="101">
        <v>5</v>
      </c>
      <c r="H3882" s="7">
        <f t="shared" si="347"/>
        <v>0</v>
      </c>
      <c r="I3882" s="6">
        <f t="shared" si="348"/>
        <v>4.1625041625041625E-4</v>
      </c>
      <c r="J3882" s="10">
        <f>IF(B3882="Pending","",C3882/(VLOOKUP(B3882,Population!$A$2:$B$10,2,FALSE)/100000))</f>
        <v>4954.9967216154819</v>
      </c>
      <c r="K3882" s="10">
        <f>IF(B3882="Pending","",SUMIFS(E:E,A:A,"&lt;="&amp;A3882,A:A,"&gt;="&amp;A3882-13,B:B,B3882)/(VLOOKUP(B3882,Population!$A$2:$B$10,2,FALSE)/100000)/14)</f>
        <v>9.5639259750552608</v>
      </c>
      <c r="L3882" s="13">
        <f>IF(B3882="Pending","",(G3882/C3882)/(VLOOKUP(B3882,Population!$A$2:$B$10,2,FALSE)/100000))</f>
        <v>1.2295141026419135E-5</v>
      </c>
    </row>
    <row r="3883" spans="1:12" x14ac:dyDescent="0.3">
      <c r="A3883" s="1">
        <v>44297</v>
      </c>
      <c r="B3883" s="101" t="s">
        <v>1</v>
      </c>
      <c r="C3883" s="101">
        <v>105532</v>
      </c>
      <c r="D3883" s="6">
        <f t="shared" si="344"/>
        <v>0.12803024237086211</v>
      </c>
      <c r="E3883" s="7">
        <f t="shared" si="345"/>
        <v>137</v>
      </c>
      <c r="F3883" s="6">
        <f t="shared" si="346"/>
        <v>0.14842903575297942</v>
      </c>
      <c r="G3883" s="101">
        <v>5</v>
      </c>
      <c r="H3883" s="7">
        <f t="shared" si="347"/>
        <v>0</v>
      </c>
      <c r="I3883" s="6">
        <f t="shared" si="348"/>
        <v>4.1625041625041625E-4</v>
      </c>
      <c r="J3883" s="10">
        <f>IF(B3883="Pending","",C3883/(VLOOKUP(B3883,Population!$A$2:$B$10,2,FALSE)/100000))</f>
        <v>12318.071726633401</v>
      </c>
      <c r="K3883" s="10">
        <f>IF(B3883="Pending","",SUMIFS(E:E,A:A,"&lt;="&amp;A3883,A:A,"&gt;="&amp;A3883-13,B:B,B3883)/(VLOOKUP(B3883,Population!$A$2:$B$10,2,FALSE)/100000)/14)</f>
        <v>20.101466131405726</v>
      </c>
      <c r="L3883" s="13">
        <f>IF(B3883="Pending","",(G3883/C3883)/(VLOOKUP(B3883,Population!$A$2:$B$10,2,FALSE)/100000))</f>
        <v>5.5302453003237152E-6</v>
      </c>
    </row>
    <row r="3884" spans="1:12" x14ac:dyDescent="0.3">
      <c r="A3884" s="1">
        <v>44297</v>
      </c>
      <c r="B3884" s="101" t="s">
        <v>2</v>
      </c>
      <c r="C3884" s="101">
        <v>148770</v>
      </c>
      <c r="D3884" s="6">
        <f t="shared" si="344"/>
        <v>0.18048610049570896</v>
      </c>
      <c r="E3884" s="7">
        <f t="shared" si="345"/>
        <v>190</v>
      </c>
      <c r="F3884" s="6">
        <f t="shared" si="346"/>
        <v>0.20585048754062837</v>
      </c>
      <c r="G3884" s="101">
        <v>46</v>
      </c>
      <c r="H3884" s="7">
        <f t="shared" si="347"/>
        <v>0</v>
      </c>
      <c r="I3884" s="6">
        <f t="shared" si="348"/>
        <v>3.8295038295038295E-3</v>
      </c>
      <c r="J3884" s="10">
        <f>IF(B3884="Pending","",C3884/(VLOOKUP(B3884,Population!$A$2:$B$10,2,FALSE)/100000))</f>
        <v>15619.750369573982</v>
      </c>
      <c r="K3884" s="10">
        <f>IF(B3884="Pending","",SUMIFS(E:E,A:A,"&lt;="&amp;A3884,A:A,"&gt;="&amp;A3884-13,B:B,B3884)/(VLOOKUP(B3884,Population!$A$2:$B$10,2,FALSE)/100000)/14)</f>
        <v>22.250933534279188</v>
      </c>
      <c r="L3884" s="13">
        <f>IF(B3884="Pending","",(G3884/C3884)/(VLOOKUP(B3884,Population!$A$2:$B$10,2,FALSE)/100000))</f>
        <v>3.2463937567631697E-5</v>
      </c>
    </row>
    <row r="3885" spans="1:12" x14ac:dyDescent="0.3">
      <c r="A3885" s="1">
        <v>44297</v>
      </c>
      <c r="B3885" s="101" t="s">
        <v>3</v>
      </c>
      <c r="C3885" s="101">
        <v>128082</v>
      </c>
      <c r="D3885" s="6">
        <f t="shared" si="344"/>
        <v>0.15538765022310541</v>
      </c>
      <c r="E3885" s="7">
        <f t="shared" si="345"/>
        <v>154</v>
      </c>
      <c r="F3885" s="6">
        <f t="shared" si="346"/>
        <v>0.16684723726977249</v>
      </c>
      <c r="G3885" s="101">
        <v>125</v>
      </c>
      <c r="H3885" s="7">
        <f t="shared" si="347"/>
        <v>0</v>
      </c>
      <c r="I3885" s="6">
        <f t="shared" si="348"/>
        <v>1.0406260406260406E-2</v>
      </c>
      <c r="J3885" s="10">
        <f>IF(B3885="Pending","",C3885/(VLOOKUP(B3885,Population!$A$2:$B$10,2,FALSE)/100000))</f>
        <v>14601.530811165756</v>
      </c>
      <c r="K3885" s="10">
        <f>IF(B3885="Pending","",SUMIFS(E:E,A:A,"&lt;="&amp;A3885,A:A,"&gt;="&amp;A3885-13,B:B,B3885)/(VLOOKUP(B3885,Population!$A$2:$B$10,2,FALSE)/100000)/14)</f>
        <v>22.067419141230506</v>
      </c>
      <c r="L3885" s="13">
        <f>IF(B3885="Pending","",(G3885/C3885)/(VLOOKUP(B3885,Population!$A$2:$B$10,2,FALSE)/100000))</f>
        <v>1.1125824403299231E-4</v>
      </c>
    </row>
    <row r="3886" spans="1:12" x14ac:dyDescent="0.3">
      <c r="A3886" s="1">
        <v>44297</v>
      </c>
      <c r="B3886" s="101" t="s">
        <v>4</v>
      </c>
      <c r="C3886" s="101">
        <v>122958</v>
      </c>
      <c r="D3886" s="6">
        <f t="shared" si="344"/>
        <v>0.14917127071823205</v>
      </c>
      <c r="E3886" s="7">
        <f t="shared" si="345"/>
        <v>128</v>
      </c>
      <c r="F3886" s="6">
        <f t="shared" si="346"/>
        <v>0.13867822318526543</v>
      </c>
      <c r="G3886" s="101">
        <v>383</v>
      </c>
      <c r="H3886" s="7">
        <f t="shared" si="347"/>
        <v>0</v>
      </c>
      <c r="I3886" s="6">
        <f t="shared" si="348"/>
        <v>3.1884781884781888E-2</v>
      </c>
      <c r="J3886" s="10">
        <f>IF(B3886="Pending","",C3886/(VLOOKUP(B3886,Population!$A$2:$B$10,2,FALSE)/100000))</f>
        <v>14422.887439590861</v>
      </c>
      <c r="K3886" s="10">
        <f>IF(B3886="Pending","",SUMIFS(E:E,A:A,"&lt;="&amp;A3886,A:A,"&gt;="&amp;A3886-13,B:B,B3886)/(VLOOKUP(B3886,Population!$A$2:$B$10,2,FALSE)/100000)/14)</f>
        <v>19.446548384285915</v>
      </c>
      <c r="L3886" s="13">
        <f>IF(B3886="Pending","",(G3886/C3886)/(VLOOKUP(B3886,Population!$A$2:$B$10,2,FALSE)/100000))</f>
        <v>3.6537380441477437E-4</v>
      </c>
    </row>
    <row r="3887" spans="1:12" x14ac:dyDescent="0.3">
      <c r="A3887" s="1">
        <v>44297</v>
      </c>
      <c r="B3887" s="101" t="s">
        <v>5</v>
      </c>
      <c r="C3887" s="101">
        <v>116025</v>
      </c>
      <c r="D3887" s="6">
        <f t="shared" si="344"/>
        <v>0.14076023264108781</v>
      </c>
      <c r="E3887" s="7">
        <f t="shared" si="345"/>
        <v>143</v>
      </c>
      <c r="F3887" s="6">
        <f t="shared" si="346"/>
        <v>0.15492957746478872</v>
      </c>
      <c r="G3887" s="101">
        <v>1017</v>
      </c>
      <c r="H3887" s="7">
        <f t="shared" si="347"/>
        <v>4</v>
      </c>
      <c r="I3887" s="6">
        <f t="shared" si="348"/>
        <v>8.4665334665334671E-2</v>
      </c>
      <c r="J3887" s="10">
        <f>IF(B3887="Pending","",C3887/(VLOOKUP(B3887,Population!$A$2:$B$10,2,FALSE)/100000))</f>
        <v>12958.460330525901</v>
      </c>
      <c r="K3887" s="10">
        <f>IF(B3887="Pending","",SUMIFS(E:E,A:A,"&lt;="&amp;A3887,A:A,"&gt;="&amp;A3887-13,B:B,B3887)/(VLOOKUP(B3887,Population!$A$2:$B$10,2,FALSE)/100000)/14)</f>
        <v>17.040213787670961</v>
      </c>
      <c r="L3887" s="13">
        <f>IF(B3887="Pending","",(G3887/C3887)/(VLOOKUP(B3887,Population!$A$2:$B$10,2,FALSE)/100000))</f>
        <v>9.7897410036444079E-4</v>
      </c>
    </row>
    <row r="3888" spans="1:12" x14ac:dyDescent="0.3">
      <c r="A3888" s="1">
        <v>44297</v>
      </c>
      <c r="B3888" s="101" t="s">
        <v>6</v>
      </c>
      <c r="C3888" s="101">
        <v>83449</v>
      </c>
      <c r="D3888" s="6">
        <f t="shared" si="344"/>
        <v>0.10123939369675618</v>
      </c>
      <c r="E3888" s="7">
        <f t="shared" si="345"/>
        <v>69</v>
      </c>
      <c r="F3888" s="6">
        <f t="shared" si="346"/>
        <v>7.4756229685807155E-2</v>
      </c>
      <c r="G3888" s="101">
        <v>2235</v>
      </c>
      <c r="H3888" s="7">
        <f t="shared" si="347"/>
        <v>3</v>
      </c>
      <c r="I3888" s="6">
        <f t="shared" si="348"/>
        <v>0.18606393606393606</v>
      </c>
      <c r="J3888" s="10">
        <f>IF(B3888="Pending","",C3888/(VLOOKUP(B3888,Population!$A$2:$B$10,2,FALSE)/100000))</f>
        <v>10589.463959859804</v>
      </c>
      <c r="K3888" s="10">
        <f>IF(B3888="Pending","",SUMIFS(E:E,A:A,"&lt;="&amp;A3888,A:A,"&gt;="&amp;A3888-13,B:B,B3888)/(VLOOKUP(B3888,Population!$A$2:$B$10,2,FALSE)/100000)/14)</f>
        <v>12.517525442029083</v>
      </c>
      <c r="L3888" s="13">
        <f>IF(B3888="Pending","",(G3888/C3888)/(VLOOKUP(B3888,Population!$A$2:$B$10,2,FALSE)/100000))</f>
        <v>3.398671820177663E-3</v>
      </c>
    </row>
    <row r="3889" spans="1:12" x14ac:dyDescent="0.3">
      <c r="A3889" s="1">
        <v>44297</v>
      </c>
      <c r="B3889" s="101" t="s">
        <v>7</v>
      </c>
      <c r="C3889" s="101">
        <v>48514</v>
      </c>
      <c r="D3889" s="6">
        <f t="shared" si="344"/>
        <v>5.885664233009897E-2</v>
      </c>
      <c r="E3889" s="7">
        <f t="shared" si="345"/>
        <v>35</v>
      </c>
      <c r="F3889" s="6">
        <f t="shared" si="346"/>
        <v>3.7919826652221017E-2</v>
      </c>
      <c r="G3889" s="101">
        <v>3685</v>
      </c>
      <c r="H3889" s="7">
        <f t="shared" si="347"/>
        <v>1</v>
      </c>
      <c r="I3889" s="6">
        <f t="shared" si="348"/>
        <v>0.3067765567765568</v>
      </c>
      <c r="J3889" s="10">
        <f>IF(B3889="Pending","",C3889/(VLOOKUP(B3889,Population!$A$2:$B$10,2,FALSE)/100000))</f>
        <v>10115.576202520033</v>
      </c>
      <c r="K3889" s="10">
        <f>IF(B3889="Pending","",SUMIFS(E:E,A:A,"&lt;="&amp;A3889,A:A,"&gt;="&amp;A3889-13,B:B,B3889)/(VLOOKUP(B3889,Population!$A$2:$B$10,2,FALSE)/100000)/14)</f>
        <v>7.5360890795516129</v>
      </c>
      <c r="L3889" s="13">
        <f>IF(B3889="Pending","",(G3889/C3889)/(VLOOKUP(B3889,Population!$A$2:$B$10,2,FALSE)/100000))</f>
        <v>1.5837767037707205E-2</v>
      </c>
    </row>
    <row r="3890" spans="1:12" x14ac:dyDescent="0.3">
      <c r="A3890" s="1">
        <v>44297</v>
      </c>
      <c r="B3890" s="101" t="s">
        <v>25</v>
      </c>
      <c r="C3890" s="101">
        <v>25005</v>
      </c>
      <c r="D3890" s="6">
        <f t="shared" si="344"/>
        <v>3.0335786401123898E-2</v>
      </c>
      <c r="E3890" s="7">
        <f t="shared" si="345"/>
        <v>7</v>
      </c>
      <c r="F3890" s="6">
        <f t="shared" si="346"/>
        <v>7.5839653304442039E-3</v>
      </c>
      <c r="G3890" s="101">
        <v>4511</v>
      </c>
      <c r="H3890" s="7">
        <f t="shared" si="347"/>
        <v>0</v>
      </c>
      <c r="I3890" s="6">
        <f t="shared" si="348"/>
        <v>0.37554112554112556</v>
      </c>
      <c r="J3890" s="10">
        <f>IF(B3890="Pending","",C3890/(VLOOKUP(B3890,Population!$A$2:$B$10,2,FALSE)/100000))</f>
        <v>11295.619531190003</v>
      </c>
      <c r="K3890" s="10">
        <f>IF(B3890="Pending","",SUMIFS(E:E,A:A,"&lt;="&amp;A3890,A:A,"&gt;="&amp;A3890-13,B:B,B3890)/(VLOOKUP(B3890,Population!$A$2:$B$10,2,FALSE)/100000)/14)</f>
        <v>7.001883732591283</v>
      </c>
      <c r="L3890" s="13">
        <f>IF(B3890="Pending","",(G3890/C3890)/(VLOOKUP(B3890,Population!$A$2:$B$10,2,FALSE)/100000))</f>
        <v>8.1494662403569035E-2</v>
      </c>
    </row>
    <row r="3891" spans="1:12" x14ac:dyDescent="0.3">
      <c r="A3891" s="1">
        <v>44297</v>
      </c>
      <c r="B3891" s="101" t="s">
        <v>21</v>
      </c>
      <c r="C3891" s="101">
        <v>1050</v>
      </c>
      <c r="D3891" s="6">
        <f t="shared" si="344"/>
        <v>1.2738482591953646E-3</v>
      </c>
      <c r="E3891" s="7">
        <f t="shared" si="345"/>
        <v>-1</v>
      </c>
      <c r="F3891" s="6">
        <f t="shared" si="346"/>
        <v>-1.0834236186348862E-3</v>
      </c>
      <c r="G3891" s="101">
        <v>0</v>
      </c>
      <c r="H3891" s="7">
        <f t="shared" si="347"/>
        <v>0</v>
      </c>
      <c r="I3891" s="6">
        <f t="shared" si="348"/>
        <v>0</v>
      </c>
      <c r="J3891" s="10" t="str">
        <f>IF(B3891="Pending","",C3891/(VLOOKUP(B3891,Population!$A$2:$B$10,2,FALSE)/100000))</f>
        <v/>
      </c>
      <c r="K3891" s="10" t="str">
        <f>IF(B3891="Pending","",SUMIFS(E:E,A:A,"&lt;="&amp;A3891,A:A,"&gt;="&amp;A3891-13,B:B,B3891)/(VLOOKUP(B3891,Population!$A$2:$B$10,2,FALSE)/100000)/14)</f>
        <v/>
      </c>
      <c r="L3891" s="13" t="str">
        <f>IF(B3891="Pending","",(G3891/C3891)/(VLOOKUP(B3891,Population!$A$2:$B$10,2,FALSE)/100000))</f>
        <v/>
      </c>
    </row>
    <row r="3892" spans="1:12" x14ac:dyDescent="0.3">
      <c r="A3892" s="1">
        <v>44298</v>
      </c>
      <c r="B3892" s="101" t="s">
        <v>0</v>
      </c>
      <c r="C3892" s="101">
        <v>44944</v>
      </c>
      <c r="D3892" s="6">
        <f t="shared" si="344"/>
        <v>5.4483255224180946E-2</v>
      </c>
      <c r="E3892" s="7">
        <f t="shared" si="345"/>
        <v>55</v>
      </c>
      <c r="F3892" s="6">
        <f t="shared" si="346"/>
        <v>8.59375E-2</v>
      </c>
      <c r="G3892" s="101">
        <v>5</v>
      </c>
      <c r="H3892" s="7">
        <f t="shared" si="347"/>
        <v>0</v>
      </c>
      <c r="I3892" s="6">
        <f t="shared" si="348"/>
        <v>4.1614648356221392E-4</v>
      </c>
      <c r="J3892" s="10">
        <f>IF(B3892="Pending","",C3892/(VLOOKUP(B3892,Population!$A$2:$B$10,2,FALSE)/100000))</f>
        <v>4961.0678040563662</v>
      </c>
      <c r="K3892" s="10">
        <f>IF(B3892="Pending","",SUMIFS(E:E,A:A,"&lt;="&amp;A3892,A:A,"&gt;="&amp;A3892-13,B:B,B3892)/(VLOOKUP(B3892,Population!$A$2:$B$10,2,FALSE)/100000)/14)</f>
        <v>9.1223927066273198</v>
      </c>
      <c r="L3892" s="13">
        <f>IF(B3892="Pending","",(G3892/C3892)/(VLOOKUP(B3892,Population!$A$2:$B$10,2,FALSE)/100000))</f>
        <v>1.2280094907772529E-5</v>
      </c>
    </row>
    <row r="3893" spans="1:12" x14ac:dyDescent="0.3">
      <c r="A3893" s="1">
        <v>44298</v>
      </c>
      <c r="B3893" s="101" t="s">
        <v>1</v>
      </c>
      <c r="C3893" s="101">
        <v>105638</v>
      </c>
      <c r="D3893" s="6">
        <f t="shared" si="344"/>
        <v>0.12805940982938827</v>
      </c>
      <c r="E3893" s="7">
        <f t="shared" si="345"/>
        <v>106</v>
      </c>
      <c r="F3893" s="6">
        <f t="shared" si="346"/>
        <v>0.16562499999999999</v>
      </c>
      <c r="G3893" s="101">
        <v>5</v>
      </c>
      <c r="H3893" s="7">
        <f t="shared" si="347"/>
        <v>0</v>
      </c>
      <c r="I3893" s="6">
        <f t="shared" si="348"/>
        <v>4.1614648356221392E-4</v>
      </c>
      <c r="J3893" s="10">
        <f>IF(B3893="Pending","",C3893/(VLOOKUP(B3893,Population!$A$2:$B$10,2,FALSE)/100000))</f>
        <v>12330.444424990517</v>
      </c>
      <c r="K3893" s="10">
        <f>IF(B3893="Pending","",SUMIFS(E:E,A:A,"&lt;="&amp;A3893,A:A,"&gt;="&amp;A3893-13,B:B,B3893)/(VLOOKUP(B3893,Population!$A$2:$B$10,2,FALSE)/100000)/14)</f>
        <v>19.292738543373229</v>
      </c>
      <c r="L3893" s="13">
        <f>IF(B3893="Pending","",(G3893/C3893)/(VLOOKUP(B3893,Population!$A$2:$B$10,2,FALSE)/100000))</f>
        <v>5.5246961039944181E-6</v>
      </c>
    </row>
    <row r="3894" spans="1:12" x14ac:dyDescent="0.3">
      <c r="A3894" s="1">
        <v>44298</v>
      </c>
      <c r="B3894" s="101" t="s">
        <v>2</v>
      </c>
      <c r="C3894" s="101">
        <v>148872</v>
      </c>
      <c r="D3894" s="6">
        <f t="shared" si="344"/>
        <v>0.18046972169220063</v>
      </c>
      <c r="E3894" s="7">
        <f t="shared" si="345"/>
        <v>102</v>
      </c>
      <c r="F3894" s="6">
        <f t="shared" si="346"/>
        <v>0.15937499999999999</v>
      </c>
      <c r="G3894" s="101">
        <v>46</v>
      </c>
      <c r="H3894" s="7">
        <f t="shared" si="347"/>
        <v>0</v>
      </c>
      <c r="I3894" s="6">
        <f t="shared" si="348"/>
        <v>3.8285476487723677E-3</v>
      </c>
      <c r="J3894" s="10">
        <f>IF(B3894="Pending","",C3894/(VLOOKUP(B3894,Population!$A$2:$B$10,2,FALSE)/100000))</f>
        <v>15630.459615643058</v>
      </c>
      <c r="K3894" s="10">
        <f>IF(B3894="Pending","",SUMIFS(E:E,A:A,"&lt;="&amp;A3894,A:A,"&gt;="&amp;A3894-13,B:B,B3894)/(VLOOKUP(B3894,Population!$A$2:$B$10,2,FALSE)/100000)/14)</f>
        <v>21.29100111352161</v>
      </c>
      <c r="L3894" s="13">
        <f>IF(B3894="Pending","",(G3894/C3894)/(VLOOKUP(B3894,Population!$A$2:$B$10,2,FALSE)/100000))</f>
        <v>3.2441694824658547E-5</v>
      </c>
    </row>
    <row r="3895" spans="1:12" x14ac:dyDescent="0.3">
      <c r="A3895" s="1">
        <v>44298</v>
      </c>
      <c r="B3895" s="101" t="s">
        <v>3</v>
      </c>
      <c r="C3895" s="101">
        <v>128194</v>
      </c>
      <c r="D3895" s="6">
        <f t="shared" si="344"/>
        <v>0.15540286623817756</v>
      </c>
      <c r="E3895" s="7">
        <f t="shared" si="345"/>
        <v>112</v>
      </c>
      <c r="F3895" s="6">
        <f t="shared" si="346"/>
        <v>0.17499999999999999</v>
      </c>
      <c r="G3895" s="101">
        <v>125</v>
      </c>
      <c r="H3895" s="7">
        <f t="shared" si="347"/>
        <v>0</v>
      </c>
      <c r="I3895" s="6">
        <f t="shared" si="348"/>
        <v>1.0403662089055347E-2</v>
      </c>
      <c r="J3895" s="10">
        <f>IF(B3895="Pending","",C3895/(VLOOKUP(B3895,Population!$A$2:$B$10,2,FALSE)/100000))</f>
        <v>14614.298971023118</v>
      </c>
      <c r="K3895" s="10">
        <f>IF(B3895="Pending","",SUMIFS(E:E,A:A,"&lt;="&amp;A3895,A:A,"&gt;="&amp;A3895-13,B:B,B3895)/(VLOOKUP(B3895,Population!$A$2:$B$10,2,FALSE)/100000)/14)</f>
        <v>21.130978845569434</v>
      </c>
      <c r="L3895" s="13">
        <f>IF(B3895="Pending","",(G3895/C3895)/(VLOOKUP(B3895,Population!$A$2:$B$10,2,FALSE)/100000))</f>
        <v>1.111610403937292E-4</v>
      </c>
    </row>
    <row r="3896" spans="1:12" x14ac:dyDescent="0.3">
      <c r="A3896" s="1">
        <v>44298</v>
      </c>
      <c r="B3896" s="101" t="s">
        <v>4</v>
      </c>
      <c r="C3896" s="101">
        <v>123063</v>
      </c>
      <c r="D3896" s="6">
        <f t="shared" si="344"/>
        <v>0.14918282390649207</v>
      </c>
      <c r="E3896" s="7">
        <f t="shared" si="345"/>
        <v>105</v>
      </c>
      <c r="F3896" s="6">
        <f t="shared" si="346"/>
        <v>0.1640625</v>
      </c>
      <c r="G3896" s="101">
        <v>383</v>
      </c>
      <c r="H3896" s="7">
        <f t="shared" si="347"/>
        <v>0</v>
      </c>
      <c r="I3896" s="6">
        <f t="shared" si="348"/>
        <v>3.1876820640865583E-2</v>
      </c>
      <c r="J3896" s="10">
        <f>IF(B3896="Pending","",C3896/(VLOOKUP(B3896,Population!$A$2:$B$10,2,FALSE)/100000))</f>
        <v>14435.203866184958</v>
      </c>
      <c r="K3896" s="10">
        <f>IF(B3896="Pending","",SUMIFS(E:E,A:A,"&lt;="&amp;A3896,A:A,"&gt;="&amp;A3896-13,B:B,B3896)/(VLOOKUP(B3896,Population!$A$2:$B$10,2,FALSE)/100000)/14)</f>
        <v>18.826537793834749</v>
      </c>
      <c r="L3896" s="13">
        <f>IF(B3896="Pending","",(G3896/C3896)/(VLOOKUP(B3896,Population!$A$2:$B$10,2,FALSE)/100000))</f>
        <v>3.6506205962175337E-4</v>
      </c>
    </row>
    <row r="3897" spans="1:12" x14ac:dyDescent="0.3">
      <c r="A3897" s="1">
        <v>44298</v>
      </c>
      <c r="B3897" s="101" t="s">
        <v>5</v>
      </c>
      <c r="C3897" s="101">
        <v>116112</v>
      </c>
      <c r="D3897" s="6">
        <f t="shared" si="344"/>
        <v>0.14075649097966575</v>
      </c>
      <c r="E3897" s="7">
        <f t="shared" si="345"/>
        <v>87</v>
      </c>
      <c r="F3897" s="6">
        <f t="shared" si="346"/>
        <v>0.13593749999999999</v>
      </c>
      <c r="G3897" s="101">
        <v>1017</v>
      </c>
      <c r="H3897" s="7">
        <f t="shared" si="347"/>
        <v>0</v>
      </c>
      <c r="I3897" s="6">
        <f t="shared" si="348"/>
        <v>8.4644194756554311E-2</v>
      </c>
      <c r="J3897" s="10">
        <f>IF(B3897="Pending","",C3897/(VLOOKUP(B3897,Population!$A$2:$B$10,2,FALSE)/100000))</f>
        <v>12968.177081646398</v>
      </c>
      <c r="K3897" s="10">
        <f>IF(B3897="Pending","",SUMIFS(E:E,A:A,"&lt;="&amp;A3897,A:A,"&gt;="&amp;A3897-13,B:B,B3897)/(VLOOKUP(B3897,Population!$A$2:$B$10,2,FALSE)/100000)/14)</f>
        <v>16.386048277095576</v>
      </c>
      <c r="L3897" s="13">
        <f>IF(B3897="Pending","",(G3897/C3897)/(VLOOKUP(B3897,Population!$A$2:$B$10,2,FALSE)/100000))</f>
        <v>9.7824057801764006E-4</v>
      </c>
    </row>
    <row r="3898" spans="1:12" x14ac:dyDescent="0.3">
      <c r="A3898" s="1">
        <v>44298</v>
      </c>
      <c r="B3898" s="101" t="s">
        <v>6</v>
      </c>
      <c r="C3898" s="101">
        <v>83489</v>
      </c>
      <c r="D3898" s="6">
        <f t="shared" si="344"/>
        <v>0.10120933818555632</v>
      </c>
      <c r="E3898" s="7">
        <f t="shared" si="345"/>
        <v>40</v>
      </c>
      <c r="F3898" s="6">
        <f t="shared" si="346"/>
        <v>6.25E-2</v>
      </c>
      <c r="G3898" s="101">
        <v>2236</v>
      </c>
      <c r="H3898" s="7">
        <f t="shared" si="347"/>
        <v>1</v>
      </c>
      <c r="I3898" s="6">
        <f t="shared" si="348"/>
        <v>0.18610070744902205</v>
      </c>
      <c r="J3898" s="10">
        <f>IF(B3898="Pending","",C3898/(VLOOKUP(B3898,Population!$A$2:$B$10,2,FALSE)/100000))</f>
        <v>10594.539857215008</v>
      </c>
      <c r="K3898" s="10">
        <f>IF(B3898="Pending","",SUMIFS(E:E,A:A,"&lt;="&amp;A3898,A:A,"&gt;="&amp;A3898-13,B:B,B3898)/(VLOOKUP(B3898,Population!$A$2:$B$10,2,FALSE)/100000)/14)</f>
        <v>11.828653658108582</v>
      </c>
      <c r="L3898" s="13">
        <f>IF(B3898="Pending","",(G3898/C3898)/(VLOOKUP(B3898,Population!$A$2:$B$10,2,FALSE)/100000))</f>
        <v>3.3985634293845404E-3</v>
      </c>
    </row>
    <row r="3899" spans="1:12" x14ac:dyDescent="0.3">
      <c r="A3899" s="1">
        <v>44298</v>
      </c>
      <c r="B3899" s="101" t="s">
        <v>7</v>
      </c>
      <c r="C3899" s="101">
        <v>48535</v>
      </c>
      <c r="D3899" s="6">
        <f t="shared" si="344"/>
        <v>5.883643628305496E-2</v>
      </c>
      <c r="E3899" s="7">
        <f t="shared" si="345"/>
        <v>21</v>
      </c>
      <c r="F3899" s="6">
        <f t="shared" si="346"/>
        <v>3.2812500000000001E-2</v>
      </c>
      <c r="G3899" s="101">
        <v>3686</v>
      </c>
      <c r="H3899" s="7">
        <f t="shared" si="347"/>
        <v>1</v>
      </c>
      <c r="I3899" s="6">
        <f t="shared" si="348"/>
        <v>0.30678318768206408</v>
      </c>
      <c r="J3899" s="10">
        <f>IF(B3899="Pending","",C3899/(VLOOKUP(B3899,Population!$A$2:$B$10,2,FALSE)/100000))</f>
        <v>10119.954878783647</v>
      </c>
      <c r="K3899" s="10">
        <f>IF(B3899="Pending","",SUMIFS(E:E,A:A,"&lt;="&amp;A3899,A:A,"&gt;="&amp;A3899-13,B:B,B3899)/(VLOOKUP(B3899,Population!$A$2:$B$10,2,FALSE)/100000)/14)</f>
        <v>7.3871545127620539</v>
      </c>
      <c r="L3899" s="13">
        <f>IF(B3899="Pending","",(G3899/C3899)/(VLOOKUP(B3899,Population!$A$2:$B$10,2,FALSE)/100000))</f>
        <v>1.5835210434961014E-2</v>
      </c>
    </row>
    <row r="3900" spans="1:12" x14ac:dyDescent="0.3">
      <c r="A3900" s="1">
        <v>44298</v>
      </c>
      <c r="B3900" s="101" t="s">
        <v>25</v>
      </c>
      <c r="C3900" s="101">
        <v>25016</v>
      </c>
      <c r="D3900" s="6">
        <f t="shared" si="344"/>
        <v>3.0325585454968638E-2</v>
      </c>
      <c r="E3900" s="7">
        <f t="shared" si="345"/>
        <v>11</v>
      </c>
      <c r="F3900" s="6">
        <f t="shared" si="346"/>
        <v>1.7187500000000001E-2</v>
      </c>
      <c r="G3900" s="101">
        <v>4512</v>
      </c>
      <c r="H3900" s="7">
        <f t="shared" si="347"/>
        <v>1</v>
      </c>
      <c r="I3900" s="6">
        <f t="shared" si="348"/>
        <v>0.37553058676654183</v>
      </c>
      <c r="J3900" s="10">
        <f>IF(B3900="Pending","",C3900/(VLOOKUP(B3900,Population!$A$2:$B$10,2,FALSE)/100000))</f>
        <v>11300.588609967972</v>
      </c>
      <c r="K3900" s="10">
        <f>IF(B3900="Pending","",SUMIFS(E:E,A:A,"&lt;="&amp;A3900,A:A,"&gt;="&amp;A3900-13,B:B,B3900)/(VLOOKUP(B3900,Population!$A$2:$B$10,2,FALSE)/100000)/14)</f>
        <v>6.7114830247879587</v>
      </c>
      <c r="L3900" s="13">
        <f>IF(B3900="Pending","",(G3900/C3900)/(VLOOKUP(B3900,Population!$A$2:$B$10,2,FALSE)/100000))</f>
        <v>8.1476885506699889E-2</v>
      </c>
    </row>
    <row r="3901" spans="1:12" x14ac:dyDescent="0.3">
      <c r="A3901" s="1">
        <v>44298</v>
      </c>
      <c r="B3901" s="101" t="s">
        <v>21</v>
      </c>
      <c r="C3901" s="101">
        <v>1051</v>
      </c>
      <c r="D3901" s="6">
        <f t="shared" si="344"/>
        <v>1.27407220631484E-3</v>
      </c>
      <c r="E3901" s="7">
        <f t="shared" si="345"/>
        <v>1</v>
      </c>
      <c r="F3901" s="6">
        <f t="shared" si="346"/>
        <v>1.5625000000000001E-3</v>
      </c>
      <c r="G3901" s="101">
        <v>0</v>
      </c>
      <c r="H3901" s="7">
        <f t="shared" si="347"/>
        <v>0</v>
      </c>
      <c r="I3901" s="6">
        <f t="shared" si="348"/>
        <v>0</v>
      </c>
      <c r="J3901" s="10" t="str">
        <f>IF(B3901="Pending","",C3901/(VLOOKUP(B3901,Population!$A$2:$B$10,2,FALSE)/100000))</f>
        <v/>
      </c>
      <c r="K3901" s="10" t="str">
        <f>IF(B3901="Pending","",SUMIFS(E:E,A:A,"&lt;="&amp;A3901,A:A,"&gt;="&amp;A3901-13,B:B,B3901)/(VLOOKUP(B3901,Population!$A$2:$B$10,2,FALSE)/100000)/14)</f>
        <v/>
      </c>
      <c r="L3901" s="13" t="str">
        <f>IF(B3901="Pending","",(G3901/C3901)/(VLOOKUP(B3901,Population!$A$2:$B$10,2,FALSE)/100000))</f>
        <v/>
      </c>
    </row>
    <row r="3902" spans="1:12" x14ac:dyDescent="0.3">
      <c r="A3902" s="1">
        <v>44299</v>
      </c>
      <c r="B3902" s="101" t="s">
        <v>0</v>
      </c>
      <c r="C3902" s="101">
        <v>45076</v>
      </c>
      <c r="D3902" s="6">
        <f t="shared" ref="D3902" si="349">C3902/SUMIF(A:A,A3902,C:C)</f>
        <v>5.4546928679733438E-2</v>
      </c>
      <c r="E3902" s="7">
        <f t="shared" ref="E3902" si="350">C3902-SUMIFS(C:C,A:A,A3902-1,B:B,B3902)</f>
        <v>132</v>
      </c>
      <c r="F3902" s="6">
        <f t="shared" ref="F3902" si="351">E3902/SUMIF(A:A,A3902,E:E)</f>
        <v>9.0597117364447491E-2</v>
      </c>
      <c r="G3902" s="101">
        <v>5</v>
      </c>
      <c r="H3902" s="7">
        <f t="shared" ref="H3902:H3911" si="352">G3902-SUMIFS(G:G,A:A,A3902-1,B:B,B3902)</f>
        <v>0</v>
      </c>
      <c r="I3902" s="6">
        <f t="shared" ref="I3902:I3911" si="353">G3902/SUMIF(A:A,A3902,G:G)</f>
        <v>4.1590417567792379E-4</v>
      </c>
      <c r="J3902" s="10">
        <f>IF(B3902="Pending","",C3902/(VLOOKUP(B3902,Population!$A$2:$B$10,2,FALSE)/100000))</f>
        <v>4975.638401914488</v>
      </c>
      <c r="K3902" s="10">
        <f>IF(B3902="Pending","",SUMIFS(E:E,A:A,"&lt;="&amp;A3902,A:A,"&gt;="&amp;A3902-13,B:B,B3902)/(VLOOKUP(B3902,Population!$A$2:$B$10,2,FALSE)/100000)/14)</f>
        <v>9.65854024686125</v>
      </c>
      <c r="L3902" s="13">
        <f>IF(B3902="Pending","",(G3902/C3902)/(VLOOKUP(B3902,Population!$A$2:$B$10,2,FALSE)/100000))</f>
        <v>1.2244134029970018E-5</v>
      </c>
    </row>
    <row r="3903" spans="1:12" x14ac:dyDescent="0.3">
      <c r="A3903" s="1">
        <v>44299</v>
      </c>
      <c r="B3903" s="101" t="s">
        <v>1</v>
      </c>
      <c r="C3903" s="101">
        <v>105841</v>
      </c>
      <c r="D3903" s="6">
        <f t="shared" ref="D3903:D3911" si="354">C3903/SUMIF(A:A,A3903,C:C)</f>
        <v>0.12807927674131836</v>
      </c>
      <c r="E3903" s="7">
        <f t="shared" ref="E3903:E3911" si="355">C3903-SUMIFS(C:C,A:A,A3903-1,B:B,B3903)</f>
        <v>203</v>
      </c>
      <c r="F3903" s="6">
        <f t="shared" ref="F3903:F3911" si="356">E3903/SUMIF(A:A,A3903,E:E)</f>
        <v>0.1393273850377488</v>
      </c>
      <c r="G3903" s="101">
        <v>5</v>
      </c>
      <c r="H3903" s="7">
        <f t="shared" si="352"/>
        <v>0</v>
      </c>
      <c r="I3903" s="6">
        <f t="shared" si="353"/>
        <v>4.1590417567792379E-4</v>
      </c>
      <c r="J3903" s="10">
        <f>IF(B3903="Pending","",C3903/(VLOOKUP(B3903,Population!$A$2:$B$10,2,FALSE)/100000))</f>
        <v>12354.139309580087</v>
      </c>
      <c r="K3903" s="10">
        <f>IF(B3903="Pending","",SUMIFS(E:E,A:A,"&lt;="&amp;A3903,A:A,"&gt;="&amp;A3903-13,B:B,B3903)/(VLOOKUP(B3903,Population!$A$2:$B$10,2,FALSE)/100000)/14)</f>
        <v>20.043104346702354</v>
      </c>
      <c r="L3903" s="13">
        <f>IF(B3903="Pending","",(G3903/C3903)/(VLOOKUP(B3903,Population!$A$2:$B$10,2,FALSE)/100000))</f>
        <v>5.5140998954446987E-6</v>
      </c>
    </row>
    <row r="3904" spans="1:12" x14ac:dyDescent="0.3">
      <c r="A3904" s="1">
        <v>44299</v>
      </c>
      <c r="B3904" s="101" t="s">
        <v>2</v>
      </c>
      <c r="C3904" s="101">
        <v>149156</v>
      </c>
      <c r="D3904" s="6">
        <f t="shared" si="354"/>
        <v>0.18049520130788713</v>
      </c>
      <c r="E3904" s="7">
        <f t="shared" si="355"/>
        <v>284</v>
      </c>
      <c r="F3904" s="6">
        <f t="shared" si="356"/>
        <v>0.19492107069320522</v>
      </c>
      <c r="G3904" s="101">
        <v>46</v>
      </c>
      <c r="H3904" s="7">
        <f t="shared" si="352"/>
        <v>0</v>
      </c>
      <c r="I3904" s="6">
        <f t="shared" si="353"/>
        <v>3.8263184162368991E-3</v>
      </c>
      <c r="J3904" s="10">
        <f>IF(B3904="Pending","",C3904/(VLOOKUP(B3904,Population!$A$2:$B$10,2,FALSE)/100000))</f>
        <v>15660.27751646284</v>
      </c>
      <c r="K3904" s="10">
        <f>IF(B3904="Pending","",SUMIFS(E:E,A:A,"&lt;="&amp;A3904,A:A,"&gt;="&amp;A3904-13,B:B,B3904)/(VLOOKUP(B3904,Population!$A$2:$B$10,2,FALSE)/100000)/14)</f>
        <v>22.303429838539365</v>
      </c>
      <c r="L3904" s="13">
        <f>IF(B3904="Pending","",(G3904/C3904)/(VLOOKUP(B3904,Population!$A$2:$B$10,2,FALSE)/100000))</f>
        <v>3.2379924320420011E-5</v>
      </c>
    </row>
    <row r="3905" spans="1:12" x14ac:dyDescent="0.3">
      <c r="A3905" s="1">
        <v>44299</v>
      </c>
      <c r="B3905" s="101" t="s">
        <v>3</v>
      </c>
      <c r="C3905" s="101">
        <v>128435</v>
      </c>
      <c r="D3905" s="6">
        <f t="shared" si="354"/>
        <v>0.15542050725400577</v>
      </c>
      <c r="E3905" s="7">
        <f t="shared" si="355"/>
        <v>241</v>
      </c>
      <c r="F3905" s="6">
        <f t="shared" si="356"/>
        <v>0.16540837336993822</v>
      </c>
      <c r="G3905" s="101">
        <v>125</v>
      </c>
      <c r="H3905" s="7">
        <f t="shared" si="352"/>
        <v>0</v>
      </c>
      <c r="I3905" s="6">
        <f t="shared" si="353"/>
        <v>1.0397604391948095E-2</v>
      </c>
      <c r="J3905" s="10">
        <f>IF(B3905="Pending","",C3905/(VLOOKUP(B3905,Population!$A$2:$B$10,2,FALSE)/100000))</f>
        <v>14641.773315001903</v>
      </c>
      <c r="K3905" s="10">
        <f>IF(B3905="Pending","",SUMIFS(E:E,A:A,"&lt;="&amp;A3905,A:A,"&gt;="&amp;A3905-13,B:B,B3905)/(VLOOKUP(B3905,Population!$A$2:$B$10,2,FALSE)/100000)/14)</f>
        <v>21.839416286634766</v>
      </c>
      <c r="L3905" s="13">
        <f>IF(B3905="Pending","",(G3905/C3905)/(VLOOKUP(B3905,Population!$A$2:$B$10,2,FALSE)/100000))</f>
        <v>1.1095245386564193E-4</v>
      </c>
    </row>
    <row r="3906" spans="1:12" x14ac:dyDescent="0.3">
      <c r="A3906" s="1">
        <v>44299</v>
      </c>
      <c r="B3906" s="101" t="s">
        <v>4</v>
      </c>
      <c r="C3906" s="101">
        <v>123271</v>
      </c>
      <c r="D3906" s="6">
        <f t="shared" si="354"/>
        <v>0.14917149803175572</v>
      </c>
      <c r="E3906" s="7">
        <f t="shared" si="355"/>
        <v>208</v>
      </c>
      <c r="F3906" s="6">
        <f t="shared" si="356"/>
        <v>0.14275909402882636</v>
      </c>
      <c r="G3906" s="101">
        <v>386</v>
      </c>
      <c r="H3906" s="7">
        <f t="shared" si="352"/>
        <v>3</v>
      </c>
      <c r="I3906" s="6">
        <f t="shared" si="353"/>
        <v>3.2107802362335715E-2</v>
      </c>
      <c r="J3906" s="10">
        <f>IF(B3906="Pending","",C3906/(VLOOKUP(B3906,Population!$A$2:$B$10,2,FALSE)/100000))</f>
        <v>14459.60212077136</v>
      </c>
      <c r="K3906" s="10">
        <f>IF(B3906="Pending","",SUMIFS(E:E,A:A,"&lt;="&amp;A3906,A:A,"&gt;="&amp;A3906-13,B:B,B3906)/(VLOOKUP(B3906,Population!$A$2:$B$10,2,FALSE)/100000)/14)</f>
        <v>19.597361771152414</v>
      </c>
      <c r="L3906" s="13">
        <f>IF(B3906="Pending","",(G3906/C3906)/(VLOOKUP(B3906,Population!$A$2:$B$10,2,FALSE)/100000))</f>
        <v>3.6730074507321535E-4</v>
      </c>
    </row>
    <row r="3907" spans="1:12" x14ac:dyDescent="0.3">
      <c r="A3907" s="1">
        <v>44299</v>
      </c>
      <c r="B3907" s="101" t="s">
        <v>5</v>
      </c>
      <c r="C3907" s="101">
        <v>116322</v>
      </c>
      <c r="D3907" s="6">
        <f t="shared" si="354"/>
        <v>0.1407624420508464</v>
      </c>
      <c r="E3907" s="7">
        <f t="shared" si="355"/>
        <v>210</v>
      </c>
      <c r="F3907" s="6">
        <f t="shared" si="356"/>
        <v>0.14413177762525739</v>
      </c>
      <c r="G3907" s="101">
        <v>1017</v>
      </c>
      <c r="H3907" s="7">
        <f t="shared" si="352"/>
        <v>0</v>
      </c>
      <c r="I3907" s="6">
        <f t="shared" si="353"/>
        <v>8.4594909332889698E-2</v>
      </c>
      <c r="J3907" s="10">
        <f>IF(B3907="Pending","",C3907/(VLOOKUP(B3907,Population!$A$2:$B$10,2,FALSE)/100000))</f>
        <v>12991.631308488979</v>
      </c>
      <c r="K3907" s="10">
        <f>IF(B3907="Pending","",SUMIFS(E:E,A:A,"&lt;="&amp;A3907,A:A,"&gt;="&amp;A3907-13,B:B,B3907)/(VLOOKUP(B3907,Population!$A$2:$B$10,2,FALSE)/100000)/14)</f>
        <v>17.239654492114674</v>
      </c>
      <c r="L3907" s="13">
        <f>IF(B3907="Pending","",(G3907/C3907)/(VLOOKUP(B3907,Population!$A$2:$B$10,2,FALSE)/100000))</f>
        <v>9.7647452755956945E-4</v>
      </c>
    </row>
    <row r="3908" spans="1:12" x14ac:dyDescent="0.3">
      <c r="A3908" s="1">
        <v>44299</v>
      </c>
      <c r="B3908" s="101" t="s">
        <v>6</v>
      </c>
      <c r="C3908" s="101">
        <v>83593</v>
      </c>
      <c r="D3908" s="6">
        <f t="shared" si="354"/>
        <v>0.10115674436784447</v>
      </c>
      <c r="E3908" s="7">
        <f t="shared" si="355"/>
        <v>104</v>
      </c>
      <c r="F3908" s="6">
        <f t="shared" si="356"/>
        <v>7.1379547014413181E-2</v>
      </c>
      <c r="G3908" s="101">
        <v>2238</v>
      </c>
      <c r="H3908" s="7">
        <f t="shared" si="352"/>
        <v>2</v>
      </c>
      <c r="I3908" s="6">
        <f t="shared" si="353"/>
        <v>0.1861587090334387</v>
      </c>
      <c r="J3908" s="10">
        <f>IF(B3908="Pending","",C3908/(VLOOKUP(B3908,Population!$A$2:$B$10,2,FALSE)/100000))</f>
        <v>10607.737190338537</v>
      </c>
      <c r="K3908" s="10">
        <f>IF(B3908="Pending","",SUMIFS(E:E,A:A,"&lt;="&amp;A3908,A:A,"&gt;="&amp;A3908-13,B:B,B3908)/(VLOOKUP(B3908,Population!$A$2:$B$10,2,FALSE)/100000)/14)</f>
        <v>12.064320321028754</v>
      </c>
      <c r="L3908" s="13">
        <f>IF(B3908="Pending","",(G3908/C3908)/(VLOOKUP(B3908,Population!$A$2:$B$10,2,FALSE)/100000))</f>
        <v>3.3973712753896388E-3</v>
      </c>
    </row>
    <row r="3909" spans="1:12" x14ac:dyDescent="0.3">
      <c r="A3909" s="1">
        <v>44299</v>
      </c>
      <c r="B3909" s="101" t="s">
        <v>7</v>
      </c>
      <c r="C3909" s="101">
        <v>48592</v>
      </c>
      <c r="D3909" s="6">
        <f t="shared" si="354"/>
        <v>5.8801676244689127E-2</v>
      </c>
      <c r="E3909" s="7">
        <f t="shared" si="355"/>
        <v>57</v>
      </c>
      <c r="F3909" s="6">
        <f t="shared" si="356"/>
        <v>3.9121482498284142E-2</v>
      </c>
      <c r="G3909" s="101">
        <v>3687</v>
      </c>
      <c r="H3909" s="7">
        <f t="shared" si="352"/>
        <v>1</v>
      </c>
      <c r="I3909" s="6">
        <f t="shared" si="353"/>
        <v>0.30668773914490099</v>
      </c>
      <c r="J3909" s="10">
        <f>IF(B3909="Pending","",C3909/(VLOOKUP(B3909,Population!$A$2:$B$10,2,FALSE)/100000))</f>
        <v>10131.839857213454</v>
      </c>
      <c r="K3909" s="10">
        <f>IF(B3909="Pending","",SUMIFS(E:E,A:A,"&lt;="&amp;A3909,A:A,"&gt;="&amp;A3909-13,B:B,B3909)/(VLOOKUP(B3909,Population!$A$2:$B$10,2,FALSE)/100000)/14)</f>
        <v>7.6701301896622143</v>
      </c>
      <c r="L3909" s="13">
        <f>IF(B3909="Pending","",(G3909/C3909)/(VLOOKUP(B3909,Population!$A$2:$B$10,2,FALSE)/100000))</f>
        <v>1.5820926219425796E-2</v>
      </c>
    </row>
    <row r="3910" spans="1:12" x14ac:dyDescent="0.3">
      <c r="A3910" s="1">
        <v>44299</v>
      </c>
      <c r="B3910" s="101" t="s">
        <v>25</v>
      </c>
      <c r="C3910" s="101">
        <v>25033</v>
      </c>
      <c r="D3910" s="6">
        <f t="shared" si="354"/>
        <v>3.0292689361073901E-2</v>
      </c>
      <c r="E3910" s="7">
        <f t="shared" si="355"/>
        <v>17</v>
      </c>
      <c r="F3910" s="6">
        <f t="shared" si="356"/>
        <v>1.1667810569663692E-2</v>
      </c>
      <c r="G3910" s="101">
        <v>4513</v>
      </c>
      <c r="H3910" s="7">
        <f t="shared" si="352"/>
        <v>1</v>
      </c>
      <c r="I3910" s="6">
        <f t="shared" si="353"/>
        <v>0.37539510896689404</v>
      </c>
      <c r="J3910" s="10">
        <f>IF(B3910="Pending","",C3910/(VLOOKUP(B3910,Population!$A$2:$B$10,2,FALSE)/100000))</f>
        <v>11308.268095352103</v>
      </c>
      <c r="K3910" s="10">
        <f>IF(B3910="Pending","",SUMIFS(E:E,A:A,"&lt;="&amp;A3910,A:A,"&gt;="&amp;A3910-13,B:B,B3910)/(VLOOKUP(B3910,Population!$A$2:$B$10,2,FALSE)/100000)/14)</f>
        <v>6.4856158076075943</v>
      </c>
      <c r="L3910" s="13">
        <f>IF(B3910="Pending","",(G3910/C3910)/(VLOOKUP(B3910,Population!$A$2:$B$10,2,FALSE)/100000))</f>
        <v>8.1439599819037478E-2</v>
      </c>
    </row>
    <row r="3911" spans="1:12" x14ac:dyDescent="0.3">
      <c r="A3911" s="1">
        <v>44299</v>
      </c>
      <c r="B3911" s="101" t="s">
        <v>21</v>
      </c>
      <c r="C3911" s="101">
        <v>1052</v>
      </c>
      <c r="D3911" s="6">
        <f t="shared" si="354"/>
        <v>1.2730359608456735E-3</v>
      </c>
      <c r="E3911" s="7">
        <f t="shared" si="355"/>
        <v>1</v>
      </c>
      <c r="F3911" s="6">
        <f t="shared" si="356"/>
        <v>6.863417982155113E-4</v>
      </c>
      <c r="G3911" s="101">
        <v>0</v>
      </c>
      <c r="H3911" s="7">
        <f t="shared" si="352"/>
        <v>0</v>
      </c>
      <c r="I3911" s="6">
        <f t="shared" si="353"/>
        <v>0</v>
      </c>
      <c r="J3911" s="10" t="str">
        <f>IF(B3911="Pending","",C3911/(VLOOKUP(B3911,Population!$A$2:$B$10,2,FALSE)/100000))</f>
        <v/>
      </c>
      <c r="K3911" s="10" t="str">
        <f>IF(B3911="Pending","",SUMIFS(E:E,A:A,"&lt;="&amp;A3911,A:A,"&gt;="&amp;A3911-13,B:B,B3911)/(VLOOKUP(B3911,Population!$A$2:$B$10,2,FALSE)/100000)/14)</f>
        <v/>
      </c>
      <c r="L3911" s="13" t="str">
        <f>IF(B3911="Pending","",(G3911/C3911)/(VLOOKUP(B3911,Population!$A$2:$B$10,2,FALSE)/100000))</f>
        <v/>
      </c>
    </row>
    <row r="3912" spans="1:12" x14ac:dyDescent="0.3">
      <c r="A3912" s="1">
        <v>44300</v>
      </c>
      <c r="B3912" s="101" t="s">
        <v>0</v>
      </c>
      <c r="C3912" s="101">
        <v>45197</v>
      </c>
      <c r="D3912" s="6">
        <f t="shared" ref="D3912:D3921" si="357">C3912/SUMIF(A:A,A3912,C:C)</f>
        <v>5.461351725937947E-2</v>
      </c>
      <c r="E3912" s="7">
        <f t="shared" ref="E3912:E3921" si="358">C3912-SUMIFS(C:C,A:A,A3912-1,B:B,B3912)</f>
        <v>121</v>
      </c>
      <c r="F3912" s="6">
        <f t="shared" ref="F3912:F3921" si="359">E3912/SUMIF(A:A,A3912,E:E)</f>
        <v>0.10016556291390728</v>
      </c>
      <c r="G3912" s="101">
        <v>5</v>
      </c>
      <c r="H3912" s="7">
        <f t="shared" ref="H3912:H3921" si="360">G3912-SUMIFS(G:G,A:A,A3912-1,B:B,B3912)</f>
        <v>0</v>
      </c>
      <c r="I3912" s="6">
        <f t="shared" ref="I3912:I3921" si="361">G3912/SUMIF(A:A,A3912,G:G)</f>
        <v>4.1555851063829788E-4</v>
      </c>
      <c r="J3912" s="10">
        <f>IF(B3912="Pending","",C3912/(VLOOKUP(B3912,Population!$A$2:$B$10,2,FALSE)/100000))</f>
        <v>4988.9947832844327</v>
      </c>
      <c r="K3912" s="10">
        <f>IF(B3912="Pending","",SUMIFS(E:E,A:A,"&lt;="&amp;A3912,A:A,"&gt;="&amp;A3912-13,B:B,B3912)/(VLOOKUP(B3912,Population!$A$2:$B$10,2,FALSE)/100000)/14)</f>
        <v>9.8083461772207308</v>
      </c>
      <c r="L3912" s="13">
        <f>IF(B3912="Pending","",(G3912/C3912)/(VLOOKUP(B3912,Population!$A$2:$B$10,2,FALSE)/100000))</f>
        <v>1.2211354415888854E-5</v>
      </c>
    </row>
    <row r="3913" spans="1:12" x14ac:dyDescent="0.3">
      <c r="A3913" s="1">
        <v>44300</v>
      </c>
      <c r="B3913" s="101" t="s">
        <v>1</v>
      </c>
      <c r="C3913" s="101">
        <v>106043</v>
      </c>
      <c r="D3913" s="6">
        <f t="shared" si="357"/>
        <v>0.1281364075212155</v>
      </c>
      <c r="E3913" s="7">
        <f t="shared" si="358"/>
        <v>202</v>
      </c>
      <c r="F3913" s="6">
        <f t="shared" si="359"/>
        <v>0.16721854304635761</v>
      </c>
      <c r="G3913" s="101">
        <v>5</v>
      </c>
      <c r="H3913" s="7">
        <f t="shared" si="360"/>
        <v>0</v>
      </c>
      <c r="I3913" s="6">
        <f t="shared" si="361"/>
        <v>4.1555851063829788E-4</v>
      </c>
      <c r="J3913" s="10">
        <f>IF(B3913="Pending","",C3913/(VLOOKUP(B3913,Population!$A$2:$B$10,2,FALSE)/100000))</f>
        <v>12377.717470600252</v>
      </c>
      <c r="K3913" s="10">
        <f>IF(B3913="Pending","",SUMIFS(E:E,A:A,"&lt;="&amp;A3913,A:A,"&gt;="&amp;A3913-13,B:B,B3913)/(VLOOKUP(B3913,Population!$A$2:$B$10,2,FALSE)/100000)/14)</f>
        <v>20.126478324850034</v>
      </c>
      <c r="L3913" s="13">
        <f>IF(B3913="Pending","",(G3913/C3913)/(VLOOKUP(B3913,Population!$A$2:$B$10,2,FALSE)/100000))</f>
        <v>5.5035961547085832E-6</v>
      </c>
    </row>
    <row r="3914" spans="1:12" x14ac:dyDescent="0.3">
      <c r="A3914" s="1">
        <v>44300</v>
      </c>
      <c r="B3914" s="101" t="s">
        <v>2</v>
      </c>
      <c r="C3914" s="101">
        <v>149363</v>
      </c>
      <c r="D3914" s="6">
        <f t="shared" si="357"/>
        <v>0.18048186336289346</v>
      </c>
      <c r="E3914" s="7">
        <f t="shared" si="358"/>
        <v>207</v>
      </c>
      <c r="F3914" s="6">
        <f t="shared" si="359"/>
        <v>0.17135761589403972</v>
      </c>
      <c r="G3914" s="101">
        <v>46</v>
      </c>
      <c r="H3914" s="7">
        <f t="shared" si="360"/>
        <v>0</v>
      </c>
      <c r="I3914" s="6">
        <f t="shared" si="361"/>
        <v>3.8231382978723403E-3</v>
      </c>
      <c r="J3914" s="10">
        <f>IF(B3914="Pending","",C3914/(VLOOKUP(B3914,Population!$A$2:$B$10,2,FALSE)/100000))</f>
        <v>15682.010986426554</v>
      </c>
      <c r="K3914" s="10">
        <f>IF(B3914="Pending","",SUMIFS(E:E,A:A,"&lt;="&amp;A3914,A:A,"&gt;="&amp;A3914-13,B:B,B3914)/(VLOOKUP(B3914,Population!$A$2:$B$10,2,FALSE)/100000)/14)</f>
        <v>22.265932478353523</v>
      </c>
      <c r="L3914" s="13">
        <f>IF(B3914="Pending","",(G3914/C3914)/(VLOOKUP(B3914,Population!$A$2:$B$10,2,FALSE)/100000))</f>
        <v>3.2335049456268068E-5</v>
      </c>
    </row>
    <row r="3915" spans="1:12" x14ac:dyDescent="0.3">
      <c r="A3915" s="1">
        <v>44300</v>
      </c>
      <c r="B3915" s="101" t="s">
        <v>3</v>
      </c>
      <c r="C3915" s="101">
        <v>128653</v>
      </c>
      <c r="D3915" s="6">
        <f t="shared" si="357"/>
        <v>0.15545706210524918</v>
      </c>
      <c r="E3915" s="7">
        <f t="shared" si="358"/>
        <v>218</v>
      </c>
      <c r="F3915" s="6">
        <f t="shared" si="359"/>
        <v>0.1804635761589404</v>
      </c>
      <c r="G3915" s="101">
        <v>125</v>
      </c>
      <c r="H3915" s="7">
        <f t="shared" si="360"/>
        <v>0</v>
      </c>
      <c r="I3915" s="6">
        <f t="shared" si="361"/>
        <v>1.0388962765957447E-2</v>
      </c>
      <c r="J3915" s="10">
        <f>IF(B3915="Pending","",C3915/(VLOOKUP(B3915,Population!$A$2:$B$10,2,FALSE)/100000))</f>
        <v>14666.62562615284</v>
      </c>
      <c r="K3915" s="10">
        <f>IF(B3915="Pending","",SUMIFS(E:E,A:A,"&lt;="&amp;A3915,A:A,"&gt;="&amp;A3915-13,B:B,B3915)/(VLOOKUP(B3915,Population!$A$2:$B$10,2,FALSE)/100000)/14)</f>
        <v>21.635842309317145</v>
      </c>
      <c r="L3915" s="13">
        <f>IF(B3915="Pending","",(G3915/C3915)/(VLOOKUP(B3915,Population!$A$2:$B$10,2,FALSE)/100000))</f>
        <v>1.1076444709593808E-4</v>
      </c>
    </row>
    <row r="3916" spans="1:12" x14ac:dyDescent="0.3">
      <c r="A3916" s="1">
        <v>44300</v>
      </c>
      <c r="B3916" s="101" t="s">
        <v>4</v>
      </c>
      <c r="C3916" s="101">
        <v>123450</v>
      </c>
      <c r="D3916" s="6">
        <f t="shared" si="357"/>
        <v>0.14917004902251024</v>
      </c>
      <c r="E3916" s="7">
        <f t="shared" si="358"/>
        <v>179</v>
      </c>
      <c r="F3916" s="6">
        <f t="shared" si="359"/>
        <v>0.14817880794701987</v>
      </c>
      <c r="G3916" s="101">
        <v>385</v>
      </c>
      <c r="H3916" s="7">
        <f t="shared" si="360"/>
        <v>-1</v>
      </c>
      <c r="I3916" s="6">
        <f t="shared" si="361"/>
        <v>3.1998005319148939E-2</v>
      </c>
      <c r="J3916" s="10">
        <f>IF(B3916="Pending","",C3916/(VLOOKUP(B3916,Population!$A$2:$B$10,2,FALSE)/100000))</f>
        <v>14480.598695631774</v>
      </c>
      <c r="K3916" s="10">
        <f>IF(B3916="Pending","",SUMIFS(E:E,A:A,"&lt;="&amp;A3916,A:A,"&gt;="&amp;A3916-13,B:B,B3916)/(VLOOKUP(B3916,Population!$A$2:$B$10,2,FALSE)/100000)/14)</f>
        <v>19.329249083389751</v>
      </c>
      <c r="L3916" s="13">
        <f>IF(B3916="Pending","",(G3916/C3916)/(VLOOKUP(B3916,Population!$A$2:$B$10,2,FALSE)/100000))</f>
        <v>3.6581798983413658E-4</v>
      </c>
    </row>
    <row r="3917" spans="1:12" x14ac:dyDescent="0.3">
      <c r="A3917" s="1">
        <v>44300</v>
      </c>
      <c r="B3917" s="101" t="s">
        <v>5</v>
      </c>
      <c r="C3917" s="101">
        <v>116481</v>
      </c>
      <c r="D3917" s="6">
        <f t="shared" si="357"/>
        <v>0.14074910069008517</v>
      </c>
      <c r="E3917" s="7">
        <f t="shared" si="358"/>
        <v>159</v>
      </c>
      <c r="F3917" s="6">
        <f t="shared" si="359"/>
        <v>0.1316225165562914</v>
      </c>
      <c r="G3917" s="101">
        <v>1020</v>
      </c>
      <c r="H3917" s="7">
        <f t="shared" si="360"/>
        <v>3</v>
      </c>
      <c r="I3917" s="6">
        <f t="shared" si="361"/>
        <v>8.4773936170212769E-2</v>
      </c>
      <c r="J3917" s="10">
        <f>IF(B3917="Pending","",C3917/(VLOOKUP(B3917,Population!$A$2:$B$10,2,FALSE)/100000))</f>
        <v>13009.389508812648</v>
      </c>
      <c r="K3917" s="10">
        <f>IF(B3917="Pending","",SUMIFS(E:E,A:A,"&lt;="&amp;A3917,A:A,"&gt;="&amp;A3917-13,B:B,B3917)/(VLOOKUP(B3917,Population!$A$2:$B$10,2,FALSE)/100000)/14)</f>
        <v>17.104034813092948</v>
      </c>
      <c r="L3917" s="13">
        <f>IF(B3917="Pending","",(G3917/C3917)/(VLOOKUP(B3917,Population!$A$2:$B$10,2,FALSE)/100000))</f>
        <v>9.7801813495977598E-4</v>
      </c>
    </row>
    <row r="3918" spans="1:12" x14ac:dyDescent="0.3">
      <c r="A3918" s="1">
        <v>44300</v>
      </c>
      <c r="B3918" s="101" t="s">
        <v>6</v>
      </c>
      <c r="C3918" s="101">
        <v>83676</v>
      </c>
      <c r="D3918" s="6">
        <f t="shared" si="357"/>
        <v>0.10110938049418847</v>
      </c>
      <c r="E3918" s="7">
        <f t="shared" si="358"/>
        <v>83</v>
      </c>
      <c r="F3918" s="6">
        <f t="shared" si="359"/>
        <v>6.8708609271523183E-2</v>
      </c>
      <c r="G3918" s="101">
        <v>2237</v>
      </c>
      <c r="H3918" s="7">
        <f t="shared" si="360"/>
        <v>-1</v>
      </c>
      <c r="I3918" s="6">
        <f t="shared" si="361"/>
        <v>0.18592087765957446</v>
      </c>
      <c r="J3918" s="10">
        <f>IF(B3918="Pending","",C3918/(VLOOKUP(B3918,Population!$A$2:$B$10,2,FALSE)/100000))</f>
        <v>10618.269677350585</v>
      </c>
      <c r="K3918" s="10">
        <f>IF(B3918="Pending","",SUMIFS(E:E,A:A,"&lt;="&amp;A3918,A:A,"&gt;="&amp;A3918-13,B:B,B3918)/(VLOOKUP(B3918,Population!$A$2:$B$10,2,FALSE)/100000)/14)</f>
        <v>11.883038272628623</v>
      </c>
      <c r="L3918" s="13">
        <f>IF(B3918="Pending","",(G3918/C3918)/(VLOOKUP(B3918,Population!$A$2:$B$10,2,FALSE)/100000))</f>
        <v>3.3924848175076005E-3</v>
      </c>
    </row>
    <row r="3919" spans="1:12" x14ac:dyDescent="0.3">
      <c r="A3919" s="1">
        <v>44300</v>
      </c>
      <c r="B3919" s="101" t="s">
        <v>7</v>
      </c>
      <c r="C3919" s="101">
        <v>48618</v>
      </c>
      <c r="D3919" s="6">
        <f t="shared" si="357"/>
        <v>5.8747261590736351E-2</v>
      </c>
      <c r="E3919" s="7">
        <f t="shared" si="358"/>
        <v>26</v>
      </c>
      <c r="F3919" s="6">
        <f t="shared" si="359"/>
        <v>2.1523178807947019E-2</v>
      </c>
      <c r="G3919" s="101">
        <v>3692</v>
      </c>
      <c r="H3919" s="7">
        <f t="shared" si="360"/>
        <v>5</v>
      </c>
      <c r="I3919" s="6">
        <f t="shared" si="361"/>
        <v>0.30684840425531917</v>
      </c>
      <c r="J3919" s="10">
        <f>IF(B3919="Pending","",C3919/(VLOOKUP(B3919,Population!$A$2:$B$10,2,FALSE)/100000))</f>
        <v>10137.261075444592</v>
      </c>
      <c r="K3919" s="10">
        <f>IF(B3919="Pending","",SUMIFS(E:E,A:A,"&lt;="&amp;A3919,A:A,"&gt;="&amp;A3919-13,B:B,B3919)/(VLOOKUP(B3919,Population!$A$2:$B$10,2,FALSE)/100000)/14)</f>
        <v>7.3871545127620539</v>
      </c>
      <c r="L3919" s="13">
        <f>IF(B3919="Pending","",(G3919/C3919)/(VLOOKUP(B3919,Population!$A$2:$B$10,2,FALSE)/100000))</f>
        <v>1.583390902179985E-2</v>
      </c>
    </row>
    <row r="3920" spans="1:12" x14ac:dyDescent="0.3">
      <c r="A3920" s="1">
        <v>44300</v>
      </c>
      <c r="B3920" s="101" t="s">
        <v>25</v>
      </c>
      <c r="C3920" s="101">
        <v>25046</v>
      </c>
      <c r="D3920" s="6">
        <f t="shared" si="357"/>
        <v>3.0264180217236057E-2</v>
      </c>
      <c r="E3920" s="7">
        <f t="shared" si="358"/>
        <v>13</v>
      </c>
      <c r="F3920" s="6">
        <f t="shared" si="359"/>
        <v>1.0761589403973509E-2</v>
      </c>
      <c r="G3920" s="101">
        <v>4517</v>
      </c>
      <c r="H3920" s="7">
        <f t="shared" si="360"/>
        <v>4</v>
      </c>
      <c r="I3920" s="6">
        <f t="shared" si="361"/>
        <v>0.37541555851063829</v>
      </c>
      <c r="J3920" s="10">
        <f>IF(B3920="Pending","",C3920/(VLOOKUP(B3920,Population!$A$2:$B$10,2,FALSE)/100000))</f>
        <v>11314.140642998793</v>
      </c>
      <c r="K3920" s="10">
        <f>IF(B3920="Pending","",SUMIFS(E:E,A:A,"&lt;="&amp;A3920,A:A,"&gt;="&amp;A3920-13,B:B,B3920)/(VLOOKUP(B3920,Population!$A$2:$B$10,2,FALSE)/100000)/14)</f>
        <v>6.162948354492789</v>
      </c>
      <c r="L3920" s="13">
        <f>IF(B3920="Pending","",(G3920/C3920)/(VLOOKUP(B3920,Population!$A$2:$B$10,2,FALSE)/100000))</f>
        <v>8.1469473768562173E-2</v>
      </c>
    </row>
    <row r="3921" spans="1:12" x14ac:dyDescent="0.3">
      <c r="A3921" s="1">
        <v>44300</v>
      </c>
      <c r="B3921" s="101" t="s">
        <v>21</v>
      </c>
      <c r="C3921" s="101">
        <v>1052</v>
      </c>
      <c r="D3921" s="6">
        <f t="shared" si="357"/>
        <v>1.271177736506122E-3</v>
      </c>
      <c r="E3921" s="7">
        <f t="shared" si="358"/>
        <v>0</v>
      </c>
      <c r="F3921" s="6">
        <f t="shared" si="359"/>
        <v>0</v>
      </c>
      <c r="G3921" s="101">
        <v>0</v>
      </c>
      <c r="H3921" s="7">
        <f t="shared" si="360"/>
        <v>0</v>
      </c>
      <c r="I3921" s="6">
        <f t="shared" si="361"/>
        <v>0</v>
      </c>
      <c r="J3921" s="10" t="str">
        <f>IF(B3921="Pending","",C3921/(VLOOKUP(B3921,Population!$A$2:$B$10,2,FALSE)/100000))</f>
        <v/>
      </c>
      <c r="K3921" s="10" t="str">
        <f>IF(B3921="Pending","",SUMIFS(E:E,A:A,"&lt;="&amp;A3921,A:A,"&gt;="&amp;A3921-13,B:B,B3921)/(VLOOKUP(B3921,Population!$A$2:$B$10,2,FALSE)/100000)/14)</f>
        <v/>
      </c>
      <c r="L3921" s="13" t="str">
        <f>IF(B3921="Pending","",(G3921/C3921)/(VLOOKUP(B3921,Population!$A$2:$B$10,2,FALSE)/100000))</f>
        <v/>
      </c>
    </row>
    <row r="3922" spans="1:12" x14ac:dyDescent="0.3">
      <c r="A3922" s="1">
        <v>44301</v>
      </c>
      <c r="B3922" s="101" t="s">
        <v>0</v>
      </c>
      <c r="C3922" s="101">
        <v>45330</v>
      </c>
      <c r="D3922" s="6">
        <f t="shared" ref="D3922:D3931" si="362">C3922/SUMIF(A:A,A3922,C:C)</f>
        <v>5.4672819419283716E-2</v>
      </c>
      <c r="E3922" s="7">
        <f t="shared" ref="E3922:E3931" si="363">C3922-SUMIFS(C:C,A:A,A3922-1,B:B,B3922)</f>
        <v>133</v>
      </c>
      <c r="F3922" s="6">
        <f t="shared" ref="F3922:F3931" si="364">E3922/SUMIF(A:A,A3922,E:E)</f>
        <v>8.6644951140065152E-2</v>
      </c>
      <c r="G3922" s="101">
        <v>5</v>
      </c>
      <c r="H3922" s="7">
        <f t="shared" ref="H3922:H3931" si="365">G3922-SUMIFS(G:G,A:A,A3922-1,B:B,B3922)</f>
        <v>0</v>
      </c>
      <c r="I3922" s="6">
        <f t="shared" ref="I3922:I3931" si="366">G3922/SUMIF(A:A,A3922,G:G)</f>
        <v>4.1524790299808987E-4</v>
      </c>
      <c r="J3922" s="10">
        <f>IF(B3922="Pending","",C3922/(VLOOKUP(B3922,Population!$A$2:$B$10,2,FALSE)/100000))</f>
        <v>5003.6757644596619</v>
      </c>
      <c r="K3922" s="10">
        <f>IF(B3922="Pending","",SUMIFS(E:E,A:A,"&lt;="&amp;A3922,A:A,"&gt;="&amp;A3922-13,B:B,B3922)/(VLOOKUP(B3922,Population!$A$2:$B$10,2,FALSE)/100000)/14)</f>
        <v>9.8714223584247218</v>
      </c>
      <c r="L3922" s="13">
        <f>IF(B3922="Pending","",(G3922/C3922)/(VLOOKUP(B3922,Population!$A$2:$B$10,2,FALSE)/100000))</f>
        <v>1.2175525822522139E-5</v>
      </c>
    </row>
    <row r="3923" spans="1:12" x14ac:dyDescent="0.3">
      <c r="A3923" s="1">
        <v>44301</v>
      </c>
      <c r="B3923" s="101" t="s">
        <v>1</v>
      </c>
      <c r="C3923" s="101">
        <v>106283</v>
      </c>
      <c r="D3923" s="6">
        <f t="shared" si="362"/>
        <v>0.12818864474607836</v>
      </c>
      <c r="E3923" s="7">
        <f t="shared" si="363"/>
        <v>240</v>
      </c>
      <c r="F3923" s="6">
        <f t="shared" si="364"/>
        <v>0.15635179153094461</v>
      </c>
      <c r="G3923" s="101">
        <v>5</v>
      </c>
      <c r="H3923" s="7">
        <f t="shared" si="365"/>
        <v>0</v>
      </c>
      <c r="I3923" s="6">
        <f t="shared" si="366"/>
        <v>4.1524790299808987E-4</v>
      </c>
      <c r="J3923" s="10">
        <f>IF(B3923="Pending","",C3923/(VLOOKUP(B3923,Population!$A$2:$B$10,2,FALSE)/100000))</f>
        <v>12405.731127257872</v>
      </c>
      <c r="K3923" s="10">
        <f>IF(B3923="Pending","",SUMIFS(E:E,A:A,"&lt;="&amp;A3923,A:A,"&gt;="&amp;A3923-13,B:B,B3923)/(VLOOKUP(B3923,Population!$A$2:$B$10,2,FALSE)/100000)/14)</f>
        <v>19.918043379480832</v>
      </c>
      <c r="L3923" s="13">
        <f>IF(B3923="Pending","",(G3923/C3923)/(VLOOKUP(B3923,Population!$A$2:$B$10,2,FALSE)/100000))</f>
        <v>5.4911683621441085E-6</v>
      </c>
    </row>
    <row r="3924" spans="1:12" x14ac:dyDescent="0.3">
      <c r="A3924" s="1">
        <v>44301</v>
      </c>
      <c r="B3924" s="101" t="s">
        <v>2</v>
      </c>
      <c r="C3924" s="101">
        <v>149652</v>
      </c>
      <c r="D3924" s="6">
        <f t="shared" si="362"/>
        <v>0.18049628880950025</v>
      </c>
      <c r="E3924" s="7">
        <f t="shared" si="363"/>
        <v>289</v>
      </c>
      <c r="F3924" s="6">
        <f t="shared" si="364"/>
        <v>0.18827361563517916</v>
      </c>
      <c r="G3924" s="101">
        <v>46</v>
      </c>
      <c r="H3924" s="7">
        <f t="shared" si="365"/>
        <v>0</v>
      </c>
      <c r="I3924" s="6">
        <f t="shared" si="366"/>
        <v>3.8202807075824268E-3</v>
      </c>
      <c r="J3924" s="10">
        <f>IF(B3924="Pending","",C3924/(VLOOKUP(B3924,Population!$A$2:$B$10,2,FALSE)/100000))</f>
        <v>15712.353850288939</v>
      </c>
      <c r="K3924" s="10">
        <f>IF(B3924="Pending","",SUMIFS(E:E,A:A,"&lt;="&amp;A3924,A:A,"&gt;="&amp;A3924-13,B:B,B3924)/(VLOOKUP(B3924,Population!$A$2:$B$10,2,FALSE)/100000)/14)</f>
        <v>21.778466795937565</v>
      </c>
      <c r="L3924" s="13">
        <f>IF(B3924="Pending","",(G3924/C3924)/(VLOOKUP(B3924,Population!$A$2:$B$10,2,FALSE)/100000))</f>
        <v>3.2272605724858786E-5</v>
      </c>
    </row>
    <row r="3925" spans="1:12" x14ac:dyDescent="0.3">
      <c r="A3925" s="1">
        <v>44301</v>
      </c>
      <c r="B3925" s="101" t="s">
        <v>3</v>
      </c>
      <c r="C3925" s="101">
        <v>128898</v>
      </c>
      <c r="D3925" s="6">
        <f t="shared" si="362"/>
        <v>0.15546474911773289</v>
      </c>
      <c r="E3925" s="7">
        <f t="shared" si="363"/>
        <v>245</v>
      </c>
      <c r="F3925" s="6">
        <f t="shared" si="364"/>
        <v>0.15960912052117263</v>
      </c>
      <c r="G3925" s="101">
        <v>125</v>
      </c>
      <c r="H3925" s="7">
        <f t="shared" si="365"/>
        <v>0</v>
      </c>
      <c r="I3925" s="6">
        <f t="shared" si="366"/>
        <v>1.0381197574952247E-2</v>
      </c>
      <c r="J3925" s="10">
        <f>IF(B3925="Pending","",C3925/(VLOOKUP(B3925,Population!$A$2:$B$10,2,FALSE)/100000))</f>
        <v>14694.555975840818</v>
      </c>
      <c r="K3925" s="10">
        <f>IF(B3925="Pending","",SUMIFS(E:E,A:A,"&lt;="&amp;A3925,A:A,"&gt;="&amp;A3925-13,B:B,B3925)/(VLOOKUP(B3925,Population!$A$2:$B$10,2,FALSE)/100000)/14)</f>
        <v>21.016977418271562</v>
      </c>
      <c r="L3925" s="13">
        <f>IF(B3925="Pending","",(G3925/C3925)/(VLOOKUP(B3925,Population!$A$2:$B$10,2,FALSE)/100000))</f>
        <v>1.1055391404237243E-4</v>
      </c>
    </row>
    <row r="3926" spans="1:12" x14ac:dyDescent="0.3">
      <c r="A3926" s="1">
        <v>44301</v>
      </c>
      <c r="B3926" s="101" t="s">
        <v>4</v>
      </c>
      <c r="C3926" s="101">
        <v>123654</v>
      </c>
      <c r="D3926" s="6">
        <f t="shared" si="362"/>
        <v>0.14913992526962516</v>
      </c>
      <c r="E3926" s="7">
        <f t="shared" si="363"/>
        <v>204</v>
      </c>
      <c r="F3926" s="6">
        <f t="shared" si="364"/>
        <v>0.13289902280130292</v>
      </c>
      <c r="G3926" s="101">
        <v>385</v>
      </c>
      <c r="H3926" s="7">
        <f t="shared" si="365"/>
        <v>0</v>
      </c>
      <c r="I3926" s="6">
        <f t="shared" si="366"/>
        <v>3.1974088530852922E-2</v>
      </c>
      <c r="J3926" s="10">
        <f>IF(B3926="Pending","",C3926/(VLOOKUP(B3926,Population!$A$2:$B$10,2,FALSE)/100000))</f>
        <v>14504.527753014592</v>
      </c>
      <c r="K3926" s="10">
        <f>IF(B3926="Pending","",SUMIFS(E:E,A:A,"&lt;="&amp;A3926,A:A,"&gt;="&amp;A3926-13,B:B,B3926)/(VLOOKUP(B3926,Population!$A$2:$B$10,2,FALSE)/100000)/14)</f>
        <v>18.927080051745747</v>
      </c>
      <c r="L3926" s="13">
        <f>IF(B3926="Pending","",(G3926/C3926)/(VLOOKUP(B3926,Population!$A$2:$B$10,2,FALSE)/100000))</f>
        <v>3.6521447624034939E-4</v>
      </c>
    </row>
    <row r="3927" spans="1:12" x14ac:dyDescent="0.3">
      <c r="A3927" s="1">
        <v>44301</v>
      </c>
      <c r="B3927" s="101" t="s">
        <v>5</v>
      </c>
      <c r="C3927" s="101">
        <v>116681</v>
      </c>
      <c r="D3927" s="6">
        <f t="shared" si="362"/>
        <v>0.14072974283391668</v>
      </c>
      <c r="E3927" s="7">
        <f t="shared" si="363"/>
        <v>200</v>
      </c>
      <c r="F3927" s="6">
        <f t="shared" si="364"/>
        <v>0.13029315960912052</v>
      </c>
      <c r="G3927" s="101">
        <v>1021</v>
      </c>
      <c r="H3927" s="7">
        <f t="shared" si="365"/>
        <v>1</v>
      </c>
      <c r="I3927" s="6">
        <f t="shared" si="366"/>
        <v>8.479362179220995E-2</v>
      </c>
      <c r="J3927" s="10">
        <f>IF(B3927="Pending","",C3927/(VLOOKUP(B3927,Population!$A$2:$B$10,2,FALSE)/100000))</f>
        <v>13031.726867710344</v>
      </c>
      <c r="K3927" s="10">
        <f>IF(B3927="Pending","",SUMIFS(E:E,A:A,"&lt;="&amp;A3927,A:A,"&gt;="&amp;A3927-13,B:B,B3927)/(VLOOKUP(B3927,Population!$A$2:$B$10,2,FALSE)/100000)/14)</f>
        <v>16.832795455049496</v>
      </c>
      <c r="L3927" s="13">
        <f>IF(B3927="Pending","",(G3927/C3927)/(VLOOKUP(B3927,Population!$A$2:$B$10,2,FALSE)/100000))</f>
        <v>9.772989361827389E-4</v>
      </c>
    </row>
    <row r="3928" spans="1:12" x14ac:dyDescent="0.3">
      <c r="A3928" s="1">
        <v>44301</v>
      </c>
      <c r="B3928" s="101" t="s">
        <v>6</v>
      </c>
      <c r="C3928" s="101">
        <v>83804</v>
      </c>
      <c r="D3928" s="6">
        <f t="shared" si="362"/>
        <v>0.10107657089374923</v>
      </c>
      <c r="E3928" s="7">
        <f t="shared" si="363"/>
        <v>128</v>
      </c>
      <c r="F3928" s="6">
        <f t="shared" si="364"/>
        <v>8.3387622149837137E-2</v>
      </c>
      <c r="G3928" s="101">
        <v>2244</v>
      </c>
      <c r="H3928" s="7">
        <f t="shared" si="365"/>
        <v>7</v>
      </c>
      <c r="I3928" s="6">
        <f t="shared" si="366"/>
        <v>0.18636325886554272</v>
      </c>
      <c r="J3928" s="10">
        <f>IF(B3928="Pending","",C3928/(VLOOKUP(B3928,Population!$A$2:$B$10,2,FALSE)/100000))</f>
        <v>10634.512548887236</v>
      </c>
      <c r="K3928" s="10">
        <f>IF(B3928="Pending","",SUMIFS(E:E,A:A,"&lt;="&amp;A3928,A:A,"&gt;="&amp;A3928-13,B:B,B3928)/(VLOOKUP(B3928,Population!$A$2:$B$10,2,FALSE)/100000)/14)</f>
        <v>11.665499814548465</v>
      </c>
      <c r="L3928" s="13">
        <f>IF(B3928="Pending","",(G3928/C3928)/(VLOOKUP(B3928,Population!$A$2:$B$10,2,FALSE)/100000))</f>
        <v>3.3979027448203742E-3</v>
      </c>
    </row>
    <row r="3929" spans="1:12" x14ac:dyDescent="0.3">
      <c r="A3929" s="1">
        <v>44301</v>
      </c>
      <c r="B3929" s="101" t="s">
        <v>7</v>
      </c>
      <c r="C3929" s="101">
        <v>48684</v>
      </c>
      <c r="D3929" s="6">
        <f t="shared" si="362"/>
        <v>5.8718101491471622E-2</v>
      </c>
      <c r="E3929" s="7">
        <f t="shared" si="363"/>
        <v>66</v>
      </c>
      <c r="F3929" s="6">
        <f t="shared" si="364"/>
        <v>4.2996742671009773E-2</v>
      </c>
      <c r="G3929" s="101">
        <v>3692</v>
      </c>
      <c r="H3929" s="7">
        <f t="shared" si="365"/>
        <v>0</v>
      </c>
      <c r="I3929" s="6">
        <f t="shared" si="366"/>
        <v>0.30661905157378955</v>
      </c>
      <c r="J3929" s="10">
        <f>IF(B3929="Pending","",C3929/(VLOOKUP(B3929,Population!$A$2:$B$10,2,FALSE)/100000))</f>
        <v>10151.022629415947</v>
      </c>
      <c r="K3929" s="10">
        <f>IF(B3929="Pending","",SUMIFS(E:E,A:A,"&lt;="&amp;A3929,A:A,"&gt;="&amp;A3929-13,B:B,B3929)/(VLOOKUP(B3929,Population!$A$2:$B$10,2,FALSE)/100000)/14)</f>
        <v>7.610556362946391</v>
      </c>
      <c r="L3929" s="13">
        <f>IF(B3929="Pending","",(G3929/C3929)/(VLOOKUP(B3929,Population!$A$2:$B$10,2,FALSE)/100000))</f>
        <v>1.5812443283663317E-2</v>
      </c>
    </row>
    <row r="3930" spans="1:12" x14ac:dyDescent="0.3">
      <c r="A3930" s="1">
        <v>44301</v>
      </c>
      <c r="B3930" s="101" t="s">
        <v>25</v>
      </c>
      <c r="C3930" s="101">
        <v>25071</v>
      </c>
      <c r="D3930" s="6">
        <f t="shared" si="362"/>
        <v>3.0238302573590604E-2</v>
      </c>
      <c r="E3930" s="7">
        <f t="shared" si="363"/>
        <v>25</v>
      </c>
      <c r="F3930" s="6">
        <f t="shared" si="364"/>
        <v>1.6286644951140065E-2</v>
      </c>
      <c r="G3930" s="101">
        <v>4518</v>
      </c>
      <c r="H3930" s="7">
        <f t="shared" si="365"/>
        <v>1</v>
      </c>
      <c r="I3930" s="6">
        <f t="shared" si="366"/>
        <v>0.375218005149074</v>
      </c>
      <c r="J3930" s="10">
        <f>IF(B3930="Pending","",C3930/(VLOOKUP(B3930,Population!$A$2:$B$10,2,FALSE)/100000))</f>
        <v>11325.434003857812</v>
      </c>
      <c r="K3930" s="10">
        <f>IF(B3930="Pending","",SUMIFS(E:E,A:A,"&lt;="&amp;A3930,A:A,"&gt;="&amp;A3930-13,B:B,B3930)/(VLOOKUP(B3930,Population!$A$2:$B$10,2,FALSE)/100000)/14)</f>
        <v>6.4210823169846334</v>
      </c>
      <c r="L3930" s="13">
        <f>IF(B3930="Pending","",(G3930/C3930)/(VLOOKUP(B3930,Population!$A$2:$B$10,2,FALSE)/100000))</f>
        <v>8.1406253218530136E-2</v>
      </c>
    </row>
    <row r="3931" spans="1:12" x14ac:dyDescent="0.3">
      <c r="A3931" s="1">
        <v>44301</v>
      </c>
      <c r="B3931" s="101" t="s">
        <v>21</v>
      </c>
      <c r="C3931" s="101">
        <v>1057</v>
      </c>
      <c r="D3931" s="6">
        <f t="shared" si="362"/>
        <v>1.2748548450514645E-3</v>
      </c>
      <c r="E3931" s="7">
        <f t="shared" si="363"/>
        <v>5</v>
      </c>
      <c r="F3931" s="6">
        <f t="shared" si="364"/>
        <v>3.2573289902280132E-3</v>
      </c>
      <c r="G3931" s="101">
        <v>0</v>
      </c>
      <c r="H3931" s="7">
        <f t="shared" si="365"/>
        <v>0</v>
      </c>
      <c r="I3931" s="6">
        <f t="shared" si="366"/>
        <v>0</v>
      </c>
      <c r="J3931" s="10" t="str">
        <f>IF(B3931="Pending","",C3931/(VLOOKUP(B3931,Population!$A$2:$B$10,2,FALSE)/100000))</f>
        <v/>
      </c>
      <c r="K3931" s="10" t="str">
        <f>IF(B3931="Pending","",SUMIFS(E:E,A:A,"&lt;="&amp;A3931,A:A,"&gt;="&amp;A3931-13,B:B,B3931)/(VLOOKUP(B3931,Population!$A$2:$B$10,2,FALSE)/100000)/14)</f>
        <v/>
      </c>
      <c r="L3931" s="13" t="str">
        <f>IF(B3931="Pending","",(G3931/C3931)/(VLOOKUP(B3931,Population!$A$2:$B$10,2,FALSE)/100000))</f>
        <v/>
      </c>
    </row>
    <row r="3932" spans="1:12" x14ac:dyDescent="0.3">
      <c r="A3932" s="1">
        <v>44302</v>
      </c>
      <c r="B3932" s="101" t="s">
        <v>0</v>
      </c>
      <c r="C3932" s="101">
        <v>45458</v>
      </c>
      <c r="D3932" s="6">
        <f t="shared" ref="D3932:D3941" si="367">C3932/SUMIF(A:A,A3932,C:C)</f>
        <v>5.4736755915827398E-2</v>
      </c>
      <c r="E3932" s="7">
        <f t="shared" ref="E3932:E3941" si="368">C3932-SUMIFS(C:C,A:A,A3932-1,B:B,B3932)</f>
        <v>128</v>
      </c>
      <c r="F3932" s="6">
        <f t="shared" ref="F3932:F3941" si="369">E3932/SUMIF(A:A,A3932,E:E)</f>
        <v>9.3430656934306563E-2</v>
      </c>
      <c r="G3932" s="101">
        <v>5</v>
      </c>
      <c r="H3932" s="7">
        <f t="shared" ref="H3932:H3941" si="370">G3932-SUMIFS(G:G,A:A,A3932-1,B:B,B3932)</f>
        <v>0</v>
      </c>
      <c r="I3932" s="6">
        <f t="shared" ref="I3932:I3941" si="371">G3932/SUMIF(A:A,A3932,G:G)</f>
        <v>4.1497219686281018E-4</v>
      </c>
      <c r="J3932" s="10">
        <f>IF(B3932="Pending","",C3932/(VLOOKUP(B3932,Population!$A$2:$B$10,2,FALSE)/100000))</f>
        <v>5017.8048290493562</v>
      </c>
      <c r="K3932" s="10">
        <f>IF(B3932="Pending","",SUMIFS(E:E,A:A,"&lt;="&amp;A3932,A:A,"&gt;="&amp;A3932-13,B:B,B3932)/(VLOOKUP(B3932,Population!$A$2:$B$10,2,FALSE)/100000)/14)</f>
        <v>10.171034219143683</v>
      </c>
      <c r="L3932" s="13">
        <f>IF(B3932="Pending","",(G3932/C3932)/(VLOOKUP(B3932,Population!$A$2:$B$10,2,FALSE)/100000))</f>
        <v>1.2141242147365228E-5</v>
      </c>
    </row>
    <row r="3933" spans="1:12" x14ac:dyDescent="0.3">
      <c r="A3933" s="1">
        <v>44302</v>
      </c>
      <c r="B3933" s="101" t="s">
        <v>1</v>
      </c>
      <c r="C3933" s="101">
        <v>106492</v>
      </c>
      <c r="D3933" s="6">
        <f t="shared" si="367"/>
        <v>0.12822884004989862</v>
      </c>
      <c r="E3933" s="7">
        <f t="shared" si="368"/>
        <v>209</v>
      </c>
      <c r="F3933" s="6">
        <f t="shared" si="369"/>
        <v>0.15255474452554746</v>
      </c>
      <c r="G3933" s="101">
        <v>5</v>
      </c>
      <c r="H3933" s="7">
        <f t="shared" si="370"/>
        <v>0</v>
      </c>
      <c r="I3933" s="6">
        <f t="shared" si="371"/>
        <v>4.1497219686281018E-4</v>
      </c>
      <c r="J3933" s="10">
        <f>IF(B3933="Pending","",C3933/(VLOOKUP(B3933,Population!$A$2:$B$10,2,FALSE)/100000))</f>
        <v>12430.126353263884</v>
      </c>
      <c r="K3933" s="10">
        <f>IF(B3933="Pending","",SUMIFS(E:E,A:A,"&lt;="&amp;A3933,A:A,"&gt;="&amp;A3933-13,B:B,B3933)/(VLOOKUP(B3933,Population!$A$2:$B$10,2,FALSE)/100000)/14)</f>
        <v>20.326575872404465</v>
      </c>
      <c r="L3933" s="13">
        <f>IF(B3933="Pending","",(G3933/C3933)/(VLOOKUP(B3933,Population!$A$2:$B$10,2,FALSE)/100000))</f>
        <v>5.4803914569522815E-6</v>
      </c>
    </row>
    <row r="3934" spans="1:12" x14ac:dyDescent="0.3">
      <c r="A3934" s="1">
        <v>44302</v>
      </c>
      <c r="B3934" s="101" t="s">
        <v>2</v>
      </c>
      <c r="C3934" s="101">
        <v>149914</v>
      </c>
      <c r="D3934" s="6">
        <f t="shared" si="367"/>
        <v>0.18051401351501054</v>
      </c>
      <c r="E3934" s="7">
        <f t="shared" si="368"/>
        <v>262</v>
      </c>
      <c r="F3934" s="6">
        <f t="shared" si="369"/>
        <v>0.19124087591240876</v>
      </c>
      <c r="G3934" s="101">
        <v>46</v>
      </c>
      <c r="H3934" s="7">
        <f t="shared" si="370"/>
        <v>0</v>
      </c>
      <c r="I3934" s="6">
        <f t="shared" si="371"/>
        <v>3.8177442111378538E-3</v>
      </c>
      <c r="J3934" s="10">
        <f>IF(B3934="Pending","",C3934/(VLOOKUP(B3934,Population!$A$2:$B$10,2,FALSE)/100000))</f>
        <v>15739.861913721274</v>
      </c>
      <c r="K3934" s="10">
        <f>IF(B3934="Pending","",SUMIFS(E:E,A:A,"&lt;="&amp;A3934,A:A,"&gt;="&amp;A3934-13,B:B,B3934)/(VLOOKUP(B3934,Population!$A$2:$B$10,2,FALSE)/100000)/14)</f>
        <v>22.565911359840268</v>
      </c>
      <c r="L3934" s="13">
        <f>IF(B3934="Pending","",(G3934/C3934)/(VLOOKUP(B3934,Population!$A$2:$B$10,2,FALSE)/100000))</f>
        <v>3.2216203903148256E-5</v>
      </c>
    </row>
    <row r="3935" spans="1:12" x14ac:dyDescent="0.3">
      <c r="A3935" s="1">
        <v>44302</v>
      </c>
      <c r="B3935" s="101" t="s">
        <v>3</v>
      </c>
      <c r="C3935" s="101">
        <v>129132</v>
      </c>
      <c r="D3935" s="6">
        <f t="shared" si="367"/>
        <v>0.15549005158437731</v>
      </c>
      <c r="E3935" s="7">
        <f t="shared" si="368"/>
        <v>234</v>
      </c>
      <c r="F3935" s="6">
        <f t="shared" si="369"/>
        <v>0.17080291970802919</v>
      </c>
      <c r="G3935" s="101">
        <v>125</v>
      </c>
      <c r="H3935" s="7">
        <f t="shared" si="370"/>
        <v>0</v>
      </c>
      <c r="I3935" s="6">
        <f t="shared" si="371"/>
        <v>1.0374304921570255E-2</v>
      </c>
      <c r="J3935" s="10">
        <f>IF(B3935="Pending","",C3935/(VLOOKUP(B3935,Population!$A$2:$B$10,2,FALSE)/100000))</f>
        <v>14721.23230982852</v>
      </c>
      <c r="K3935" s="10">
        <f>IF(B3935="Pending","",SUMIFS(E:E,A:A,"&lt;="&amp;A3935,A:A,"&gt;="&amp;A3935-13,B:B,B3935)/(VLOOKUP(B3935,Population!$A$2:$B$10,2,FALSE)/100000)/14)</f>
        <v>21.481126086555747</v>
      </c>
      <c r="L3935" s="13">
        <f>IF(B3935="Pending","",(G3935/C3935)/(VLOOKUP(B3935,Population!$A$2:$B$10,2,FALSE)/100000))</f>
        <v>1.1035357937795218E-4</v>
      </c>
    </row>
    <row r="3936" spans="1:12" x14ac:dyDescent="0.3">
      <c r="A3936" s="1">
        <v>44302</v>
      </c>
      <c r="B3936" s="101" t="s">
        <v>4</v>
      </c>
      <c r="C3936" s="101">
        <v>123846</v>
      </c>
      <c r="D3936" s="6">
        <f t="shared" si="367"/>
        <v>0.14912508850260811</v>
      </c>
      <c r="E3936" s="7">
        <f t="shared" si="368"/>
        <v>192</v>
      </c>
      <c r="F3936" s="6">
        <f t="shared" si="369"/>
        <v>0.14014598540145987</v>
      </c>
      <c r="G3936" s="101">
        <v>387</v>
      </c>
      <c r="H3936" s="7">
        <f t="shared" si="370"/>
        <v>2</v>
      </c>
      <c r="I3936" s="6">
        <f t="shared" si="371"/>
        <v>3.2118848037181506E-2</v>
      </c>
      <c r="J3936" s="10">
        <f>IF(B3936="Pending","",C3936/(VLOOKUP(B3936,Population!$A$2:$B$10,2,FALSE)/100000))</f>
        <v>14527.049218786657</v>
      </c>
      <c r="K3936" s="10">
        <f>IF(B3936="Pending","",SUMIFS(E:E,A:A,"&lt;="&amp;A3936,A:A,"&gt;="&amp;A3936-13,B:B,B3936)/(VLOOKUP(B3936,Population!$A$2:$B$10,2,FALSE)/100000)/14)</f>
        <v>19.563847685182083</v>
      </c>
      <c r="L3936" s="13">
        <f>IF(B3936="Pending","",(G3936/C3936)/(VLOOKUP(B3936,Population!$A$2:$B$10,2,FALSE)/100000))</f>
        <v>3.6654255645573129E-4</v>
      </c>
    </row>
    <row r="3937" spans="1:12" x14ac:dyDescent="0.3">
      <c r="A3937" s="1">
        <v>44302</v>
      </c>
      <c r="B3937" s="101" t="s">
        <v>5</v>
      </c>
      <c r="C3937" s="101">
        <v>116869</v>
      </c>
      <c r="D3937" s="6">
        <f t="shared" si="367"/>
        <v>0.14072396337557377</v>
      </c>
      <c r="E3937" s="7">
        <f t="shared" si="368"/>
        <v>188</v>
      </c>
      <c r="F3937" s="6">
        <f t="shared" si="369"/>
        <v>0.13722627737226278</v>
      </c>
      <c r="G3937" s="101">
        <v>1022</v>
      </c>
      <c r="H3937" s="7">
        <f t="shared" si="370"/>
        <v>1</v>
      </c>
      <c r="I3937" s="6">
        <f t="shared" si="371"/>
        <v>8.4820317038758405E-2</v>
      </c>
      <c r="J3937" s="10">
        <f>IF(B3937="Pending","",C3937/(VLOOKUP(B3937,Population!$A$2:$B$10,2,FALSE)/100000))</f>
        <v>13052.723985074177</v>
      </c>
      <c r="K3937" s="10">
        <f>IF(B3937="Pending","",SUMIFS(E:E,A:A,"&lt;="&amp;A3937,A:A,"&gt;="&amp;A3937-13,B:B,B3937)/(VLOOKUP(B3937,Population!$A$2:$B$10,2,FALSE)/100000)/14)</f>
        <v>17.367296542958652</v>
      </c>
      <c r="L3937" s="13">
        <f>IF(B3937="Pending","",(G3937/C3937)/(VLOOKUP(B3937,Population!$A$2:$B$10,2,FALSE)/100000))</f>
        <v>9.7668247325832032E-4</v>
      </c>
    </row>
    <row r="3938" spans="1:12" x14ac:dyDescent="0.3">
      <c r="A3938" s="1">
        <v>44302</v>
      </c>
      <c r="B3938" s="101" t="s">
        <v>6</v>
      </c>
      <c r="C3938" s="101">
        <v>83913</v>
      </c>
      <c r="D3938" s="6">
        <f t="shared" si="367"/>
        <v>0.10104107965957201</v>
      </c>
      <c r="E3938" s="7">
        <f t="shared" si="368"/>
        <v>109</v>
      </c>
      <c r="F3938" s="6">
        <f t="shared" si="369"/>
        <v>7.9562043795620443E-2</v>
      </c>
      <c r="G3938" s="101">
        <v>2245</v>
      </c>
      <c r="H3938" s="7">
        <f t="shared" si="370"/>
        <v>1</v>
      </c>
      <c r="I3938" s="6">
        <f t="shared" si="371"/>
        <v>0.18632251639140177</v>
      </c>
      <c r="J3938" s="10">
        <f>IF(B3938="Pending","",C3938/(VLOOKUP(B3938,Population!$A$2:$B$10,2,FALSE)/100000))</f>
        <v>10648.344369180168</v>
      </c>
      <c r="K3938" s="10">
        <f>IF(B3938="Pending","",SUMIFS(E:E,A:A,"&lt;="&amp;A3938,A:A,"&gt;="&amp;A3938-13,B:B,B3938)/(VLOOKUP(B3938,Population!$A$2:$B$10,2,FALSE)/100000)/14)</f>
        <v>11.982743399248694</v>
      </c>
      <c r="L3938" s="13">
        <f>IF(B3938="Pending","",(G3938/C3938)/(VLOOKUP(B3938,Population!$A$2:$B$10,2,FALSE)/100000))</f>
        <v>3.3950012401035203E-3</v>
      </c>
    </row>
    <row r="3939" spans="1:12" x14ac:dyDescent="0.3">
      <c r="A3939" s="1">
        <v>44302</v>
      </c>
      <c r="B3939" s="101" t="s">
        <v>7</v>
      </c>
      <c r="C3939" s="101">
        <v>48718</v>
      </c>
      <c r="D3939" s="6">
        <f t="shared" si="367"/>
        <v>5.8662177718053571E-2</v>
      </c>
      <c r="E3939" s="7">
        <f t="shared" si="368"/>
        <v>34</v>
      </c>
      <c r="F3939" s="6">
        <f t="shared" si="369"/>
        <v>2.4817518248175182E-2</v>
      </c>
      <c r="G3939" s="101">
        <v>3695</v>
      </c>
      <c r="H3939" s="7">
        <f t="shared" si="370"/>
        <v>3</v>
      </c>
      <c r="I3939" s="6">
        <f t="shared" si="371"/>
        <v>0.30666445348161675</v>
      </c>
      <c r="J3939" s="10">
        <f>IF(B3939="Pending","",C3939/(VLOOKUP(B3939,Population!$A$2:$B$10,2,FALSE)/100000))</f>
        <v>10158.11191479513</v>
      </c>
      <c r="K3939" s="10">
        <f>IF(B3939="Pending","",SUMIFS(E:E,A:A,"&lt;="&amp;A3939,A:A,"&gt;="&amp;A3939-13,B:B,B3939)/(VLOOKUP(B3939,Population!$A$2:$B$10,2,FALSE)/100000)/14)</f>
        <v>7.5360890795516129</v>
      </c>
      <c r="L3939" s="13">
        <f>IF(B3939="Pending","",(G3939/C3939)/(VLOOKUP(B3939,Population!$A$2:$B$10,2,FALSE)/100000))</f>
        <v>1.5814247588209311E-2</v>
      </c>
    </row>
    <row r="3940" spans="1:12" x14ac:dyDescent="0.3">
      <c r="A3940" s="1">
        <v>44302</v>
      </c>
      <c r="B3940" s="101" t="s">
        <v>25</v>
      </c>
      <c r="C3940" s="101">
        <v>25083</v>
      </c>
      <c r="D3940" s="6">
        <f t="shared" si="367"/>
        <v>3.0202869651913825E-2</v>
      </c>
      <c r="E3940" s="7">
        <f t="shared" si="368"/>
        <v>12</v>
      </c>
      <c r="F3940" s="6">
        <f t="shared" si="369"/>
        <v>8.7591240875912416E-3</v>
      </c>
      <c r="G3940" s="101">
        <v>4519</v>
      </c>
      <c r="H3940" s="7">
        <f t="shared" si="370"/>
        <v>1</v>
      </c>
      <c r="I3940" s="6">
        <f t="shared" si="371"/>
        <v>0.37505187152460784</v>
      </c>
      <c r="J3940" s="10">
        <f>IF(B3940="Pending","",C3940/(VLOOKUP(B3940,Population!$A$2:$B$10,2,FALSE)/100000))</f>
        <v>11330.85481707014</v>
      </c>
      <c r="K3940" s="10">
        <f>IF(B3940="Pending","",SUMIFS(E:E,A:A,"&lt;="&amp;A3940,A:A,"&gt;="&amp;A3940-13,B:B,B3940)/(VLOOKUP(B3940,Population!$A$2:$B$10,2,FALSE)/100000)/14)</f>
        <v>6.4533490622961143</v>
      </c>
      <c r="L3940" s="13">
        <f>IF(B3940="Pending","",(G3940/C3940)/(VLOOKUP(B3940,Population!$A$2:$B$10,2,FALSE)/100000))</f>
        <v>8.1385317102265667E-2</v>
      </c>
    </row>
    <row r="3941" spans="1:12" x14ac:dyDescent="0.3">
      <c r="A3941" s="1">
        <v>44302</v>
      </c>
      <c r="B3941" s="101" t="s">
        <v>21</v>
      </c>
      <c r="C3941" s="101">
        <v>1059</v>
      </c>
      <c r="D3941" s="6">
        <f t="shared" si="367"/>
        <v>1.2751600271648821E-3</v>
      </c>
      <c r="E3941" s="7">
        <f t="shared" si="368"/>
        <v>2</v>
      </c>
      <c r="F3941" s="6">
        <f t="shared" si="369"/>
        <v>1.4598540145985401E-3</v>
      </c>
      <c r="G3941" s="101">
        <v>0</v>
      </c>
      <c r="H3941" s="7">
        <f t="shared" si="370"/>
        <v>0</v>
      </c>
      <c r="I3941" s="6">
        <f t="shared" si="371"/>
        <v>0</v>
      </c>
      <c r="J3941" s="10" t="str">
        <f>IF(B3941="Pending","",C3941/(VLOOKUP(B3941,Population!$A$2:$B$10,2,FALSE)/100000))</f>
        <v/>
      </c>
      <c r="K3941" s="10" t="str">
        <f>IF(B3941="Pending","",SUMIFS(E:E,A:A,"&lt;="&amp;A3941,A:A,"&gt;="&amp;A3941-13,B:B,B3941)/(VLOOKUP(B3941,Population!$A$2:$B$10,2,FALSE)/100000)/14)</f>
        <v/>
      </c>
      <c r="L3941" s="13" t="str">
        <f>IF(B3941="Pending","",(G3941/C3941)/(VLOOKUP(B3941,Population!$A$2:$B$10,2,FALSE)/100000))</f>
        <v/>
      </c>
    </row>
    <row r="3942" spans="1:12" x14ac:dyDescent="0.3">
      <c r="A3942" s="1">
        <v>44303</v>
      </c>
      <c r="B3942" s="101" t="s">
        <v>0</v>
      </c>
      <c r="C3942" s="101">
        <v>45703</v>
      </c>
      <c r="D3942" s="6">
        <f t="shared" ref="D3942:D3971" si="372">C3942/SUMIF(A:A,A3942,C:C)</f>
        <v>5.475609975259535E-2</v>
      </c>
      <c r="E3942" s="7">
        <f t="shared" ref="E3942:E3971" si="373">C3942-SUMIFS(C:C,A:A,A3942-1,B:B,B3942)</f>
        <v>245</v>
      </c>
      <c r="F3942" s="6">
        <f t="shared" ref="F3942:F3971" si="374">E3942/SUMIF(A:A,A3942,E:E)</f>
        <v>5.8598421430279837E-2</v>
      </c>
      <c r="G3942" s="101">
        <v>5</v>
      </c>
      <c r="H3942" s="7">
        <f t="shared" ref="H3942:H3971" si="375">G3942-SUMIFS(G:G,A:A,A3942-1,B:B,B3942)</f>
        <v>0</v>
      </c>
      <c r="I3942" s="6">
        <f t="shared" ref="I3942:I3971" si="376">G3942/SUMIF(A:A,A3942,G:G)</f>
        <v>4.1449059106358284E-4</v>
      </c>
      <c r="J3942" s="10">
        <f>IF(B3942="Pending","",C3942/(VLOOKUP(B3942,Population!$A$2:$B$10,2,FALSE)/100000))</f>
        <v>5044.8487417405677</v>
      </c>
      <c r="K3942" s="10">
        <f>IF(B3942="Pending","",SUMIFS(E:E,A:A,"&lt;="&amp;A3942,A:A,"&gt;="&amp;A3942-13,B:B,B3942)/(VLOOKUP(B3942,Population!$A$2:$B$10,2,FALSE)/100000)/14)</f>
        <v>11.471980456476015</v>
      </c>
      <c r="L3942" s="13">
        <f>IF(B3942="Pending","",(G3942/C3942)/(VLOOKUP(B3942,Population!$A$2:$B$10,2,FALSE)/100000))</f>
        <v>1.2076156609739592E-5</v>
      </c>
    </row>
    <row r="3943" spans="1:12" x14ac:dyDescent="0.3">
      <c r="A3943" s="1">
        <v>44303</v>
      </c>
      <c r="B3943" s="101" t="s">
        <v>1</v>
      </c>
      <c r="C3943" s="101">
        <v>107086</v>
      </c>
      <c r="D3943" s="6">
        <f t="shared" si="372"/>
        <v>0.12829817950914438</v>
      </c>
      <c r="E3943" s="7">
        <f t="shared" si="373"/>
        <v>594</v>
      </c>
      <c r="F3943" s="6">
        <f t="shared" si="374"/>
        <v>0.14207127481463766</v>
      </c>
      <c r="G3943" s="101">
        <v>5</v>
      </c>
      <c r="H3943" s="7">
        <f t="shared" si="375"/>
        <v>0</v>
      </c>
      <c r="I3943" s="6">
        <f t="shared" si="376"/>
        <v>4.1449059106358284E-4</v>
      </c>
      <c r="J3943" s="10">
        <f>IF(B3943="Pending","",C3943/(VLOOKUP(B3943,Population!$A$2:$B$10,2,FALSE)/100000))</f>
        <v>12499.460153491495</v>
      </c>
      <c r="K3943" s="10">
        <f>IF(B3943="Pending","",SUMIFS(E:E,A:A,"&lt;="&amp;A3943,A:A,"&gt;="&amp;A3943-13,B:B,B3943)/(VLOOKUP(B3943,Population!$A$2:$B$10,2,FALSE)/100000)/14)</f>
        <v>24.07006749123531</v>
      </c>
      <c r="L3943" s="13">
        <f>IF(B3943="Pending","",(G3943/C3943)/(VLOOKUP(B3943,Population!$A$2:$B$10,2,FALSE)/100000))</f>
        <v>5.449992034754891E-6</v>
      </c>
    </row>
    <row r="3944" spans="1:12" x14ac:dyDescent="0.3">
      <c r="A3944" s="1">
        <v>44303</v>
      </c>
      <c r="B3944" s="101" t="s">
        <v>2</v>
      </c>
      <c r="C3944" s="101">
        <v>150720</v>
      </c>
      <c r="D3944" s="6">
        <f t="shared" si="372"/>
        <v>0.18057544044616702</v>
      </c>
      <c r="E3944" s="7">
        <f t="shared" si="373"/>
        <v>806</v>
      </c>
      <c r="F3944" s="6">
        <f t="shared" si="374"/>
        <v>0.19277684764410427</v>
      </c>
      <c r="G3944" s="101">
        <v>46</v>
      </c>
      <c r="H3944" s="7">
        <f t="shared" si="375"/>
        <v>0</v>
      </c>
      <c r="I3944" s="6">
        <f t="shared" si="376"/>
        <v>3.8133134377849624E-3</v>
      </c>
      <c r="J3944" s="10">
        <f>IF(B3944="Pending","",C3944/(VLOOKUP(B3944,Population!$A$2:$B$10,2,FALSE)/100000))</f>
        <v>15824.485956188684</v>
      </c>
      <c r="K3944" s="10">
        <f>IF(B3944="Pending","",SUMIFS(E:E,A:A,"&lt;="&amp;A3944,A:A,"&gt;="&amp;A3944-13,B:B,B3944)/(VLOOKUP(B3944,Population!$A$2:$B$10,2,FALSE)/100000)/14)</f>
        <v>26.990599861769731</v>
      </c>
      <c r="L3944" s="13">
        <f>IF(B3944="Pending","",(G3944/C3944)/(VLOOKUP(B3944,Population!$A$2:$B$10,2,FALSE)/100000))</f>
        <v>3.2043922451808431E-5</v>
      </c>
    </row>
    <row r="3945" spans="1:12" x14ac:dyDescent="0.3">
      <c r="A3945" s="1">
        <v>44303</v>
      </c>
      <c r="B3945" s="101" t="s">
        <v>3</v>
      </c>
      <c r="C3945" s="101">
        <v>129901</v>
      </c>
      <c r="D3945" s="6">
        <f t="shared" si="372"/>
        <v>0.15563249926617265</v>
      </c>
      <c r="E3945" s="7">
        <f t="shared" si="373"/>
        <v>769</v>
      </c>
      <c r="F3945" s="6">
        <f t="shared" si="374"/>
        <v>0.18392729012198039</v>
      </c>
      <c r="G3945" s="101">
        <v>126</v>
      </c>
      <c r="H3945" s="7">
        <f t="shared" si="375"/>
        <v>1</v>
      </c>
      <c r="I3945" s="6">
        <f t="shared" si="376"/>
        <v>1.0445162894802289E-2</v>
      </c>
      <c r="J3945" s="10">
        <f>IF(B3945="Pending","",C3945/(VLOOKUP(B3945,Population!$A$2:$B$10,2,FALSE)/100000))</f>
        <v>14808.89940742058</v>
      </c>
      <c r="K3945" s="10">
        <f>IF(B3945="Pending","",SUMIFS(E:E,A:A,"&lt;="&amp;A3945,A:A,"&gt;="&amp;A3945-13,B:B,B3945)/(VLOOKUP(B3945,Population!$A$2:$B$10,2,FALSE)/100000)/14)</f>
        <v>26.114469810304882</v>
      </c>
      <c r="L3945" s="13">
        <f>IF(B3945="Pending","",(G3945/C3945)/(VLOOKUP(B3945,Population!$A$2:$B$10,2,FALSE)/100000))</f>
        <v>1.1057790039746876E-4</v>
      </c>
    </row>
    <row r="3946" spans="1:12" x14ac:dyDescent="0.3">
      <c r="A3946" s="1">
        <v>44303</v>
      </c>
      <c r="B3946" s="101" t="s">
        <v>4</v>
      </c>
      <c r="C3946" s="101">
        <v>124539</v>
      </c>
      <c r="D3946" s="6">
        <f t="shared" si="372"/>
        <v>0.14920836503267779</v>
      </c>
      <c r="E3946" s="7">
        <f t="shared" si="373"/>
        <v>693</v>
      </c>
      <c r="F3946" s="6">
        <f t="shared" si="374"/>
        <v>0.16574982061707724</v>
      </c>
      <c r="G3946" s="101">
        <v>388</v>
      </c>
      <c r="H3946" s="7">
        <f t="shared" si="375"/>
        <v>1</v>
      </c>
      <c r="I3946" s="6">
        <f t="shared" si="376"/>
        <v>3.2164469866534033E-2</v>
      </c>
      <c r="J3946" s="10">
        <f>IF(B3946="Pending","",C3946/(VLOOKUP(B3946,Population!$A$2:$B$10,2,FALSE)/100000))</f>
        <v>14608.3376343077</v>
      </c>
      <c r="K3946" s="10">
        <f>IF(B3946="Pending","",SUMIFS(E:E,A:A,"&lt;="&amp;A3946,A:A,"&gt;="&amp;A3946-13,B:B,B3946)/(VLOOKUP(B3946,Population!$A$2:$B$10,2,FALSE)/100000)/14)</f>
        <v>24.138520420132583</v>
      </c>
      <c r="L3946" s="13">
        <f>IF(B3946="Pending","",(G3946/C3946)/(VLOOKUP(B3946,Population!$A$2:$B$10,2,FALSE)/100000))</f>
        <v>3.6544479036858062E-4</v>
      </c>
    </row>
    <row r="3947" spans="1:12" x14ac:dyDescent="0.3">
      <c r="A3947" s="1">
        <v>44303</v>
      </c>
      <c r="B3947" s="101" t="s">
        <v>5</v>
      </c>
      <c r="C3947" s="101">
        <v>117450</v>
      </c>
      <c r="D3947" s="6">
        <f t="shared" si="372"/>
        <v>0.14071513721073725</v>
      </c>
      <c r="E3947" s="7">
        <f t="shared" si="373"/>
        <v>581</v>
      </c>
      <c r="F3947" s="6">
        <f t="shared" si="374"/>
        <v>0.13896197082037789</v>
      </c>
      <c r="G3947" s="101">
        <v>1024</v>
      </c>
      <c r="H3947" s="7">
        <f t="shared" si="375"/>
        <v>2</v>
      </c>
      <c r="I3947" s="6">
        <f t="shared" si="376"/>
        <v>8.4887673049821769E-2</v>
      </c>
      <c r="J3947" s="10">
        <f>IF(B3947="Pending","",C3947/(VLOOKUP(B3947,Population!$A$2:$B$10,2,FALSE)/100000))</f>
        <v>13117.614012671984</v>
      </c>
      <c r="K3947" s="10">
        <f>IF(B3947="Pending","",SUMIFS(E:E,A:A,"&lt;="&amp;A3947,A:A,"&gt;="&amp;A3947-13,B:B,B3947)/(VLOOKUP(B3947,Population!$A$2:$B$10,2,FALSE)/100000)/14)</f>
        <v>20.662056980368813</v>
      </c>
      <c r="L3947" s="13">
        <f>IF(B3947="Pending","",(G3947/C3947)/(VLOOKUP(B3947,Population!$A$2:$B$10,2,FALSE)/100000))</f>
        <v>9.7375289532740405E-4</v>
      </c>
    </row>
    <row r="3948" spans="1:12" x14ac:dyDescent="0.3">
      <c r="A3948" s="1">
        <v>44303</v>
      </c>
      <c r="B3948" s="101" t="s">
        <v>6</v>
      </c>
      <c r="C3948" s="101">
        <v>84267</v>
      </c>
      <c r="D3948" s="6">
        <f t="shared" si="372"/>
        <v>0.10095906741027838</v>
      </c>
      <c r="E3948" s="7">
        <f t="shared" si="373"/>
        <v>354</v>
      </c>
      <c r="F3948" s="6">
        <f t="shared" si="374"/>
        <v>8.4668739535996171E-2</v>
      </c>
      <c r="G3948" s="101">
        <v>2248</v>
      </c>
      <c r="H3948" s="7">
        <f t="shared" si="375"/>
        <v>3</v>
      </c>
      <c r="I3948" s="6">
        <f t="shared" si="376"/>
        <v>0.18635496974218685</v>
      </c>
      <c r="J3948" s="10">
        <f>IF(B3948="Pending","",C3948/(VLOOKUP(B3948,Population!$A$2:$B$10,2,FALSE)/100000))</f>
        <v>10693.26606077372</v>
      </c>
      <c r="K3948" s="10">
        <f>IF(B3948="Pending","",SUMIFS(E:E,A:A,"&lt;="&amp;A3948,A:A,"&gt;="&amp;A3948-13,B:B,B3948)/(VLOOKUP(B3948,Population!$A$2:$B$10,2,FALSE)/100000)/14)</f>
        <v>14.430051052650471</v>
      </c>
      <c r="L3948" s="13">
        <f>IF(B3948="Pending","",(G3948/C3948)/(VLOOKUP(B3948,Population!$A$2:$B$10,2,FALSE)/100000))</f>
        <v>3.3852567596146417E-3</v>
      </c>
    </row>
    <row r="3949" spans="1:12" x14ac:dyDescent="0.3">
      <c r="A3949" s="1">
        <v>44303</v>
      </c>
      <c r="B3949" s="101" t="s">
        <v>7</v>
      </c>
      <c r="C3949" s="101">
        <v>48829</v>
      </c>
      <c r="D3949" s="6">
        <f t="shared" si="372"/>
        <v>5.8501314898791734E-2</v>
      </c>
      <c r="E3949" s="7">
        <f t="shared" si="373"/>
        <v>111</v>
      </c>
      <c r="F3949" s="6">
        <f t="shared" si="374"/>
        <v>2.6548672566371681E-2</v>
      </c>
      <c r="G3949" s="101">
        <v>3700</v>
      </c>
      <c r="H3949" s="7">
        <f t="shared" si="375"/>
        <v>5</v>
      </c>
      <c r="I3949" s="6">
        <f t="shared" si="376"/>
        <v>0.30672303738705131</v>
      </c>
      <c r="J3949" s="10">
        <f>IF(B3949="Pending","",C3949/(VLOOKUP(B3949,Population!$A$2:$B$10,2,FALSE)/100000))</f>
        <v>10181.256346474229</v>
      </c>
      <c r="K3949" s="10">
        <f>IF(B3949="Pending","",SUMIFS(E:E,A:A,"&lt;="&amp;A3949,A:A,"&gt;="&amp;A3949-13,B:B,B3949)/(VLOOKUP(B3949,Population!$A$2:$B$10,2,FALSE)/100000)/14)</f>
        <v>8.742459070547028</v>
      </c>
      <c r="L3949" s="13">
        <f>IF(B3949="Pending","",(G3949/C3949)/(VLOOKUP(B3949,Population!$A$2:$B$10,2,FALSE)/100000))</f>
        <v>1.5799648896555493E-2</v>
      </c>
    </row>
    <row r="3950" spans="1:12" x14ac:dyDescent="0.3">
      <c r="A3950" s="1">
        <v>44303</v>
      </c>
      <c r="B3950" s="101" t="s">
        <v>25</v>
      </c>
      <c r="C3950" s="101">
        <v>25111</v>
      </c>
      <c r="D3950" s="6">
        <f t="shared" si="372"/>
        <v>3.0085123971892915E-2</v>
      </c>
      <c r="E3950" s="7">
        <f t="shared" si="373"/>
        <v>28</v>
      </c>
      <c r="F3950" s="6">
        <f t="shared" si="374"/>
        <v>6.6969624491748387E-3</v>
      </c>
      <c r="G3950" s="101">
        <v>4521</v>
      </c>
      <c r="H3950" s="7">
        <f t="shared" si="375"/>
        <v>2</v>
      </c>
      <c r="I3950" s="6">
        <f t="shared" si="376"/>
        <v>0.37478239243969164</v>
      </c>
      <c r="J3950" s="10">
        <f>IF(B3950="Pending","",C3950/(VLOOKUP(B3950,Population!$A$2:$B$10,2,FALSE)/100000))</f>
        <v>11343.50338123224</v>
      </c>
      <c r="K3950" s="10">
        <f>IF(B3950="Pending","",SUMIFS(E:E,A:A,"&lt;="&amp;A3950,A:A,"&gt;="&amp;A3950-13,B:B,B3950)/(VLOOKUP(B3950,Population!$A$2:$B$10,2,FALSE)/100000)/14)</f>
        <v>7.0341504779027639</v>
      </c>
      <c r="L3950" s="13">
        <f>IF(B3950="Pending","",(G3950/C3950)/(VLOOKUP(B3950,Population!$A$2:$B$10,2,FALSE)/100000))</f>
        <v>8.1330547478987339E-2</v>
      </c>
    </row>
    <row r="3951" spans="1:12" x14ac:dyDescent="0.3">
      <c r="A3951" s="1">
        <v>44303</v>
      </c>
      <c r="B3951" s="101" t="s">
        <v>21</v>
      </c>
      <c r="C3951" s="101">
        <v>1059</v>
      </c>
      <c r="D3951" s="6">
        <f t="shared" si="372"/>
        <v>1.268772501542535E-3</v>
      </c>
      <c r="E3951" s="7">
        <f t="shared" si="373"/>
        <v>0</v>
      </c>
      <c r="F3951" s="6">
        <f t="shared" si="374"/>
        <v>0</v>
      </c>
      <c r="G3951" s="101">
        <v>0</v>
      </c>
      <c r="H3951" s="7">
        <f t="shared" si="375"/>
        <v>0</v>
      </c>
      <c r="I3951" s="6">
        <f t="shared" si="376"/>
        <v>0</v>
      </c>
      <c r="J3951" s="10" t="str">
        <f>IF(B3951="Pending","",C3951/(VLOOKUP(B3951,Population!$A$2:$B$10,2,FALSE)/100000))</f>
        <v/>
      </c>
      <c r="K3951" s="10" t="str">
        <f>IF(B3951="Pending","",SUMIFS(E:E,A:A,"&lt;="&amp;A3951,A:A,"&gt;="&amp;A3951-13,B:B,B3951)/(VLOOKUP(B3951,Population!$A$2:$B$10,2,FALSE)/100000)/14)</f>
        <v/>
      </c>
      <c r="L3951" s="13" t="str">
        <f>IF(B3951="Pending","",(G3951/C3951)/(VLOOKUP(B3951,Population!$A$2:$B$10,2,FALSE)/100000))</f>
        <v/>
      </c>
    </row>
    <row r="3952" spans="1:12" x14ac:dyDescent="0.3">
      <c r="A3952" s="1">
        <v>44304</v>
      </c>
      <c r="B3952" s="101" t="s">
        <v>0</v>
      </c>
      <c r="C3952" s="101">
        <v>45779</v>
      </c>
      <c r="D3952" s="6">
        <f t="shared" si="372"/>
        <v>5.4800735480719967E-2</v>
      </c>
      <c r="E3952" s="7">
        <f t="shared" si="373"/>
        <v>76</v>
      </c>
      <c r="F3952" s="6">
        <f t="shared" si="374"/>
        <v>0.1074964639321075</v>
      </c>
      <c r="G3952" s="101">
        <v>5</v>
      </c>
      <c r="H3952" s="7">
        <f t="shared" si="375"/>
        <v>0</v>
      </c>
      <c r="I3952" s="6">
        <f t="shared" si="376"/>
        <v>4.1445623342175068E-4</v>
      </c>
      <c r="J3952" s="10">
        <f>IF(B3952="Pending","",C3952/(VLOOKUP(B3952,Population!$A$2:$B$10,2,FALSE)/100000))</f>
        <v>5053.2378738406987</v>
      </c>
      <c r="K3952" s="10">
        <f>IF(B3952="Pending","",SUMIFS(E:E,A:A,"&lt;="&amp;A3952,A:A,"&gt;="&amp;A3952-13,B:B,B3952)/(VLOOKUP(B3952,Population!$A$2:$B$10,2,FALSE)/100000)/14)</f>
        <v>11.606017341534498</v>
      </c>
      <c r="L3952" s="13">
        <f>IF(B3952="Pending","",(G3952/C3952)/(VLOOKUP(B3952,Population!$A$2:$B$10,2,FALSE)/100000))</f>
        <v>1.2056108380150911E-5</v>
      </c>
    </row>
    <row r="3953" spans="1:12" x14ac:dyDescent="0.3">
      <c r="A3953" s="1">
        <v>44304</v>
      </c>
      <c r="B3953" s="101" t="s">
        <v>1</v>
      </c>
      <c r="C3953" s="101">
        <v>107182</v>
      </c>
      <c r="D3953" s="6">
        <f t="shared" si="372"/>
        <v>0.12830451583246746</v>
      </c>
      <c r="E3953" s="7">
        <f t="shared" si="373"/>
        <v>96</v>
      </c>
      <c r="F3953" s="6">
        <f t="shared" si="374"/>
        <v>0.13578500707213578</v>
      </c>
      <c r="G3953" s="101">
        <v>5</v>
      </c>
      <c r="H3953" s="7">
        <f t="shared" si="375"/>
        <v>0</v>
      </c>
      <c r="I3953" s="6">
        <f t="shared" si="376"/>
        <v>4.1445623342175068E-4</v>
      </c>
      <c r="J3953" s="10">
        <f>IF(B3953="Pending","",C3953/(VLOOKUP(B3953,Population!$A$2:$B$10,2,FALSE)/100000))</f>
        <v>12510.665616154543</v>
      </c>
      <c r="K3953" s="10">
        <f>IF(B3953="Pending","",SUMIFS(E:E,A:A,"&lt;="&amp;A3953,A:A,"&gt;="&amp;A3953-13,B:B,B3953)/(VLOOKUP(B3953,Population!$A$2:$B$10,2,FALSE)/100000)/14)</f>
        <v>23.861632545866112</v>
      </c>
      <c r="L3953" s="13">
        <f>IF(B3953="Pending","",(G3953/C3953)/(VLOOKUP(B3953,Population!$A$2:$B$10,2,FALSE)/100000))</f>
        <v>5.4451106252333632E-6</v>
      </c>
    </row>
    <row r="3954" spans="1:12" x14ac:dyDescent="0.3">
      <c r="A3954" s="1">
        <v>44304</v>
      </c>
      <c r="B3954" s="101" t="s">
        <v>2</v>
      </c>
      <c r="C3954" s="101">
        <v>150865</v>
      </c>
      <c r="D3954" s="6">
        <f t="shared" si="372"/>
        <v>0.18059618948205111</v>
      </c>
      <c r="E3954" s="7">
        <f t="shared" si="373"/>
        <v>145</v>
      </c>
      <c r="F3954" s="6">
        <f t="shared" si="374"/>
        <v>0.2050919377652051</v>
      </c>
      <c r="G3954" s="101">
        <v>46</v>
      </c>
      <c r="H3954" s="7">
        <f t="shared" si="375"/>
        <v>0</v>
      </c>
      <c r="I3954" s="6">
        <f t="shared" si="376"/>
        <v>3.8129973474801061E-3</v>
      </c>
      <c r="J3954" s="10">
        <f>IF(B3954="Pending","",C3954/(VLOOKUP(B3954,Population!$A$2:$B$10,2,FALSE)/100000))</f>
        <v>15839.709884424135</v>
      </c>
      <c r="K3954" s="10">
        <f>IF(B3954="Pending","",SUMIFS(E:E,A:A,"&lt;="&amp;A3954,A:A,"&gt;="&amp;A3954-13,B:B,B3954)/(VLOOKUP(B3954,Population!$A$2:$B$10,2,FALSE)/100000)/14)</f>
        <v>26.788114116766177</v>
      </c>
      <c r="L3954" s="13">
        <f>IF(B3954="Pending","",(G3954/C3954)/(VLOOKUP(B3954,Population!$A$2:$B$10,2,FALSE)/100000))</f>
        <v>3.2013124262993849E-5</v>
      </c>
    </row>
    <row r="3955" spans="1:12" x14ac:dyDescent="0.3">
      <c r="A3955" s="1">
        <v>44304</v>
      </c>
      <c r="B3955" s="101" t="s">
        <v>3</v>
      </c>
      <c r="C3955" s="101">
        <v>130010</v>
      </c>
      <c r="D3955" s="6">
        <f t="shared" si="372"/>
        <v>0.1556312636765417</v>
      </c>
      <c r="E3955" s="7">
        <f t="shared" si="373"/>
        <v>109</v>
      </c>
      <c r="F3955" s="6">
        <f t="shared" si="374"/>
        <v>0.15417256011315417</v>
      </c>
      <c r="G3955" s="101">
        <v>126</v>
      </c>
      <c r="H3955" s="7">
        <f t="shared" si="375"/>
        <v>0</v>
      </c>
      <c r="I3955" s="6">
        <f t="shared" si="376"/>
        <v>1.0444297082228117E-2</v>
      </c>
      <c r="J3955" s="10">
        <f>IF(B3955="Pending","",C3955/(VLOOKUP(B3955,Population!$A$2:$B$10,2,FALSE)/100000))</f>
        <v>14821.325562996049</v>
      </c>
      <c r="K3955" s="10">
        <f>IF(B3955="Pending","",SUMIFS(E:E,A:A,"&lt;="&amp;A3955,A:A,"&gt;="&amp;A3955-13,B:B,B3955)/(VLOOKUP(B3955,Population!$A$2:$B$10,2,FALSE)/100000)/14)</f>
        <v>25.935324710265373</v>
      </c>
      <c r="L3955" s="13">
        <f>IF(B3955="Pending","",(G3955/C3955)/(VLOOKUP(B3955,Population!$A$2:$B$10,2,FALSE)/100000))</f>
        <v>1.1048519221238052E-4</v>
      </c>
    </row>
    <row r="3956" spans="1:12" x14ac:dyDescent="0.3">
      <c r="A3956" s="1">
        <v>44304</v>
      </c>
      <c r="B3956" s="101" t="s">
        <v>4</v>
      </c>
      <c r="C3956" s="101">
        <v>124643</v>
      </c>
      <c r="D3956" s="6">
        <f t="shared" si="372"/>
        <v>0.14920658102019221</v>
      </c>
      <c r="E3956" s="7">
        <f t="shared" si="373"/>
        <v>104</v>
      </c>
      <c r="F3956" s="6">
        <f t="shared" si="374"/>
        <v>0.1471004243281471</v>
      </c>
      <c r="G3956" s="101">
        <v>388</v>
      </c>
      <c r="H3956" s="7">
        <f t="shared" si="375"/>
        <v>0</v>
      </c>
      <c r="I3956" s="6">
        <f t="shared" si="376"/>
        <v>3.2161803713527851E-2</v>
      </c>
      <c r="J3956" s="10">
        <f>IF(B3956="Pending","",C3956/(VLOOKUP(B3956,Population!$A$2:$B$10,2,FALSE)/100000))</f>
        <v>14620.536761600901</v>
      </c>
      <c r="K3956" s="10">
        <f>IF(B3956="Pending","",SUMIFS(E:E,A:A,"&lt;="&amp;A3956,A:A,"&gt;="&amp;A3956-13,B:B,B3956)/(VLOOKUP(B3956,Population!$A$2:$B$10,2,FALSE)/100000)/14)</f>
        <v>23.795001038936668</v>
      </c>
      <c r="L3956" s="13">
        <f>IF(B3956="Pending","",(G3956/C3956)/(VLOOKUP(B3956,Population!$A$2:$B$10,2,FALSE)/100000))</f>
        <v>3.6513986944884723E-4</v>
      </c>
    </row>
    <row r="3957" spans="1:12" x14ac:dyDescent="0.3">
      <c r="A3957" s="1">
        <v>44304</v>
      </c>
      <c r="B3957" s="101" t="s">
        <v>5</v>
      </c>
      <c r="C3957" s="101">
        <v>117541</v>
      </c>
      <c r="D3957" s="6">
        <f t="shared" si="372"/>
        <v>0.14070497933854617</v>
      </c>
      <c r="E3957" s="7">
        <f t="shared" si="373"/>
        <v>91</v>
      </c>
      <c r="F3957" s="6">
        <f t="shared" si="374"/>
        <v>0.12871287128712872</v>
      </c>
      <c r="G3957" s="101">
        <v>1025</v>
      </c>
      <c r="H3957" s="7">
        <f t="shared" si="375"/>
        <v>1</v>
      </c>
      <c r="I3957" s="6">
        <f t="shared" si="376"/>
        <v>8.4963527851458887E-2</v>
      </c>
      <c r="J3957" s="10">
        <f>IF(B3957="Pending","",C3957/(VLOOKUP(B3957,Population!$A$2:$B$10,2,FALSE)/100000))</f>
        <v>13127.777510970436</v>
      </c>
      <c r="K3957" s="10">
        <f>IF(B3957="Pending","",SUMIFS(E:E,A:A,"&lt;="&amp;A3957,A:A,"&gt;="&amp;A3957-13,B:B,B3957)/(VLOOKUP(B3957,Population!$A$2:$B$10,2,FALSE)/100000)/14)</f>
        <v>20.574303070413578</v>
      </c>
      <c r="L3957" s="13">
        <f>IF(B3957="Pending","",(G3957/C3957)/(VLOOKUP(B3957,Population!$A$2:$B$10,2,FALSE)/100000))</f>
        <v>9.7394921219567704E-4</v>
      </c>
    </row>
    <row r="3958" spans="1:12" x14ac:dyDescent="0.3">
      <c r="A3958" s="1">
        <v>44304</v>
      </c>
      <c r="B3958" s="101" t="s">
        <v>6</v>
      </c>
      <c r="C3958" s="101">
        <v>84319</v>
      </c>
      <c r="D3958" s="6">
        <f t="shared" si="372"/>
        <v>0.10093587048644197</v>
      </c>
      <c r="E3958" s="7">
        <f t="shared" si="373"/>
        <v>52</v>
      </c>
      <c r="F3958" s="6">
        <f t="shared" si="374"/>
        <v>7.355021216407355E-2</v>
      </c>
      <c r="G3958" s="101">
        <v>2248</v>
      </c>
      <c r="H3958" s="7">
        <f t="shared" si="375"/>
        <v>0</v>
      </c>
      <c r="I3958" s="6">
        <f t="shared" si="376"/>
        <v>0.18633952254641911</v>
      </c>
      <c r="J3958" s="10">
        <f>IF(B3958="Pending","",C3958/(VLOOKUP(B3958,Population!$A$2:$B$10,2,FALSE)/100000))</f>
        <v>10699.864727335484</v>
      </c>
      <c r="K3958" s="10">
        <f>IF(B3958="Pending","",SUMIFS(E:E,A:A,"&lt;="&amp;A3958,A:A,"&gt;="&amp;A3958-13,B:B,B3958)/(VLOOKUP(B3958,Population!$A$2:$B$10,2,FALSE)/100000)/14)</f>
        <v>14.149063877630267</v>
      </c>
      <c r="L3958" s="13">
        <f>IF(B3958="Pending","",(G3958/C3958)/(VLOOKUP(B3958,Population!$A$2:$B$10,2,FALSE)/100000))</f>
        <v>3.3831690527929294E-3</v>
      </c>
    </row>
    <row r="3959" spans="1:12" x14ac:dyDescent="0.3">
      <c r="A3959" s="1">
        <v>44304</v>
      </c>
      <c r="B3959" s="101" t="s">
        <v>7</v>
      </c>
      <c r="C3959" s="101">
        <v>48848</v>
      </c>
      <c r="D3959" s="6">
        <f t="shared" si="372"/>
        <v>5.8474547866100374E-2</v>
      </c>
      <c r="E3959" s="7">
        <f t="shared" si="373"/>
        <v>19</v>
      </c>
      <c r="F3959" s="6">
        <f t="shared" si="374"/>
        <v>2.6874115983026876E-2</v>
      </c>
      <c r="G3959" s="101">
        <v>3700</v>
      </c>
      <c r="H3959" s="7">
        <f t="shared" si="375"/>
        <v>0</v>
      </c>
      <c r="I3959" s="6">
        <f t="shared" si="376"/>
        <v>0.3066976127320955</v>
      </c>
      <c r="J3959" s="10">
        <f>IF(B3959="Pending","",C3959/(VLOOKUP(B3959,Population!$A$2:$B$10,2,FALSE)/100000))</f>
        <v>10185.21800595083</v>
      </c>
      <c r="K3959" s="10">
        <f>IF(B3959="Pending","",SUMIFS(E:E,A:A,"&lt;="&amp;A3959,A:A,"&gt;="&amp;A3959-13,B:B,B3959)/(VLOOKUP(B3959,Population!$A$2:$B$10,2,FALSE)/100000)/14)</f>
        <v>8.4892703070047801</v>
      </c>
      <c r="L3959" s="13">
        <f>IF(B3959="Pending","",(G3959/C3959)/(VLOOKUP(B3959,Population!$A$2:$B$10,2,FALSE)/100000))</f>
        <v>1.5793503438624061E-2</v>
      </c>
    </row>
    <row r="3960" spans="1:12" x14ac:dyDescent="0.3">
      <c r="A3960" s="1">
        <v>44304</v>
      </c>
      <c r="B3960" s="101" t="s">
        <v>25</v>
      </c>
      <c r="C3960" s="101">
        <v>25124</v>
      </c>
      <c r="D3960" s="6">
        <f t="shared" si="372"/>
        <v>3.0075223972074717E-2</v>
      </c>
      <c r="E3960" s="7">
        <f t="shared" si="373"/>
        <v>13</v>
      </c>
      <c r="F3960" s="6">
        <f t="shared" si="374"/>
        <v>1.8387553041018388E-2</v>
      </c>
      <c r="G3960" s="101">
        <v>4521</v>
      </c>
      <c r="H3960" s="7">
        <f t="shared" si="375"/>
        <v>0</v>
      </c>
      <c r="I3960" s="6">
        <f t="shared" si="376"/>
        <v>0.37475132625994695</v>
      </c>
      <c r="J3960" s="10">
        <f>IF(B3960="Pending","",C3960/(VLOOKUP(B3960,Population!$A$2:$B$10,2,FALSE)/100000))</f>
        <v>11349.37592887893</v>
      </c>
      <c r="K3960" s="10">
        <f>IF(B3960="Pending","",SUMIFS(E:E,A:A,"&lt;="&amp;A3960,A:A,"&gt;="&amp;A3960-13,B:B,B3960)/(VLOOKUP(B3960,Population!$A$2:$B$10,2,FALSE)/100000)/14)</f>
        <v>7.1632174591486875</v>
      </c>
      <c r="L3960" s="13">
        <f>IF(B3960="Pending","",(G3960/C3960)/(VLOOKUP(B3960,Population!$A$2:$B$10,2,FALSE)/100000))</f>
        <v>8.1288464326733451E-2</v>
      </c>
    </row>
    <row r="3961" spans="1:12" x14ac:dyDescent="0.3">
      <c r="A3961" s="1">
        <v>44304</v>
      </c>
      <c r="B3961" s="101" t="s">
        <v>21</v>
      </c>
      <c r="C3961" s="101">
        <v>1061</v>
      </c>
      <c r="D3961" s="6">
        <f t="shared" si="372"/>
        <v>1.2700928448643239E-3</v>
      </c>
      <c r="E3961" s="7">
        <f t="shared" si="373"/>
        <v>2</v>
      </c>
      <c r="F3961" s="6">
        <f t="shared" si="374"/>
        <v>2.828854314002829E-3</v>
      </c>
      <c r="G3961" s="101">
        <v>0</v>
      </c>
      <c r="H3961" s="7">
        <f t="shared" si="375"/>
        <v>0</v>
      </c>
      <c r="I3961" s="6">
        <f t="shared" si="376"/>
        <v>0</v>
      </c>
      <c r="J3961" s="10" t="str">
        <f>IF(B3961="Pending","",C3961/(VLOOKUP(B3961,Population!$A$2:$B$10,2,FALSE)/100000))</f>
        <v/>
      </c>
      <c r="K3961" s="10" t="str">
        <f>IF(B3961="Pending","",SUMIFS(E:E,A:A,"&lt;="&amp;A3961,A:A,"&gt;="&amp;A3961-13,B:B,B3961)/(VLOOKUP(B3961,Population!$A$2:$B$10,2,FALSE)/100000)/14)</f>
        <v/>
      </c>
      <c r="L3961" s="13" t="str">
        <f>IF(B3961="Pending","",(G3961/C3961)/(VLOOKUP(B3961,Population!$A$2:$B$10,2,FALSE)/100000))</f>
        <v/>
      </c>
    </row>
    <row r="3962" spans="1:12" x14ac:dyDescent="0.3">
      <c r="A3962" s="1">
        <v>44305</v>
      </c>
      <c r="B3962" s="101" t="s">
        <v>0</v>
      </c>
      <c r="C3962" s="101">
        <v>45807</v>
      </c>
      <c r="D3962" s="6">
        <f t="shared" si="372"/>
        <v>5.4803419785079001E-2</v>
      </c>
      <c r="E3962" s="7">
        <f t="shared" si="373"/>
        <v>28</v>
      </c>
      <c r="F3962" s="6">
        <f t="shared" si="374"/>
        <v>5.9574468085106386E-2</v>
      </c>
      <c r="G3962" s="101">
        <v>5</v>
      </c>
      <c r="H3962" s="7">
        <f t="shared" si="375"/>
        <v>0</v>
      </c>
      <c r="I3962" s="6">
        <f t="shared" si="376"/>
        <v>4.1387302375631157E-4</v>
      </c>
      <c r="J3962" s="10">
        <f>IF(B3962="Pending","",C3962/(VLOOKUP(B3962,Population!$A$2:$B$10,2,FALSE)/100000))</f>
        <v>5056.3286067196941</v>
      </c>
      <c r="K3962" s="10">
        <f>IF(B3962="Pending","",SUMIFS(E:E,A:A,"&lt;="&amp;A3962,A:A,"&gt;="&amp;A3962-13,B:B,B3962)/(VLOOKUP(B3962,Population!$A$2:$B$10,2,FALSE)/100000)/14)</f>
        <v>11.550825682981005</v>
      </c>
      <c r="L3962" s="13">
        <f>IF(B3962="Pending","",(G3962/C3962)/(VLOOKUP(B3962,Population!$A$2:$B$10,2,FALSE)/100000))</f>
        <v>1.204873895987357E-5</v>
      </c>
    </row>
    <row r="3963" spans="1:12" x14ac:dyDescent="0.3">
      <c r="A3963" s="1">
        <v>44305</v>
      </c>
      <c r="B3963" s="101" t="s">
        <v>1</v>
      </c>
      <c r="C3963" s="101">
        <v>107254</v>
      </c>
      <c r="D3963" s="6">
        <f t="shared" si="372"/>
        <v>0.12831850995762356</v>
      </c>
      <c r="E3963" s="7">
        <f t="shared" si="373"/>
        <v>72</v>
      </c>
      <c r="F3963" s="6">
        <f t="shared" si="374"/>
        <v>0.15319148936170213</v>
      </c>
      <c r="G3963" s="101">
        <v>6</v>
      </c>
      <c r="H3963" s="7">
        <f t="shared" si="375"/>
        <v>1</v>
      </c>
      <c r="I3963" s="6">
        <f t="shared" si="376"/>
        <v>4.9664762850757391E-4</v>
      </c>
      <c r="J3963" s="10">
        <f>IF(B3963="Pending","",C3963/(VLOOKUP(B3963,Population!$A$2:$B$10,2,FALSE)/100000))</f>
        <v>12519.069713151828</v>
      </c>
      <c r="K3963" s="10">
        <f>IF(B3963="Pending","",SUMIFS(E:E,A:A,"&lt;="&amp;A3963,A:A,"&gt;="&amp;A3963-13,B:B,B3963)/(VLOOKUP(B3963,Population!$A$2:$B$10,2,FALSE)/100000)/14)</f>
        <v>23.803270761162736</v>
      </c>
      <c r="L3963" s="13">
        <f>IF(B3963="Pending","",(G3963/C3963)/(VLOOKUP(B3963,Population!$A$2:$B$10,2,FALSE)/100000))</f>
        <v>6.5297463632173606E-6</v>
      </c>
    </row>
    <row r="3964" spans="1:12" x14ac:dyDescent="0.3">
      <c r="A3964" s="1">
        <v>44305</v>
      </c>
      <c r="B3964" s="101" t="s">
        <v>2</v>
      </c>
      <c r="C3964" s="101">
        <v>150960</v>
      </c>
      <c r="D3964" s="6">
        <f t="shared" si="372"/>
        <v>0.18060829678336338</v>
      </c>
      <c r="E3964" s="7">
        <f t="shared" si="373"/>
        <v>95</v>
      </c>
      <c r="F3964" s="6">
        <f t="shared" si="374"/>
        <v>0.20212765957446807</v>
      </c>
      <c r="G3964" s="101">
        <v>46</v>
      </c>
      <c r="H3964" s="7">
        <f t="shared" si="375"/>
        <v>0</v>
      </c>
      <c r="I3964" s="6">
        <f t="shared" si="376"/>
        <v>3.8076318185580665E-3</v>
      </c>
      <c r="J3964" s="10">
        <f>IF(B3964="Pending","",C3964/(VLOOKUP(B3964,Population!$A$2:$B$10,2,FALSE)/100000))</f>
        <v>15849.68418223357</v>
      </c>
      <c r="K3964" s="10">
        <f>IF(B3964="Pending","",SUMIFS(E:E,A:A,"&lt;="&amp;A3964,A:A,"&gt;="&amp;A3964-13,B:B,B3964)/(VLOOKUP(B3964,Population!$A$2:$B$10,2,FALSE)/100000)/14)</f>
        <v>26.66812256417148</v>
      </c>
      <c r="L3964" s="13">
        <f>IF(B3964="Pending","",(G3964/C3964)/(VLOOKUP(B3964,Population!$A$2:$B$10,2,FALSE)/100000))</f>
        <v>3.1992978218975672E-5</v>
      </c>
    </row>
    <row r="3965" spans="1:12" x14ac:dyDescent="0.3">
      <c r="A3965" s="1">
        <v>44305</v>
      </c>
      <c r="B3965" s="101" t="s">
        <v>3</v>
      </c>
      <c r="C3965" s="101">
        <v>130085</v>
      </c>
      <c r="D3965" s="6">
        <f t="shared" si="372"/>
        <v>0.15563348096889126</v>
      </c>
      <c r="E3965" s="7">
        <f t="shared" si="373"/>
        <v>75</v>
      </c>
      <c r="F3965" s="6">
        <f t="shared" si="374"/>
        <v>0.15957446808510639</v>
      </c>
      <c r="G3965" s="101">
        <v>127</v>
      </c>
      <c r="H3965" s="7">
        <f t="shared" si="375"/>
        <v>1</v>
      </c>
      <c r="I3965" s="6">
        <f t="shared" si="376"/>
        <v>1.0512374803410314E-2</v>
      </c>
      <c r="J3965" s="10">
        <f>IF(B3965="Pending","",C3965/(VLOOKUP(B3965,Population!$A$2:$B$10,2,FALSE)/100000))</f>
        <v>14829.87567004339</v>
      </c>
      <c r="K3965" s="10">
        <f>IF(B3965="Pending","",SUMIFS(E:E,A:A,"&lt;="&amp;A3965,A:A,"&gt;="&amp;A3965-13,B:B,B3965)/(VLOOKUP(B3965,Population!$A$2:$B$10,2,FALSE)/100000)/14)</f>
        <v>25.951610628450783</v>
      </c>
      <c r="L3965" s="13">
        <f>IF(B3965="Pending","",(G3965/C3965)/(VLOOKUP(B3965,Population!$A$2:$B$10,2,FALSE)/100000))</f>
        <v>1.1129785345604382E-4</v>
      </c>
    </row>
    <row r="3966" spans="1:12" x14ac:dyDescent="0.3">
      <c r="A3966" s="1">
        <v>44305</v>
      </c>
      <c r="B3966" s="101" t="s">
        <v>4</v>
      </c>
      <c r="C3966" s="101">
        <v>124722</v>
      </c>
      <c r="D3966" s="6">
        <f t="shared" si="372"/>
        <v>0.14921719655150137</v>
      </c>
      <c r="E3966" s="7">
        <f t="shared" si="373"/>
        <v>79</v>
      </c>
      <c r="F3966" s="6">
        <f t="shared" si="374"/>
        <v>0.16808510638297872</v>
      </c>
      <c r="G3966" s="101">
        <v>388</v>
      </c>
      <c r="H3966" s="7">
        <f t="shared" si="375"/>
        <v>0</v>
      </c>
      <c r="I3966" s="6">
        <f t="shared" si="376"/>
        <v>3.2116546643489778E-2</v>
      </c>
      <c r="J3966" s="10">
        <f>IF(B3966="Pending","",C3966/(VLOOKUP(B3966,Population!$A$2:$B$10,2,FALSE)/100000))</f>
        <v>14629.803406371699</v>
      </c>
      <c r="K3966" s="10">
        <f>IF(B3966="Pending","",SUMIFS(E:E,A:A,"&lt;="&amp;A3966,A:A,"&gt;="&amp;A3966-13,B:B,B3966)/(VLOOKUP(B3966,Population!$A$2:$B$10,2,FALSE)/100000)/14)</f>
        <v>23.828515124907</v>
      </c>
      <c r="L3966" s="13">
        <f>IF(B3966="Pending","",(G3966/C3966)/(VLOOKUP(B3966,Population!$A$2:$B$10,2,FALSE)/100000))</f>
        <v>3.6490858667847424E-4</v>
      </c>
    </row>
    <row r="3967" spans="1:12" x14ac:dyDescent="0.3">
      <c r="A3967" s="1">
        <v>44305</v>
      </c>
      <c r="B3967" s="101" t="s">
        <v>5</v>
      </c>
      <c r="C3967" s="101">
        <v>117602</v>
      </c>
      <c r="D3967" s="6">
        <f t="shared" si="372"/>
        <v>0.14069884021142751</v>
      </c>
      <c r="E3967" s="7">
        <f t="shared" si="373"/>
        <v>61</v>
      </c>
      <c r="F3967" s="6">
        <f t="shared" si="374"/>
        <v>0.12978723404255318</v>
      </c>
      <c r="G3967" s="101">
        <v>1026</v>
      </c>
      <c r="H3967" s="7">
        <f t="shared" si="375"/>
        <v>1</v>
      </c>
      <c r="I3967" s="6">
        <f t="shared" si="376"/>
        <v>8.4926744474795132E-2</v>
      </c>
      <c r="J3967" s="10">
        <f>IF(B3967="Pending","",C3967/(VLOOKUP(B3967,Population!$A$2:$B$10,2,FALSE)/100000))</f>
        <v>13134.590405434234</v>
      </c>
      <c r="K3967" s="10">
        <f>IF(B3967="Pending","",SUMIFS(E:E,A:A,"&lt;="&amp;A3967,A:A,"&gt;="&amp;A3967-13,B:B,B3967)/(VLOOKUP(B3967,Population!$A$2:$B$10,2,FALSE)/100000)/14)</f>
        <v>20.486549160458345</v>
      </c>
      <c r="L3967" s="13">
        <f>IF(B3967="Pending","",(G3967/C3967)/(VLOOKUP(B3967,Population!$A$2:$B$10,2,FALSE)/100000))</f>
        <v>9.7439372753167926E-4</v>
      </c>
    </row>
    <row r="3968" spans="1:12" x14ac:dyDescent="0.3">
      <c r="A3968" s="1">
        <v>44305</v>
      </c>
      <c r="B3968" s="101" t="s">
        <v>6</v>
      </c>
      <c r="C3968" s="101">
        <v>84357</v>
      </c>
      <c r="D3968" s="6">
        <f t="shared" si="372"/>
        <v>0.10092457665443948</v>
      </c>
      <c r="E3968" s="7">
        <f t="shared" si="373"/>
        <v>38</v>
      </c>
      <c r="F3968" s="6">
        <f t="shared" si="374"/>
        <v>8.085106382978724E-2</v>
      </c>
      <c r="G3968" s="101">
        <v>2251</v>
      </c>
      <c r="H3968" s="7">
        <f t="shared" si="375"/>
        <v>3</v>
      </c>
      <c r="I3968" s="6">
        <f t="shared" si="376"/>
        <v>0.18632563529509147</v>
      </c>
      <c r="J3968" s="10">
        <f>IF(B3968="Pending","",C3968/(VLOOKUP(B3968,Population!$A$2:$B$10,2,FALSE)/100000))</f>
        <v>10704.686829822927</v>
      </c>
      <c r="K3968" s="10">
        <f>IF(B3968="Pending","",SUMIFS(E:E,A:A,"&lt;="&amp;A3968,A:A,"&gt;="&amp;A3968-13,B:B,B3968)/(VLOOKUP(B3968,Population!$A$2:$B$10,2,FALSE)/100000)/14)</f>
        <v>14.085615160690221</v>
      </c>
      <c r="L3968" s="13">
        <f>IF(B3968="Pending","",(G3968/C3968)/(VLOOKUP(B3968,Population!$A$2:$B$10,2,FALSE)/100000))</f>
        <v>3.3861579200787991E-3</v>
      </c>
    </row>
    <row r="3969" spans="1:12" x14ac:dyDescent="0.3">
      <c r="A3969" s="1">
        <v>44305</v>
      </c>
      <c r="B3969" s="101" t="s">
        <v>7</v>
      </c>
      <c r="C3969" s="101">
        <v>48866</v>
      </c>
      <c r="D3969" s="6">
        <f t="shared" si="372"/>
        <v>5.8463202375568589E-2</v>
      </c>
      <c r="E3969" s="7">
        <f t="shared" si="373"/>
        <v>18</v>
      </c>
      <c r="F3969" s="6">
        <f t="shared" si="374"/>
        <v>3.8297872340425532E-2</v>
      </c>
      <c r="G3969" s="101">
        <v>3707</v>
      </c>
      <c r="H3969" s="7">
        <f t="shared" si="375"/>
        <v>7</v>
      </c>
      <c r="I3969" s="6">
        <f t="shared" si="376"/>
        <v>0.30684545981292938</v>
      </c>
      <c r="J3969" s="10">
        <f>IF(B3969="Pending","",C3969/(VLOOKUP(B3969,Population!$A$2:$B$10,2,FALSE)/100000))</f>
        <v>10188.971157033928</v>
      </c>
      <c r="K3969" s="10">
        <f>IF(B3969="Pending","",SUMIFS(E:E,A:A,"&lt;="&amp;A3969,A:A,"&gt;="&amp;A3969-13,B:B,B3969)/(VLOOKUP(B3969,Population!$A$2:$B$10,2,FALSE)/100000)/14)</f>
        <v>8.414803023610002</v>
      </c>
      <c r="L3969" s="13">
        <f>IF(B3969="Pending","",(G3969/C3969)/(VLOOKUP(B3969,Population!$A$2:$B$10,2,FALSE)/100000))</f>
        <v>1.581755442893721E-2</v>
      </c>
    </row>
    <row r="3970" spans="1:12" x14ac:dyDescent="0.3">
      <c r="A3970" s="1">
        <v>44305</v>
      </c>
      <c r="B3970" s="101" t="s">
        <v>25</v>
      </c>
      <c r="C3970" s="101">
        <v>25128</v>
      </c>
      <c r="D3970" s="6">
        <f t="shared" si="372"/>
        <v>3.0063098049631389E-2</v>
      </c>
      <c r="E3970" s="7">
        <f t="shared" si="373"/>
        <v>4</v>
      </c>
      <c r="F3970" s="6">
        <f t="shared" si="374"/>
        <v>8.5106382978723406E-3</v>
      </c>
      <c r="G3970" s="101">
        <v>4525</v>
      </c>
      <c r="H3970" s="7">
        <f t="shared" si="375"/>
        <v>4</v>
      </c>
      <c r="I3970" s="6">
        <f t="shared" si="376"/>
        <v>0.37455508649946195</v>
      </c>
      <c r="J3970" s="10">
        <f>IF(B3970="Pending","",C3970/(VLOOKUP(B3970,Population!$A$2:$B$10,2,FALSE)/100000))</f>
        <v>11351.182866616373</v>
      </c>
      <c r="K3970" s="10">
        <f>IF(B3970="Pending","",SUMIFS(E:E,A:A,"&lt;="&amp;A3970,A:A,"&gt;="&amp;A3970-13,B:B,B3970)/(VLOOKUP(B3970,Population!$A$2:$B$10,2,FALSE)/100000)/14)</f>
        <v>6.9696169872798039</v>
      </c>
      <c r="L3970" s="13">
        <f>IF(B3970="Pending","",(G3970/C3970)/(VLOOKUP(B3970,Population!$A$2:$B$10,2,FALSE)/100000))</f>
        <v>8.1347433758448509E-2</v>
      </c>
    </row>
    <row r="3971" spans="1:12" x14ac:dyDescent="0.3">
      <c r="A3971" s="1">
        <v>44305</v>
      </c>
      <c r="B3971" s="101" t="s">
        <v>21</v>
      </c>
      <c r="C3971" s="101">
        <v>1061</v>
      </c>
      <c r="D3971" s="6">
        <f t="shared" si="372"/>
        <v>1.2693786624744868E-3</v>
      </c>
      <c r="E3971" s="7">
        <f t="shared" si="373"/>
        <v>0</v>
      </c>
      <c r="F3971" s="6">
        <f t="shared" si="374"/>
        <v>0</v>
      </c>
      <c r="G3971" s="101">
        <v>0</v>
      </c>
      <c r="H3971" s="7">
        <f t="shared" si="375"/>
        <v>0</v>
      </c>
      <c r="I3971" s="6">
        <f t="shared" si="376"/>
        <v>0</v>
      </c>
      <c r="J3971" s="10" t="str">
        <f>IF(B3971="Pending","",C3971/(VLOOKUP(B3971,Population!$A$2:$B$10,2,FALSE)/100000))</f>
        <v/>
      </c>
      <c r="K3971" s="10" t="str">
        <f>IF(B3971="Pending","",SUMIFS(E:E,A:A,"&lt;="&amp;A3971,A:A,"&gt;="&amp;A3971-13,B:B,B3971)/(VLOOKUP(B3971,Population!$A$2:$B$10,2,FALSE)/100000)/14)</f>
        <v/>
      </c>
      <c r="L3971" s="13" t="str">
        <f>IF(B3971="Pending","",(G3971/C3971)/(VLOOKUP(B3971,Population!$A$2:$B$10,2,FALSE)/100000))</f>
        <v/>
      </c>
    </row>
    <row r="3972" spans="1:12" x14ac:dyDescent="0.3">
      <c r="A3972" s="1">
        <v>44306</v>
      </c>
      <c r="B3972" s="101" t="s">
        <v>0</v>
      </c>
      <c r="C3972" s="101">
        <v>45875</v>
      </c>
      <c r="D3972" s="6">
        <f t="shared" ref="D3972:D3981" si="377">C3972/SUMIF(A:A,A3972,C:C)</f>
        <v>5.4837471893927896E-2</v>
      </c>
      <c r="E3972" s="7">
        <f t="shared" ref="E3972:E3981" si="378">C3972-SUMIFS(C:C,A:A,A3972-1,B:B,B3972)</f>
        <v>68</v>
      </c>
      <c r="F3972" s="6">
        <f t="shared" ref="F3972:F3981" si="379">E3972/SUMIF(A:A,A3972,E:E)</f>
        <v>9.4313453536754507E-2</v>
      </c>
      <c r="G3972" s="101">
        <v>5</v>
      </c>
      <c r="H3972" s="7">
        <f t="shared" ref="H3972:H3981" si="380">G3972-SUMIFS(G:G,A:A,A3972-1,B:B,B3972)</f>
        <v>0</v>
      </c>
      <c r="I3972" s="6">
        <f t="shared" ref="I3972:I3981" si="381">G3972/SUMIF(A:A,A3972,G:G)</f>
        <v>4.1335978835978834E-4</v>
      </c>
      <c r="J3972" s="10">
        <f>IF(B3972="Pending","",C3972/(VLOOKUP(B3972,Population!$A$2:$B$10,2,FALSE)/100000))</f>
        <v>5063.8346722829692</v>
      </c>
      <c r="K3972" s="10">
        <f>IF(B3972="Pending","",SUMIFS(E:E,A:A,"&lt;="&amp;A3972,A:A,"&gt;="&amp;A3972-13,B:B,B3972)/(VLOOKUP(B3972,Population!$A$2:$B$10,2,FALSE)/100000)/14)</f>
        <v>11.527172115029506</v>
      </c>
      <c r="L3972" s="13">
        <f>IF(B3972="Pending","",(G3972/C3972)/(VLOOKUP(B3972,Population!$A$2:$B$10,2,FALSE)/100000))</f>
        <v>1.2030879248717789E-5</v>
      </c>
    </row>
    <row r="3973" spans="1:12" x14ac:dyDescent="0.3">
      <c r="A3973" s="1">
        <v>44306</v>
      </c>
      <c r="B3973" s="101" t="s">
        <v>1</v>
      </c>
      <c r="C3973" s="101">
        <v>107367</v>
      </c>
      <c r="D3973" s="6">
        <f t="shared" si="377"/>
        <v>0.1283429938928688</v>
      </c>
      <c r="E3973" s="7">
        <f t="shared" si="378"/>
        <v>113</v>
      </c>
      <c r="F3973" s="6">
        <f t="shared" si="379"/>
        <v>0.15672676837725383</v>
      </c>
      <c r="G3973" s="101">
        <v>6</v>
      </c>
      <c r="H3973" s="7">
        <f t="shared" si="380"/>
        <v>0</v>
      </c>
      <c r="I3973" s="6">
        <f t="shared" si="381"/>
        <v>4.96031746031746E-4</v>
      </c>
      <c r="J3973" s="10">
        <f>IF(B3973="Pending","",C3973/(VLOOKUP(B3973,Population!$A$2:$B$10,2,FALSE)/100000))</f>
        <v>12532.259476494792</v>
      </c>
      <c r="K3973" s="10">
        <f>IF(B3973="Pending","",SUMIFS(E:E,A:A,"&lt;="&amp;A3973,A:A,"&gt;="&amp;A3973-13,B:B,B3973)/(VLOOKUP(B3973,Population!$A$2:$B$10,2,FALSE)/100000)/14)</f>
        <v>23.578161020164</v>
      </c>
      <c r="L3973" s="13">
        <f>IF(B3973="Pending","",(G3973/C3973)/(VLOOKUP(B3973,Population!$A$2:$B$10,2,FALSE)/100000))</f>
        <v>6.5228740342983854E-6</v>
      </c>
    </row>
    <row r="3974" spans="1:12" x14ac:dyDescent="0.3">
      <c r="A3974" s="1">
        <v>44306</v>
      </c>
      <c r="B3974" s="101" t="s">
        <v>2</v>
      </c>
      <c r="C3974" s="101">
        <v>151077</v>
      </c>
      <c r="D3974" s="6">
        <f t="shared" si="377"/>
        <v>0.18059249572357372</v>
      </c>
      <c r="E3974" s="7">
        <f t="shared" si="378"/>
        <v>117</v>
      </c>
      <c r="F3974" s="6">
        <f t="shared" si="379"/>
        <v>0.16227461858529821</v>
      </c>
      <c r="G3974" s="101">
        <v>47</v>
      </c>
      <c r="H3974" s="7">
        <f t="shared" si="380"/>
        <v>1</v>
      </c>
      <c r="I3974" s="6">
        <f t="shared" si="381"/>
        <v>3.8855820105820104E-3</v>
      </c>
      <c r="J3974" s="10">
        <f>IF(B3974="Pending","",C3974/(VLOOKUP(B3974,Population!$A$2:$B$10,2,FALSE)/100000))</f>
        <v>15861.968317430452</v>
      </c>
      <c r="K3974" s="10">
        <f>IF(B3974="Pending","",SUMIFS(E:E,A:A,"&lt;="&amp;A3974,A:A,"&gt;="&amp;A3974-13,B:B,B3974)/(VLOOKUP(B3974,Population!$A$2:$B$10,2,FALSE)/100000)/14)</f>
        <v>26.285649490275883</v>
      </c>
      <c r="L3974" s="13">
        <f>IF(B3974="Pending","",(G3974/C3974)/(VLOOKUP(B3974,Population!$A$2:$B$10,2,FALSE)/100000))</f>
        <v>3.2663162496322586E-5</v>
      </c>
    </row>
    <row r="3975" spans="1:12" x14ac:dyDescent="0.3">
      <c r="A3975" s="1">
        <v>44306</v>
      </c>
      <c r="B3975" s="101" t="s">
        <v>3</v>
      </c>
      <c r="C3975" s="101">
        <v>130185</v>
      </c>
      <c r="D3975" s="6">
        <f t="shared" si="377"/>
        <v>0.15561888345528072</v>
      </c>
      <c r="E3975" s="7">
        <f t="shared" si="378"/>
        <v>100</v>
      </c>
      <c r="F3975" s="6">
        <f t="shared" si="379"/>
        <v>0.13869625520110956</v>
      </c>
      <c r="G3975" s="101">
        <v>127</v>
      </c>
      <c r="H3975" s="7">
        <f t="shared" si="380"/>
        <v>0</v>
      </c>
      <c r="I3975" s="6">
        <f t="shared" si="381"/>
        <v>1.0499338624338625E-2</v>
      </c>
      <c r="J3975" s="10">
        <f>IF(B3975="Pending","",C3975/(VLOOKUP(B3975,Population!$A$2:$B$10,2,FALSE)/100000))</f>
        <v>14841.275812773176</v>
      </c>
      <c r="K3975" s="10">
        <f>IF(B3975="Pending","",SUMIFS(E:E,A:A,"&lt;="&amp;A3975,A:A,"&gt;="&amp;A3975-13,B:B,B3975)/(VLOOKUP(B3975,Population!$A$2:$B$10,2,FALSE)/100000)/14)</f>
        <v>25.495604919259304</v>
      </c>
      <c r="L3975" s="13">
        <f>IF(B3975="Pending","",(G3975/C3975)/(VLOOKUP(B3975,Population!$A$2:$B$10,2,FALSE)/100000))</f>
        <v>1.1121236138441034E-4</v>
      </c>
    </row>
    <row r="3976" spans="1:12" x14ac:dyDescent="0.3">
      <c r="A3976" s="1">
        <v>44306</v>
      </c>
      <c r="B3976" s="101" t="s">
        <v>4</v>
      </c>
      <c r="C3976" s="101">
        <v>124829</v>
      </c>
      <c r="D3976" s="6">
        <f t="shared" si="377"/>
        <v>0.14921649654598637</v>
      </c>
      <c r="E3976" s="7">
        <f t="shared" si="378"/>
        <v>107</v>
      </c>
      <c r="F3976" s="6">
        <f t="shared" si="379"/>
        <v>0.14840499306518723</v>
      </c>
      <c r="G3976" s="101">
        <v>389</v>
      </c>
      <c r="H3976" s="7">
        <f t="shared" si="380"/>
        <v>1</v>
      </c>
      <c r="I3976" s="6">
        <f t="shared" si="381"/>
        <v>3.2159391534391533E-2</v>
      </c>
      <c r="J3976" s="10">
        <f>IF(B3976="Pending","",C3976/(VLOOKUP(B3976,Population!$A$2:$B$10,2,FALSE)/100000))</f>
        <v>14642.354431567588</v>
      </c>
      <c r="K3976" s="10">
        <f>IF(B3976="Pending","",SUMIFS(E:E,A:A,"&lt;="&amp;A3976,A:A,"&gt;="&amp;A3976-13,B:B,B3976)/(VLOOKUP(B3976,Population!$A$2:$B$10,2,FALSE)/100000)/14)</f>
        <v>23.434724614755584</v>
      </c>
      <c r="L3976" s="13">
        <f>IF(B3976="Pending","",(G3976/C3976)/(VLOOKUP(B3976,Population!$A$2:$B$10,2,FALSE)/100000))</f>
        <v>3.6553547692129901E-4</v>
      </c>
    </row>
    <row r="3977" spans="1:12" x14ac:dyDescent="0.3">
      <c r="A3977" s="1">
        <v>44306</v>
      </c>
      <c r="B3977" s="101" t="s">
        <v>5</v>
      </c>
      <c r="C3977" s="101">
        <v>117696</v>
      </c>
      <c r="D3977" s="6">
        <f t="shared" si="377"/>
        <v>0.14068994206055013</v>
      </c>
      <c r="E3977" s="7">
        <f t="shared" si="378"/>
        <v>94</v>
      </c>
      <c r="F3977" s="6">
        <f t="shared" si="379"/>
        <v>0.13037447988904299</v>
      </c>
      <c r="G3977" s="101">
        <v>1028</v>
      </c>
      <c r="H3977" s="7">
        <f t="shared" si="380"/>
        <v>2</v>
      </c>
      <c r="I3977" s="6">
        <f t="shared" si="381"/>
        <v>8.4986772486772486E-2</v>
      </c>
      <c r="J3977" s="10">
        <f>IF(B3977="Pending","",C3977/(VLOOKUP(B3977,Population!$A$2:$B$10,2,FALSE)/100000))</f>
        <v>13145.08896411615</v>
      </c>
      <c r="K3977" s="10">
        <f>IF(B3977="Pending","",SUMIFS(E:E,A:A,"&lt;="&amp;A3977,A:A,"&gt;="&amp;A3977-13,B:B,B3977)/(VLOOKUP(B3977,Population!$A$2:$B$10,2,FALSE)/100000)/14)</f>
        <v>20.023846726148925</v>
      </c>
      <c r="L3977" s="13">
        <f>IF(B3977="Pending","",(G3977/C3977)/(VLOOKUP(B3977,Population!$A$2:$B$10,2,FALSE)/100000))</f>
        <v>9.7551339666732541E-4</v>
      </c>
    </row>
    <row r="3978" spans="1:12" x14ac:dyDescent="0.3">
      <c r="A3978" s="1">
        <v>44306</v>
      </c>
      <c r="B3978" s="101" t="s">
        <v>6</v>
      </c>
      <c r="C3978" s="101">
        <v>84430</v>
      </c>
      <c r="D3978" s="6">
        <f t="shared" si="377"/>
        <v>0.10092485562952222</v>
      </c>
      <c r="E3978" s="7">
        <f t="shared" si="378"/>
        <v>73</v>
      </c>
      <c r="F3978" s="6">
        <f t="shared" si="379"/>
        <v>0.10124826629680998</v>
      </c>
      <c r="G3978" s="101">
        <v>2257</v>
      </c>
      <c r="H3978" s="7">
        <f t="shared" si="380"/>
        <v>6</v>
      </c>
      <c r="I3978" s="6">
        <f t="shared" si="381"/>
        <v>0.18659060846560846</v>
      </c>
      <c r="J3978" s="10">
        <f>IF(B3978="Pending","",C3978/(VLOOKUP(B3978,Population!$A$2:$B$10,2,FALSE)/100000))</f>
        <v>10713.950342496175</v>
      </c>
      <c r="K3978" s="10">
        <f>IF(B3978="Pending","",SUMIFS(E:E,A:A,"&lt;="&amp;A3978,A:A,"&gt;="&amp;A3978-13,B:B,B3978)/(VLOOKUP(B3978,Population!$A$2:$B$10,2,FALSE)/100000)/14)</f>
        <v>13.859012600190056</v>
      </c>
      <c r="L3978" s="13">
        <f>IF(B3978="Pending","",(G3978/C3978)/(VLOOKUP(B3978,Population!$A$2:$B$10,2,FALSE)/100000))</f>
        <v>3.3922481140278076E-3</v>
      </c>
    </row>
    <row r="3979" spans="1:12" x14ac:dyDescent="0.3">
      <c r="A3979" s="1">
        <v>44306</v>
      </c>
      <c r="B3979" s="101" t="s">
        <v>7</v>
      </c>
      <c r="C3979" s="101">
        <v>48896</v>
      </c>
      <c r="D3979" s="6">
        <f t="shared" si="377"/>
        <v>5.8448676310092602E-2</v>
      </c>
      <c r="E3979" s="7">
        <f t="shared" si="378"/>
        <v>30</v>
      </c>
      <c r="F3979" s="6">
        <f t="shared" si="379"/>
        <v>4.1608876560332873E-2</v>
      </c>
      <c r="G3979" s="101">
        <v>3709</v>
      </c>
      <c r="H3979" s="7">
        <f t="shared" si="380"/>
        <v>2</v>
      </c>
      <c r="I3979" s="6">
        <f t="shared" si="381"/>
        <v>0.30663029100529099</v>
      </c>
      <c r="J3979" s="10">
        <f>IF(B3979="Pending","",C3979/(VLOOKUP(B3979,Population!$A$2:$B$10,2,FALSE)/100000))</f>
        <v>10195.226408839089</v>
      </c>
      <c r="K3979" s="10">
        <f>IF(B3979="Pending","",SUMIFS(E:E,A:A,"&lt;="&amp;A3979,A:A,"&gt;="&amp;A3979-13,B:B,B3979)/(VLOOKUP(B3979,Population!$A$2:$B$10,2,FALSE)/100000)/14)</f>
        <v>8.4296964802889569</v>
      </c>
      <c r="L3979" s="13">
        <f>IF(B3979="Pending","",(G3979/C3979)/(VLOOKUP(B3979,Population!$A$2:$B$10,2,FALSE)/100000))</f>
        <v>1.5816378262259827E-2</v>
      </c>
    </row>
    <row r="3980" spans="1:12" x14ac:dyDescent="0.3">
      <c r="A3980" s="1">
        <v>44306</v>
      </c>
      <c r="B3980" s="101" t="s">
        <v>25</v>
      </c>
      <c r="C3980" s="101">
        <v>25145</v>
      </c>
      <c r="D3980" s="6">
        <f t="shared" si="377"/>
        <v>3.0057509117663583E-2</v>
      </c>
      <c r="E3980" s="7">
        <f t="shared" si="378"/>
        <v>17</v>
      </c>
      <c r="F3980" s="6">
        <f t="shared" si="379"/>
        <v>2.3578363384188627E-2</v>
      </c>
      <c r="G3980" s="101">
        <v>4528</v>
      </c>
      <c r="H3980" s="7">
        <f t="shared" si="380"/>
        <v>3</v>
      </c>
      <c r="I3980" s="6">
        <f t="shared" si="381"/>
        <v>0.37433862433862436</v>
      </c>
      <c r="J3980" s="10">
        <f>IF(B3980="Pending","",C3980/(VLOOKUP(B3980,Population!$A$2:$B$10,2,FALSE)/100000))</f>
        <v>11358.862352000506</v>
      </c>
      <c r="K3980" s="10">
        <f>IF(B3980="Pending","",SUMIFS(E:E,A:A,"&lt;="&amp;A3980,A:A,"&gt;="&amp;A3980-13,B:B,B3980)/(VLOOKUP(B3980,Population!$A$2:$B$10,2,FALSE)/100000)/14)</f>
        <v>6.9050834966568422</v>
      </c>
      <c r="L3980" s="13">
        <f>IF(B3980="Pending","",(G3980/C3980)/(VLOOKUP(B3980,Population!$A$2:$B$10,2,FALSE)/100000))</f>
        <v>8.1346332025666199E-2</v>
      </c>
    </row>
    <row r="3981" spans="1:12" x14ac:dyDescent="0.3">
      <c r="A3981" s="1">
        <v>44306</v>
      </c>
      <c r="B3981" s="101" t="s">
        <v>21</v>
      </c>
      <c r="C3981" s="101">
        <v>1063</v>
      </c>
      <c r="D3981" s="6">
        <f t="shared" si="377"/>
        <v>1.2706753705339585E-3</v>
      </c>
      <c r="E3981" s="7">
        <f t="shared" si="378"/>
        <v>2</v>
      </c>
      <c r="F3981" s="6">
        <f t="shared" si="379"/>
        <v>2.7739251040221915E-3</v>
      </c>
      <c r="G3981" s="101">
        <v>0</v>
      </c>
      <c r="H3981" s="7">
        <f t="shared" si="380"/>
        <v>0</v>
      </c>
      <c r="I3981" s="6">
        <f t="shared" si="381"/>
        <v>0</v>
      </c>
      <c r="J3981" s="10" t="str">
        <f>IF(B3981="Pending","",C3981/(VLOOKUP(B3981,Population!$A$2:$B$10,2,FALSE)/100000))</f>
        <v/>
      </c>
      <c r="K3981" s="10" t="str">
        <f>IF(B3981="Pending","",SUMIFS(E:E,A:A,"&lt;="&amp;A3981,A:A,"&gt;="&amp;A3981-13,B:B,B3981)/(VLOOKUP(B3981,Population!$A$2:$B$10,2,FALSE)/100000)/14)</f>
        <v/>
      </c>
      <c r="L3981" s="13" t="str">
        <f>IF(B3981="Pending","",(G3981/C3981)/(VLOOKUP(B3981,Population!$A$2:$B$10,2,FALSE)/100000))</f>
        <v/>
      </c>
    </row>
    <row r="3982" spans="1:12" x14ac:dyDescent="0.3">
      <c r="A3982" s="1">
        <v>44307</v>
      </c>
      <c r="B3982" s="101" t="s">
        <v>0</v>
      </c>
      <c r="C3982" s="101">
        <v>45968</v>
      </c>
      <c r="D3982" s="6">
        <f t="shared" ref="D3982:D3991" si="382">C3982/SUMIF(A:A,A3982,C:C)</f>
        <v>5.4865349061209094E-2</v>
      </c>
      <c r="E3982" s="7">
        <f t="shared" ref="E3982:E3991" si="383">C3982-SUMIFS(C:C,A:A,A3982-1,B:B,B3982)</f>
        <v>93</v>
      </c>
      <c r="F3982" s="6">
        <f t="shared" ref="F3982:F3991" si="384">E3982/SUMIF(A:A,A3982,E:E)</f>
        <v>7.3228346456692919E-2</v>
      </c>
      <c r="G3982" s="101">
        <v>6</v>
      </c>
      <c r="H3982" s="7">
        <f t="shared" ref="H3982:H3991" si="385">G3982-SUMIFS(G:G,A:A,A3982-1,B:B,B3982)</f>
        <v>1</v>
      </c>
      <c r="I3982" s="6">
        <f t="shared" ref="I3982:I3991" si="386">G3982/SUMIF(A:A,A3982,G:G)</f>
        <v>4.9541738915035913E-4</v>
      </c>
      <c r="J3982" s="10">
        <f>IF(B3982="Pending","",C3982/(VLOOKUP(B3982,Population!$A$2:$B$10,2,FALSE)/100000))</f>
        <v>5074.1003207739195</v>
      </c>
      <c r="K3982" s="10">
        <f>IF(B3982="Pending","",SUMIFS(E:E,A:A,"&lt;="&amp;A3982,A:A,"&gt;="&amp;A3982-13,B:B,B3982)/(VLOOKUP(B3982,Population!$A$2:$B$10,2,FALSE)/100000)/14)</f>
        <v>11.345828094068031</v>
      </c>
      <c r="L3982" s="13">
        <f>IF(B3982="Pending","",(G3982/C3982)/(VLOOKUP(B3982,Population!$A$2:$B$10,2,FALSE)/100000))</f>
        <v>1.4407846820438442E-5</v>
      </c>
    </row>
    <row r="3983" spans="1:12" x14ac:dyDescent="0.3">
      <c r="A3983" s="1">
        <v>44307</v>
      </c>
      <c r="B3983" s="101" t="s">
        <v>1</v>
      </c>
      <c r="C3983" s="101">
        <v>107571</v>
      </c>
      <c r="D3983" s="6">
        <f t="shared" si="382"/>
        <v>0.12839193490826931</v>
      </c>
      <c r="E3983" s="7">
        <f t="shared" si="383"/>
        <v>204</v>
      </c>
      <c r="F3983" s="6">
        <f t="shared" si="384"/>
        <v>0.16062992125984252</v>
      </c>
      <c r="G3983" s="101">
        <v>6</v>
      </c>
      <c r="H3983" s="7">
        <f t="shared" si="385"/>
        <v>0</v>
      </c>
      <c r="I3983" s="6">
        <f t="shared" si="386"/>
        <v>4.9541738915035913E-4</v>
      </c>
      <c r="J3983" s="10">
        <f>IF(B3983="Pending","",C3983/(VLOOKUP(B3983,Population!$A$2:$B$10,2,FALSE)/100000))</f>
        <v>12556.07108465377</v>
      </c>
      <c r="K3983" s="10">
        <f>IF(B3983="Pending","",SUMIFS(E:E,A:A,"&lt;="&amp;A3983,A:A,"&gt;="&amp;A3983-13,B:B,B3983)/(VLOOKUP(B3983,Population!$A$2:$B$10,2,FALSE)/100000)/14)</f>
        <v>23.278014698832347</v>
      </c>
      <c r="L3983" s="13">
        <f>IF(B3983="Pending","",(G3983/C3983)/(VLOOKUP(B3983,Population!$A$2:$B$10,2,FALSE)/100000))</f>
        <v>6.5105039131412257E-6</v>
      </c>
    </row>
    <row r="3984" spans="1:12" x14ac:dyDescent="0.3">
      <c r="A3984" s="1">
        <v>44307</v>
      </c>
      <c r="B3984" s="101" t="s">
        <v>2</v>
      </c>
      <c r="C3984" s="101">
        <v>151297</v>
      </c>
      <c r="D3984" s="6">
        <f t="shared" si="382"/>
        <v>0.18058133303414881</v>
      </c>
      <c r="E3984" s="7">
        <f t="shared" si="383"/>
        <v>220</v>
      </c>
      <c r="F3984" s="6">
        <f t="shared" si="384"/>
        <v>0.17322834645669291</v>
      </c>
      <c r="G3984" s="101">
        <v>47</v>
      </c>
      <c r="H3984" s="7">
        <f t="shared" si="385"/>
        <v>0</v>
      </c>
      <c r="I3984" s="6">
        <f t="shared" si="386"/>
        <v>3.8807695483444801E-3</v>
      </c>
      <c r="J3984" s="10">
        <f>IF(B3984="Pending","",C3984/(VLOOKUP(B3984,Population!$A$2:$B$10,2,FALSE)/100000))</f>
        <v>15885.066691304932</v>
      </c>
      <c r="K3984" s="10">
        <f>IF(B3984="Pending","",SUMIFS(E:E,A:A,"&lt;="&amp;A3984,A:A,"&gt;="&amp;A3984-13,B:B,B3984)/(VLOOKUP(B3984,Population!$A$2:$B$10,2,FALSE)/100000)/14)</f>
        <v>25.81318275193426</v>
      </c>
      <c r="L3984" s="13">
        <f>IF(B3984="Pending","",(G3984/C3984)/(VLOOKUP(B3984,Population!$A$2:$B$10,2,FALSE)/100000))</f>
        <v>3.2615667200651219E-5</v>
      </c>
    </row>
    <row r="3985" spans="1:12" x14ac:dyDescent="0.3">
      <c r="A3985" s="1">
        <v>44307</v>
      </c>
      <c r="B3985" s="101" t="s">
        <v>3</v>
      </c>
      <c r="C3985" s="101">
        <v>130386</v>
      </c>
      <c r="D3985" s="6">
        <f t="shared" si="382"/>
        <v>0.15562289859673706</v>
      </c>
      <c r="E3985" s="7">
        <f t="shared" si="383"/>
        <v>201</v>
      </c>
      <c r="F3985" s="6">
        <f t="shared" si="384"/>
        <v>0.15826771653543306</v>
      </c>
      <c r="G3985" s="101">
        <v>127</v>
      </c>
      <c r="H3985" s="7">
        <f t="shared" si="385"/>
        <v>0</v>
      </c>
      <c r="I3985" s="6">
        <f t="shared" si="386"/>
        <v>1.0486334737015936E-2</v>
      </c>
      <c r="J3985" s="10">
        <f>IF(B3985="Pending","",C3985/(VLOOKUP(B3985,Population!$A$2:$B$10,2,FALSE)/100000))</f>
        <v>14864.190099660047</v>
      </c>
      <c r="K3985" s="10">
        <f>IF(B3985="Pending","",SUMIFS(E:E,A:A,"&lt;="&amp;A3985,A:A,"&gt;="&amp;A3985-13,B:B,B3985)/(VLOOKUP(B3985,Population!$A$2:$B$10,2,FALSE)/100000)/14)</f>
        <v>25.226887269200038</v>
      </c>
      <c r="L3985" s="13">
        <f>IF(B3985="Pending","",(G3985/C3985)/(VLOOKUP(B3985,Population!$A$2:$B$10,2,FALSE)/100000))</f>
        <v>1.110409190160712E-4</v>
      </c>
    </row>
    <row r="3986" spans="1:12" x14ac:dyDescent="0.3">
      <c r="A3986" s="1">
        <v>44307</v>
      </c>
      <c r="B3986" s="101" t="s">
        <v>4</v>
      </c>
      <c r="C3986" s="101">
        <v>125011</v>
      </c>
      <c r="D3986" s="6">
        <f t="shared" si="382"/>
        <v>0.14920753897256375</v>
      </c>
      <c r="E3986" s="7">
        <f t="shared" si="383"/>
        <v>182</v>
      </c>
      <c r="F3986" s="6">
        <f t="shared" si="384"/>
        <v>0.14330708661417324</v>
      </c>
      <c r="G3986" s="101">
        <v>389</v>
      </c>
      <c r="H3986" s="7">
        <f t="shared" si="385"/>
        <v>0</v>
      </c>
      <c r="I3986" s="6">
        <f t="shared" si="386"/>
        <v>3.2119560729914953E-2</v>
      </c>
      <c r="J3986" s="10">
        <f>IF(B3986="Pending","",C3986/(VLOOKUP(B3986,Population!$A$2:$B$10,2,FALSE)/100000))</f>
        <v>14663.70290433069</v>
      </c>
      <c r="K3986" s="10">
        <f>IF(B3986="Pending","",SUMIFS(E:E,A:A,"&lt;="&amp;A3986,A:A,"&gt;="&amp;A3986-13,B:B,B3986)/(VLOOKUP(B3986,Population!$A$2:$B$10,2,FALSE)/100000)/14)</f>
        <v>23.066069669081916</v>
      </c>
      <c r="L3986" s="13">
        <f>IF(B3986="Pending","",(G3986/C3986)/(VLOOKUP(B3986,Population!$A$2:$B$10,2,FALSE)/100000))</f>
        <v>3.6500330409811E-4</v>
      </c>
    </row>
    <row r="3987" spans="1:12" x14ac:dyDescent="0.3">
      <c r="A3987" s="1">
        <v>44307</v>
      </c>
      <c r="B3987" s="101" t="s">
        <v>5</v>
      </c>
      <c r="C3987" s="101">
        <v>117883</v>
      </c>
      <c r="D3987" s="6">
        <f t="shared" si="382"/>
        <v>0.14069987694445074</v>
      </c>
      <c r="E3987" s="7">
        <f t="shared" si="383"/>
        <v>187</v>
      </c>
      <c r="F3987" s="6">
        <f t="shared" si="384"/>
        <v>0.14724409448818898</v>
      </c>
      <c r="G3987" s="101">
        <v>1031</v>
      </c>
      <c r="H3987" s="7">
        <f t="shared" si="385"/>
        <v>3</v>
      </c>
      <c r="I3987" s="6">
        <f t="shared" si="386"/>
        <v>8.5129221369003388E-2</v>
      </c>
      <c r="J3987" s="10">
        <f>IF(B3987="Pending","",C3987/(VLOOKUP(B3987,Population!$A$2:$B$10,2,FALSE)/100000))</f>
        <v>13165.974394685496</v>
      </c>
      <c r="K3987" s="10">
        <f>IF(B3987="Pending","",SUMIFS(E:E,A:A,"&lt;="&amp;A3987,A:A,"&gt;="&amp;A3987-13,B:B,B3987)/(VLOOKUP(B3987,Population!$A$2:$B$10,2,FALSE)/100000)/14)</f>
        <v>19.904182303482695</v>
      </c>
      <c r="L3987" s="13">
        <f>IF(B3987="Pending","",(G3987/C3987)/(VLOOKUP(B3987,Population!$A$2:$B$10,2,FALSE)/100000))</f>
        <v>9.7680823458533425E-4</v>
      </c>
    </row>
    <row r="3988" spans="1:12" x14ac:dyDescent="0.3">
      <c r="A3988" s="1">
        <v>44307</v>
      </c>
      <c r="B3988" s="101" t="s">
        <v>6</v>
      </c>
      <c r="C3988" s="101">
        <v>84556</v>
      </c>
      <c r="D3988" s="6">
        <f t="shared" si="382"/>
        <v>0.10092226016401837</v>
      </c>
      <c r="E3988" s="7">
        <f t="shared" si="383"/>
        <v>126</v>
      </c>
      <c r="F3988" s="6">
        <f t="shared" si="384"/>
        <v>9.9212598425196849E-2</v>
      </c>
      <c r="G3988" s="101">
        <v>2260</v>
      </c>
      <c r="H3988" s="7">
        <f t="shared" si="385"/>
        <v>3</v>
      </c>
      <c r="I3988" s="6">
        <f t="shared" si="386"/>
        <v>0.18660721657996862</v>
      </c>
      <c r="J3988" s="10">
        <f>IF(B3988="Pending","",C3988/(VLOOKUP(B3988,Population!$A$2:$B$10,2,FALSE)/100000))</f>
        <v>10729.939419165066</v>
      </c>
      <c r="K3988" s="10">
        <f>IF(B3988="Pending","",SUMIFS(E:E,A:A,"&lt;="&amp;A3988,A:A,"&gt;="&amp;A3988-13,B:B,B3988)/(VLOOKUP(B3988,Population!$A$2:$B$10,2,FALSE)/100000)/14)</f>
        <v>13.786499780830002</v>
      </c>
      <c r="L3988" s="13">
        <f>IF(B3988="Pending","",(G3988/C3988)/(VLOOKUP(B3988,Population!$A$2:$B$10,2,FALSE)/100000))</f>
        <v>3.3916954511685523E-3</v>
      </c>
    </row>
    <row r="3989" spans="1:12" x14ac:dyDescent="0.3">
      <c r="A3989" s="1">
        <v>44307</v>
      </c>
      <c r="B3989" s="101" t="s">
        <v>7</v>
      </c>
      <c r="C3989" s="101">
        <v>48940</v>
      </c>
      <c r="D3989" s="6">
        <f t="shared" si="382"/>
        <v>5.8412595350147346E-2</v>
      </c>
      <c r="E3989" s="7">
        <f t="shared" si="383"/>
        <v>44</v>
      </c>
      <c r="F3989" s="6">
        <f t="shared" si="384"/>
        <v>3.4645669291338582E-2</v>
      </c>
      <c r="G3989" s="101">
        <v>3713</v>
      </c>
      <c r="H3989" s="7">
        <f t="shared" si="385"/>
        <v>4</v>
      </c>
      <c r="I3989" s="6">
        <f t="shared" si="386"/>
        <v>0.30658079431921392</v>
      </c>
      <c r="J3989" s="10">
        <f>IF(B3989="Pending","",C3989/(VLOOKUP(B3989,Population!$A$2:$B$10,2,FALSE)/100000))</f>
        <v>10204.400778153326</v>
      </c>
      <c r="K3989" s="10">
        <f>IF(B3989="Pending","",SUMIFS(E:E,A:A,"&lt;="&amp;A3989,A:A,"&gt;="&amp;A3989-13,B:B,B3989)/(VLOOKUP(B3989,Population!$A$2:$B$10,2,FALSE)/100000)/14)</f>
        <v>8.4296964802889569</v>
      </c>
      <c r="L3989" s="13">
        <f>IF(B3989="Pending","",(G3989/C3989)/(VLOOKUP(B3989,Population!$A$2:$B$10,2,FALSE)/100000))</f>
        <v>1.5819200349110708E-2</v>
      </c>
    </row>
    <row r="3990" spans="1:12" x14ac:dyDescent="0.3">
      <c r="A3990" s="1">
        <v>44307</v>
      </c>
      <c r="B3990" s="101" t="s">
        <v>25</v>
      </c>
      <c r="C3990" s="101">
        <v>25159</v>
      </c>
      <c r="D3990" s="6">
        <f t="shared" si="382"/>
        <v>3.0028657262246773E-2</v>
      </c>
      <c r="E3990" s="7">
        <f t="shared" si="383"/>
        <v>14</v>
      </c>
      <c r="F3990" s="6">
        <f t="shared" si="384"/>
        <v>1.1023622047244094E-2</v>
      </c>
      <c r="G3990" s="101">
        <v>4532</v>
      </c>
      <c r="H3990" s="7">
        <f t="shared" si="385"/>
        <v>4</v>
      </c>
      <c r="I3990" s="6">
        <f t="shared" si="386"/>
        <v>0.37420526793823794</v>
      </c>
      <c r="J3990" s="10">
        <f>IF(B3990="Pending","",C3990/(VLOOKUP(B3990,Population!$A$2:$B$10,2,FALSE)/100000))</f>
        <v>11365.186634081556</v>
      </c>
      <c r="K3990" s="10">
        <f>IF(B3990="Pending","",SUMIFS(E:E,A:A,"&lt;="&amp;A3990,A:A,"&gt;="&amp;A3990-13,B:B,B3990)/(VLOOKUP(B3990,Population!$A$2:$B$10,2,FALSE)/100000)/14)</f>
        <v>6.8082832607224004</v>
      </c>
      <c r="L3990" s="13">
        <f>IF(B3990="Pending","",(G3990/C3990)/(VLOOKUP(B3990,Population!$A$2:$B$10,2,FALSE)/100000))</f>
        <v>8.1372886701491273E-2</v>
      </c>
    </row>
    <row r="3991" spans="1:12" x14ac:dyDescent="0.3">
      <c r="A3991" s="1">
        <v>44307</v>
      </c>
      <c r="B3991" s="101" t="s">
        <v>21</v>
      </c>
      <c r="C3991" s="101">
        <v>1062</v>
      </c>
      <c r="D3991" s="6">
        <f t="shared" si="382"/>
        <v>1.2675557062087552E-3</v>
      </c>
      <c r="E3991" s="7">
        <f t="shared" si="383"/>
        <v>-1</v>
      </c>
      <c r="F3991" s="6">
        <f t="shared" si="384"/>
        <v>-7.874015748031496E-4</v>
      </c>
      <c r="G3991" s="101">
        <v>0</v>
      </c>
      <c r="H3991" s="7">
        <f t="shared" si="385"/>
        <v>0</v>
      </c>
      <c r="I3991" s="6">
        <f t="shared" si="386"/>
        <v>0</v>
      </c>
      <c r="J3991" s="10" t="str">
        <f>IF(B3991="Pending","",C3991/(VLOOKUP(B3991,Population!$A$2:$B$10,2,FALSE)/100000))</f>
        <v/>
      </c>
      <c r="K3991" s="10" t="str">
        <f>IF(B3991="Pending","",SUMIFS(E:E,A:A,"&lt;="&amp;A3991,A:A,"&gt;="&amp;A3991-13,B:B,B3991)/(VLOOKUP(B3991,Population!$A$2:$B$10,2,FALSE)/100000)/14)</f>
        <v/>
      </c>
      <c r="L3991" s="13" t="str">
        <f>IF(B3991="Pending","",(G3991/C3991)/(VLOOKUP(B3991,Population!$A$2:$B$10,2,FALSE)/100000))</f>
        <v/>
      </c>
    </row>
    <row r="3992" spans="1:12" x14ac:dyDescent="0.3">
      <c r="A3992" s="1">
        <v>44308</v>
      </c>
      <c r="B3992" s="101" t="s">
        <v>0</v>
      </c>
      <c r="C3992" s="101">
        <v>46124</v>
      </c>
      <c r="D3992" s="6">
        <f t="shared" ref="D3992:D4001" si="387">C3992/SUMIF(A:A,A3992,C:C)</f>
        <v>5.4919919365689455E-2</v>
      </c>
      <c r="E3992" s="7">
        <f t="shared" ref="E3992:E4001" si="388">C3992-SUMIFS(C:C,A:A,A3992-1,B:B,B3992)</f>
        <v>156</v>
      </c>
      <c r="F3992" s="6">
        <f t="shared" ref="F3992:F4001" si="389">E3992/SUMIF(A:A,A3992,E:E)</f>
        <v>7.7689243027888447E-2</v>
      </c>
      <c r="G3992" s="101">
        <v>6</v>
      </c>
      <c r="H3992" s="7">
        <f t="shared" ref="H3992:H4001" si="390">G3992-SUMIFS(G:G,A:A,A3992-1,B:B,B3992)</f>
        <v>0</v>
      </c>
      <c r="I3992" s="6">
        <f t="shared" ref="I3992:I4001" si="391">G3992/SUMIF(A:A,A3992,G:G)</f>
        <v>4.9464138499587804E-4</v>
      </c>
      <c r="J3992" s="10">
        <f>IF(B3992="Pending","",C3992/(VLOOKUP(B3992,Population!$A$2:$B$10,2,FALSE)/100000))</f>
        <v>5091.3201182426092</v>
      </c>
      <c r="K3992" s="10">
        <f>IF(B3992="Pending","",SUMIFS(E:E,A:A,"&lt;="&amp;A3992,A:A,"&gt;="&amp;A3992-13,B:B,B3992)/(VLOOKUP(B3992,Population!$A$2:$B$10,2,FALSE)/100000)/14)</f>
        <v>11.661209000087991</v>
      </c>
      <c r="L3992" s="13">
        <f>IF(B3992="Pending","",(G3992/C3992)/(VLOOKUP(B3992,Population!$A$2:$B$10,2,FALSE)/100000))</f>
        <v>1.4359116786096484E-5</v>
      </c>
    </row>
    <row r="3993" spans="1:12" x14ac:dyDescent="0.3">
      <c r="A3993" s="1">
        <v>44308</v>
      </c>
      <c r="B3993" s="101" t="s">
        <v>1</v>
      </c>
      <c r="C3993" s="101">
        <v>107897</v>
      </c>
      <c r="D3993" s="6">
        <f t="shared" si="387"/>
        <v>0.12847312765154356</v>
      </c>
      <c r="E3993" s="7">
        <f t="shared" si="388"/>
        <v>326</v>
      </c>
      <c r="F3993" s="6">
        <f t="shared" si="389"/>
        <v>0.16235059760956175</v>
      </c>
      <c r="G3993" s="101">
        <v>6</v>
      </c>
      <c r="H3993" s="7">
        <f t="shared" si="390"/>
        <v>0</v>
      </c>
      <c r="I3993" s="6">
        <f t="shared" si="391"/>
        <v>4.9464138499587804E-4</v>
      </c>
      <c r="J3993" s="10">
        <f>IF(B3993="Pending","",C3993/(VLOOKUP(B3993,Population!$A$2:$B$10,2,FALSE)/100000))</f>
        <v>12594.122968280371</v>
      </c>
      <c r="K3993" s="10">
        <f>IF(B3993="Pending","",SUMIFS(E:E,A:A,"&lt;="&amp;A3993,A:A,"&gt;="&amp;A3993-13,B:B,B3993)/(VLOOKUP(B3993,Population!$A$2:$B$10,2,FALSE)/100000)/14)</f>
        <v>24.011705706531934</v>
      </c>
      <c r="L3993" s="13">
        <f>IF(B3993="Pending","",(G3993/C3993)/(VLOOKUP(B3993,Population!$A$2:$B$10,2,FALSE)/100000))</f>
        <v>6.4908330763646332E-6</v>
      </c>
    </row>
    <row r="3994" spans="1:12" x14ac:dyDescent="0.3">
      <c r="A3994" s="1">
        <v>44308</v>
      </c>
      <c r="B3994" s="101" t="s">
        <v>2</v>
      </c>
      <c r="C3994" s="101">
        <v>151654</v>
      </c>
      <c r="D3994" s="6">
        <f t="shared" si="387"/>
        <v>0.18057465639329348</v>
      </c>
      <c r="E3994" s="7">
        <f t="shared" si="388"/>
        <v>357</v>
      </c>
      <c r="F3994" s="6">
        <f t="shared" si="389"/>
        <v>0.17778884462151395</v>
      </c>
      <c r="G3994" s="101">
        <v>47</v>
      </c>
      <c r="H3994" s="7">
        <f t="shared" si="390"/>
        <v>0</v>
      </c>
      <c r="I3994" s="6">
        <f t="shared" si="391"/>
        <v>3.8746908491343775E-3</v>
      </c>
      <c r="J3994" s="10">
        <f>IF(B3994="Pending","",C3994/(VLOOKUP(B3994,Population!$A$2:$B$10,2,FALSE)/100000))</f>
        <v>15922.549052546699</v>
      </c>
      <c r="K3994" s="10">
        <f>IF(B3994="Pending","",SUMIFS(E:E,A:A,"&lt;="&amp;A3994,A:A,"&gt;="&amp;A3994-13,B:B,B3994)/(VLOOKUP(B3994,Population!$A$2:$B$10,2,FALSE)/100000)/14)</f>
        <v>26.540631539539614</v>
      </c>
      <c r="L3994" s="13">
        <f>IF(B3994="Pending","",(G3994/C3994)/(VLOOKUP(B3994,Population!$A$2:$B$10,2,FALSE)/100000))</f>
        <v>3.2538888525570888E-5</v>
      </c>
    </row>
    <row r="3995" spans="1:12" x14ac:dyDescent="0.3">
      <c r="A3995" s="1">
        <v>44308</v>
      </c>
      <c r="B3995" s="101" t="s">
        <v>3</v>
      </c>
      <c r="C3995" s="101">
        <v>130715</v>
      </c>
      <c r="D3995" s="6">
        <f t="shared" si="387"/>
        <v>0.15564255615050945</v>
      </c>
      <c r="E3995" s="7">
        <f t="shared" si="388"/>
        <v>329</v>
      </c>
      <c r="F3995" s="6">
        <f t="shared" si="389"/>
        <v>0.16384462151394422</v>
      </c>
      <c r="G3995" s="101">
        <v>127</v>
      </c>
      <c r="H3995" s="7">
        <f t="shared" si="390"/>
        <v>0</v>
      </c>
      <c r="I3995" s="6">
        <f t="shared" si="391"/>
        <v>1.0469909315746083E-2</v>
      </c>
      <c r="J3995" s="10">
        <f>IF(B3995="Pending","",C3995/(VLOOKUP(B3995,Population!$A$2:$B$10,2,FALSE)/100000))</f>
        <v>14901.696569241047</v>
      </c>
      <c r="K3995" s="10">
        <f>IF(B3995="Pending","",SUMIFS(E:E,A:A,"&lt;="&amp;A3995,A:A,"&gt;="&amp;A3995-13,B:B,B3995)/(VLOOKUP(B3995,Population!$A$2:$B$10,2,FALSE)/100000)/14)</f>
        <v>25.919038792079963</v>
      </c>
      <c r="L3995" s="13">
        <f>IF(B3995="Pending","",(G3995/C3995)/(VLOOKUP(B3995,Population!$A$2:$B$10,2,FALSE)/100000))</f>
        <v>1.1076143722472143E-4</v>
      </c>
    </row>
    <row r="3996" spans="1:12" x14ac:dyDescent="0.3">
      <c r="A3996" s="1">
        <v>44308</v>
      </c>
      <c r="B3996" s="101" t="s">
        <v>4</v>
      </c>
      <c r="C3996" s="101">
        <v>125312</v>
      </c>
      <c r="D3996" s="6">
        <f t="shared" si="387"/>
        <v>0.14920919555011009</v>
      </c>
      <c r="E3996" s="7">
        <f t="shared" si="388"/>
        <v>301</v>
      </c>
      <c r="F3996" s="6">
        <f t="shared" si="389"/>
        <v>0.14990039840637451</v>
      </c>
      <c r="G3996" s="101">
        <v>391</v>
      </c>
      <c r="H3996" s="7">
        <f t="shared" si="390"/>
        <v>2</v>
      </c>
      <c r="I3996" s="6">
        <f t="shared" si="391"/>
        <v>3.2234130255564715E-2</v>
      </c>
      <c r="J3996" s="10">
        <f>IF(B3996="Pending","",C3996/(VLOOKUP(B3996,Population!$A$2:$B$10,2,FALSE)/100000))</f>
        <v>14699.009993900436</v>
      </c>
      <c r="K3996" s="10">
        <f>IF(B3996="Pending","",SUMIFS(E:E,A:A,"&lt;="&amp;A3996,A:A,"&gt;="&amp;A3996-13,B:B,B3996)/(VLOOKUP(B3996,Population!$A$2:$B$10,2,FALSE)/100000)/14)</f>
        <v>23.78662251744408</v>
      </c>
      <c r="L3996" s="13">
        <f>IF(B3996="Pending","",(G3996/C3996)/(VLOOKUP(B3996,Population!$A$2:$B$10,2,FALSE)/100000))</f>
        <v>3.6599868049668957E-4</v>
      </c>
    </row>
    <row r="3997" spans="1:12" x14ac:dyDescent="0.3">
      <c r="A3997" s="1">
        <v>44308</v>
      </c>
      <c r="B3997" s="101" t="s">
        <v>5</v>
      </c>
      <c r="C3997" s="101">
        <v>118169</v>
      </c>
      <c r="D3997" s="6">
        <f t="shared" si="387"/>
        <v>0.14070401421221398</v>
      </c>
      <c r="E3997" s="7">
        <f t="shared" si="388"/>
        <v>286</v>
      </c>
      <c r="F3997" s="6">
        <f t="shared" si="389"/>
        <v>0.14243027888446216</v>
      </c>
      <c r="G3997" s="101">
        <v>1037</v>
      </c>
      <c r="H3997" s="7">
        <f t="shared" si="390"/>
        <v>6</v>
      </c>
      <c r="I3997" s="6">
        <f t="shared" si="391"/>
        <v>8.5490519373454241E-2</v>
      </c>
      <c r="J3997" s="10">
        <f>IF(B3997="Pending","",C3997/(VLOOKUP(B3997,Population!$A$2:$B$10,2,FALSE)/100000))</f>
        <v>13197.916817909201</v>
      </c>
      <c r="K3997" s="10">
        <f>IF(B3997="Pending","",SUMIFS(E:E,A:A,"&lt;="&amp;A3997,A:A,"&gt;="&amp;A3997-13,B:B,B3997)/(VLOOKUP(B3997,Population!$A$2:$B$10,2,FALSE)/100000)/14)</f>
        <v>20.550370185880332</v>
      </c>
      <c r="L3997" s="13">
        <f>IF(B3997="Pending","",(G3997/C3997)/(VLOOKUP(B3997,Population!$A$2:$B$10,2,FALSE)/100000))</f>
        <v>9.8011496995450433E-4</v>
      </c>
    </row>
    <row r="3998" spans="1:12" x14ac:dyDescent="0.3">
      <c r="A3998" s="1">
        <v>44308</v>
      </c>
      <c r="B3998" s="101" t="s">
        <v>6</v>
      </c>
      <c r="C3998" s="101">
        <v>84717</v>
      </c>
      <c r="D3998" s="6">
        <f t="shared" si="387"/>
        <v>0.1008726651830525</v>
      </c>
      <c r="E3998" s="7">
        <f t="shared" si="388"/>
        <v>161</v>
      </c>
      <c r="F3998" s="6">
        <f t="shared" si="389"/>
        <v>8.0179282868525895E-2</v>
      </c>
      <c r="G3998" s="101">
        <v>2266</v>
      </c>
      <c r="H3998" s="7">
        <f t="shared" si="390"/>
        <v>6</v>
      </c>
      <c r="I3998" s="6">
        <f t="shared" si="391"/>
        <v>0.1868095630667766</v>
      </c>
      <c r="J3998" s="10">
        <f>IF(B3998="Pending","",C3998/(VLOOKUP(B3998,Population!$A$2:$B$10,2,FALSE)/100000))</f>
        <v>10750.369906019761</v>
      </c>
      <c r="K3998" s="10">
        <f>IF(B3998="Pending","",SUMIFS(E:E,A:A,"&lt;="&amp;A3998,A:A,"&gt;="&amp;A3998-13,B:B,B3998)/(VLOOKUP(B3998,Population!$A$2:$B$10,2,FALSE)/100000)/14)</f>
        <v>14.121871570370248</v>
      </c>
      <c r="L3998" s="13">
        <f>IF(B3998="Pending","",(G3998/C3998)/(VLOOKUP(B3998,Population!$A$2:$B$10,2,FALSE)/100000))</f>
        <v>3.3942371091078374E-3</v>
      </c>
    </row>
    <row r="3999" spans="1:12" x14ac:dyDescent="0.3">
      <c r="A3999" s="1">
        <v>44308</v>
      </c>
      <c r="B3999" s="101" t="s">
        <v>7</v>
      </c>
      <c r="C3999" s="101">
        <v>49006</v>
      </c>
      <c r="D3999" s="6">
        <f t="shared" si="387"/>
        <v>5.8351521299865095E-2</v>
      </c>
      <c r="E3999" s="7">
        <f t="shared" si="388"/>
        <v>66</v>
      </c>
      <c r="F3999" s="6">
        <f t="shared" si="389"/>
        <v>3.2868525896414341E-2</v>
      </c>
      <c r="G3999" s="101">
        <v>3717</v>
      </c>
      <c r="H3999" s="7">
        <f t="shared" si="390"/>
        <v>4</v>
      </c>
      <c r="I3999" s="6">
        <f t="shared" si="391"/>
        <v>0.3064303380049464</v>
      </c>
      <c r="J3999" s="10">
        <f>IF(B3999="Pending","",C3999/(VLOOKUP(B3999,Population!$A$2:$B$10,2,FALSE)/100000))</f>
        <v>10218.162332124681</v>
      </c>
      <c r="K3999" s="10">
        <f>IF(B3999="Pending","",SUMIFS(E:E,A:A,"&lt;="&amp;A3999,A:A,"&gt;="&amp;A3999-13,B:B,B3999)/(VLOOKUP(B3999,Population!$A$2:$B$10,2,FALSE)/100000)/14)</f>
        <v>8.8467132672997177</v>
      </c>
      <c r="L3999" s="13">
        <f>IF(B3999="Pending","",(G3999/C3999)/(VLOOKUP(B3999,Population!$A$2:$B$10,2,FALSE)/100000))</f>
        <v>1.5814914472911473E-2</v>
      </c>
    </row>
    <row r="4000" spans="1:12" x14ac:dyDescent="0.3">
      <c r="A4000" s="1">
        <v>44308</v>
      </c>
      <c r="B4000" s="101" t="s">
        <v>25</v>
      </c>
      <c r="C4000" s="101">
        <v>25182</v>
      </c>
      <c r="D4000" s="6">
        <f t="shared" si="387"/>
        <v>2.9984247018185584E-2</v>
      </c>
      <c r="E4000" s="7">
        <f t="shared" si="388"/>
        <v>23</v>
      </c>
      <c r="F4000" s="6">
        <f t="shared" si="389"/>
        <v>1.1454183266932271E-2</v>
      </c>
      <c r="G4000" s="101">
        <v>4533</v>
      </c>
      <c r="H4000" s="7">
        <f t="shared" si="390"/>
        <v>1</v>
      </c>
      <c r="I4000" s="6">
        <f t="shared" si="391"/>
        <v>0.37370156636438584</v>
      </c>
      <c r="J4000" s="10">
        <f>IF(B4000="Pending","",C4000/(VLOOKUP(B4000,Population!$A$2:$B$10,2,FALSE)/100000))</f>
        <v>11375.576526071853</v>
      </c>
      <c r="K4000" s="10">
        <f>IF(B4000="Pending","",SUMIFS(E:E,A:A,"&lt;="&amp;A4000,A:A,"&gt;="&amp;A4000-13,B:B,B4000)/(VLOOKUP(B4000,Population!$A$2:$B$10,2,FALSE)/100000)/14)</f>
        <v>6.8405500060338804</v>
      </c>
      <c r="L4000" s="13">
        <f>IF(B4000="Pending","",(G4000/C4000)/(VLOOKUP(B4000,Population!$A$2:$B$10,2,FALSE)/100000))</f>
        <v>8.1316503492859182E-2</v>
      </c>
    </row>
    <row r="4001" spans="1:12" x14ac:dyDescent="0.3">
      <c r="A4001" s="1">
        <v>44308</v>
      </c>
      <c r="B4001" s="101" t="s">
        <v>21</v>
      </c>
      <c r="C4001" s="101">
        <v>1065</v>
      </c>
      <c r="D4001" s="6">
        <f t="shared" si="387"/>
        <v>1.2680971755367981E-3</v>
      </c>
      <c r="E4001" s="7">
        <f t="shared" si="388"/>
        <v>3</v>
      </c>
      <c r="F4001" s="6">
        <f t="shared" si="389"/>
        <v>1.4940239043824701E-3</v>
      </c>
      <c r="G4001" s="101">
        <v>0</v>
      </c>
      <c r="H4001" s="7">
        <f t="shared" si="390"/>
        <v>0</v>
      </c>
      <c r="I4001" s="6">
        <f t="shared" si="391"/>
        <v>0</v>
      </c>
      <c r="J4001" s="10" t="str">
        <f>IF(B4001="Pending","",C4001/(VLOOKUP(B4001,Population!$A$2:$B$10,2,FALSE)/100000))</f>
        <v/>
      </c>
      <c r="K4001" s="10" t="str">
        <f>IF(B4001="Pending","",SUMIFS(E:E,A:A,"&lt;="&amp;A4001,A:A,"&gt;="&amp;A4001-13,B:B,B4001)/(VLOOKUP(B4001,Population!$A$2:$B$10,2,FALSE)/100000)/14)</f>
        <v/>
      </c>
      <c r="L4001" s="13" t="str">
        <f>IF(B4001="Pending","",(G4001/C4001)/(VLOOKUP(B4001,Population!$A$2:$B$10,2,FALSE)/100000))</f>
        <v/>
      </c>
    </row>
    <row r="4002" spans="1:12" x14ac:dyDescent="0.3">
      <c r="A4002" s="1">
        <v>44309</v>
      </c>
      <c r="B4002" s="101" t="s">
        <v>0</v>
      </c>
      <c r="C4002" s="101">
        <v>46231</v>
      </c>
      <c r="D4002" s="6">
        <f t="shared" ref="D4002:D4011" si="392">C4002/SUMIF(A:A,A4002,C:C)</f>
        <v>5.4968259875465046E-2</v>
      </c>
      <c r="E4002" s="7">
        <f t="shared" ref="E4002:E4011" si="393">C4002-SUMIFS(C:C,A:A,A4002-1,B:B,B4002)</f>
        <v>107</v>
      </c>
      <c r="F4002" s="6">
        <f t="shared" ref="F4002:F4011" si="394">E4002/SUMIF(A:A,A4002,E:E)</f>
        <v>8.8576158940397345E-2</v>
      </c>
      <c r="G4002" s="101">
        <v>6</v>
      </c>
      <c r="H4002" s="7">
        <f t="shared" ref="H4002:H4011" si="395">G4002-SUMIFS(G:G,A:A,A4002-1,B:B,B4002)</f>
        <v>0</v>
      </c>
      <c r="I4002" s="6">
        <f t="shared" ref="I4002:I4011" si="396">G4002/SUMIF(A:A,A4002,G:G)</f>
        <v>4.941525284137704E-4</v>
      </c>
      <c r="J4002" s="10">
        <f>IF(B4002="Pending","",C4002/(VLOOKUP(B4002,Population!$A$2:$B$10,2,FALSE)/100000))</f>
        <v>5103.1311331730567</v>
      </c>
      <c r="K4002" s="10">
        <f>IF(B4002="Pending","",SUMIFS(E:E,A:A,"&lt;="&amp;A4002,A:A,"&gt;="&amp;A4002-13,B:B,B4002)/(VLOOKUP(B4002,Population!$A$2:$B$10,2,FALSE)/100000)/14)</f>
        <v>11.700631613340486</v>
      </c>
      <c r="L4002" s="13">
        <f>IF(B4002="Pending","",(G4002/C4002)/(VLOOKUP(B4002,Population!$A$2:$B$10,2,FALSE)/100000))</f>
        <v>1.4325883122621495E-5</v>
      </c>
    </row>
    <row r="4003" spans="1:12" x14ac:dyDescent="0.3">
      <c r="A4003" s="1">
        <v>44309</v>
      </c>
      <c r="B4003" s="101" t="s">
        <v>1</v>
      </c>
      <c r="C4003" s="101">
        <v>108097</v>
      </c>
      <c r="D4003" s="6">
        <f t="shared" si="392"/>
        <v>0.12852639976981128</v>
      </c>
      <c r="E4003" s="7">
        <f t="shared" si="393"/>
        <v>200</v>
      </c>
      <c r="F4003" s="6">
        <f t="shared" si="394"/>
        <v>0.16556291390728478</v>
      </c>
      <c r="G4003" s="101">
        <v>6</v>
      </c>
      <c r="H4003" s="7">
        <f t="shared" si="395"/>
        <v>0</v>
      </c>
      <c r="I4003" s="6">
        <f t="shared" si="396"/>
        <v>4.941525284137704E-4</v>
      </c>
      <c r="J4003" s="10">
        <f>IF(B4003="Pending","",C4003/(VLOOKUP(B4003,Population!$A$2:$B$10,2,FALSE)/100000))</f>
        <v>12617.467682161721</v>
      </c>
      <c r="K4003" s="10">
        <f>IF(B4003="Pending","",SUMIFS(E:E,A:A,"&lt;="&amp;A4003,A:A,"&gt;="&amp;A4003-13,B:B,B4003)/(VLOOKUP(B4003,Population!$A$2:$B$10,2,FALSE)/100000)/14)</f>
        <v>24.170116265012528</v>
      </c>
      <c r="L4003" s="13">
        <f>IF(B4003="Pending","",(G4003/C4003)/(VLOOKUP(B4003,Population!$A$2:$B$10,2,FALSE)/100000))</f>
        <v>6.4788238012203369E-6</v>
      </c>
    </row>
    <row r="4004" spans="1:12" x14ac:dyDescent="0.3">
      <c r="A4004" s="1">
        <v>44309</v>
      </c>
      <c r="B4004" s="101" t="s">
        <v>2</v>
      </c>
      <c r="C4004" s="101">
        <v>151885</v>
      </c>
      <c r="D4004" s="6">
        <f t="shared" si="392"/>
        <v>0.18058995373634593</v>
      </c>
      <c r="E4004" s="7">
        <f t="shared" si="393"/>
        <v>231</v>
      </c>
      <c r="F4004" s="6">
        <f t="shared" si="394"/>
        <v>0.19122516556291391</v>
      </c>
      <c r="G4004" s="101">
        <v>47</v>
      </c>
      <c r="H4004" s="7">
        <f t="shared" si="395"/>
        <v>0</v>
      </c>
      <c r="I4004" s="6">
        <f t="shared" si="396"/>
        <v>3.8708614725745348E-3</v>
      </c>
      <c r="J4004" s="10">
        <f>IF(B4004="Pending","",C4004/(VLOOKUP(B4004,Population!$A$2:$B$10,2,FALSE)/100000))</f>
        <v>15946.802345114904</v>
      </c>
      <c r="K4004" s="10">
        <f>IF(B4004="Pending","",SUMIFS(E:E,A:A,"&lt;="&amp;A4004,A:A,"&gt;="&amp;A4004-13,B:B,B4004)/(VLOOKUP(B4004,Population!$A$2:$B$10,2,FALSE)/100000)/14)</f>
        <v>26.638124676022809</v>
      </c>
      <c r="L4004" s="13">
        <f>IF(B4004="Pending","",(G4004/C4004)/(VLOOKUP(B4004,Population!$A$2:$B$10,2,FALSE)/100000))</f>
        <v>3.2489400536306603E-5</v>
      </c>
    </row>
    <row r="4005" spans="1:12" x14ac:dyDescent="0.3">
      <c r="A4005" s="1">
        <v>44309</v>
      </c>
      <c r="B4005" s="101" t="s">
        <v>3</v>
      </c>
      <c r="C4005" s="101">
        <v>130909</v>
      </c>
      <c r="D4005" s="6">
        <f t="shared" si="392"/>
        <v>0.15564967082774012</v>
      </c>
      <c r="E4005" s="7">
        <f t="shared" si="393"/>
        <v>194</v>
      </c>
      <c r="F4005" s="6">
        <f t="shared" si="394"/>
        <v>0.16059602649006621</v>
      </c>
      <c r="G4005" s="101">
        <v>127</v>
      </c>
      <c r="H4005" s="7">
        <f t="shared" si="395"/>
        <v>0</v>
      </c>
      <c r="I4005" s="6">
        <f t="shared" si="396"/>
        <v>1.0459561851424807E-2</v>
      </c>
      <c r="J4005" s="10">
        <f>IF(B4005="Pending","",C4005/(VLOOKUP(B4005,Population!$A$2:$B$10,2,FALSE)/100000))</f>
        <v>14923.812846136834</v>
      </c>
      <c r="K4005" s="10">
        <f>IF(B4005="Pending","",SUMIFS(E:E,A:A,"&lt;="&amp;A4005,A:A,"&gt;="&amp;A4005-13,B:B,B4005)/(VLOOKUP(B4005,Population!$A$2:$B$10,2,FALSE)/100000)/14)</f>
        <v>26.065612055748652</v>
      </c>
      <c r="L4005" s="13">
        <f>IF(B4005="Pending","",(G4005/C4005)/(VLOOKUP(B4005,Population!$A$2:$B$10,2,FALSE)/100000))</f>
        <v>1.1059729481417978E-4</v>
      </c>
    </row>
    <row r="4006" spans="1:12" x14ac:dyDescent="0.3">
      <c r="A4006" s="1">
        <v>44309</v>
      </c>
      <c r="B4006" s="101" t="s">
        <v>4</v>
      </c>
      <c r="C4006" s="101">
        <v>125473</v>
      </c>
      <c r="D4006" s="6">
        <f t="shared" si="392"/>
        <v>0.14918631375817581</v>
      </c>
      <c r="E4006" s="7">
        <f t="shared" si="393"/>
        <v>161</v>
      </c>
      <c r="F4006" s="6">
        <f t="shared" si="394"/>
        <v>0.13327814569536423</v>
      </c>
      <c r="G4006" s="101">
        <v>391</v>
      </c>
      <c r="H4006" s="7">
        <f t="shared" si="395"/>
        <v>0</v>
      </c>
      <c r="I4006" s="6">
        <f t="shared" si="396"/>
        <v>3.22022731016307E-2</v>
      </c>
      <c r="J4006" s="10">
        <f>IF(B4006="Pending","",C4006/(VLOOKUP(B4006,Population!$A$2:$B$10,2,FALSE)/100000))</f>
        <v>14717.89518134472</v>
      </c>
      <c r="K4006" s="10">
        <f>IF(B4006="Pending","",SUMIFS(E:E,A:A,"&lt;="&amp;A4006,A:A,"&gt;="&amp;A4006-13,B:B,B4006)/(VLOOKUP(B4006,Population!$A$2:$B$10,2,FALSE)/100000)/14)</f>
        <v>23.744729909981167</v>
      </c>
      <c r="L4006" s="13">
        <f>IF(B4006="Pending","",(G4006/C4006)/(VLOOKUP(B4006,Population!$A$2:$B$10,2,FALSE)/100000))</f>
        <v>3.6552905127319155E-4</v>
      </c>
    </row>
    <row r="4007" spans="1:12" x14ac:dyDescent="0.3">
      <c r="A4007" s="1">
        <v>44309</v>
      </c>
      <c r="B4007" s="101" t="s">
        <v>5</v>
      </c>
      <c r="C4007" s="101">
        <v>118326</v>
      </c>
      <c r="D4007" s="6">
        <f t="shared" si="392"/>
        <v>0.14068859246013016</v>
      </c>
      <c r="E4007" s="7">
        <f t="shared" si="393"/>
        <v>157</v>
      </c>
      <c r="F4007" s="6">
        <f t="shared" si="394"/>
        <v>0.12996688741721854</v>
      </c>
      <c r="G4007" s="101">
        <v>1042</v>
      </c>
      <c r="H4007" s="7">
        <f t="shared" si="395"/>
        <v>5</v>
      </c>
      <c r="I4007" s="6">
        <f t="shared" si="396"/>
        <v>8.5817822434524793E-2</v>
      </c>
      <c r="J4007" s="10">
        <f>IF(B4007="Pending","",C4007/(VLOOKUP(B4007,Population!$A$2:$B$10,2,FALSE)/100000))</f>
        <v>13215.451644643894</v>
      </c>
      <c r="K4007" s="10">
        <f>IF(B4007="Pending","",SUMIFS(E:E,A:A,"&lt;="&amp;A4007,A:A,"&gt;="&amp;A4007-13,B:B,B4007)/(VLOOKUP(B4007,Population!$A$2:$B$10,2,FALSE)/100000)/14)</f>
        <v>20.749810890324049</v>
      </c>
      <c r="L4007" s="13">
        <f>IF(B4007="Pending","",(G4007/C4007)/(VLOOKUP(B4007,Population!$A$2:$B$10,2,FALSE)/100000))</f>
        <v>9.8353396427662771E-4</v>
      </c>
    </row>
    <row r="4008" spans="1:12" x14ac:dyDescent="0.3">
      <c r="A4008" s="1">
        <v>44309</v>
      </c>
      <c r="B4008" s="101" t="s">
        <v>6</v>
      </c>
      <c r="C4008" s="101">
        <v>84811</v>
      </c>
      <c r="D4008" s="6">
        <f t="shared" si="392"/>
        <v>0.10083954680405066</v>
      </c>
      <c r="E4008" s="7">
        <f t="shared" si="393"/>
        <v>94</v>
      </c>
      <c r="F4008" s="6">
        <f t="shared" si="394"/>
        <v>7.7814569536423836E-2</v>
      </c>
      <c r="G4008" s="101">
        <v>2266</v>
      </c>
      <c r="H4008" s="7">
        <f t="shared" si="395"/>
        <v>0</v>
      </c>
      <c r="I4008" s="6">
        <f t="shared" si="396"/>
        <v>0.18662493823093396</v>
      </c>
      <c r="J4008" s="10">
        <f>IF(B4008="Pending","",C4008/(VLOOKUP(B4008,Population!$A$2:$B$10,2,FALSE)/100000))</f>
        <v>10762.298264804489</v>
      </c>
      <c r="K4008" s="10">
        <f>IF(B4008="Pending","",SUMIFS(E:E,A:A,"&lt;="&amp;A4008,A:A,"&gt;="&amp;A4008-13,B:B,B4008)/(VLOOKUP(B4008,Population!$A$2:$B$10,2,FALSE)/100000)/14)</f>
        <v>14.103743365530235</v>
      </c>
      <c r="L4008" s="13">
        <f>IF(B4008="Pending","",(G4008/C4008)/(VLOOKUP(B4008,Population!$A$2:$B$10,2,FALSE)/100000))</f>
        <v>3.3904751172877177E-3</v>
      </c>
    </row>
    <row r="4009" spans="1:12" x14ac:dyDescent="0.3">
      <c r="A4009" s="1">
        <v>44309</v>
      </c>
      <c r="B4009" s="101" t="s">
        <v>7</v>
      </c>
      <c r="C4009" s="101">
        <v>49055</v>
      </c>
      <c r="D4009" s="6">
        <f t="shared" si="392"/>
        <v>5.8325971495120976E-2</v>
      </c>
      <c r="E4009" s="7">
        <f t="shared" si="393"/>
        <v>49</v>
      </c>
      <c r="F4009" s="6">
        <f t="shared" si="394"/>
        <v>4.0562913907284767E-2</v>
      </c>
      <c r="G4009" s="101">
        <v>3717</v>
      </c>
      <c r="H4009" s="7">
        <f t="shared" si="395"/>
        <v>0</v>
      </c>
      <c r="I4009" s="6">
        <f t="shared" si="396"/>
        <v>0.30612749135233075</v>
      </c>
      <c r="J4009" s="10">
        <f>IF(B4009="Pending","",C4009/(VLOOKUP(B4009,Population!$A$2:$B$10,2,FALSE)/100000))</f>
        <v>10228.379243406443</v>
      </c>
      <c r="K4009" s="10">
        <f>IF(B4009="Pending","",SUMIFS(E:E,A:A,"&lt;="&amp;A4009,A:A,"&gt;="&amp;A4009-13,B:B,B4009)/(VLOOKUP(B4009,Population!$A$2:$B$10,2,FALSE)/100000)/14)</f>
        <v>9.0403282041261441</v>
      </c>
      <c r="L4009" s="13">
        <f>IF(B4009="Pending","",(G4009/C4009)/(VLOOKUP(B4009,Population!$A$2:$B$10,2,FALSE)/100000))</f>
        <v>1.5799117289970434E-2</v>
      </c>
    </row>
    <row r="4010" spans="1:12" x14ac:dyDescent="0.3">
      <c r="A4010" s="1">
        <v>44309</v>
      </c>
      <c r="B4010" s="101" t="s">
        <v>25</v>
      </c>
      <c r="C4010" s="101">
        <v>25199</v>
      </c>
      <c r="D4010" s="6">
        <f t="shared" si="392"/>
        <v>2.9961393450322157E-2</v>
      </c>
      <c r="E4010" s="7">
        <f t="shared" si="393"/>
        <v>17</v>
      </c>
      <c r="F4010" s="6">
        <f t="shared" si="394"/>
        <v>1.4072847682119206E-2</v>
      </c>
      <c r="G4010" s="101">
        <v>4540</v>
      </c>
      <c r="H4010" s="7">
        <f t="shared" si="395"/>
        <v>7</v>
      </c>
      <c r="I4010" s="6">
        <f t="shared" si="396"/>
        <v>0.37390874649975292</v>
      </c>
      <c r="J4010" s="10">
        <f>IF(B4010="Pending","",C4010/(VLOOKUP(B4010,Population!$A$2:$B$10,2,FALSE)/100000))</f>
        <v>11383.256011455984</v>
      </c>
      <c r="K4010" s="10">
        <f>IF(B4010="Pending","",SUMIFS(E:E,A:A,"&lt;="&amp;A4010,A:A,"&gt;="&amp;A4010-13,B:B,B4010)/(VLOOKUP(B4010,Population!$A$2:$B$10,2,FALSE)/100000)/14)</f>
        <v>6.9696169872798039</v>
      </c>
      <c r="L4010" s="13">
        <f>IF(B4010="Pending","",(G4010/C4010)/(VLOOKUP(B4010,Population!$A$2:$B$10,2,FALSE)/100000))</f>
        <v>8.1387131711484775E-2</v>
      </c>
    </row>
    <row r="4011" spans="1:12" x14ac:dyDescent="0.3">
      <c r="A4011" s="1">
        <v>44309</v>
      </c>
      <c r="B4011" s="101" t="s">
        <v>21</v>
      </c>
      <c r="C4011" s="101">
        <v>1063</v>
      </c>
      <c r="D4011" s="6">
        <f t="shared" si="392"/>
        <v>1.2638978228379084E-3</v>
      </c>
      <c r="E4011" s="7">
        <f t="shared" si="393"/>
        <v>-2</v>
      </c>
      <c r="F4011" s="6">
        <f t="shared" si="394"/>
        <v>-1.6556291390728477E-3</v>
      </c>
      <c r="G4011" s="101">
        <v>0</v>
      </c>
      <c r="H4011" s="7">
        <f t="shared" si="395"/>
        <v>0</v>
      </c>
      <c r="I4011" s="6">
        <f t="shared" si="396"/>
        <v>0</v>
      </c>
      <c r="J4011" s="10" t="str">
        <f>IF(B4011="Pending","",C4011/(VLOOKUP(B4011,Population!$A$2:$B$10,2,FALSE)/100000))</f>
        <v/>
      </c>
      <c r="K4011" s="10" t="str">
        <f>IF(B4011="Pending","",SUMIFS(E:E,A:A,"&lt;="&amp;A4011,A:A,"&gt;="&amp;A4011-13,B:B,B4011)/(VLOOKUP(B4011,Population!$A$2:$B$10,2,FALSE)/100000)/14)</f>
        <v/>
      </c>
      <c r="L4011" s="13" t="str">
        <f>IF(B4011="Pending","",(G4011/C4011)/(VLOOKUP(B4011,Population!$A$2:$B$10,2,FALSE)/100000))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9.5546875" bestFit="1" customWidth="1"/>
    <col min="2" max="2" width="13.5546875" bestFit="1" customWidth="1"/>
    <col min="3" max="3" width="17.109375" bestFit="1" customWidth="1"/>
    <col min="4" max="4" width="18.77734375" bestFit="1" customWidth="1"/>
    <col min="5" max="7" width="10.664062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44309</v>
      </c>
      <c r="B2" s="102" t="s">
        <v>0</v>
      </c>
      <c r="C2" s="102">
        <v>46231</v>
      </c>
      <c r="D2" s="102">
        <v>6</v>
      </c>
      <c r="E2" s="102"/>
      <c r="F2" s="102"/>
      <c r="G2" s="102"/>
    </row>
    <row r="3" spans="1:7" x14ac:dyDescent="0.3">
      <c r="A3" s="1">
        <v>44309</v>
      </c>
      <c r="B3" s="102" t="s">
        <v>1</v>
      </c>
      <c r="C3" s="102">
        <v>108097</v>
      </c>
      <c r="D3" s="102">
        <v>6</v>
      </c>
      <c r="E3" s="102"/>
      <c r="F3" s="102"/>
      <c r="G3" s="102"/>
    </row>
    <row r="4" spans="1:7" x14ac:dyDescent="0.3">
      <c r="A4" s="1">
        <v>44309</v>
      </c>
      <c r="B4" s="102" t="s">
        <v>2</v>
      </c>
      <c r="C4" s="102">
        <v>151885</v>
      </c>
      <c r="D4" s="102">
        <v>47</v>
      </c>
      <c r="E4" s="102"/>
      <c r="F4" s="102"/>
      <c r="G4" s="102"/>
    </row>
    <row r="5" spans="1:7" x14ac:dyDescent="0.3">
      <c r="A5" s="1">
        <v>44309</v>
      </c>
      <c r="B5" s="102" t="s">
        <v>3</v>
      </c>
      <c r="C5" s="102">
        <v>130909</v>
      </c>
      <c r="D5" s="102">
        <v>127</v>
      </c>
      <c r="E5" s="102"/>
      <c r="F5" s="102"/>
      <c r="G5" s="102"/>
    </row>
    <row r="6" spans="1:7" x14ac:dyDescent="0.3">
      <c r="A6" s="1">
        <v>44309</v>
      </c>
      <c r="B6" s="102" t="s">
        <v>4</v>
      </c>
      <c r="C6" s="102">
        <v>125473</v>
      </c>
      <c r="D6" s="102">
        <v>391</v>
      </c>
      <c r="E6" s="102"/>
      <c r="F6" s="102"/>
      <c r="G6" s="102"/>
    </row>
    <row r="7" spans="1:7" x14ac:dyDescent="0.3">
      <c r="A7" s="1">
        <v>44309</v>
      </c>
      <c r="B7" s="102" t="s">
        <v>5</v>
      </c>
      <c r="C7" s="102">
        <v>118326</v>
      </c>
      <c r="D7" s="102">
        <v>1042</v>
      </c>
      <c r="E7" s="102"/>
      <c r="F7" s="102"/>
      <c r="G7" s="102"/>
    </row>
    <row r="8" spans="1:7" x14ac:dyDescent="0.3">
      <c r="A8" s="1">
        <v>44309</v>
      </c>
      <c r="B8" s="102" t="s">
        <v>6</v>
      </c>
      <c r="C8" s="102">
        <v>84811</v>
      </c>
      <c r="D8" s="102">
        <v>2266</v>
      </c>
      <c r="E8" s="102"/>
      <c r="F8" s="102"/>
      <c r="G8" s="102"/>
    </row>
    <row r="9" spans="1:7" x14ac:dyDescent="0.3">
      <c r="A9" s="1">
        <v>44309</v>
      </c>
      <c r="B9" s="102" t="s">
        <v>7</v>
      </c>
      <c r="C9" s="102">
        <v>49055</v>
      </c>
      <c r="D9" s="102">
        <v>3717</v>
      </c>
      <c r="E9" s="102"/>
      <c r="F9" s="102"/>
      <c r="G9" s="102"/>
    </row>
    <row r="10" spans="1:7" x14ac:dyDescent="0.3">
      <c r="A10" s="1">
        <v>44309</v>
      </c>
      <c r="B10" s="102" t="s">
        <v>25</v>
      </c>
      <c r="C10" s="102">
        <v>25199</v>
      </c>
      <c r="D10" s="102">
        <v>4540</v>
      </c>
      <c r="E10" s="102"/>
      <c r="F10" s="102"/>
      <c r="G10" s="102"/>
    </row>
    <row r="11" spans="1:7" x14ac:dyDescent="0.3">
      <c r="A11" s="1">
        <v>44309</v>
      </c>
      <c r="B11" s="102" t="s">
        <v>21</v>
      </c>
      <c r="C11" s="102">
        <v>1063</v>
      </c>
      <c r="D11" s="102">
        <v>0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I F A A B Q S w M E F A A C A A g A y D q Y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y D q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6 m F K V r p O m + Q E A A M 4 D A A A T A B w A R m 9 y b X V s Y X M v U 2 V j d G l v b j E u b S C i G A A o o B Q A A A A A A A A A A A A A A A A A A A A A A A A A A A B 1 U V 1 r 6 j A Y v h f 8 D y G 7 q R B l O j l w z v C i t H X K E Z W 2 b g M r J d Z 3 s x g T S d N t I v 3 v J 7 H d 1 J 3 Z m 9 D 3 e f N 8 J Y N E p Y K j o D z b 9 / V a v Z a t q Y Q V s k e j 2 H 7 w 4 v 5 w b I 9 Q D z F Q 9 R r S X y B y m Y C e e B 8 J s N a T k J u l E B u r n z J o O Y I r 4 C q z s P M n m m U g s 0 h t 8 j W P J h x c m b 4 B a q I Z 1 6 f M U r V H 4 g W F w D l k G U D k T B 6 H b t z + H Q 3 5 L l d R 6 E 4 G q A + w i j q 3 n f Z t t 3 M X T f M l S 5 O m S x X N Q D X t V 2 g 9 j 4 J n 3 C C I 5 4 w R p G Q O D V L 6 v A g Q B 2 s A p U 2 X 7 g / z o Y J t D 1 / s Y P I 3 5 a s e P q 7 i R T E 3 O o u K 7 Q Z P p d g K p Z s Z A F 1 p / 1 i z h X S p Q 1 d I N b d + E C Z o X i 3 Z j A U J Z V R m P W N 2 0 f j i 1 / 0 p M M 3 7 4 v 2 M P A C m X 8 f M r B 8 8 E A Q 0 W a O 5 a 4 f e Q t + 5 W V E F l i m M o C 5 B n b v G S c B Z U / 6 q 7 4 b 7 H Z z 4 Q 0 l 5 9 i L k 1 h E s 3 3 I D G q V L N + R w w E Z C 6 y m 9 g I x K Q d A B m 5 y + P X 7 4 Q h R 8 q B L x Y 8 c O P G c y G 4 c a H H L 1 q 9 s y 7 E V x s u T D V r x p k V L 7 L H U J V G P r m 3 d y Z B 9 7 T 6 5 n h 4 M A X x D u G E 3 0 4 i N l O Z z z H e f H q f W / L s F o D 9 T 0 i T G p d u X n p V B H I u d R r w d o X 0 / w z V m Z I Z y E 9 m j q + Y 5 3 L A n r T L H t m 9 4 C 8 1 u m / M S L R r 2 W 8 q v K 9 / 8 A U E s B A i 0 A F A A C A A g A y D q Y U s a t r A S n A A A A + A A A A B I A A A A A A A A A A A A A A A A A A A A A A E N v b m Z p Z y 9 Q Y W N r Y W d l L n h t b F B L A Q I t A B Q A A g A I A M g 6 m F I P y u m r p A A A A O k A A A A T A A A A A A A A A A A A A A A A A P M A A A B b Q 2 9 u d G V u d F 9 U e X B l c 1 0 u e G 1 s U E s B A i 0 A F A A C A A g A y D q Y U p W u k 6 b 5 A Q A A z g M A A B M A A A A A A A A A A A A A A A A A 5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4 A A A A A A A A 7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x M X 0 F H R V 9 G S U 5 B T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T E x f Q U d F X 0 Z J T k F M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h i M W J k O D A 4 L W Q w M 2 Q t N D R m Y i 1 h Y W U 4 L T Q 0 M 2 U 2 N j M 0 M W E 5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y N F Q x M T o y M j o x N y 4 x M T Y y M T A 1 W i I g L z 4 8 R W 5 0 c n k g V H l w Z T 0 i R m l s b E N v b H V t b l R 5 c G V z I i B W Y W x 1 Z T 0 i c 0 N R W U R B Q T 0 9 I i A v P j x F b n R y e S B U e X B l P S J G a W x s Q 2 9 1 b n Q i I F Z h b H V l P S J s M T A i I C 8 + P E V u d H J 5 I F R 5 c G U 9 I k Z p b G x D b 2 x 1 b W 5 O Y W 1 l c y I g V m F s d W U 9 I n N b J n F 1 b 3 Q 7 R E F U R S Z x d W 9 0 O y w m c X V v d D t B R 0 V f U k F O R 0 U m c X V v d D s s J n F 1 b 3 Q 7 Q V J f Q 0 F T R U N P V U 5 U J n F 1 b 3 Q 7 L C Z x d W 9 0 O 0 F S X 1 R P V E F M R E V B V E h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U x M X 0 F H R V 9 G S U 5 B T C 9 D a G F u Z 2 V k I F R 5 c G U u e 0 R B V E U s M H 0 m c X V v d D s s J n F 1 b 3 Q 7 U 2 V j d G l v b j E v Q U x M X 0 F H R V 9 G S U 5 B T C 9 S Z X B s Y W N l Z C B W Y W x 1 Z S 5 7 Q U d F X 1 J B T k d F L D F 9 J n F 1 b 3 Q 7 L C Z x d W 9 0 O 1 N l Y 3 R p b 2 4 x L 0 F M T F 9 B R 0 V f R k l O Q U w v Q 2 h h b m d l Z C B U e X B l L n t B U l 9 D Q V N F Q 0 9 V T l Q s M n 0 m c X V v d D s s J n F 1 b 3 Q 7 U 2 V j d G l v b j E v Q U x M X 0 F H R V 9 G S U 5 B T C 9 B T E x f Q U d F X 0 Z J T k F M X 1 N o Z W V 0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E x f Q U d F X 0 Z J T k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Q U x M X 0 F H R V 9 G S U 5 B T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/ I S M y q i m J J p I + Y e B P f c Z g A A A A A A g A A A A A A A 2 Y A A M A A A A A Q A A A A X h A l P R P m k 5 l r 1 t M T h b i F i Q A A A A A E g A A A o A A A A B A A A A A E c X R l 8 R b l t O F R m 3 Y J 4 g n p U A A A A B K T 6 E r 7 9 H 0 v T e u + Y J N w F I d t 2 N v u H P U 0 y Y m e B R C 7 W s P n 0 + / c K I N u L X v E / w a N l j K 3 n q w C k 7 a K e g M K 3 Q R u V z 9 u X U 3 N 8 U Q R L Q F H J B 0 U Q U V g E T N p F A A A A E 6 j Z K E x L t 8 m K e p p M 0 z l o x W w + 8 B G < / D a t a M a s h u p > 
</file>

<file path=customXml/itemProps1.xml><?xml version="1.0" encoding="utf-8"?>
<ds:datastoreItem xmlns:ds="http://schemas.openxmlformats.org/officeDocument/2006/customXml" ds:itemID="{458C0A23-5A42-45E7-85B4-F8D2FC13D7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2021-04-24T11:23:04Z</dcterms:modified>
</cp:coreProperties>
</file>